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:\FJP\"/>
    </mc:Choice>
  </mc:AlternateContent>
  <xr:revisionPtr revIDLastSave="0" documentId="13_ncr:1_{F6B7C464-F0D8-458E-9916-A4D42C82E9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tual 2021 1" sheetId="1" r:id="rId1"/>
    <sheet name="Antigo 2020 2" sheetId="2" r:id="rId2"/>
    <sheet name="Análise" sheetId="3" r:id="rId3"/>
  </sheets>
  <definedNames>
    <definedName name="_xlnm._FilterDatabase" localSheetId="2" hidden="1">Análise!$A$4:$V$856</definedName>
    <definedName name="_xlnm._FilterDatabase" localSheetId="0" hidden="1">'Atual 2021 1'!$A$5:$Z$858</definedName>
    <definedName name="_xlnm.Print_Area" localSheetId="2">Análise!#REF!</definedName>
    <definedName name="_xlnm.Print_Area" localSheetId="0">'Atual 2021 1'!$A$1:$P$858</definedName>
    <definedName name="_xlnm.Print_Titles" localSheetId="0">'Atual 2021 1'!$1:$4</definedName>
  </definedNames>
  <calcPr calcId="191029"/>
</workbook>
</file>

<file path=xl/calcChain.xml><?xml version="1.0" encoding="utf-8"?>
<calcChain xmlns="http://schemas.openxmlformats.org/spreadsheetml/2006/main">
  <c r="P857" i="2" l="1"/>
  <c r="E857" i="2"/>
  <c r="G857" i="2" s="1"/>
  <c r="P856" i="2"/>
  <c r="G856" i="2"/>
  <c r="E856" i="2"/>
  <c r="P855" i="2"/>
  <c r="E855" i="2"/>
  <c r="G855" i="2" s="1"/>
  <c r="P854" i="2"/>
  <c r="E854" i="2"/>
  <c r="G854" i="2" s="1"/>
  <c r="P853" i="2"/>
  <c r="E853" i="2"/>
  <c r="G853" i="2" s="1"/>
  <c r="P852" i="2"/>
  <c r="G852" i="2"/>
  <c r="E852" i="2"/>
  <c r="P851" i="2"/>
  <c r="E851" i="2"/>
  <c r="G851" i="2" s="1"/>
  <c r="P850" i="2"/>
  <c r="E850" i="2"/>
  <c r="G850" i="2" s="1"/>
  <c r="P849" i="2"/>
  <c r="G849" i="2"/>
  <c r="E849" i="2"/>
  <c r="P848" i="2"/>
  <c r="G848" i="2"/>
  <c r="E848" i="2"/>
  <c r="P847" i="2"/>
  <c r="E847" i="2"/>
  <c r="G847" i="2" s="1"/>
  <c r="P846" i="2"/>
  <c r="E846" i="2"/>
  <c r="G846" i="2" s="1"/>
  <c r="P845" i="2"/>
  <c r="E845" i="2"/>
  <c r="G845" i="2" s="1"/>
  <c r="P844" i="2"/>
  <c r="G844" i="2"/>
  <c r="E844" i="2"/>
  <c r="P843" i="2"/>
  <c r="E843" i="2"/>
  <c r="G843" i="2" s="1"/>
  <c r="P842" i="2"/>
  <c r="E842" i="2"/>
  <c r="G842" i="2" s="1"/>
  <c r="P841" i="2"/>
  <c r="G841" i="2"/>
  <c r="E841" i="2"/>
  <c r="P840" i="2"/>
  <c r="E840" i="2"/>
  <c r="G840" i="2" s="1"/>
  <c r="P839" i="2"/>
  <c r="E839" i="2"/>
  <c r="G839" i="2" s="1"/>
  <c r="P838" i="2"/>
  <c r="E838" i="2"/>
  <c r="G838" i="2" s="1"/>
  <c r="P837" i="2"/>
  <c r="E837" i="2"/>
  <c r="G837" i="2" s="1"/>
  <c r="P836" i="2"/>
  <c r="G836" i="2"/>
  <c r="E836" i="2"/>
  <c r="P835" i="2"/>
  <c r="E835" i="2"/>
  <c r="G835" i="2" s="1"/>
  <c r="P834" i="2"/>
  <c r="E834" i="2"/>
  <c r="G834" i="2" s="1"/>
  <c r="P833" i="2"/>
  <c r="E833" i="2"/>
  <c r="G833" i="2" s="1"/>
  <c r="P832" i="2"/>
  <c r="E832" i="2"/>
  <c r="G832" i="2" s="1"/>
  <c r="P831" i="2"/>
  <c r="E831" i="2"/>
  <c r="G831" i="2" s="1"/>
  <c r="P830" i="2"/>
  <c r="E830" i="2"/>
  <c r="G830" i="2" s="1"/>
  <c r="P829" i="2"/>
  <c r="G829" i="2"/>
  <c r="E829" i="2"/>
  <c r="P828" i="2"/>
  <c r="G828" i="2"/>
  <c r="E828" i="2"/>
  <c r="P827" i="2"/>
  <c r="E827" i="2"/>
  <c r="G827" i="2" s="1"/>
  <c r="P826" i="2"/>
  <c r="E826" i="2"/>
  <c r="G826" i="2" s="1"/>
  <c r="P825" i="2"/>
  <c r="E825" i="2"/>
  <c r="G825" i="2" s="1"/>
  <c r="P824" i="2"/>
  <c r="G824" i="2"/>
  <c r="E824" i="2"/>
  <c r="P823" i="2"/>
  <c r="E823" i="2"/>
  <c r="G823" i="2" s="1"/>
  <c r="P822" i="2"/>
  <c r="E822" i="2"/>
  <c r="G822" i="2" s="1"/>
  <c r="P821" i="2"/>
  <c r="G821" i="2"/>
  <c r="E821" i="2"/>
  <c r="P820" i="2"/>
  <c r="E820" i="2"/>
  <c r="G820" i="2" s="1"/>
  <c r="P819" i="2"/>
  <c r="E819" i="2"/>
  <c r="G819" i="2" s="1"/>
  <c r="P818" i="2"/>
  <c r="E818" i="2"/>
  <c r="G818" i="2" s="1"/>
  <c r="P817" i="2"/>
  <c r="E817" i="2"/>
  <c r="G817" i="2" s="1"/>
  <c r="P816" i="2"/>
  <c r="G816" i="2"/>
  <c r="E816" i="2"/>
  <c r="P815" i="2"/>
  <c r="E815" i="2"/>
  <c r="G815" i="2" s="1"/>
  <c r="P814" i="2"/>
  <c r="E814" i="2"/>
  <c r="G814" i="2" s="1"/>
  <c r="P813" i="2"/>
  <c r="E813" i="2"/>
  <c r="G813" i="2" s="1"/>
  <c r="P812" i="2"/>
  <c r="G812" i="2"/>
  <c r="E812" i="2"/>
  <c r="P811" i="2"/>
  <c r="E811" i="2"/>
  <c r="G811" i="2" s="1"/>
  <c r="P810" i="2"/>
  <c r="E810" i="2"/>
  <c r="G810" i="2" s="1"/>
  <c r="P809" i="2"/>
  <c r="E809" i="2"/>
  <c r="G809" i="2" s="1"/>
  <c r="P808" i="2"/>
  <c r="E808" i="2"/>
  <c r="G808" i="2" s="1"/>
  <c r="P807" i="2"/>
  <c r="E807" i="2"/>
  <c r="G807" i="2" s="1"/>
  <c r="P806" i="2"/>
  <c r="E806" i="2"/>
  <c r="G806" i="2" s="1"/>
  <c r="P805" i="2"/>
  <c r="E805" i="2"/>
  <c r="G805" i="2" s="1"/>
  <c r="P804" i="2"/>
  <c r="G804" i="2"/>
  <c r="E804" i="2"/>
  <c r="P803" i="2"/>
  <c r="E803" i="2"/>
  <c r="G803" i="2" s="1"/>
  <c r="P802" i="2"/>
  <c r="E802" i="2"/>
  <c r="G802" i="2" s="1"/>
  <c r="P801" i="2"/>
  <c r="E801" i="2"/>
  <c r="G801" i="2" s="1"/>
  <c r="P800" i="2"/>
  <c r="G800" i="2"/>
  <c r="E800" i="2"/>
  <c r="P799" i="2"/>
  <c r="E799" i="2"/>
  <c r="G799" i="2" s="1"/>
  <c r="P798" i="2"/>
  <c r="E798" i="2"/>
  <c r="G798" i="2" s="1"/>
  <c r="P797" i="2"/>
  <c r="E797" i="2"/>
  <c r="G797" i="2" s="1"/>
  <c r="P796" i="2"/>
  <c r="G796" i="2"/>
  <c r="E796" i="2"/>
  <c r="P795" i="2"/>
  <c r="E795" i="2"/>
  <c r="G795" i="2" s="1"/>
  <c r="P794" i="2"/>
  <c r="E794" i="2"/>
  <c r="G794" i="2" s="1"/>
  <c r="P793" i="2"/>
  <c r="G793" i="2"/>
  <c r="E793" i="2"/>
  <c r="P792" i="2"/>
  <c r="E792" i="2"/>
  <c r="G792" i="2" s="1"/>
  <c r="P791" i="2"/>
  <c r="E791" i="2"/>
  <c r="G791" i="2" s="1"/>
  <c r="P790" i="2"/>
  <c r="E790" i="2"/>
  <c r="G790" i="2" s="1"/>
  <c r="P789" i="2"/>
  <c r="E789" i="2"/>
  <c r="G789" i="2" s="1"/>
  <c r="P788" i="2"/>
  <c r="G788" i="2"/>
  <c r="E788" i="2"/>
  <c r="P787" i="2"/>
  <c r="E787" i="2"/>
  <c r="G787" i="2" s="1"/>
  <c r="P786" i="2"/>
  <c r="E786" i="2"/>
  <c r="G786" i="2" s="1"/>
  <c r="P785" i="2"/>
  <c r="G785" i="2"/>
  <c r="E785" i="2"/>
  <c r="P784" i="2"/>
  <c r="G784" i="2"/>
  <c r="E784" i="2"/>
  <c r="P783" i="2"/>
  <c r="E783" i="2"/>
  <c r="G783" i="2" s="1"/>
  <c r="P782" i="2"/>
  <c r="E782" i="2"/>
  <c r="G782" i="2" s="1"/>
  <c r="P781" i="2"/>
  <c r="E781" i="2"/>
  <c r="G781" i="2" s="1"/>
  <c r="P780" i="2"/>
  <c r="G780" i="2"/>
  <c r="E780" i="2"/>
  <c r="P779" i="2"/>
  <c r="E779" i="2"/>
  <c r="G779" i="2" s="1"/>
  <c r="P778" i="2"/>
  <c r="E778" i="2"/>
  <c r="G778" i="2" s="1"/>
  <c r="P777" i="2"/>
  <c r="G777" i="2"/>
  <c r="E777" i="2"/>
  <c r="P776" i="2"/>
  <c r="E776" i="2"/>
  <c r="G776" i="2" s="1"/>
  <c r="P775" i="2"/>
  <c r="E775" i="2"/>
  <c r="G775" i="2" s="1"/>
  <c r="P774" i="2"/>
  <c r="E774" i="2"/>
  <c r="G774" i="2" s="1"/>
  <c r="P773" i="2"/>
  <c r="E773" i="2"/>
  <c r="G773" i="2" s="1"/>
  <c r="P772" i="2"/>
  <c r="G772" i="2"/>
  <c r="E772" i="2"/>
  <c r="P771" i="2"/>
  <c r="E771" i="2"/>
  <c r="G771" i="2" s="1"/>
  <c r="P770" i="2"/>
  <c r="E770" i="2"/>
  <c r="G770" i="2" s="1"/>
  <c r="P769" i="2"/>
  <c r="E769" i="2"/>
  <c r="G769" i="2" s="1"/>
  <c r="P768" i="2"/>
  <c r="G768" i="2"/>
  <c r="E768" i="2"/>
  <c r="P767" i="2"/>
  <c r="E767" i="2"/>
  <c r="G767" i="2" s="1"/>
  <c r="P766" i="2"/>
  <c r="E766" i="2"/>
  <c r="G766" i="2" s="1"/>
  <c r="P765" i="2"/>
  <c r="E765" i="2"/>
  <c r="G765" i="2" s="1"/>
  <c r="P764" i="2"/>
  <c r="E764" i="2"/>
  <c r="G764" i="2" s="1"/>
  <c r="P763" i="2"/>
  <c r="E763" i="2"/>
  <c r="G763" i="2" s="1"/>
  <c r="P762" i="2"/>
  <c r="E762" i="2"/>
  <c r="G762" i="2" s="1"/>
  <c r="P761" i="2"/>
  <c r="E761" i="2"/>
  <c r="G761" i="2" s="1"/>
  <c r="P760" i="2"/>
  <c r="G760" i="2"/>
  <c r="E760" i="2"/>
  <c r="P759" i="2"/>
  <c r="E759" i="2"/>
  <c r="G759" i="2" s="1"/>
  <c r="P758" i="2"/>
  <c r="E758" i="2"/>
  <c r="G758" i="2" s="1"/>
  <c r="P757" i="2"/>
  <c r="E757" i="2"/>
  <c r="G757" i="2" s="1"/>
  <c r="P756" i="2"/>
  <c r="G756" i="2"/>
  <c r="E756" i="2"/>
  <c r="P755" i="2"/>
  <c r="E755" i="2"/>
  <c r="G755" i="2" s="1"/>
  <c r="P754" i="2"/>
  <c r="E754" i="2"/>
  <c r="G754" i="2" s="1"/>
  <c r="P753" i="2"/>
  <c r="E753" i="2"/>
  <c r="G753" i="2" s="1"/>
  <c r="P752" i="2"/>
  <c r="G752" i="2"/>
  <c r="E752" i="2"/>
  <c r="P751" i="2"/>
  <c r="E751" i="2"/>
  <c r="G751" i="2" s="1"/>
  <c r="P750" i="2"/>
  <c r="E750" i="2"/>
  <c r="G750" i="2" s="1"/>
  <c r="P749" i="2"/>
  <c r="E749" i="2"/>
  <c r="G749" i="2" s="1"/>
  <c r="P748" i="2"/>
  <c r="E748" i="2"/>
  <c r="G748" i="2" s="1"/>
  <c r="P747" i="2"/>
  <c r="E747" i="2"/>
  <c r="G747" i="2" s="1"/>
  <c r="P746" i="2"/>
  <c r="E746" i="2"/>
  <c r="G746" i="2" s="1"/>
  <c r="P745" i="2"/>
  <c r="E745" i="2"/>
  <c r="G745" i="2" s="1"/>
  <c r="P744" i="2"/>
  <c r="E744" i="2"/>
  <c r="G744" i="2" s="1"/>
  <c r="P743" i="2"/>
  <c r="E743" i="2"/>
  <c r="G743" i="2" s="1"/>
  <c r="P742" i="2"/>
  <c r="E742" i="2"/>
  <c r="G742" i="2" s="1"/>
  <c r="P741" i="2"/>
  <c r="E741" i="2"/>
  <c r="G741" i="2" s="1"/>
  <c r="P740" i="2"/>
  <c r="G740" i="2"/>
  <c r="E740" i="2"/>
  <c r="P739" i="2"/>
  <c r="E739" i="2"/>
  <c r="G739" i="2" s="1"/>
  <c r="P738" i="2"/>
  <c r="E738" i="2"/>
  <c r="G738" i="2" s="1"/>
  <c r="P737" i="2"/>
  <c r="E737" i="2"/>
  <c r="G737" i="2" s="1"/>
  <c r="P736" i="2"/>
  <c r="E736" i="2"/>
  <c r="G736" i="2" s="1"/>
  <c r="P735" i="2"/>
  <c r="E735" i="2"/>
  <c r="G735" i="2" s="1"/>
  <c r="P734" i="2"/>
  <c r="E734" i="2"/>
  <c r="G734" i="2" s="1"/>
  <c r="P733" i="2"/>
  <c r="G733" i="2"/>
  <c r="E733" i="2"/>
  <c r="P732" i="2"/>
  <c r="G732" i="2"/>
  <c r="E732" i="2"/>
  <c r="P731" i="2"/>
  <c r="E731" i="2"/>
  <c r="G731" i="2" s="1"/>
  <c r="P730" i="2"/>
  <c r="E730" i="2"/>
  <c r="G730" i="2" s="1"/>
  <c r="P729" i="2"/>
  <c r="E729" i="2"/>
  <c r="G729" i="2" s="1"/>
  <c r="P728" i="2"/>
  <c r="G728" i="2"/>
  <c r="E728" i="2"/>
  <c r="P727" i="2"/>
  <c r="E727" i="2"/>
  <c r="G727" i="2" s="1"/>
  <c r="P726" i="2"/>
  <c r="E726" i="2"/>
  <c r="G726" i="2" s="1"/>
  <c r="P725" i="2"/>
  <c r="E725" i="2"/>
  <c r="G725" i="2" s="1"/>
  <c r="P724" i="2"/>
  <c r="E724" i="2"/>
  <c r="G724" i="2" s="1"/>
  <c r="P723" i="2"/>
  <c r="E723" i="2"/>
  <c r="G723" i="2" s="1"/>
  <c r="P722" i="2"/>
  <c r="E722" i="2"/>
  <c r="G722" i="2" s="1"/>
  <c r="P721" i="2"/>
  <c r="G721" i="2"/>
  <c r="E721" i="2"/>
  <c r="P720" i="2"/>
  <c r="G720" i="2"/>
  <c r="E720" i="2"/>
  <c r="P719" i="2"/>
  <c r="E719" i="2"/>
  <c r="G719" i="2" s="1"/>
  <c r="P718" i="2"/>
  <c r="E718" i="2"/>
  <c r="G718" i="2" s="1"/>
  <c r="P717" i="2"/>
  <c r="E717" i="2"/>
  <c r="G717" i="2" s="1"/>
  <c r="P716" i="2"/>
  <c r="E716" i="2"/>
  <c r="G716" i="2" s="1"/>
  <c r="P715" i="2"/>
  <c r="E715" i="2"/>
  <c r="G715" i="2" s="1"/>
  <c r="P714" i="2"/>
  <c r="E714" i="2"/>
  <c r="G714" i="2" s="1"/>
  <c r="P713" i="2"/>
  <c r="G713" i="2"/>
  <c r="E713" i="2"/>
  <c r="P712" i="2"/>
  <c r="G712" i="2"/>
  <c r="E712" i="2"/>
  <c r="P711" i="2"/>
  <c r="E711" i="2"/>
  <c r="G711" i="2" s="1"/>
  <c r="P710" i="2"/>
  <c r="E710" i="2"/>
  <c r="G710" i="2" s="1"/>
  <c r="P709" i="2"/>
  <c r="G709" i="2"/>
  <c r="E709" i="2"/>
  <c r="P708" i="2"/>
  <c r="E708" i="2"/>
  <c r="G708" i="2" s="1"/>
  <c r="P707" i="2"/>
  <c r="E707" i="2"/>
  <c r="G707" i="2" s="1"/>
  <c r="P706" i="2"/>
  <c r="E706" i="2"/>
  <c r="G706" i="2" s="1"/>
  <c r="P705" i="2"/>
  <c r="G705" i="2"/>
  <c r="E705" i="2"/>
  <c r="P704" i="2"/>
  <c r="G704" i="2"/>
  <c r="E704" i="2"/>
  <c r="P703" i="2"/>
  <c r="E703" i="2"/>
  <c r="G703" i="2" s="1"/>
  <c r="P702" i="2"/>
  <c r="E702" i="2"/>
  <c r="G702" i="2" s="1"/>
  <c r="P701" i="2"/>
  <c r="E701" i="2"/>
  <c r="G701" i="2" s="1"/>
  <c r="P700" i="2"/>
  <c r="E700" i="2"/>
  <c r="G700" i="2" s="1"/>
  <c r="P699" i="2"/>
  <c r="E699" i="2"/>
  <c r="G699" i="2" s="1"/>
  <c r="P698" i="2"/>
  <c r="E698" i="2"/>
  <c r="G698" i="2" s="1"/>
  <c r="P697" i="2"/>
  <c r="E697" i="2"/>
  <c r="G697" i="2" s="1"/>
  <c r="P696" i="2"/>
  <c r="G696" i="2"/>
  <c r="E696" i="2"/>
  <c r="P695" i="2"/>
  <c r="E695" i="2"/>
  <c r="G695" i="2" s="1"/>
  <c r="P694" i="2"/>
  <c r="E694" i="2"/>
  <c r="G694" i="2" s="1"/>
  <c r="P693" i="2"/>
  <c r="E693" i="2"/>
  <c r="G693" i="2" s="1"/>
  <c r="P692" i="2"/>
  <c r="G692" i="2"/>
  <c r="E692" i="2"/>
  <c r="P691" i="2"/>
  <c r="E691" i="2"/>
  <c r="G691" i="2" s="1"/>
  <c r="P690" i="2"/>
  <c r="G690" i="2"/>
  <c r="E690" i="2"/>
  <c r="P689" i="2"/>
  <c r="E689" i="2"/>
  <c r="G689" i="2" s="1"/>
  <c r="P688" i="2"/>
  <c r="E688" i="2"/>
  <c r="G688" i="2" s="1"/>
  <c r="P687" i="2"/>
  <c r="E687" i="2"/>
  <c r="G687" i="2" s="1"/>
  <c r="P686" i="2"/>
  <c r="G686" i="2"/>
  <c r="E686" i="2"/>
  <c r="P685" i="2"/>
  <c r="E685" i="2"/>
  <c r="G685" i="2" s="1"/>
  <c r="P684" i="2"/>
  <c r="G684" i="2"/>
  <c r="E684" i="2"/>
  <c r="P683" i="2"/>
  <c r="E683" i="2"/>
  <c r="G683" i="2" s="1"/>
  <c r="P682" i="2"/>
  <c r="E682" i="2"/>
  <c r="G682" i="2" s="1"/>
  <c r="P681" i="2"/>
  <c r="G681" i="2"/>
  <c r="E681" i="2"/>
  <c r="P680" i="2"/>
  <c r="G680" i="2"/>
  <c r="E680" i="2"/>
  <c r="P679" i="2"/>
  <c r="E679" i="2"/>
  <c r="G679" i="2" s="1"/>
  <c r="P678" i="2"/>
  <c r="G678" i="2"/>
  <c r="E678" i="2"/>
  <c r="P677" i="2"/>
  <c r="G677" i="2"/>
  <c r="E677" i="2"/>
  <c r="P676" i="2"/>
  <c r="E676" i="2"/>
  <c r="G676" i="2" s="1"/>
  <c r="P675" i="2"/>
  <c r="E675" i="2"/>
  <c r="G675" i="2" s="1"/>
  <c r="P674" i="2"/>
  <c r="E674" i="2"/>
  <c r="G674" i="2" s="1"/>
  <c r="P673" i="2"/>
  <c r="E673" i="2"/>
  <c r="G673" i="2" s="1"/>
  <c r="P672" i="2"/>
  <c r="G672" i="2"/>
  <c r="E672" i="2"/>
  <c r="P671" i="2"/>
  <c r="E671" i="2"/>
  <c r="G671" i="2" s="1"/>
  <c r="P670" i="2"/>
  <c r="E670" i="2"/>
  <c r="G670" i="2" s="1"/>
  <c r="P669" i="2"/>
  <c r="G669" i="2"/>
  <c r="E669" i="2"/>
  <c r="P668" i="2"/>
  <c r="G668" i="2"/>
  <c r="E668" i="2"/>
  <c r="P667" i="2"/>
  <c r="E667" i="2"/>
  <c r="G667" i="2" s="1"/>
  <c r="P666" i="2"/>
  <c r="E666" i="2"/>
  <c r="G666" i="2" s="1"/>
  <c r="P665" i="2"/>
  <c r="E665" i="2"/>
  <c r="G665" i="2" s="1"/>
  <c r="P664" i="2"/>
  <c r="G664" i="2"/>
  <c r="E664" i="2"/>
  <c r="P663" i="2"/>
  <c r="E663" i="2"/>
  <c r="G663" i="2" s="1"/>
  <c r="P662" i="2"/>
  <c r="E662" i="2"/>
  <c r="G662" i="2" s="1"/>
  <c r="P661" i="2"/>
  <c r="G661" i="2"/>
  <c r="E661" i="2"/>
  <c r="P660" i="2"/>
  <c r="E660" i="2"/>
  <c r="G660" i="2" s="1"/>
  <c r="P659" i="2"/>
  <c r="E659" i="2"/>
  <c r="G659" i="2" s="1"/>
  <c r="P658" i="2"/>
  <c r="E658" i="2"/>
  <c r="G658" i="2" s="1"/>
  <c r="P657" i="2"/>
  <c r="E657" i="2"/>
  <c r="G657" i="2" s="1"/>
  <c r="P656" i="2"/>
  <c r="G656" i="2"/>
  <c r="E656" i="2"/>
  <c r="P655" i="2"/>
  <c r="E655" i="2"/>
  <c r="G655" i="2" s="1"/>
  <c r="P654" i="2"/>
  <c r="E654" i="2"/>
  <c r="G654" i="2" s="1"/>
  <c r="P653" i="2"/>
  <c r="G653" i="2"/>
  <c r="E653" i="2"/>
  <c r="P652" i="2"/>
  <c r="G652" i="2"/>
  <c r="E652" i="2"/>
  <c r="P651" i="2"/>
  <c r="E651" i="2"/>
  <c r="G651" i="2" s="1"/>
  <c r="P650" i="2"/>
  <c r="E650" i="2"/>
  <c r="G650" i="2" s="1"/>
  <c r="P649" i="2"/>
  <c r="E649" i="2"/>
  <c r="G649" i="2" s="1"/>
  <c r="P648" i="2"/>
  <c r="G648" i="2"/>
  <c r="E648" i="2"/>
  <c r="P647" i="2"/>
  <c r="E647" i="2"/>
  <c r="G647" i="2" s="1"/>
  <c r="P646" i="2"/>
  <c r="E646" i="2"/>
  <c r="G646" i="2" s="1"/>
  <c r="P645" i="2"/>
  <c r="G645" i="2"/>
  <c r="E645" i="2"/>
  <c r="P644" i="2"/>
  <c r="E644" i="2"/>
  <c r="G644" i="2" s="1"/>
  <c r="P643" i="2"/>
  <c r="E643" i="2"/>
  <c r="G643" i="2" s="1"/>
  <c r="P642" i="2"/>
  <c r="E642" i="2"/>
  <c r="G642" i="2" s="1"/>
  <c r="P641" i="2"/>
  <c r="E641" i="2"/>
  <c r="G641" i="2" s="1"/>
  <c r="P640" i="2"/>
  <c r="G640" i="2"/>
  <c r="E640" i="2"/>
  <c r="P639" i="2"/>
  <c r="E639" i="2"/>
  <c r="G639" i="2" s="1"/>
  <c r="P638" i="2"/>
  <c r="E638" i="2"/>
  <c r="G638" i="2" s="1"/>
  <c r="P637" i="2"/>
  <c r="G637" i="2"/>
  <c r="E637" i="2"/>
  <c r="P636" i="2"/>
  <c r="G636" i="2"/>
  <c r="E636" i="2"/>
  <c r="P635" i="2"/>
  <c r="E635" i="2"/>
  <c r="G635" i="2" s="1"/>
  <c r="P634" i="2"/>
  <c r="E634" i="2"/>
  <c r="G634" i="2" s="1"/>
  <c r="P633" i="2"/>
  <c r="E633" i="2"/>
  <c r="G633" i="2" s="1"/>
  <c r="P632" i="2"/>
  <c r="G632" i="2"/>
  <c r="E632" i="2"/>
  <c r="P631" i="2"/>
  <c r="E631" i="2"/>
  <c r="G631" i="2" s="1"/>
  <c r="P630" i="2"/>
  <c r="E630" i="2"/>
  <c r="G630" i="2" s="1"/>
  <c r="P629" i="2"/>
  <c r="G629" i="2"/>
  <c r="E629" i="2"/>
  <c r="P628" i="2"/>
  <c r="E628" i="2"/>
  <c r="G628" i="2" s="1"/>
  <c r="P627" i="2"/>
  <c r="E627" i="2"/>
  <c r="G627" i="2" s="1"/>
  <c r="P626" i="2"/>
  <c r="E626" i="2"/>
  <c r="G626" i="2" s="1"/>
  <c r="P625" i="2"/>
  <c r="E625" i="2"/>
  <c r="G625" i="2" s="1"/>
  <c r="P624" i="2"/>
  <c r="G624" i="2"/>
  <c r="E624" i="2"/>
  <c r="P623" i="2"/>
  <c r="E623" i="2"/>
  <c r="G623" i="2" s="1"/>
  <c r="P622" i="2"/>
  <c r="E622" i="2"/>
  <c r="G622" i="2" s="1"/>
  <c r="P621" i="2"/>
  <c r="E621" i="2"/>
  <c r="G621" i="2" s="1"/>
  <c r="P620" i="2"/>
  <c r="E620" i="2"/>
  <c r="G620" i="2" s="1"/>
  <c r="P619" i="2"/>
  <c r="E619" i="2"/>
  <c r="G619" i="2" s="1"/>
  <c r="P618" i="2"/>
  <c r="E618" i="2"/>
  <c r="G618" i="2" s="1"/>
  <c r="P617" i="2"/>
  <c r="E617" i="2"/>
  <c r="G617" i="2" s="1"/>
  <c r="P616" i="2"/>
  <c r="G616" i="2"/>
  <c r="E616" i="2"/>
  <c r="P615" i="2"/>
  <c r="E615" i="2"/>
  <c r="G615" i="2" s="1"/>
  <c r="P614" i="2"/>
  <c r="E614" i="2"/>
  <c r="G614" i="2" s="1"/>
  <c r="P613" i="2"/>
  <c r="E613" i="2"/>
  <c r="G613" i="2" s="1"/>
  <c r="P612" i="2"/>
  <c r="G612" i="2"/>
  <c r="E612" i="2"/>
  <c r="P611" i="2"/>
  <c r="E611" i="2"/>
  <c r="G611" i="2" s="1"/>
  <c r="P610" i="2"/>
  <c r="E610" i="2"/>
  <c r="G610" i="2" s="1"/>
  <c r="P609" i="2"/>
  <c r="G609" i="2"/>
  <c r="E609" i="2"/>
  <c r="P608" i="2"/>
  <c r="E608" i="2"/>
  <c r="G608" i="2" s="1"/>
  <c r="P607" i="2"/>
  <c r="E607" i="2"/>
  <c r="G607" i="2" s="1"/>
  <c r="P606" i="2"/>
  <c r="E606" i="2"/>
  <c r="G606" i="2" s="1"/>
  <c r="P605" i="2"/>
  <c r="G605" i="2"/>
  <c r="E605" i="2"/>
  <c r="P604" i="2"/>
  <c r="E604" i="2"/>
  <c r="G604" i="2" s="1"/>
  <c r="P603" i="2"/>
  <c r="E603" i="2"/>
  <c r="G603" i="2" s="1"/>
  <c r="P602" i="2"/>
  <c r="E602" i="2"/>
  <c r="G602" i="2" s="1"/>
  <c r="P601" i="2"/>
  <c r="E601" i="2"/>
  <c r="G601" i="2" s="1"/>
  <c r="P600" i="2"/>
  <c r="E600" i="2"/>
  <c r="G600" i="2" s="1"/>
  <c r="P599" i="2"/>
  <c r="E599" i="2"/>
  <c r="G599" i="2" s="1"/>
  <c r="P598" i="2"/>
  <c r="E598" i="2"/>
  <c r="G598" i="2" s="1"/>
  <c r="P597" i="2"/>
  <c r="E597" i="2"/>
  <c r="G597" i="2" s="1"/>
  <c r="P596" i="2"/>
  <c r="E596" i="2"/>
  <c r="G596" i="2" s="1"/>
  <c r="P595" i="2"/>
  <c r="E595" i="2"/>
  <c r="G595" i="2" s="1"/>
  <c r="P594" i="2"/>
  <c r="E594" i="2"/>
  <c r="G594" i="2" s="1"/>
  <c r="P593" i="2"/>
  <c r="G593" i="2"/>
  <c r="E593" i="2"/>
  <c r="P592" i="2"/>
  <c r="E592" i="2"/>
  <c r="G592" i="2" s="1"/>
  <c r="P591" i="2"/>
  <c r="E591" i="2"/>
  <c r="G591" i="2" s="1"/>
  <c r="P590" i="2"/>
  <c r="E590" i="2"/>
  <c r="G590" i="2" s="1"/>
  <c r="P589" i="2"/>
  <c r="E589" i="2"/>
  <c r="G589" i="2" s="1"/>
  <c r="P588" i="2"/>
  <c r="G588" i="2"/>
  <c r="E588" i="2"/>
  <c r="P587" i="2"/>
  <c r="E587" i="2"/>
  <c r="G587" i="2" s="1"/>
  <c r="P586" i="2"/>
  <c r="E586" i="2"/>
  <c r="G586" i="2" s="1"/>
  <c r="P585" i="2"/>
  <c r="G585" i="2"/>
  <c r="E585" i="2"/>
  <c r="P584" i="2"/>
  <c r="E584" i="2"/>
  <c r="G584" i="2" s="1"/>
  <c r="P583" i="2"/>
  <c r="E583" i="2"/>
  <c r="G583" i="2" s="1"/>
  <c r="P582" i="2"/>
  <c r="E582" i="2"/>
  <c r="G582" i="2" s="1"/>
  <c r="P581" i="2"/>
  <c r="G581" i="2"/>
  <c r="E581" i="2"/>
  <c r="P580" i="2"/>
  <c r="G580" i="2"/>
  <c r="E580" i="2"/>
  <c r="P579" i="2"/>
  <c r="E579" i="2"/>
  <c r="G579" i="2" s="1"/>
  <c r="P578" i="2"/>
  <c r="E578" i="2"/>
  <c r="G578" i="2" s="1"/>
  <c r="P577" i="2"/>
  <c r="E577" i="2"/>
  <c r="G577" i="2" s="1"/>
  <c r="P576" i="2"/>
  <c r="E576" i="2"/>
  <c r="G576" i="2" s="1"/>
  <c r="P575" i="2"/>
  <c r="E575" i="2"/>
  <c r="G575" i="2" s="1"/>
  <c r="P574" i="2"/>
  <c r="E574" i="2"/>
  <c r="G574" i="2" s="1"/>
  <c r="P573" i="2"/>
  <c r="G573" i="2"/>
  <c r="E573" i="2"/>
  <c r="P572" i="2"/>
  <c r="G572" i="2"/>
  <c r="E572" i="2"/>
  <c r="P571" i="2"/>
  <c r="E571" i="2"/>
  <c r="G571" i="2" s="1"/>
  <c r="P570" i="2"/>
  <c r="E570" i="2"/>
  <c r="G570" i="2" s="1"/>
  <c r="P569" i="2"/>
  <c r="E569" i="2"/>
  <c r="G569" i="2" s="1"/>
  <c r="P568" i="2"/>
  <c r="E568" i="2"/>
  <c r="G568" i="2" s="1"/>
  <c r="P567" i="2"/>
  <c r="E567" i="2"/>
  <c r="G567" i="2" s="1"/>
  <c r="P566" i="2"/>
  <c r="E566" i="2"/>
  <c r="G566" i="2" s="1"/>
  <c r="P565" i="2"/>
  <c r="G565" i="2"/>
  <c r="E565" i="2"/>
  <c r="P564" i="2"/>
  <c r="E564" i="2"/>
  <c r="G564" i="2" s="1"/>
  <c r="P563" i="2"/>
  <c r="E563" i="2"/>
  <c r="G563" i="2" s="1"/>
  <c r="P562" i="2"/>
  <c r="E562" i="2"/>
  <c r="G562" i="2" s="1"/>
  <c r="P561" i="2"/>
  <c r="G561" i="2"/>
  <c r="E561" i="2"/>
  <c r="P560" i="2"/>
  <c r="E560" i="2"/>
  <c r="G560" i="2" s="1"/>
  <c r="P559" i="2"/>
  <c r="E559" i="2"/>
  <c r="G559" i="2" s="1"/>
  <c r="P558" i="2"/>
  <c r="E558" i="2"/>
  <c r="G558" i="2" s="1"/>
  <c r="P557" i="2"/>
  <c r="E557" i="2"/>
  <c r="G557" i="2" s="1"/>
  <c r="P556" i="2"/>
  <c r="G556" i="2"/>
  <c r="E556" i="2"/>
  <c r="P555" i="2"/>
  <c r="E555" i="2"/>
  <c r="G555" i="2" s="1"/>
  <c r="P554" i="2"/>
  <c r="E554" i="2"/>
  <c r="G554" i="2" s="1"/>
  <c r="P553" i="2"/>
  <c r="G553" i="2"/>
  <c r="E553" i="2"/>
  <c r="P552" i="2"/>
  <c r="E552" i="2"/>
  <c r="G552" i="2" s="1"/>
  <c r="P551" i="2"/>
  <c r="E551" i="2"/>
  <c r="G551" i="2" s="1"/>
  <c r="P550" i="2"/>
  <c r="E550" i="2"/>
  <c r="G550" i="2" s="1"/>
  <c r="P549" i="2"/>
  <c r="G549" i="2"/>
  <c r="E549" i="2"/>
  <c r="P548" i="2"/>
  <c r="G548" i="2"/>
  <c r="E548" i="2"/>
  <c r="P547" i="2"/>
  <c r="E547" i="2"/>
  <c r="G547" i="2" s="1"/>
  <c r="P546" i="2"/>
  <c r="E546" i="2"/>
  <c r="G546" i="2" s="1"/>
  <c r="P545" i="2"/>
  <c r="G545" i="2"/>
  <c r="E545" i="2"/>
  <c r="P544" i="2"/>
  <c r="E544" i="2"/>
  <c r="G544" i="2" s="1"/>
  <c r="P543" i="2"/>
  <c r="E543" i="2"/>
  <c r="G543" i="2" s="1"/>
  <c r="P542" i="2"/>
  <c r="E542" i="2"/>
  <c r="G542" i="2" s="1"/>
  <c r="P541" i="2"/>
  <c r="G541" i="2"/>
  <c r="E541" i="2"/>
  <c r="P540" i="2"/>
  <c r="E540" i="2"/>
  <c r="G540" i="2" s="1"/>
  <c r="P539" i="2"/>
  <c r="E539" i="2"/>
  <c r="G539" i="2" s="1"/>
  <c r="P538" i="2"/>
  <c r="E538" i="2"/>
  <c r="G538" i="2" s="1"/>
  <c r="P537" i="2"/>
  <c r="E537" i="2"/>
  <c r="G537" i="2" s="1"/>
  <c r="P536" i="2"/>
  <c r="E536" i="2"/>
  <c r="G536" i="2" s="1"/>
  <c r="P535" i="2"/>
  <c r="E535" i="2"/>
  <c r="G535" i="2" s="1"/>
  <c r="P534" i="2"/>
  <c r="E534" i="2"/>
  <c r="G534" i="2" s="1"/>
  <c r="P533" i="2"/>
  <c r="E533" i="2"/>
  <c r="G533" i="2" s="1"/>
  <c r="P532" i="2"/>
  <c r="E532" i="2"/>
  <c r="G532" i="2" s="1"/>
  <c r="P531" i="2"/>
  <c r="E531" i="2"/>
  <c r="G531" i="2" s="1"/>
  <c r="P530" i="2"/>
  <c r="E530" i="2"/>
  <c r="G530" i="2" s="1"/>
  <c r="P529" i="2"/>
  <c r="G529" i="2"/>
  <c r="E529" i="2"/>
  <c r="P528" i="2"/>
  <c r="E528" i="2"/>
  <c r="G528" i="2" s="1"/>
  <c r="P527" i="2"/>
  <c r="E527" i="2"/>
  <c r="G527" i="2" s="1"/>
  <c r="P526" i="2"/>
  <c r="E526" i="2"/>
  <c r="G526" i="2" s="1"/>
  <c r="P525" i="2"/>
  <c r="E525" i="2"/>
  <c r="G525" i="2" s="1"/>
  <c r="P524" i="2"/>
  <c r="G524" i="2"/>
  <c r="E524" i="2"/>
  <c r="P523" i="2"/>
  <c r="E523" i="2"/>
  <c r="G523" i="2" s="1"/>
  <c r="P522" i="2"/>
  <c r="E522" i="2"/>
  <c r="G522" i="2" s="1"/>
  <c r="P521" i="2"/>
  <c r="G521" i="2"/>
  <c r="E521" i="2"/>
  <c r="P520" i="2"/>
  <c r="E520" i="2"/>
  <c r="G520" i="2" s="1"/>
  <c r="P519" i="2"/>
  <c r="E519" i="2"/>
  <c r="G519" i="2" s="1"/>
  <c r="P518" i="2"/>
  <c r="E518" i="2"/>
  <c r="G518" i="2" s="1"/>
  <c r="P517" i="2"/>
  <c r="G517" i="2"/>
  <c r="E517" i="2"/>
  <c r="P516" i="2"/>
  <c r="G516" i="2"/>
  <c r="E516" i="2"/>
  <c r="P515" i="2"/>
  <c r="E515" i="2"/>
  <c r="G515" i="2" s="1"/>
  <c r="P514" i="2"/>
  <c r="E514" i="2"/>
  <c r="G514" i="2" s="1"/>
  <c r="P513" i="2"/>
  <c r="E513" i="2"/>
  <c r="G513" i="2" s="1"/>
  <c r="P512" i="2"/>
  <c r="E512" i="2"/>
  <c r="G512" i="2" s="1"/>
  <c r="P511" i="2"/>
  <c r="E511" i="2"/>
  <c r="G511" i="2" s="1"/>
  <c r="P510" i="2"/>
  <c r="E510" i="2"/>
  <c r="G510" i="2" s="1"/>
  <c r="P509" i="2"/>
  <c r="G509" i="2"/>
  <c r="E509" i="2"/>
  <c r="P508" i="2"/>
  <c r="G508" i="2"/>
  <c r="E508" i="2"/>
  <c r="P507" i="2"/>
  <c r="E507" i="2"/>
  <c r="G507" i="2" s="1"/>
  <c r="P506" i="2"/>
  <c r="E506" i="2"/>
  <c r="G506" i="2" s="1"/>
  <c r="P505" i="2"/>
  <c r="G505" i="2"/>
  <c r="E505" i="2"/>
  <c r="P504" i="2"/>
  <c r="E504" i="2"/>
  <c r="G504" i="2" s="1"/>
  <c r="P503" i="2"/>
  <c r="E503" i="2"/>
  <c r="G503" i="2" s="1"/>
  <c r="P502" i="2"/>
  <c r="E502" i="2"/>
  <c r="G502" i="2" s="1"/>
  <c r="P501" i="2"/>
  <c r="G501" i="2"/>
  <c r="E501" i="2"/>
  <c r="P500" i="2"/>
  <c r="G500" i="2"/>
  <c r="E500" i="2"/>
  <c r="P499" i="2"/>
  <c r="E499" i="2"/>
  <c r="G499" i="2" s="1"/>
  <c r="P498" i="2"/>
  <c r="E498" i="2"/>
  <c r="G498" i="2" s="1"/>
  <c r="P497" i="2"/>
  <c r="E497" i="2"/>
  <c r="G497" i="2" s="1"/>
  <c r="P496" i="2"/>
  <c r="E496" i="2"/>
  <c r="G496" i="2" s="1"/>
  <c r="P495" i="2"/>
  <c r="E495" i="2"/>
  <c r="G495" i="2" s="1"/>
  <c r="P494" i="2"/>
  <c r="E494" i="2"/>
  <c r="G494" i="2" s="1"/>
  <c r="P493" i="2"/>
  <c r="G493" i="2"/>
  <c r="E493" i="2"/>
  <c r="P492" i="2"/>
  <c r="G492" i="2"/>
  <c r="E492" i="2"/>
  <c r="P491" i="2"/>
  <c r="E491" i="2"/>
  <c r="G491" i="2" s="1"/>
  <c r="P490" i="2"/>
  <c r="E490" i="2"/>
  <c r="G490" i="2" s="1"/>
  <c r="P489" i="2"/>
  <c r="G489" i="2"/>
  <c r="E489" i="2"/>
  <c r="P488" i="2"/>
  <c r="E488" i="2"/>
  <c r="G488" i="2" s="1"/>
  <c r="P487" i="2"/>
  <c r="E487" i="2"/>
  <c r="G487" i="2" s="1"/>
  <c r="P486" i="2"/>
  <c r="E486" i="2"/>
  <c r="G486" i="2" s="1"/>
  <c r="P485" i="2"/>
  <c r="G485" i="2"/>
  <c r="E485" i="2"/>
  <c r="P484" i="2"/>
  <c r="G484" i="2"/>
  <c r="E484" i="2"/>
  <c r="P483" i="2"/>
  <c r="E483" i="2"/>
  <c r="G483" i="2" s="1"/>
  <c r="P482" i="2"/>
  <c r="E482" i="2"/>
  <c r="G482" i="2" s="1"/>
  <c r="P481" i="2"/>
  <c r="E481" i="2"/>
  <c r="G481" i="2" s="1"/>
  <c r="P480" i="2"/>
  <c r="E480" i="2"/>
  <c r="G480" i="2" s="1"/>
  <c r="P479" i="2"/>
  <c r="E479" i="2"/>
  <c r="G479" i="2" s="1"/>
  <c r="P478" i="2"/>
  <c r="E478" i="2"/>
  <c r="G478" i="2" s="1"/>
  <c r="P477" i="2"/>
  <c r="G477" i="2"/>
  <c r="E477" i="2"/>
  <c r="P476" i="2"/>
  <c r="G476" i="2"/>
  <c r="E476" i="2"/>
  <c r="P475" i="2"/>
  <c r="E475" i="2"/>
  <c r="G475" i="2" s="1"/>
  <c r="P474" i="2"/>
  <c r="E474" i="2"/>
  <c r="G474" i="2" s="1"/>
  <c r="P473" i="2"/>
  <c r="G473" i="2"/>
  <c r="E473" i="2"/>
  <c r="P472" i="2"/>
  <c r="E472" i="2"/>
  <c r="G472" i="2" s="1"/>
  <c r="P471" i="2"/>
  <c r="E471" i="2"/>
  <c r="G471" i="2" s="1"/>
  <c r="P470" i="2"/>
  <c r="E470" i="2"/>
  <c r="G470" i="2" s="1"/>
  <c r="P469" i="2"/>
  <c r="G469" i="2"/>
  <c r="E469" i="2"/>
  <c r="P468" i="2"/>
  <c r="G468" i="2"/>
  <c r="E468" i="2"/>
  <c r="P467" i="2"/>
  <c r="E467" i="2"/>
  <c r="G467" i="2" s="1"/>
  <c r="P466" i="2"/>
  <c r="E466" i="2"/>
  <c r="G466" i="2" s="1"/>
  <c r="P465" i="2"/>
  <c r="E465" i="2"/>
  <c r="G465" i="2" s="1"/>
  <c r="P464" i="2"/>
  <c r="E464" i="2"/>
  <c r="G464" i="2" s="1"/>
  <c r="P463" i="2"/>
  <c r="E463" i="2"/>
  <c r="G463" i="2" s="1"/>
  <c r="P462" i="2"/>
  <c r="E462" i="2"/>
  <c r="G462" i="2" s="1"/>
  <c r="P461" i="2"/>
  <c r="G461" i="2"/>
  <c r="E461" i="2"/>
  <c r="P460" i="2"/>
  <c r="G460" i="2"/>
  <c r="E460" i="2"/>
  <c r="P459" i="2"/>
  <c r="E459" i="2"/>
  <c r="G459" i="2" s="1"/>
  <c r="P458" i="2"/>
  <c r="E458" i="2"/>
  <c r="G458" i="2" s="1"/>
  <c r="P457" i="2"/>
  <c r="G457" i="2"/>
  <c r="E457" i="2"/>
  <c r="P456" i="2"/>
  <c r="E456" i="2"/>
  <c r="G456" i="2" s="1"/>
  <c r="P455" i="2"/>
  <c r="E455" i="2"/>
  <c r="G455" i="2" s="1"/>
  <c r="P454" i="2"/>
  <c r="E454" i="2"/>
  <c r="G454" i="2" s="1"/>
  <c r="P453" i="2"/>
  <c r="G453" i="2"/>
  <c r="E453" i="2"/>
  <c r="P452" i="2"/>
  <c r="G452" i="2"/>
  <c r="E452" i="2"/>
  <c r="P451" i="2"/>
  <c r="E451" i="2"/>
  <c r="G451" i="2" s="1"/>
  <c r="P450" i="2"/>
  <c r="E450" i="2"/>
  <c r="G450" i="2" s="1"/>
  <c r="P449" i="2"/>
  <c r="E449" i="2"/>
  <c r="G449" i="2" s="1"/>
  <c r="P448" i="2"/>
  <c r="E448" i="2"/>
  <c r="G448" i="2" s="1"/>
  <c r="P447" i="2"/>
  <c r="E447" i="2"/>
  <c r="G447" i="2" s="1"/>
  <c r="P446" i="2"/>
  <c r="E446" i="2"/>
  <c r="G446" i="2" s="1"/>
  <c r="P445" i="2"/>
  <c r="G445" i="2"/>
  <c r="E445" i="2"/>
  <c r="P444" i="2"/>
  <c r="G444" i="2"/>
  <c r="E444" i="2"/>
  <c r="P443" i="2"/>
  <c r="E443" i="2"/>
  <c r="G443" i="2" s="1"/>
  <c r="P442" i="2"/>
  <c r="E442" i="2"/>
  <c r="G442" i="2" s="1"/>
  <c r="P441" i="2"/>
  <c r="G441" i="2"/>
  <c r="E441" i="2"/>
  <c r="P440" i="2"/>
  <c r="E440" i="2"/>
  <c r="G440" i="2" s="1"/>
  <c r="P439" i="2"/>
  <c r="E439" i="2"/>
  <c r="G439" i="2" s="1"/>
  <c r="P438" i="2"/>
  <c r="E438" i="2"/>
  <c r="G438" i="2" s="1"/>
  <c r="P437" i="2"/>
  <c r="G437" i="2"/>
  <c r="E437" i="2"/>
  <c r="P436" i="2"/>
  <c r="G436" i="2"/>
  <c r="E436" i="2"/>
  <c r="P435" i="2"/>
  <c r="E435" i="2"/>
  <c r="G435" i="2" s="1"/>
  <c r="P434" i="2"/>
  <c r="E434" i="2"/>
  <c r="G434" i="2" s="1"/>
  <c r="P433" i="2"/>
  <c r="E433" i="2"/>
  <c r="G433" i="2" s="1"/>
  <c r="P432" i="2"/>
  <c r="E432" i="2"/>
  <c r="G432" i="2" s="1"/>
  <c r="P431" i="2"/>
  <c r="E431" i="2"/>
  <c r="G431" i="2" s="1"/>
  <c r="P430" i="2"/>
  <c r="E430" i="2"/>
  <c r="G430" i="2" s="1"/>
  <c r="P429" i="2"/>
  <c r="G429" i="2"/>
  <c r="E429" i="2"/>
  <c r="P428" i="2"/>
  <c r="G428" i="2"/>
  <c r="E428" i="2"/>
  <c r="P427" i="2"/>
  <c r="E427" i="2"/>
  <c r="G427" i="2" s="1"/>
  <c r="P426" i="2"/>
  <c r="E426" i="2"/>
  <c r="G426" i="2" s="1"/>
  <c r="P425" i="2"/>
  <c r="G425" i="2"/>
  <c r="E425" i="2"/>
  <c r="P424" i="2"/>
  <c r="E424" i="2"/>
  <c r="G424" i="2" s="1"/>
  <c r="P423" i="2"/>
  <c r="E423" i="2"/>
  <c r="G423" i="2" s="1"/>
  <c r="P422" i="2"/>
  <c r="E422" i="2"/>
  <c r="G422" i="2" s="1"/>
  <c r="P421" i="2"/>
  <c r="G421" i="2"/>
  <c r="E421" i="2"/>
  <c r="P420" i="2"/>
  <c r="G420" i="2"/>
  <c r="E420" i="2"/>
  <c r="P419" i="2"/>
  <c r="E419" i="2"/>
  <c r="G419" i="2" s="1"/>
  <c r="P418" i="2"/>
  <c r="E418" i="2"/>
  <c r="G418" i="2" s="1"/>
  <c r="P417" i="2"/>
  <c r="E417" i="2"/>
  <c r="G417" i="2" s="1"/>
  <c r="P416" i="2"/>
  <c r="E416" i="2"/>
  <c r="G416" i="2" s="1"/>
  <c r="P415" i="2"/>
  <c r="E415" i="2"/>
  <c r="G415" i="2" s="1"/>
  <c r="P414" i="2"/>
  <c r="E414" i="2"/>
  <c r="G414" i="2" s="1"/>
  <c r="P413" i="2"/>
  <c r="G413" i="2"/>
  <c r="E413" i="2"/>
  <c r="P412" i="2"/>
  <c r="G412" i="2"/>
  <c r="E412" i="2"/>
  <c r="P411" i="2"/>
  <c r="E411" i="2"/>
  <c r="G411" i="2" s="1"/>
  <c r="P410" i="2"/>
  <c r="E410" i="2"/>
  <c r="G410" i="2" s="1"/>
  <c r="P409" i="2"/>
  <c r="G409" i="2"/>
  <c r="E409" i="2"/>
  <c r="P408" i="2"/>
  <c r="E408" i="2"/>
  <c r="G408" i="2" s="1"/>
  <c r="P407" i="2"/>
  <c r="E407" i="2"/>
  <c r="G407" i="2" s="1"/>
  <c r="P406" i="2"/>
  <c r="E406" i="2"/>
  <c r="G406" i="2" s="1"/>
  <c r="P405" i="2"/>
  <c r="G405" i="2"/>
  <c r="E405" i="2"/>
  <c r="P404" i="2"/>
  <c r="G404" i="2"/>
  <c r="E404" i="2"/>
  <c r="P403" i="2"/>
  <c r="E403" i="2"/>
  <c r="G403" i="2" s="1"/>
  <c r="P402" i="2"/>
  <c r="E402" i="2"/>
  <c r="G402" i="2" s="1"/>
  <c r="P401" i="2"/>
  <c r="E401" i="2"/>
  <c r="G401" i="2" s="1"/>
  <c r="P400" i="2"/>
  <c r="E400" i="2"/>
  <c r="G400" i="2" s="1"/>
  <c r="P399" i="2"/>
  <c r="E399" i="2"/>
  <c r="G399" i="2" s="1"/>
  <c r="P398" i="2"/>
  <c r="E398" i="2"/>
  <c r="G398" i="2" s="1"/>
  <c r="P397" i="2"/>
  <c r="G397" i="2"/>
  <c r="E397" i="2"/>
  <c r="P396" i="2"/>
  <c r="G396" i="2"/>
  <c r="E396" i="2"/>
  <c r="P395" i="2"/>
  <c r="E395" i="2"/>
  <c r="G395" i="2" s="1"/>
  <c r="P394" i="2"/>
  <c r="E394" i="2"/>
  <c r="G394" i="2" s="1"/>
  <c r="P393" i="2"/>
  <c r="G393" i="2"/>
  <c r="E393" i="2"/>
  <c r="P392" i="2"/>
  <c r="E392" i="2"/>
  <c r="G392" i="2" s="1"/>
  <c r="P391" i="2"/>
  <c r="E391" i="2"/>
  <c r="G391" i="2" s="1"/>
  <c r="P390" i="2"/>
  <c r="E390" i="2"/>
  <c r="G390" i="2" s="1"/>
  <c r="P389" i="2"/>
  <c r="G389" i="2"/>
  <c r="E389" i="2"/>
  <c r="P388" i="2"/>
  <c r="G388" i="2"/>
  <c r="E388" i="2"/>
  <c r="P387" i="2"/>
  <c r="E387" i="2"/>
  <c r="G387" i="2" s="1"/>
  <c r="P386" i="2"/>
  <c r="E386" i="2"/>
  <c r="G386" i="2" s="1"/>
  <c r="P385" i="2"/>
  <c r="E385" i="2"/>
  <c r="G385" i="2" s="1"/>
  <c r="P384" i="2"/>
  <c r="E384" i="2"/>
  <c r="G384" i="2" s="1"/>
  <c r="P383" i="2"/>
  <c r="E383" i="2"/>
  <c r="G383" i="2" s="1"/>
  <c r="P382" i="2"/>
  <c r="E382" i="2"/>
  <c r="G382" i="2" s="1"/>
  <c r="P381" i="2"/>
  <c r="G381" i="2"/>
  <c r="E381" i="2"/>
  <c r="P380" i="2"/>
  <c r="G380" i="2"/>
  <c r="E380" i="2"/>
  <c r="P379" i="2"/>
  <c r="E379" i="2"/>
  <c r="G379" i="2" s="1"/>
  <c r="P378" i="2"/>
  <c r="E378" i="2"/>
  <c r="G378" i="2" s="1"/>
  <c r="P377" i="2"/>
  <c r="G377" i="2"/>
  <c r="E377" i="2"/>
  <c r="P376" i="2"/>
  <c r="E376" i="2"/>
  <c r="G376" i="2" s="1"/>
  <c r="P375" i="2"/>
  <c r="E375" i="2"/>
  <c r="G375" i="2" s="1"/>
  <c r="P374" i="2"/>
  <c r="E374" i="2"/>
  <c r="G374" i="2" s="1"/>
  <c r="P373" i="2"/>
  <c r="G373" i="2"/>
  <c r="E373" i="2"/>
  <c r="P372" i="2"/>
  <c r="G372" i="2"/>
  <c r="E372" i="2"/>
  <c r="P371" i="2"/>
  <c r="E371" i="2"/>
  <c r="G371" i="2" s="1"/>
  <c r="P370" i="2"/>
  <c r="E370" i="2"/>
  <c r="G370" i="2" s="1"/>
  <c r="P369" i="2"/>
  <c r="E369" i="2"/>
  <c r="G369" i="2" s="1"/>
  <c r="P368" i="2"/>
  <c r="E368" i="2"/>
  <c r="G368" i="2" s="1"/>
  <c r="P367" i="2"/>
  <c r="E367" i="2"/>
  <c r="G367" i="2" s="1"/>
  <c r="P366" i="2"/>
  <c r="E366" i="2"/>
  <c r="G366" i="2" s="1"/>
  <c r="P365" i="2"/>
  <c r="G365" i="2"/>
  <c r="E365" i="2"/>
  <c r="P364" i="2"/>
  <c r="G364" i="2"/>
  <c r="E364" i="2"/>
  <c r="P363" i="2"/>
  <c r="E363" i="2"/>
  <c r="G363" i="2" s="1"/>
  <c r="P362" i="2"/>
  <c r="E362" i="2"/>
  <c r="G362" i="2" s="1"/>
  <c r="P361" i="2"/>
  <c r="G361" i="2"/>
  <c r="E361" i="2"/>
  <c r="P360" i="2"/>
  <c r="E360" i="2"/>
  <c r="G360" i="2" s="1"/>
  <c r="P359" i="2"/>
  <c r="E359" i="2"/>
  <c r="G359" i="2" s="1"/>
  <c r="P358" i="2"/>
  <c r="E358" i="2"/>
  <c r="G358" i="2" s="1"/>
  <c r="P357" i="2"/>
  <c r="G357" i="2"/>
  <c r="E357" i="2"/>
  <c r="P356" i="2"/>
  <c r="G356" i="2"/>
  <c r="E356" i="2"/>
  <c r="P355" i="2"/>
  <c r="E355" i="2"/>
  <c r="G355" i="2" s="1"/>
  <c r="P354" i="2"/>
  <c r="E354" i="2"/>
  <c r="G354" i="2" s="1"/>
  <c r="P353" i="2"/>
  <c r="E353" i="2"/>
  <c r="G353" i="2" s="1"/>
  <c r="P352" i="2"/>
  <c r="E352" i="2"/>
  <c r="G352" i="2" s="1"/>
  <c r="P351" i="2"/>
  <c r="E351" i="2"/>
  <c r="G351" i="2" s="1"/>
  <c r="P350" i="2"/>
  <c r="E350" i="2"/>
  <c r="G350" i="2" s="1"/>
  <c r="P349" i="2"/>
  <c r="G349" i="2"/>
  <c r="E349" i="2"/>
  <c r="P348" i="2"/>
  <c r="E348" i="2"/>
  <c r="G348" i="2" s="1"/>
  <c r="P347" i="2"/>
  <c r="E347" i="2"/>
  <c r="G347" i="2" s="1"/>
  <c r="P346" i="2"/>
  <c r="E346" i="2"/>
  <c r="G346" i="2" s="1"/>
  <c r="P345" i="2"/>
  <c r="G345" i="2"/>
  <c r="E345" i="2"/>
  <c r="P344" i="2"/>
  <c r="E344" i="2"/>
  <c r="G344" i="2" s="1"/>
  <c r="P343" i="2"/>
  <c r="E343" i="2"/>
  <c r="G343" i="2" s="1"/>
  <c r="P342" i="2"/>
  <c r="E342" i="2"/>
  <c r="G342" i="2" s="1"/>
  <c r="P341" i="2"/>
  <c r="G341" i="2"/>
  <c r="E341" i="2"/>
  <c r="P340" i="2"/>
  <c r="G340" i="2"/>
  <c r="E340" i="2"/>
  <c r="P339" i="2"/>
  <c r="E339" i="2"/>
  <c r="G339" i="2" s="1"/>
  <c r="P338" i="2"/>
  <c r="E338" i="2"/>
  <c r="G338" i="2" s="1"/>
  <c r="P337" i="2"/>
  <c r="E337" i="2"/>
  <c r="G337" i="2" s="1"/>
  <c r="P336" i="2"/>
  <c r="E336" i="2"/>
  <c r="G336" i="2" s="1"/>
  <c r="P335" i="2"/>
  <c r="E335" i="2"/>
  <c r="G335" i="2" s="1"/>
  <c r="P334" i="2"/>
  <c r="E334" i="2"/>
  <c r="G334" i="2" s="1"/>
  <c r="P333" i="2"/>
  <c r="G333" i="2"/>
  <c r="E333" i="2"/>
  <c r="P332" i="2"/>
  <c r="E332" i="2"/>
  <c r="G332" i="2" s="1"/>
  <c r="P331" i="2"/>
  <c r="E331" i="2"/>
  <c r="G331" i="2" s="1"/>
  <c r="P330" i="2"/>
  <c r="E330" i="2"/>
  <c r="G330" i="2" s="1"/>
  <c r="P329" i="2"/>
  <c r="G329" i="2"/>
  <c r="E329" i="2"/>
  <c r="P328" i="2"/>
  <c r="E328" i="2"/>
  <c r="G328" i="2" s="1"/>
  <c r="P327" i="2"/>
  <c r="E327" i="2"/>
  <c r="G327" i="2" s="1"/>
  <c r="P326" i="2"/>
  <c r="E326" i="2"/>
  <c r="G326" i="2" s="1"/>
  <c r="P325" i="2"/>
  <c r="G325" i="2"/>
  <c r="E325" i="2"/>
  <c r="P324" i="2"/>
  <c r="G324" i="2"/>
  <c r="E324" i="2"/>
  <c r="P323" i="2"/>
  <c r="E323" i="2"/>
  <c r="G323" i="2" s="1"/>
  <c r="P322" i="2"/>
  <c r="E322" i="2"/>
  <c r="G322" i="2" s="1"/>
  <c r="P321" i="2"/>
  <c r="E321" i="2"/>
  <c r="G321" i="2" s="1"/>
  <c r="P320" i="2"/>
  <c r="E320" i="2"/>
  <c r="G320" i="2" s="1"/>
  <c r="P319" i="2"/>
  <c r="E319" i="2"/>
  <c r="G319" i="2" s="1"/>
  <c r="P318" i="2"/>
  <c r="E318" i="2"/>
  <c r="G318" i="2" s="1"/>
  <c r="P317" i="2"/>
  <c r="G317" i="2"/>
  <c r="E317" i="2"/>
  <c r="P316" i="2"/>
  <c r="E316" i="2"/>
  <c r="G316" i="2" s="1"/>
  <c r="P315" i="2"/>
  <c r="E315" i="2"/>
  <c r="G315" i="2" s="1"/>
  <c r="P314" i="2"/>
  <c r="E314" i="2"/>
  <c r="G314" i="2" s="1"/>
  <c r="P313" i="2"/>
  <c r="G313" i="2"/>
  <c r="E313" i="2"/>
  <c r="P312" i="2"/>
  <c r="E312" i="2"/>
  <c r="G312" i="2" s="1"/>
  <c r="P311" i="2"/>
  <c r="E311" i="2"/>
  <c r="G311" i="2" s="1"/>
  <c r="P310" i="2"/>
  <c r="E310" i="2"/>
  <c r="G310" i="2" s="1"/>
  <c r="P309" i="2"/>
  <c r="G309" i="2"/>
  <c r="E309" i="2"/>
  <c r="P308" i="2"/>
  <c r="G308" i="2"/>
  <c r="E308" i="2"/>
  <c r="P307" i="2"/>
  <c r="E307" i="2"/>
  <c r="G307" i="2" s="1"/>
  <c r="P306" i="2"/>
  <c r="E306" i="2"/>
  <c r="G306" i="2" s="1"/>
  <c r="P305" i="2"/>
  <c r="E305" i="2"/>
  <c r="G305" i="2" s="1"/>
  <c r="P304" i="2"/>
  <c r="E304" i="2"/>
  <c r="G304" i="2" s="1"/>
  <c r="P303" i="2"/>
  <c r="E303" i="2"/>
  <c r="G303" i="2" s="1"/>
  <c r="P302" i="2"/>
  <c r="E302" i="2"/>
  <c r="G302" i="2" s="1"/>
  <c r="P301" i="2"/>
  <c r="G301" i="2"/>
  <c r="E301" i="2"/>
  <c r="P300" i="2"/>
  <c r="E300" i="2"/>
  <c r="G300" i="2" s="1"/>
  <c r="P299" i="2"/>
  <c r="E299" i="2"/>
  <c r="G299" i="2" s="1"/>
  <c r="P298" i="2"/>
  <c r="E298" i="2"/>
  <c r="G298" i="2" s="1"/>
  <c r="P297" i="2"/>
  <c r="G297" i="2"/>
  <c r="E297" i="2"/>
  <c r="P296" i="2"/>
  <c r="E296" i="2"/>
  <c r="G296" i="2" s="1"/>
  <c r="P295" i="2"/>
  <c r="E295" i="2"/>
  <c r="G295" i="2" s="1"/>
  <c r="P294" i="2"/>
  <c r="E294" i="2"/>
  <c r="G294" i="2" s="1"/>
  <c r="P293" i="2"/>
  <c r="G293" i="2"/>
  <c r="E293" i="2"/>
  <c r="P292" i="2"/>
  <c r="G292" i="2"/>
  <c r="E292" i="2"/>
  <c r="P291" i="2"/>
  <c r="E291" i="2"/>
  <c r="G291" i="2" s="1"/>
  <c r="P290" i="2"/>
  <c r="E290" i="2"/>
  <c r="G290" i="2" s="1"/>
  <c r="P289" i="2"/>
  <c r="E289" i="2"/>
  <c r="G289" i="2" s="1"/>
  <c r="P288" i="2"/>
  <c r="E288" i="2"/>
  <c r="G288" i="2" s="1"/>
  <c r="P287" i="2"/>
  <c r="E287" i="2"/>
  <c r="G287" i="2" s="1"/>
  <c r="P286" i="2"/>
  <c r="E286" i="2"/>
  <c r="G286" i="2" s="1"/>
  <c r="P285" i="2"/>
  <c r="G285" i="2"/>
  <c r="E285" i="2"/>
  <c r="P284" i="2"/>
  <c r="E284" i="2"/>
  <c r="G284" i="2" s="1"/>
  <c r="P283" i="2"/>
  <c r="E283" i="2"/>
  <c r="G283" i="2" s="1"/>
  <c r="P282" i="2"/>
  <c r="E282" i="2"/>
  <c r="G282" i="2" s="1"/>
  <c r="P281" i="2"/>
  <c r="G281" i="2"/>
  <c r="E281" i="2"/>
  <c r="P280" i="2"/>
  <c r="E280" i="2"/>
  <c r="G280" i="2" s="1"/>
  <c r="P279" i="2"/>
  <c r="E279" i="2"/>
  <c r="G279" i="2" s="1"/>
  <c r="P278" i="2"/>
  <c r="E278" i="2"/>
  <c r="G278" i="2" s="1"/>
  <c r="P277" i="2"/>
  <c r="G277" i="2"/>
  <c r="E277" i="2"/>
  <c r="P276" i="2"/>
  <c r="G276" i="2"/>
  <c r="E276" i="2"/>
  <c r="P275" i="2"/>
  <c r="E275" i="2"/>
  <c r="G275" i="2" s="1"/>
  <c r="P274" i="2"/>
  <c r="E274" i="2"/>
  <c r="G274" i="2" s="1"/>
  <c r="P273" i="2"/>
  <c r="E273" i="2"/>
  <c r="G273" i="2" s="1"/>
  <c r="P272" i="2"/>
  <c r="E272" i="2"/>
  <c r="G272" i="2" s="1"/>
  <c r="P271" i="2"/>
  <c r="E271" i="2"/>
  <c r="G271" i="2" s="1"/>
  <c r="P270" i="2"/>
  <c r="E270" i="2"/>
  <c r="G270" i="2" s="1"/>
  <c r="P269" i="2"/>
  <c r="G269" i="2"/>
  <c r="E269" i="2"/>
  <c r="P268" i="2"/>
  <c r="E268" i="2"/>
  <c r="G268" i="2" s="1"/>
  <c r="P267" i="2"/>
  <c r="E267" i="2"/>
  <c r="G267" i="2" s="1"/>
  <c r="P266" i="2"/>
  <c r="E266" i="2"/>
  <c r="G266" i="2" s="1"/>
  <c r="P265" i="2"/>
  <c r="G265" i="2"/>
  <c r="E265" i="2"/>
  <c r="P264" i="2"/>
  <c r="E264" i="2"/>
  <c r="G264" i="2" s="1"/>
  <c r="P263" i="2"/>
  <c r="E263" i="2"/>
  <c r="G263" i="2" s="1"/>
  <c r="P262" i="2"/>
  <c r="E262" i="2"/>
  <c r="G262" i="2" s="1"/>
  <c r="P261" i="2"/>
  <c r="G261" i="2"/>
  <c r="E261" i="2"/>
  <c r="P260" i="2"/>
  <c r="G260" i="2"/>
  <c r="E260" i="2"/>
  <c r="P259" i="2"/>
  <c r="E259" i="2"/>
  <c r="G259" i="2" s="1"/>
  <c r="P258" i="2"/>
  <c r="E258" i="2"/>
  <c r="G258" i="2" s="1"/>
  <c r="P257" i="2"/>
  <c r="E257" i="2"/>
  <c r="G257" i="2" s="1"/>
  <c r="P256" i="2"/>
  <c r="E256" i="2"/>
  <c r="G256" i="2" s="1"/>
  <c r="P255" i="2"/>
  <c r="E255" i="2"/>
  <c r="G255" i="2" s="1"/>
  <c r="P254" i="2"/>
  <c r="E254" i="2"/>
  <c r="G254" i="2" s="1"/>
  <c r="P253" i="2"/>
  <c r="G253" i="2"/>
  <c r="E253" i="2"/>
  <c r="P252" i="2"/>
  <c r="E252" i="2"/>
  <c r="G252" i="2" s="1"/>
  <c r="P251" i="2"/>
  <c r="E251" i="2"/>
  <c r="G251" i="2" s="1"/>
  <c r="P250" i="2"/>
  <c r="E250" i="2"/>
  <c r="G250" i="2" s="1"/>
  <c r="P249" i="2"/>
  <c r="G249" i="2"/>
  <c r="E249" i="2"/>
  <c r="P248" i="2"/>
  <c r="E248" i="2"/>
  <c r="G248" i="2" s="1"/>
  <c r="P247" i="2"/>
  <c r="E247" i="2"/>
  <c r="G247" i="2" s="1"/>
  <c r="P246" i="2"/>
  <c r="E246" i="2"/>
  <c r="G246" i="2" s="1"/>
  <c r="P245" i="2"/>
  <c r="G245" i="2"/>
  <c r="E245" i="2"/>
  <c r="P244" i="2"/>
  <c r="G244" i="2"/>
  <c r="E244" i="2"/>
  <c r="P243" i="2"/>
  <c r="E243" i="2"/>
  <c r="G243" i="2" s="1"/>
  <c r="P242" i="2"/>
  <c r="E242" i="2"/>
  <c r="G242" i="2" s="1"/>
  <c r="P241" i="2"/>
  <c r="E241" i="2"/>
  <c r="G241" i="2" s="1"/>
  <c r="P240" i="2"/>
  <c r="E240" i="2"/>
  <c r="G240" i="2" s="1"/>
  <c r="P239" i="2"/>
  <c r="E239" i="2"/>
  <c r="G239" i="2" s="1"/>
  <c r="P238" i="2"/>
  <c r="E238" i="2"/>
  <c r="G238" i="2" s="1"/>
  <c r="P237" i="2"/>
  <c r="G237" i="2"/>
  <c r="E237" i="2"/>
  <c r="P236" i="2"/>
  <c r="E236" i="2"/>
  <c r="G236" i="2" s="1"/>
  <c r="P235" i="2"/>
  <c r="E235" i="2"/>
  <c r="G235" i="2" s="1"/>
  <c r="P234" i="2"/>
  <c r="E234" i="2"/>
  <c r="G234" i="2" s="1"/>
  <c r="P233" i="2"/>
  <c r="G233" i="2"/>
  <c r="E233" i="2"/>
  <c r="P232" i="2"/>
  <c r="E232" i="2"/>
  <c r="G232" i="2" s="1"/>
  <c r="P231" i="2"/>
  <c r="E231" i="2"/>
  <c r="G231" i="2" s="1"/>
  <c r="P230" i="2"/>
  <c r="E230" i="2"/>
  <c r="G230" i="2" s="1"/>
  <c r="P229" i="2"/>
  <c r="E229" i="2"/>
  <c r="G229" i="2" s="1"/>
  <c r="P228" i="2"/>
  <c r="E228" i="2"/>
  <c r="G228" i="2" s="1"/>
  <c r="P227" i="2"/>
  <c r="E227" i="2"/>
  <c r="G227" i="2" s="1"/>
  <c r="P226" i="2"/>
  <c r="E226" i="2"/>
  <c r="G226" i="2" s="1"/>
  <c r="P225" i="2"/>
  <c r="E225" i="2"/>
  <c r="G225" i="2" s="1"/>
  <c r="P224" i="2"/>
  <c r="E224" i="2"/>
  <c r="G224" i="2" s="1"/>
  <c r="P223" i="2"/>
  <c r="G223" i="2"/>
  <c r="E223" i="2"/>
  <c r="P222" i="2"/>
  <c r="E222" i="2"/>
  <c r="G222" i="2" s="1"/>
  <c r="P221" i="2"/>
  <c r="E221" i="2"/>
  <c r="G221" i="2" s="1"/>
  <c r="P220" i="2"/>
  <c r="E220" i="2"/>
  <c r="G220" i="2" s="1"/>
  <c r="P219" i="2"/>
  <c r="E219" i="2"/>
  <c r="G219" i="2" s="1"/>
  <c r="P218" i="2"/>
  <c r="E218" i="2"/>
  <c r="G218" i="2" s="1"/>
  <c r="P217" i="2"/>
  <c r="E217" i="2"/>
  <c r="G217" i="2" s="1"/>
  <c r="P216" i="2"/>
  <c r="E216" i="2"/>
  <c r="G216" i="2" s="1"/>
  <c r="P215" i="2"/>
  <c r="G215" i="2"/>
  <c r="E215" i="2"/>
  <c r="P214" i="2"/>
  <c r="E214" i="2"/>
  <c r="G214" i="2" s="1"/>
  <c r="P213" i="2"/>
  <c r="E213" i="2"/>
  <c r="G213" i="2" s="1"/>
  <c r="P212" i="2"/>
  <c r="E212" i="2"/>
  <c r="G212" i="2" s="1"/>
  <c r="P211" i="2"/>
  <c r="E211" i="2"/>
  <c r="G211" i="2" s="1"/>
  <c r="P210" i="2"/>
  <c r="E210" i="2"/>
  <c r="G210" i="2" s="1"/>
  <c r="P209" i="2"/>
  <c r="E209" i="2"/>
  <c r="G209" i="2" s="1"/>
  <c r="P208" i="2"/>
  <c r="E208" i="2"/>
  <c r="G208" i="2" s="1"/>
  <c r="P207" i="2"/>
  <c r="G207" i="2"/>
  <c r="E207" i="2"/>
  <c r="P206" i="2"/>
  <c r="E206" i="2"/>
  <c r="G206" i="2" s="1"/>
  <c r="P205" i="2"/>
  <c r="E205" i="2"/>
  <c r="G205" i="2" s="1"/>
  <c r="P204" i="2"/>
  <c r="E204" i="2"/>
  <c r="G204" i="2" s="1"/>
  <c r="P203" i="2"/>
  <c r="E203" i="2"/>
  <c r="G203" i="2" s="1"/>
  <c r="P202" i="2"/>
  <c r="E202" i="2"/>
  <c r="G202" i="2" s="1"/>
  <c r="P201" i="2"/>
  <c r="E201" i="2"/>
  <c r="G201" i="2" s="1"/>
  <c r="P200" i="2"/>
  <c r="E200" i="2"/>
  <c r="G200" i="2" s="1"/>
  <c r="P199" i="2"/>
  <c r="E199" i="2"/>
  <c r="G199" i="2" s="1"/>
  <c r="P198" i="2"/>
  <c r="E198" i="2"/>
  <c r="G198" i="2" s="1"/>
  <c r="P197" i="2"/>
  <c r="E197" i="2"/>
  <c r="G197" i="2" s="1"/>
  <c r="P196" i="2"/>
  <c r="E196" i="2"/>
  <c r="G196" i="2" s="1"/>
  <c r="P195" i="2"/>
  <c r="G195" i="2"/>
  <c r="E195" i="2"/>
  <c r="P194" i="2"/>
  <c r="E194" i="2"/>
  <c r="G194" i="2" s="1"/>
  <c r="P193" i="2"/>
  <c r="E193" i="2"/>
  <c r="G193" i="2" s="1"/>
  <c r="P192" i="2"/>
  <c r="E192" i="2"/>
  <c r="G192" i="2" s="1"/>
  <c r="P191" i="2"/>
  <c r="G191" i="2"/>
  <c r="E191" i="2"/>
  <c r="P190" i="2"/>
  <c r="E190" i="2"/>
  <c r="G190" i="2" s="1"/>
  <c r="P189" i="2"/>
  <c r="E189" i="2"/>
  <c r="G189" i="2" s="1"/>
  <c r="P188" i="2"/>
  <c r="E188" i="2"/>
  <c r="G188" i="2" s="1"/>
  <c r="P187" i="2"/>
  <c r="E187" i="2"/>
  <c r="G187" i="2" s="1"/>
  <c r="P186" i="2"/>
  <c r="E186" i="2"/>
  <c r="G186" i="2" s="1"/>
  <c r="P185" i="2"/>
  <c r="E185" i="2"/>
  <c r="G185" i="2" s="1"/>
  <c r="P184" i="2"/>
  <c r="E184" i="2"/>
  <c r="G184" i="2" s="1"/>
  <c r="P183" i="2"/>
  <c r="G183" i="2"/>
  <c r="E183" i="2"/>
  <c r="P182" i="2"/>
  <c r="E182" i="2"/>
  <c r="G182" i="2" s="1"/>
  <c r="P181" i="2"/>
  <c r="E181" i="2"/>
  <c r="G181" i="2" s="1"/>
  <c r="P180" i="2"/>
  <c r="E180" i="2"/>
  <c r="G180" i="2" s="1"/>
  <c r="P179" i="2"/>
  <c r="E179" i="2"/>
  <c r="G179" i="2" s="1"/>
  <c r="P178" i="2"/>
  <c r="E178" i="2"/>
  <c r="G178" i="2" s="1"/>
  <c r="P177" i="2"/>
  <c r="E177" i="2"/>
  <c r="G177" i="2" s="1"/>
  <c r="P176" i="2"/>
  <c r="E176" i="2"/>
  <c r="G176" i="2" s="1"/>
  <c r="P175" i="2"/>
  <c r="G175" i="2"/>
  <c r="E175" i="2"/>
  <c r="P174" i="2"/>
  <c r="E174" i="2"/>
  <c r="G174" i="2" s="1"/>
  <c r="P173" i="2"/>
  <c r="E173" i="2"/>
  <c r="G173" i="2" s="1"/>
  <c r="P172" i="2"/>
  <c r="E172" i="2"/>
  <c r="G172" i="2" s="1"/>
  <c r="P171" i="2"/>
  <c r="E171" i="2"/>
  <c r="G171" i="2" s="1"/>
  <c r="P170" i="2"/>
  <c r="E170" i="2"/>
  <c r="G170" i="2" s="1"/>
  <c r="P169" i="2"/>
  <c r="E169" i="2"/>
  <c r="G169" i="2" s="1"/>
  <c r="P168" i="2"/>
  <c r="E168" i="2"/>
  <c r="G168" i="2" s="1"/>
  <c r="P167" i="2"/>
  <c r="E167" i="2"/>
  <c r="G167" i="2" s="1"/>
  <c r="P166" i="2"/>
  <c r="E166" i="2"/>
  <c r="G166" i="2" s="1"/>
  <c r="P165" i="2"/>
  <c r="E165" i="2"/>
  <c r="G165" i="2" s="1"/>
  <c r="P164" i="2"/>
  <c r="E164" i="2"/>
  <c r="G164" i="2" s="1"/>
  <c r="P163" i="2"/>
  <c r="G163" i="2"/>
  <c r="E163" i="2"/>
  <c r="P162" i="2"/>
  <c r="E162" i="2"/>
  <c r="G162" i="2" s="1"/>
  <c r="P161" i="2"/>
  <c r="E161" i="2"/>
  <c r="G161" i="2" s="1"/>
  <c r="P160" i="2"/>
  <c r="E160" i="2"/>
  <c r="G160" i="2" s="1"/>
  <c r="P159" i="2"/>
  <c r="G159" i="2"/>
  <c r="E159" i="2"/>
  <c r="P158" i="2"/>
  <c r="E158" i="2"/>
  <c r="G158" i="2" s="1"/>
  <c r="P157" i="2"/>
  <c r="E157" i="2"/>
  <c r="G157" i="2" s="1"/>
  <c r="P156" i="2"/>
  <c r="E156" i="2"/>
  <c r="G156" i="2" s="1"/>
  <c r="P155" i="2"/>
  <c r="E155" i="2"/>
  <c r="G155" i="2" s="1"/>
  <c r="P154" i="2"/>
  <c r="E154" i="2"/>
  <c r="G154" i="2" s="1"/>
  <c r="P153" i="2"/>
  <c r="E153" i="2"/>
  <c r="G153" i="2" s="1"/>
  <c r="P152" i="2"/>
  <c r="E152" i="2"/>
  <c r="G152" i="2" s="1"/>
  <c r="P151" i="2"/>
  <c r="G151" i="2"/>
  <c r="E151" i="2"/>
  <c r="P150" i="2"/>
  <c r="E150" i="2"/>
  <c r="G150" i="2" s="1"/>
  <c r="P149" i="2"/>
  <c r="E149" i="2"/>
  <c r="G149" i="2" s="1"/>
  <c r="P148" i="2"/>
  <c r="E148" i="2"/>
  <c r="G148" i="2" s="1"/>
  <c r="P147" i="2"/>
  <c r="E147" i="2"/>
  <c r="G147" i="2" s="1"/>
  <c r="P146" i="2"/>
  <c r="E146" i="2"/>
  <c r="G146" i="2" s="1"/>
  <c r="P145" i="2"/>
  <c r="E145" i="2"/>
  <c r="G145" i="2" s="1"/>
  <c r="P144" i="2"/>
  <c r="E144" i="2"/>
  <c r="G144" i="2" s="1"/>
  <c r="P143" i="2"/>
  <c r="G143" i="2"/>
  <c r="E143" i="2"/>
  <c r="P142" i="2"/>
  <c r="E142" i="2"/>
  <c r="G142" i="2" s="1"/>
  <c r="P141" i="2"/>
  <c r="E141" i="2"/>
  <c r="G141" i="2" s="1"/>
  <c r="P140" i="2"/>
  <c r="E140" i="2"/>
  <c r="G140" i="2" s="1"/>
  <c r="P139" i="2"/>
  <c r="E139" i="2"/>
  <c r="G139" i="2" s="1"/>
  <c r="P138" i="2"/>
  <c r="E138" i="2"/>
  <c r="G138" i="2" s="1"/>
  <c r="P137" i="2"/>
  <c r="E137" i="2"/>
  <c r="G137" i="2" s="1"/>
  <c r="P136" i="2"/>
  <c r="E136" i="2"/>
  <c r="G136" i="2" s="1"/>
  <c r="P135" i="2"/>
  <c r="E135" i="2"/>
  <c r="G135" i="2" s="1"/>
  <c r="P134" i="2"/>
  <c r="E134" i="2"/>
  <c r="G134" i="2" s="1"/>
  <c r="P133" i="2"/>
  <c r="E133" i="2"/>
  <c r="G133" i="2" s="1"/>
  <c r="P132" i="2"/>
  <c r="E132" i="2"/>
  <c r="G132" i="2" s="1"/>
  <c r="P131" i="2"/>
  <c r="G131" i="2"/>
  <c r="E131" i="2"/>
  <c r="P130" i="2"/>
  <c r="E130" i="2"/>
  <c r="G130" i="2" s="1"/>
  <c r="P129" i="2"/>
  <c r="E129" i="2"/>
  <c r="G129" i="2" s="1"/>
  <c r="P128" i="2"/>
  <c r="E128" i="2"/>
  <c r="G128" i="2" s="1"/>
  <c r="P127" i="2"/>
  <c r="G127" i="2"/>
  <c r="E127" i="2"/>
  <c r="P126" i="2"/>
  <c r="E126" i="2"/>
  <c r="G126" i="2" s="1"/>
  <c r="P125" i="2"/>
  <c r="E125" i="2"/>
  <c r="G125" i="2" s="1"/>
  <c r="P124" i="2"/>
  <c r="E124" i="2"/>
  <c r="G124" i="2" s="1"/>
  <c r="P123" i="2"/>
  <c r="E123" i="2"/>
  <c r="G123" i="2" s="1"/>
  <c r="P122" i="2"/>
  <c r="E122" i="2"/>
  <c r="G122" i="2" s="1"/>
  <c r="P121" i="2"/>
  <c r="E121" i="2"/>
  <c r="G121" i="2" s="1"/>
  <c r="P120" i="2"/>
  <c r="E120" i="2"/>
  <c r="G120" i="2" s="1"/>
  <c r="P119" i="2"/>
  <c r="G119" i="2"/>
  <c r="E119" i="2"/>
  <c r="P118" i="2"/>
  <c r="E118" i="2"/>
  <c r="G118" i="2" s="1"/>
  <c r="P117" i="2"/>
  <c r="E117" i="2"/>
  <c r="G117" i="2" s="1"/>
  <c r="P116" i="2"/>
  <c r="E116" i="2"/>
  <c r="G116" i="2" s="1"/>
  <c r="P115" i="2"/>
  <c r="E115" i="2"/>
  <c r="G115" i="2" s="1"/>
  <c r="P114" i="2"/>
  <c r="E114" i="2"/>
  <c r="G114" i="2" s="1"/>
  <c r="P113" i="2"/>
  <c r="E113" i="2"/>
  <c r="G113" i="2" s="1"/>
  <c r="P112" i="2"/>
  <c r="E112" i="2"/>
  <c r="G112" i="2" s="1"/>
  <c r="P111" i="2"/>
  <c r="G111" i="2"/>
  <c r="E111" i="2"/>
  <c r="P110" i="2"/>
  <c r="E110" i="2"/>
  <c r="G110" i="2" s="1"/>
  <c r="P109" i="2"/>
  <c r="E109" i="2"/>
  <c r="G109" i="2" s="1"/>
  <c r="P108" i="2"/>
  <c r="E108" i="2"/>
  <c r="G108" i="2" s="1"/>
  <c r="P107" i="2"/>
  <c r="E107" i="2"/>
  <c r="G107" i="2" s="1"/>
  <c r="P106" i="2"/>
  <c r="E106" i="2"/>
  <c r="G106" i="2" s="1"/>
  <c r="P105" i="2"/>
  <c r="E105" i="2"/>
  <c r="G105" i="2" s="1"/>
  <c r="P104" i="2"/>
  <c r="E104" i="2"/>
  <c r="G104" i="2" s="1"/>
  <c r="P103" i="2"/>
  <c r="E103" i="2"/>
  <c r="G103" i="2" s="1"/>
  <c r="P102" i="2"/>
  <c r="E102" i="2"/>
  <c r="G102" i="2" s="1"/>
  <c r="P101" i="2"/>
  <c r="E101" i="2"/>
  <c r="G101" i="2" s="1"/>
  <c r="P100" i="2"/>
  <c r="E100" i="2"/>
  <c r="G100" i="2" s="1"/>
  <c r="P99" i="2"/>
  <c r="G99" i="2"/>
  <c r="E99" i="2"/>
  <c r="P98" i="2"/>
  <c r="E98" i="2"/>
  <c r="G98" i="2" s="1"/>
  <c r="P97" i="2"/>
  <c r="E97" i="2"/>
  <c r="G97" i="2" s="1"/>
  <c r="P96" i="2"/>
  <c r="E96" i="2"/>
  <c r="G96" i="2" s="1"/>
  <c r="P95" i="2"/>
  <c r="G95" i="2"/>
  <c r="E95" i="2"/>
  <c r="P94" i="2"/>
  <c r="E94" i="2"/>
  <c r="G94" i="2" s="1"/>
  <c r="P93" i="2"/>
  <c r="E93" i="2"/>
  <c r="G93" i="2" s="1"/>
  <c r="P92" i="2"/>
  <c r="E92" i="2"/>
  <c r="G92" i="2" s="1"/>
  <c r="P91" i="2"/>
  <c r="E91" i="2"/>
  <c r="G91" i="2" s="1"/>
  <c r="P90" i="2"/>
  <c r="E90" i="2"/>
  <c r="G90" i="2" s="1"/>
  <c r="P89" i="2"/>
  <c r="E89" i="2"/>
  <c r="G89" i="2" s="1"/>
  <c r="P88" i="2"/>
  <c r="E88" i="2"/>
  <c r="G88" i="2" s="1"/>
  <c r="P87" i="2"/>
  <c r="G87" i="2"/>
  <c r="E87" i="2"/>
  <c r="P86" i="2"/>
  <c r="E86" i="2"/>
  <c r="G86" i="2" s="1"/>
  <c r="P85" i="2"/>
  <c r="E85" i="2"/>
  <c r="G85" i="2" s="1"/>
  <c r="P84" i="2"/>
  <c r="E84" i="2"/>
  <c r="G84" i="2" s="1"/>
  <c r="P83" i="2"/>
  <c r="E83" i="2"/>
  <c r="G83" i="2" s="1"/>
  <c r="P82" i="2"/>
  <c r="E82" i="2"/>
  <c r="G82" i="2" s="1"/>
  <c r="P81" i="2"/>
  <c r="E81" i="2"/>
  <c r="G81" i="2" s="1"/>
  <c r="P80" i="2"/>
  <c r="E80" i="2"/>
  <c r="G80" i="2" s="1"/>
  <c r="P79" i="2"/>
  <c r="G79" i="2"/>
  <c r="E79" i="2"/>
  <c r="P78" i="2"/>
  <c r="E78" i="2"/>
  <c r="G78" i="2" s="1"/>
  <c r="P77" i="2"/>
  <c r="E77" i="2"/>
  <c r="G77" i="2" s="1"/>
  <c r="P76" i="2"/>
  <c r="E76" i="2"/>
  <c r="G76" i="2" s="1"/>
  <c r="P75" i="2"/>
  <c r="E75" i="2"/>
  <c r="G75" i="2" s="1"/>
  <c r="P74" i="2"/>
  <c r="E74" i="2"/>
  <c r="G74" i="2" s="1"/>
  <c r="P73" i="2"/>
  <c r="E73" i="2"/>
  <c r="G73" i="2" s="1"/>
  <c r="P72" i="2"/>
  <c r="E72" i="2"/>
  <c r="G72" i="2" s="1"/>
  <c r="P71" i="2"/>
  <c r="E71" i="2"/>
  <c r="G71" i="2" s="1"/>
  <c r="P70" i="2"/>
  <c r="E70" i="2"/>
  <c r="G70" i="2" s="1"/>
  <c r="P69" i="2"/>
  <c r="E69" i="2"/>
  <c r="G69" i="2" s="1"/>
  <c r="P68" i="2"/>
  <c r="E68" i="2"/>
  <c r="G68" i="2" s="1"/>
  <c r="P67" i="2"/>
  <c r="G67" i="2"/>
  <c r="E67" i="2"/>
  <c r="P66" i="2"/>
  <c r="E66" i="2"/>
  <c r="G66" i="2" s="1"/>
  <c r="P65" i="2"/>
  <c r="E65" i="2"/>
  <c r="G65" i="2" s="1"/>
  <c r="P64" i="2"/>
  <c r="E64" i="2"/>
  <c r="G64" i="2" s="1"/>
  <c r="P63" i="2"/>
  <c r="G63" i="2"/>
  <c r="E63" i="2"/>
  <c r="P62" i="2"/>
  <c r="E62" i="2"/>
  <c r="G62" i="2" s="1"/>
  <c r="P61" i="2"/>
  <c r="E61" i="2"/>
  <c r="G61" i="2" s="1"/>
  <c r="P60" i="2"/>
  <c r="E60" i="2"/>
  <c r="G60" i="2" s="1"/>
  <c r="P59" i="2"/>
  <c r="E59" i="2"/>
  <c r="G59" i="2" s="1"/>
  <c r="P58" i="2"/>
  <c r="E58" i="2"/>
  <c r="G58" i="2" s="1"/>
  <c r="P57" i="2"/>
  <c r="E57" i="2"/>
  <c r="G57" i="2" s="1"/>
  <c r="P56" i="2"/>
  <c r="E56" i="2"/>
  <c r="G56" i="2" s="1"/>
  <c r="P55" i="2"/>
  <c r="G55" i="2"/>
  <c r="E55" i="2"/>
  <c r="P54" i="2"/>
  <c r="E54" i="2"/>
  <c r="G54" i="2" s="1"/>
  <c r="P53" i="2"/>
  <c r="E53" i="2"/>
  <c r="G53" i="2" s="1"/>
  <c r="P52" i="2"/>
  <c r="E52" i="2"/>
  <c r="G52" i="2" s="1"/>
  <c r="P51" i="2"/>
  <c r="E51" i="2"/>
  <c r="G51" i="2" s="1"/>
  <c r="P50" i="2"/>
  <c r="E50" i="2"/>
  <c r="G50" i="2" s="1"/>
  <c r="P49" i="2"/>
  <c r="E49" i="2"/>
  <c r="G49" i="2" s="1"/>
  <c r="P48" i="2"/>
  <c r="E48" i="2"/>
  <c r="G48" i="2" s="1"/>
  <c r="P47" i="2"/>
  <c r="G47" i="2"/>
  <c r="E47" i="2"/>
  <c r="P46" i="2"/>
  <c r="E46" i="2"/>
  <c r="G46" i="2" s="1"/>
  <c r="P45" i="2"/>
  <c r="E45" i="2"/>
  <c r="G45" i="2" s="1"/>
  <c r="P44" i="2"/>
  <c r="E44" i="2"/>
  <c r="G44" i="2" s="1"/>
  <c r="P43" i="2"/>
  <c r="E43" i="2"/>
  <c r="G43" i="2" s="1"/>
  <c r="P42" i="2"/>
  <c r="E42" i="2"/>
  <c r="G42" i="2" s="1"/>
  <c r="P41" i="2"/>
  <c r="E41" i="2"/>
  <c r="G41" i="2" s="1"/>
  <c r="P40" i="2"/>
  <c r="E40" i="2"/>
  <c r="G40" i="2" s="1"/>
  <c r="P39" i="2"/>
  <c r="E39" i="2"/>
  <c r="G39" i="2" s="1"/>
  <c r="P38" i="2"/>
  <c r="E38" i="2"/>
  <c r="G38" i="2" s="1"/>
  <c r="P37" i="2"/>
  <c r="E37" i="2"/>
  <c r="G37" i="2" s="1"/>
  <c r="P36" i="2"/>
  <c r="E36" i="2"/>
  <c r="G36" i="2" s="1"/>
  <c r="P35" i="2"/>
  <c r="G35" i="2"/>
  <c r="E35" i="2"/>
  <c r="P34" i="2"/>
  <c r="E34" i="2"/>
  <c r="G34" i="2" s="1"/>
  <c r="P33" i="2"/>
  <c r="E33" i="2"/>
  <c r="G33" i="2" s="1"/>
  <c r="P32" i="2"/>
  <c r="E32" i="2"/>
  <c r="G32" i="2" s="1"/>
  <c r="P31" i="2"/>
  <c r="G31" i="2"/>
  <c r="E31" i="2"/>
  <c r="P30" i="2"/>
  <c r="E30" i="2"/>
  <c r="G30" i="2" s="1"/>
  <c r="P29" i="2"/>
  <c r="E29" i="2"/>
  <c r="G29" i="2" s="1"/>
  <c r="P28" i="2"/>
  <c r="E28" i="2"/>
  <c r="G28" i="2" s="1"/>
  <c r="P27" i="2"/>
  <c r="E27" i="2"/>
  <c r="G27" i="2" s="1"/>
  <c r="P26" i="2"/>
  <c r="E26" i="2"/>
  <c r="G26" i="2" s="1"/>
  <c r="P25" i="2"/>
  <c r="E25" i="2"/>
  <c r="G25" i="2" s="1"/>
  <c r="P24" i="2"/>
  <c r="E24" i="2"/>
  <c r="G24" i="2" s="1"/>
  <c r="P23" i="2"/>
  <c r="G23" i="2"/>
  <c r="E23" i="2"/>
  <c r="P22" i="2"/>
  <c r="E22" i="2"/>
  <c r="G22" i="2" s="1"/>
  <c r="P21" i="2"/>
  <c r="E21" i="2"/>
  <c r="G21" i="2" s="1"/>
  <c r="P20" i="2"/>
  <c r="E20" i="2"/>
  <c r="G20" i="2" s="1"/>
  <c r="P19" i="2"/>
  <c r="E19" i="2"/>
  <c r="G19" i="2" s="1"/>
  <c r="P18" i="2"/>
  <c r="E18" i="2"/>
  <c r="G18" i="2" s="1"/>
  <c r="P17" i="2"/>
  <c r="E17" i="2"/>
  <c r="G17" i="2" s="1"/>
  <c r="P16" i="2"/>
  <c r="E16" i="2"/>
  <c r="G16" i="2" s="1"/>
  <c r="P15" i="2"/>
  <c r="G15" i="2"/>
  <c r="E15" i="2"/>
  <c r="P14" i="2"/>
  <c r="E14" i="2"/>
  <c r="G14" i="2" s="1"/>
  <c r="P13" i="2"/>
  <c r="E13" i="2"/>
  <c r="G13" i="2" s="1"/>
  <c r="P12" i="2"/>
  <c r="E12" i="2"/>
  <c r="G12" i="2" s="1"/>
  <c r="P11" i="2"/>
  <c r="E11" i="2"/>
  <c r="G11" i="2" s="1"/>
  <c r="P10" i="2"/>
  <c r="E10" i="2"/>
  <c r="G10" i="2" s="1"/>
  <c r="P9" i="2"/>
  <c r="E9" i="2"/>
  <c r="G9" i="2" s="1"/>
  <c r="P8" i="2"/>
  <c r="E8" i="2"/>
  <c r="G8" i="2" s="1"/>
  <c r="P7" i="2"/>
  <c r="G7" i="2"/>
  <c r="E7" i="2"/>
  <c r="P6" i="2"/>
  <c r="E6" i="2"/>
  <c r="G6" i="2" s="1"/>
  <c r="P5" i="2"/>
  <c r="E5" i="2"/>
  <c r="G5" i="2" s="1"/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5" i="1"/>
  <c r="J818" i="1" l="1"/>
  <c r="K818" i="1"/>
  <c r="L818" i="1"/>
  <c r="M818" i="1"/>
  <c r="N818" i="1"/>
  <c r="O818" i="1"/>
  <c r="E6" i="1" l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5" i="1"/>
  <c r="D818" i="1"/>
  <c r="E818" i="1" l="1"/>
  <c r="F818" i="1" l="1"/>
  <c r="I818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5" i="1"/>
  <c r="G121" i="1" l="1"/>
  <c r="G124" i="1"/>
  <c r="G125" i="1"/>
  <c r="G128" i="1"/>
  <c r="G129" i="1"/>
  <c r="G132" i="1"/>
  <c r="G133" i="1"/>
  <c r="G136" i="1"/>
  <c r="G137" i="1"/>
  <c r="G140" i="1"/>
  <c r="G141" i="1"/>
  <c r="G144" i="1"/>
  <c r="G145" i="1"/>
  <c r="G148" i="1"/>
  <c r="G149" i="1"/>
  <c r="G152" i="1"/>
  <c r="G153" i="1"/>
  <c r="G156" i="1"/>
  <c r="G157" i="1"/>
  <c r="G158" i="1"/>
  <c r="G159" i="1"/>
  <c r="G160" i="1"/>
  <c r="G161" i="1"/>
  <c r="G162" i="1"/>
  <c r="G164" i="1"/>
  <c r="G165" i="1"/>
  <c r="G166" i="1"/>
  <c r="G168" i="1"/>
  <c r="G169" i="1"/>
  <c r="G170" i="1"/>
  <c r="G172" i="1"/>
  <c r="G173" i="1"/>
  <c r="G174" i="1"/>
  <c r="G175" i="1"/>
  <c r="G176" i="1"/>
  <c r="G177" i="1"/>
  <c r="G178" i="1"/>
  <c r="G180" i="1"/>
  <c r="G181" i="1"/>
  <c r="G182" i="1"/>
  <c r="G184" i="1"/>
  <c r="G185" i="1"/>
  <c r="G186" i="1"/>
  <c r="G188" i="1"/>
  <c r="G189" i="1"/>
  <c r="G190" i="1"/>
  <c r="G191" i="1"/>
  <c r="G192" i="1"/>
  <c r="G193" i="1"/>
  <c r="G194" i="1"/>
  <c r="G196" i="1"/>
  <c r="G197" i="1"/>
  <c r="G198" i="1"/>
  <c r="G200" i="1"/>
  <c r="G201" i="1"/>
  <c r="G202" i="1"/>
  <c r="G204" i="1"/>
  <c r="G205" i="1"/>
  <c r="G206" i="1"/>
  <c r="G207" i="1"/>
  <c r="G208" i="1"/>
  <c r="G209" i="1"/>
  <c r="G210" i="1"/>
  <c r="G212" i="1"/>
  <c r="G213" i="1"/>
  <c r="G214" i="1"/>
  <c r="G216" i="1"/>
  <c r="G217" i="1"/>
  <c r="G218" i="1"/>
  <c r="G220" i="1"/>
  <c r="G221" i="1"/>
  <c r="G222" i="1"/>
  <c r="G223" i="1"/>
  <c r="G224" i="1"/>
  <c r="G225" i="1"/>
  <c r="G226" i="1"/>
  <c r="G228" i="1"/>
  <c r="G229" i="1"/>
  <c r="G231" i="1"/>
  <c r="G232" i="1"/>
  <c r="G233" i="1"/>
  <c r="G234" i="1"/>
  <c r="G236" i="1"/>
  <c r="G237" i="1"/>
  <c r="G240" i="1"/>
  <c r="G241" i="1"/>
  <c r="G242" i="1"/>
  <c r="G243" i="1"/>
  <c r="G244" i="1"/>
  <c r="G245" i="1"/>
  <c r="G248" i="1"/>
  <c r="G249" i="1"/>
  <c r="G250" i="1"/>
  <c r="G252" i="1"/>
  <c r="G253" i="1"/>
  <c r="G256" i="1"/>
  <c r="G257" i="1"/>
  <c r="G258" i="1"/>
  <c r="G260" i="1"/>
  <c r="G261" i="1"/>
  <c r="G262" i="1"/>
  <c r="G263" i="1"/>
  <c r="G264" i="1"/>
  <c r="G265" i="1"/>
  <c r="G266" i="1"/>
  <c r="G268" i="1"/>
  <c r="G269" i="1"/>
  <c r="G270" i="1"/>
  <c r="G272" i="1"/>
  <c r="G273" i="1"/>
  <c r="G274" i="1"/>
  <c r="G276" i="1"/>
  <c r="G277" i="1"/>
  <c r="G278" i="1"/>
  <c r="G279" i="1"/>
  <c r="G280" i="1"/>
  <c r="G281" i="1"/>
  <c r="G282" i="1"/>
  <c r="G284" i="1"/>
  <c r="G285" i="1"/>
  <c r="G286" i="1"/>
  <c r="G288" i="1"/>
  <c r="G289" i="1"/>
  <c r="G290" i="1"/>
  <c r="G293" i="1"/>
  <c r="G294" i="1"/>
  <c r="G296" i="1"/>
  <c r="G297" i="1"/>
  <c r="G300" i="1"/>
  <c r="G301" i="1"/>
  <c r="G302" i="1"/>
  <c r="G303" i="1"/>
  <c r="G304" i="1"/>
  <c r="G305" i="1"/>
  <c r="G306" i="1"/>
  <c r="G308" i="1"/>
  <c r="G309" i="1"/>
  <c r="G310" i="1"/>
  <c r="G312" i="1"/>
  <c r="G313" i="1"/>
  <c r="G314" i="1"/>
  <c r="G315" i="1"/>
  <c r="G316" i="1"/>
  <c r="G317" i="1"/>
  <c r="G320" i="1"/>
  <c r="G321" i="1"/>
  <c r="G322" i="1"/>
  <c r="G324" i="1"/>
  <c r="G325" i="1"/>
  <c r="G328" i="1"/>
  <c r="G329" i="1"/>
  <c r="G330" i="1"/>
  <c r="G332" i="1"/>
  <c r="G333" i="1"/>
  <c r="G334" i="1"/>
  <c r="G335" i="1"/>
  <c r="G336" i="1"/>
  <c r="G337" i="1"/>
  <c r="G338" i="1"/>
  <c r="G340" i="1"/>
  <c r="G341" i="1"/>
  <c r="G342" i="1"/>
  <c r="G344" i="1"/>
  <c r="G345" i="1"/>
  <c r="G348" i="1"/>
  <c r="G349" i="1"/>
  <c r="G350" i="1"/>
  <c r="G352" i="1"/>
  <c r="G353" i="1"/>
  <c r="G355" i="1"/>
  <c r="G356" i="1"/>
  <c r="G357" i="1"/>
  <c r="G358" i="1"/>
  <c r="G360" i="1"/>
  <c r="G361" i="1"/>
  <c r="G362" i="1"/>
  <c r="G364" i="1"/>
  <c r="G365" i="1"/>
  <c r="G366" i="1"/>
  <c r="G367" i="1"/>
  <c r="G368" i="1"/>
  <c r="G369" i="1"/>
  <c r="G370" i="1"/>
  <c r="G372" i="1"/>
  <c r="G373" i="1"/>
  <c r="G374" i="1"/>
  <c r="G376" i="1"/>
  <c r="G377" i="1"/>
  <c r="G378" i="1"/>
  <c r="G379" i="1"/>
  <c r="G380" i="1"/>
  <c r="G381" i="1"/>
  <c r="G384" i="1"/>
  <c r="G385" i="1"/>
  <c r="G386" i="1"/>
  <c r="G388" i="1"/>
  <c r="G389" i="1"/>
  <c r="G392" i="1"/>
  <c r="G393" i="1"/>
  <c r="G394" i="1"/>
  <c r="G396" i="1"/>
  <c r="G397" i="1"/>
  <c r="G398" i="1"/>
  <c r="G399" i="1"/>
  <c r="G400" i="1"/>
  <c r="G401" i="1"/>
  <c r="G402" i="1"/>
  <c r="G404" i="1"/>
  <c r="G405" i="1"/>
  <c r="G406" i="1"/>
  <c r="G408" i="1"/>
  <c r="G409" i="1"/>
  <c r="G412" i="1"/>
  <c r="G413" i="1"/>
  <c r="G414" i="1"/>
  <c r="G416" i="1"/>
  <c r="G417" i="1"/>
  <c r="G419" i="1"/>
  <c r="G420" i="1"/>
  <c r="G421" i="1"/>
  <c r="G422" i="1"/>
  <c r="G424" i="1"/>
  <c r="G425" i="1"/>
  <c r="G426" i="1"/>
  <c r="G428" i="1"/>
  <c r="G429" i="1"/>
  <c r="G430" i="1"/>
  <c r="G431" i="1"/>
  <c r="G432" i="1"/>
  <c r="G433" i="1"/>
  <c r="G434" i="1"/>
  <c r="G436" i="1"/>
  <c r="G437" i="1"/>
  <c r="G438" i="1"/>
  <c r="G440" i="1"/>
  <c r="G441" i="1"/>
  <c r="G442" i="1"/>
  <c r="G443" i="1"/>
  <c r="G444" i="1"/>
  <c r="G445" i="1"/>
  <c r="G448" i="1"/>
  <c r="G449" i="1"/>
  <c r="G450" i="1"/>
  <c r="G452" i="1"/>
  <c r="G453" i="1"/>
  <c r="G456" i="1"/>
  <c r="G457" i="1"/>
  <c r="G458" i="1"/>
  <c r="G460" i="1"/>
  <c r="G461" i="1"/>
  <c r="G462" i="1"/>
  <c r="G463" i="1"/>
  <c r="G464" i="1"/>
  <c r="G465" i="1"/>
  <c r="G466" i="1"/>
  <c r="G468" i="1"/>
  <c r="G469" i="1"/>
  <c r="G470" i="1"/>
  <c r="G472" i="1"/>
  <c r="G473" i="1"/>
  <c r="G476" i="1"/>
  <c r="G477" i="1"/>
  <c r="G478" i="1"/>
  <c r="G480" i="1"/>
  <c r="G481" i="1"/>
  <c r="G483" i="1"/>
  <c r="G484" i="1"/>
  <c r="G485" i="1"/>
  <c r="G486" i="1"/>
  <c r="G488" i="1"/>
  <c r="G489" i="1"/>
  <c r="G490" i="1"/>
  <c r="G492" i="1"/>
  <c r="G493" i="1"/>
  <c r="G494" i="1"/>
  <c r="G495" i="1"/>
  <c r="G496" i="1"/>
  <c r="G497" i="1"/>
  <c r="G498" i="1"/>
  <c r="G500" i="1"/>
  <c r="G501" i="1"/>
  <c r="G504" i="1"/>
  <c r="G505" i="1"/>
  <c r="G506" i="1"/>
  <c r="G507" i="1"/>
  <c r="G509" i="1"/>
  <c r="G510" i="1"/>
  <c r="G512" i="1"/>
  <c r="G513" i="1"/>
  <c r="G514" i="1"/>
  <c r="G516" i="1"/>
  <c r="G517" i="1"/>
  <c r="G518" i="1"/>
  <c r="G519" i="1"/>
  <c r="G520" i="1"/>
  <c r="G521" i="1"/>
  <c r="G522" i="1"/>
  <c r="G524" i="1"/>
  <c r="G525" i="1"/>
  <c r="G526" i="1"/>
  <c r="G528" i="1"/>
  <c r="G529" i="1"/>
  <c r="G532" i="1"/>
  <c r="G533" i="1"/>
  <c r="G534" i="1"/>
  <c r="G536" i="1"/>
  <c r="G537" i="1"/>
  <c r="G539" i="1"/>
  <c r="G541" i="1"/>
  <c r="G542" i="1"/>
  <c r="G544" i="1"/>
  <c r="G545" i="1"/>
  <c r="G546" i="1"/>
  <c r="G548" i="1"/>
  <c r="G549" i="1"/>
  <c r="G550" i="1"/>
  <c r="G551" i="1"/>
  <c r="G552" i="1"/>
  <c r="G553" i="1"/>
  <c r="G554" i="1"/>
  <c r="G556" i="1"/>
  <c r="G557" i="1"/>
  <c r="G559" i="1"/>
  <c r="G560" i="1"/>
  <c r="G561" i="1"/>
  <c r="G562" i="1"/>
  <c r="G564" i="1"/>
  <c r="G565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81" i="1"/>
  <c r="G582" i="1"/>
  <c r="G584" i="1"/>
  <c r="G585" i="1"/>
  <c r="G586" i="1"/>
  <c r="G587" i="1"/>
  <c r="G588" i="1"/>
  <c r="G589" i="1"/>
  <c r="G590" i="1"/>
  <c r="G591" i="1"/>
  <c r="G592" i="1"/>
  <c r="G593" i="1"/>
  <c r="G594" i="1"/>
  <c r="G596" i="1"/>
  <c r="G597" i="1"/>
  <c r="G598" i="1"/>
  <c r="G599" i="1"/>
  <c r="G600" i="1"/>
  <c r="G601" i="1"/>
  <c r="G603" i="1"/>
  <c r="G604" i="1"/>
  <c r="G605" i="1"/>
  <c r="G607" i="1"/>
  <c r="G608" i="1"/>
  <c r="G609" i="1"/>
  <c r="G610" i="1"/>
  <c r="G611" i="1"/>
  <c r="G612" i="1"/>
  <c r="G613" i="1"/>
  <c r="G615" i="1"/>
  <c r="G616" i="1"/>
  <c r="G617" i="1"/>
  <c r="G618" i="1"/>
  <c r="G620" i="1"/>
  <c r="G621" i="1"/>
  <c r="G624" i="1"/>
  <c r="G625" i="1"/>
  <c r="G626" i="1"/>
  <c r="G627" i="1"/>
  <c r="G628" i="1"/>
  <c r="G629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1" i="1"/>
  <c r="G672" i="1"/>
  <c r="G673" i="1"/>
  <c r="G675" i="1"/>
  <c r="G676" i="1"/>
  <c r="G677" i="1"/>
  <c r="G678" i="1"/>
  <c r="G679" i="1"/>
  <c r="G680" i="1"/>
  <c r="G681" i="1"/>
  <c r="G683" i="1"/>
  <c r="G684" i="1"/>
  <c r="G685" i="1"/>
  <c r="G686" i="1"/>
  <c r="G688" i="1"/>
  <c r="G689" i="1"/>
  <c r="G690" i="1"/>
  <c r="G691" i="1"/>
  <c r="G692" i="1"/>
  <c r="G693" i="1"/>
  <c r="G696" i="1"/>
  <c r="G697" i="1"/>
  <c r="G698" i="1"/>
  <c r="G699" i="1"/>
  <c r="G700" i="1"/>
  <c r="G701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20" i="1"/>
  <c r="G721" i="1"/>
  <c r="G722" i="1"/>
  <c r="G723" i="1"/>
  <c r="G724" i="1"/>
  <c r="G725" i="1"/>
  <c r="G726" i="1"/>
  <c r="G728" i="1"/>
  <c r="G729" i="1"/>
  <c r="G730" i="1"/>
  <c r="G731" i="1"/>
  <c r="G732" i="1"/>
  <c r="G733" i="1"/>
  <c r="G734" i="1"/>
  <c r="G735" i="1"/>
  <c r="G736" i="1"/>
  <c r="G737" i="1"/>
  <c r="G739" i="1"/>
  <c r="G740" i="1"/>
  <c r="G741" i="1"/>
  <c r="G742" i="1"/>
  <c r="G743" i="1"/>
  <c r="G744" i="1"/>
  <c r="G745" i="1"/>
  <c r="G747" i="1"/>
  <c r="G748" i="1"/>
  <c r="G749" i="1"/>
  <c r="G750" i="1"/>
  <c r="G752" i="1"/>
  <c r="G753" i="1"/>
  <c r="G756" i="1"/>
  <c r="G757" i="1"/>
  <c r="G758" i="1"/>
  <c r="G759" i="1"/>
  <c r="G760" i="1"/>
  <c r="G761" i="1"/>
  <c r="G763" i="1"/>
  <c r="G764" i="1"/>
  <c r="G765" i="1"/>
  <c r="G766" i="1"/>
  <c r="G767" i="1"/>
  <c r="G768" i="1"/>
  <c r="G769" i="1"/>
  <c r="G770" i="1"/>
  <c r="G772" i="1"/>
  <c r="G773" i="1"/>
  <c r="G774" i="1"/>
  <c r="G775" i="1"/>
  <c r="G776" i="1"/>
  <c r="G777" i="1"/>
  <c r="G778" i="1"/>
  <c r="G779" i="1"/>
  <c r="G780" i="1"/>
  <c r="G781" i="1"/>
  <c r="G782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9" i="1"/>
  <c r="G800" i="1"/>
  <c r="G801" i="1"/>
  <c r="G802" i="1"/>
  <c r="G803" i="1"/>
  <c r="G804" i="1"/>
  <c r="G805" i="1"/>
  <c r="G807" i="1"/>
  <c r="G808" i="1"/>
  <c r="G809" i="1"/>
  <c r="G810" i="1"/>
  <c r="G812" i="1"/>
  <c r="G813" i="1"/>
  <c r="G814" i="1"/>
  <c r="G815" i="1"/>
  <c r="G816" i="1"/>
  <c r="G817" i="1"/>
  <c r="G819" i="1"/>
  <c r="G820" i="1"/>
  <c r="G821" i="1"/>
  <c r="G822" i="1"/>
  <c r="G824" i="1"/>
  <c r="G825" i="1"/>
  <c r="G826" i="1"/>
  <c r="G827" i="1"/>
  <c r="G828" i="1"/>
  <c r="G829" i="1"/>
  <c r="G830" i="1"/>
  <c r="G831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3" i="1"/>
  <c r="G854" i="1"/>
  <c r="G855" i="1"/>
  <c r="G856" i="1"/>
  <c r="G857" i="1"/>
  <c r="G858" i="1"/>
  <c r="G5" i="1"/>
  <c r="G852" i="1"/>
  <c r="G832" i="1"/>
  <c r="G823" i="1"/>
  <c r="G811" i="1"/>
  <c r="G806" i="1"/>
  <c r="G798" i="1"/>
  <c r="G783" i="1"/>
  <c r="G771" i="1"/>
  <c r="G762" i="1"/>
  <c r="G755" i="1"/>
  <c r="G754" i="1"/>
  <c r="G751" i="1"/>
  <c r="G746" i="1"/>
  <c r="G738" i="1"/>
  <c r="G727" i="1"/>
  <c r="G719" i="1"/>
  <c r="G710" i="1"/>
  <c r="G702" i="1"/>
  <c r="G695" i="1"/>
  <c r="G694" i="1"/>
  <c r="G687" i="1"/>
  <c r="G682" i="1"/>
  <c r="G674" i="1"/>
  <c r="G670" i="1"/>
  <c r="G654" i="1"/>
  <c r="G638" i="1"/>
  <c r="G630" i="1"/>
  <c r="G623" i="1"/>
  <c r="G622" i="1"/>
  <c r="G619" i="1"/>
  <c r="G614" i="1"/>
  <c r="G606" i="1"/>
  <c r="G602" i="1"/>
  <c r="G595" i="1"/>
  <c r="G583" i="1"/>
  <c r="G575" i="1"/>
  <c r="G567" i="1"/>
  <c r="G566" i="1"/>
  <c r="G563" i="1"/>
  <c r="G558" i="1"/>
  <c r="G555" i="1"/>
  <c r="G547" i="1"/>
  <c r="G543" i="1"/>
  <c r="G540" i="1"/>
  <c r="G538" i="1"/>
  <c r="G535" i="1"/>
  <c r="G531" i="1"/>
  <c r="G530" i="1"/>
  <c r="G527" i="1"/>
  <c r="G523" i="1"/>
  <c r="G515" i="1"/>
  <c r="G511" i="1"/>
  <c r="G508" i="1"/>
  <c r="G503" i="1"/>
  <c r="G502" i="1"/>
  <c r="G499" i="1"/>
  <c r="G491" i="1"/>
  <c r="G487" i="1"/>
  <c r="G482" i="1"/>
  <c r="G479" i="1"/>
  <c r="G475" i="1"/>
  <c r="G474" i="1"/>
  <c r="G471" i="1"/>
  <c r="G467" i="1"/>
  <c r="G459" i="1"/>
  <c r="G455" i="1"/>
  <c r="G454" i="1"/>
  <c r="G451" i="1"/>
  <c r="G447" i="1"/>
  <c r="G446" i="1"/>
  <c r="G439" i="1"/>
  <c r="G435" i="1"/>
  <c r="G427" i="1"/>
  <c r="G423" i="1"/>
  <c r="G418" i="1"/>
  <c r="G415" i="1"/>
  <c r="G411" i="1"/>
  <c r="G410" i="1"/>
  <c r="G407" i="1"/>
  <c r="G403" i="1"/>
  <c r="G395" i="1"/>
  <c r="G391" i="1"/>
  <c r="G390" i="1"/>
  <c r="G387" i="1"/>
  <c r="G383" i="1"/>
  <c r="G382" i="1"/>
  <c r="G375" i="1"/>
  <c r="G371" i="1"/>
  <c r="G363" i="1"/>
  <c r="G359" i="1"/>
  <c r="G354" i="1"/>
  <c r="G351" i="1"/>
  <c r="G347" i="1"/>
  <c r="G346" i="1"/>
  <c r="G343" i="1"/>
  <c r="G339" i="1"/>
  <c r="G331" i="1"/>
  <c r="G327" i="1"/>
  <c r="G326" i="1"/>
  <c r="G323" i="1"/>
  <c r="G319" i="1"/>
  <c r="G318" i="1"/>
  <c r="G311" i="1"/>
  <c r="G307" i="1"/>
  <c r="G299" i="1"/>
  <c r="G298" i="1"/>
  <c r="G295" i="1"/>
  <c r="G292" i="1"/>
  <c r="G291" i="1"/>
  <c r="G287" i="1"/>
  <c r="G283" i="1"/>
  <c r="G275" i="1"/>
  <c r="G271" i="1"/>
  <c r="G267" i="1"/>
  <c r="G259" i="1"/>
  <c r="G255" i="1"/>
  <c r="G254" i="1"/>
  <c r="G251" i="1"/>
  <c r="G247" i="1"/>
  <c r="G246" i="1"/>
  <c r="G239" i="1"/>
  <c r="G238" i="1"/>
  <c r="G235" i="1"/>
  <c r="G230" i="1"/>
  <c r="G227" i="1"/>
  <c r="G219" i="1"/>
  <c r="G215" i="1"/>
  <c r="G211" i="1"/>
  <c r="G203" i="1"/>
  <c r="G199" i="1"/>
  <c r="G195" i="1"/>
  <c r="G187" i="1"/>
  <c r="G183" i="1"/>
  <c r="G179" i="1"/>
  <c r="G171" i="1"/>
  <c r="G167" i="1"/>
  <c r="G163" i="1"/>
  <c r="G155" i="1"/>
  <c r="G154" i="1"/>
  <c r="G151" i="1"/>
  <c r="G150" i="1"/>
  <c r="G147" i="1"/>
  <c r="G146" i="1"/>
  <c r="G143" i="1"/>
  <c r="G142" i="1"/>
  <c r="G139" i="1"/>
  <c r="G138" i="1"/>
  <c r="G135" i="1"/>
  <c r="G134" i="1"/>
  <c r="G131" i="1"/>
  <c r="G130" i="1"/>
  <c r="G127" i="1"/>
  <c r="G126" i="1"/>
  <c r="G123" i="1"/>
  <c r="G122" i="1"/>
  <c r="G6" i="1"/>
  <c r="H818" i="1" l="1"/>
  <c r="R5" i="1" s="1"/>
  <c r="G818" i="1"/>
  <c r="Q7" i="1" s="1"/>
  <c r="W818" i="1"/>
  <c r="S45" i="1" s="1"/>
  <c r="R6" i="1" l="1"/>
  <c r="R8" i="1"/>
  <c r="R9" i="1"/>
  <c r="R7" i="1"/>
  <c r="R219" i="1"/>
  <c r="R841" i="1"/>
  <c r="R796" i="1"/>
  <c r="R684" i="1"/>
  <c r="R561" i="1"/>
  <c r="R819" i="1"/>
  <c r="R749" i="1"/>
  <c r="R638" i="1"/>
  <c r="R504" i="1"/>
  <c r="R813" i="1"/>
  <c r="R729" i="1"/>
  <c r="R603" i="1"/>
  <c r="R844" i="1"/>
  <c r="R799" i="1"/>
  <c r="R696" i="1"/>
  <c r="R582" i="1"/>
  <c r="R327" i="1"/>
  <c r="R838" i="1"/>
  <c r="R834" i="1"/>
  <c r="R809" i="1"/>
  <c r="R793" i="1"/>
  <c r="R764" i="1"/>
  <c r="R750" i="1"/>
  <c r="R734" i="1"/>
  <c r="R693" i="1"/>
  <c r="R677" i="1"/>
  <c r="R661" i="1"/>
  <c r="R612" i="1"/>
  <c r="R591" i="1"/>
  <c r="R551" i="1"/>
  <c r="R515" i="1"/>
  <c r="R490" i="1"/>
  <c r="R320" i="1"/>
  <c r="R21" i="1"/>
  <c r="R25" i="1"/>
  <c r="R41" i="1"/>
  <c r="R61" i="1"/>
  <c r="R81" i="1"/>
  <c r="R29" i="1"/>
  <c r="R45" i="1"/>
  <c r="R65" i="1"/>
  <c r="R85" i="1"/>
  <c r="R12" i="1"/>
  <c r="R32" i="1"/>
  <c r="R48" i="1"/>
  <c r="R68" i="1"/>
  <c r="R72" i="1"/>
  <c r="R35" i="1"/>
  <c r="R87" i="1"/>
  <c r="R107" i="1"/>
  <c r="R127" i="1"/>
  <c r="R147" i="1"/>
  <c r="R56" i="1"/>
  <c r="R99" i="1"/>
  <c r="R121" i="1"/>
  <c r="R140" i="1"/>
  <c r="R156" i="1"/>
  <c r="R52" i="1"/>
  <c r="R98" i="1"/>
  <c r="R120" i="1"/>
  <c r="R139" i="1"/>
  <c r="R160" i="1"/>
  <c r="R91" i="1"/>
  <c r="R124" i="1"/>
  <c r="R164" i="1"/>
  <c r="R181" i="1"/>
  <c r="R185" i="1"/>
  <c r="R205" i="1"/>
  <c r="R225" i="1"/>
  <c r="R241" i="1"/>
  <c r="R261" i="1"/>
  <c r="R265" i="1"/>
  <c r="R285" i="1"/>
  <c r="R104" i="1"/>
  <c r="R151" i="1"/>
  <c r="R169" i="1"/>
  <c r="R189" i="1"/>
  <c r="R209" i="1"/>
  <c r="R229" i="1"/>
  <c r="R245" i="1"/>
  <c r="R249" i="1"/>
  <c r="R269" i="1"/>
  <c r="R289" i="1"/>
  <c r="R133" i="1"/>
  <c r="R163" i="1"/>
  <c r="R821" i="1"/>
  <c r="R758" i="1"/>
  <c r="R668" i="1"/>
  <c r="R525" i="1"/>
  <c r="R814" i="1"/>
  <c r="R733" i="1"/>
  <c r="R605" i="1"/>
  <c r="R842" i="1"/>
  <c r="R797" i="1"/>
  <c r="R688" i="1"/>
  <c r="R563" i="1"/>
  <c r="R824" i="1"/>
  <c r="R771" i="1"/>
  <c r="R680" i="1"/>
  <c r="R559" i="1"/>
  <c r="R858" i="1"/>
  <c r="R837" i="1"/>
  <c r="R833" i="1"/>
  <c r="R808" i="1"/>
  <c r="R792" i="1"/>
  <c r="R763" i="1"/>
  <c r="R746" i="1"/>
  <c r="R730" i="1"/>
  <c r="R689" i="1"/>
  <c r="R673" i="1"/>
  <c r="R618" i="1"/>
  <c r="R597" i="1"/>
  <c r="R572" i="1"/>
  <c r="R532" i="1"/>
  <c r="R513" i="1"/>
  <c r="R436" i="1"/>
  <c r="R18" i="1"/>
  <c r="R22" i="1"/>
  <c r="R38" i="1"/>
  <c r="R58" i="1"/>
  <c r="R78" i="1"/>
  <c r="R26" i="1"/>
  <c r="R42" i="1"/>
  <c r="R62" i="1"/>
  <c r="R82" i="1"/>
  <c r="R86" i="1"/>
  <c r="R13" i="1"/>
  <c r="R33" i="1"/>
  <c r="R49" i="1"/>
  <c r="R69" i="1"/>
  <c r="R73" i="1"/>
  <c r="R50" i="1"/>
  <c r="R88" i="1"/>
  <c r="R108" i="1"/>
  <c r="R128" i="1"/>
  <c r="R15" i="1"/>
  <c r="R76" i="1"/>
  <c r="R103" i="1"/>
  <c r="R122" i="1"/>
  <c r="R145" i="1"/>
  <c r="R157" i="1"/>
  <c r="R57" i="1"/>
  <c r="R102" i="1"/>
  <c r="R125" i="1"/>
  <c r="R144" i="1"/>
  <c r="R161" i="1"/>
  <c r="R96" i="1"/>
  <c r="R137" i="1"/>
  <c r="R178" i="1"/>
  <c r="R182" i="1"/>
  <c r="R202" i="1"/>
  <c r="R222" i="1"/>
  <c r="R238" i="1"/>
  <c r="R258" i="1"/>
  <c r="R262" i="1"/>
  <c r="R282" i="1"/>
  <c r="R34" i="1"/>
  <c r="R114" i="1"/>
  <c r="R153" i="1"/>
  <c r="R186" i="1"/>
  <c r="R206" i="1"/>
  <c r="R226" i="1"/>
  <c r="R242" i="1"/>
  <c r="R246" i="1"/>
  <c r="R266" i="1"/>
  <c r="R286" i="1"/>
  <c r="R105" i="1"/>
  <c r="R138" i="1"/>
  <c r="R165" i="1"/>
  <c r="R816" i="1"/>
  <c r="R741" i="1"/>
  <c r="R634" i="1"/>
  <c r="R843" i="1"/>
  <c r="R798" i="1"/>
  <c r="R692" i="1"/>
  <c r="R565" i="1"/>
  <c r="R822" i="1"/>
  <c r="R762" i="1"/>
  <c r="R672" i="1"/>
  <c r="R538" i="1"/>
  <c r="R820" i="1"/>
  <c r="R754" i="1"/>
  <c r="R664" i="1"/>
  <c r="R523" i="1"/>
  <c r="R840" i="1"/>
  <c r="R836" i="1"/>
  <c r="R811" i="1"/>
  <c r="R795" i="1"/>
  <c r="R772" i="1"/>
  <c r="R759" i="1"/>
  <c r="R742" i="1"/>
  <c r="R726" i="1"/>
  <c r="R685" i="1"/>
  <c r="R669" i="1"/>
  <c r="R616" i="1"/>
  <c r="R595" i="1"/>
  <c r="R570" i="1"/>
  <c r="R530" i="1"/>
  <c r="R511" i="1"/>
  <c r="R413" i="1"/>
  <c r="R19" i="1"/>
  <c r="R23" i="1"/>
  <c r="R39" i="1"/>
  <c r="R59" i="1"/>
  <c r="R79" i="1"/>
  <c r="R27" i="1"/>
  <c r="R43" i="1"/>
  <c r="R63" i="1"/>
  <c r="R83" i="1"/>
  <c r="R10" i="1"/>
  <c r="R30" i="1"/>
  <c r="R46" i="1"/>
  <c r="R66" i="1"/>
  <c r="R70" i="1"/>
  <c r="R14" i="1"/>
  <c r="R54" i="1"/>
  <c r="R89" i="1"/>
  <c r="R109" i="1"/>
  <c r="R129" i="1"/>
  <c r="R36" i="1"/>
  <c r="R93" i="1"/>
  <c r="R112" i="1"/>
  <c r="R131" i="1"/>
  <c r="R154" i="1"/>
  <c r="R17" i="1"/>
  <c r="R92" i="1"/>
  <c r="R111" i="1"/>
  <c r="R130" i="1"/>
  <c r="R158" i="1"/>
  <c r="R53" i="1"/>
  <c r="R101" i="1"/>
  <c r="R149" i="1"/>
  <c r="R179" i="1"/>
  <c r="R183" i="1"/>
  <c r="R203" i="1"/>
  <c r="R223" i="1"/>
  <c r="R239" i="1"/>
  <c r="R259" i="1"/>
  <c r="R263" i="1"/>
  <c r="R283" i="1"/>
  <c r="R55" i="1"/>
  <c r="R132" i="1"/>
  <c r="R166" i="1"/>
  <c r="R187" i="1"/>
  <c r="R207" i="1"/>
  <c r="R227" i="1"/>
  <c r="R243" i="1"/>
  <c r="R247" i="1"/>
  <c r="R267" i="1"/>
  <c r="R287" i="1"/>
  <c r="R110" i="1"/>
  <c r="R143" i="1"/>
  <c r="R170" i="1"/>
  <c r="R812" i="1"/>
  <c r="R767" i="1"/>
  <c r="R745" i="1"/>
  <c r="R737" i="1"/>
  <c r="R835" i="1"/>
  <c r="R755" i="1"/>
  <c r="R665" i="1"/>
  <c r="R517" i="1"/>
  <c r="R24" i="1"/>
  <c r="R84" i="1"/>
  <c r="R67" i="1"/>
  <c r="R106" i="1"/>
  <c r="R94" i="1"/>
  <c r="R37" i="1"/>
  <c r="R159" i="1"/>
  <c r="R180" i="1"/>
  <c r="R240" i="1"/>
  <c r="R75" i="1"/>
  <c r="R208" i="1"/>
  <c r="R268" i="1"/>
  <c r="R171" i="1"/>
  <c r="R191" i="1"/>
  <c r="R211" i="1"/>
  <c r="R215" i="1"/>
  <c r="R231" i="1"/>
  <c r="R100" i="1"/>
  <c r="R197" i="1"/>
  <c r="R250" i="1"/>
  <c r="R302" i="1"/>
  <c r="R322" i="1"/>
  <c r="R326" i="1"/>
  <c r="R167" i="1"/>
  <c r="R221" i="1"/>
  <c r="R275" i="1"/>
  <c r="R306" i="1"/>
  <c r="R310" i="1"/>
  <c r="R330" i="1"/>
  <c r="R95" i="1"/>
  <c r="R199" i="1"/>
  <c r="R253" i="1"/>
  <c r="R291" i="1"/>
  <c r="R295" i="1"/>
  <c r="R315" i="1"/>
  <c r="R335" i="1"/>
  <c r="R351" i="1"/>
  <c r="R355" i="1"/>
  <c r="R371" i="1"/>
  <c r="R391" i="1"/>
  <c r="R177" i="1"/>
  <c r="R341" i="1"/>
  <c r="R365" i="1"/>
  <c r="R385" i="1"/>
  <c r="R415" i="1"/>
  <c r="R419" i="1"/>
  <c r="R439" i="1"/>
  <c r="R459" i="1"/>
  <c r="R475" i="1"/>
  <c r="R255" i="1"/>
  <c r="R328" i="1"/>
  <c r="R359" i="1"/>
  <c r="R379" i="1"/>
  <c r="R398" i="1"/>
  <c r="R402" i="1"/>
  <c r="R422" i="1"/>
  <c r="R442" i="1"/>
  <c r="R462" i="1"/>
  <c r="R200" i="1"/>
  <c r="R319" i="1"/>
  <c r="R358" i="1"/>
  <c r="R378" i="1"/>
  <c r="R406" i="1"/>
  <c r="R426" i="1"/>
  <c r="R446" i="1"/>
  <c r="R450" i="1"/>
  <c r="R466" i="1"/>
  <c r="R301" i="1"/>
  <c r="R381" i="1"/>
  <c r="R435" i="1"/>
  <c r="R481" i="1"/>
  <c r="R487" i="1"/>
  <c r="R507" i="1"/>
  <c r="R527" i="1"/>
  <c r="R543" i="1"/>
  <c r="R547" i="1"/>
  <c r="R567" i="1"/>
  <c r="R725" i="1"/>
  <c r="R676" i="1"/>
  <c r="R636" i="1"/>
  <c r="R632" i="1"/>
  <c r="R810" i="1"/>
  <c r="R738" i="1"/>
  <c r="R614" i="1"/>
  <c r="R492" i="1"/>
  <c r="R40" i="1"/>
  <c r="R28" i="1"/>
  <c r="R11" i="1"/>
  <c r="R71" i="1"/>
  <c r="R126" i="1"/>
  <c r="R117" i="1"/>
  <c r="R97" i="1"/>
  <c r="R74" i="1"/>
  <c r="R184" i="1"/>
  <c r="R260" i="1"/>
  <c r="R142" i="1"/>
  <c r="R228" i="1"/>
  <c r="R288" i="1"/>
  <c r="R172" i="1"/>
  <c r="R192" i="1"/>
  <c r="R212" i="1"/>
  <c r="R216" i="1"/>
  <c r="R232" i="1"/>
  <c r="R141" i="1"/>
  <c r="R201" i="1"/>
  <c r="R252" i="1"/>
  <c r="R303" i="1"/>
  <c r="R323" i="1"/>
  <c r="R113" i="1"/>
  <c r="R175" i="1"/>
  <c r="R236" i="1"/>
  <c r="R277" i="1"/>
  <c r="R307" i="1"/>
  <c r="R311" i="1"/>
  <c r="R331" i="1"/>
  <c r="R136" i="1"/>
  <c r="R218" i="1"/>
  <c r="R270" i="1"/>
  <c r="R292" i="1"/>
  <c r="R296" i="1"/>
  <c r="R316" i="1"/>
  <c r="R336" i="1"/>
  <c r="R352" i="1"/>
  <c r="R356" i="1"/>
  <c r="R372" i="1"/>
  <c r="R392" i="1"/>
  <c r="R276" i="1"/>
  <c r="R342" i="1"/>
  <c r="R366" i="1"/>
  <c r="R389" i="1"/>
  <c r="R416" i="1"/>
  <c r="R420" i="1"/>
  <c r="R440" i="1"/>
  <c r="R460" i="1"/>
  <c r="R476" i="1"/>
  <c r="R278" i="1"/>
  <c r="R340" i="1"/>
  <c r="R364" i="1"/>
  <c r="R384" i="1"/>
  <c r="R399" i="1"/>
  <c r="R403" i="1"/>
  <c r="R423" i="1"/>
  <c r="R443" i="1"/>
  <c r="R463" i="1"/>
  <c r="R257" i="1"/>
  <c r="R339" i="1"/>
  <c r="R363" i="1"/>
  <c r="R383" i="1"/>
  <c r="R407" i="1"/>
  <c r="R427" i="1"/>
  <c r="R447" i="1"/>
  <c r="R451" i="1"/>
  <c r="R467" i="1"/>
  <c r="R329" i="1"/>
  <c r="R386" i="1"/>
  <c r="R454" i="1"/>
  <c r="R483" i="1"/>
  <c r="R488" i="1"/>
  <c r="R508" i="1"/>
  <c r="R528" i="1"/>
  <c r="R544" i="1"/>
  <c r="R584" i="1"/>
  <c r="R540" i="1"/>
  <c r="R502" i="1"/>
  <c r="R430" i="1"/>
  <c r="R794" i="1"/>
  <c r="R697" i="1"/>
  <c r="R593" i="1"/>
  <c r="R367" i="1"/>
  <c r="R60" i="1"/>
  <c r="R44" i="1"/>
  <c r="R31" i="1"/>
  <c r="R16" i="1"/>
  <c r="R146" i="1"/>
  <c r="R135" i="1"/>
  <c r="R116" i="1"/>
  <c r="R119" i="1"/>
  <c r="R204" i="1"/>
  <c r="R264" i="1"/>
  <c r="R168" i="1"/>
  <c r="R244" i="1"/>
  <c r="R115" i="1"/>
  <c r="R173" i="1"/>
  <c r="R193" i="1"/>
  <c r="R213" i="1"/>
  <c r="R217" i="1"/>
  <c r="R233" i="1"/>
  <c r="R150" i="1"/>
  <c r="R220" i="1"/>
  <c r="R271" i="1"/>
  <c r="R304" i="1"/>
  <c r="R324" i="1"/>
  <c r="R123" i="1"/>
  <c r="R194" i="1"/>
  <c r="R254" i="1"/>
  <c r="R279" i="1"/>
  <c r="R308" i="1"/>
  <c r="R312" i="1"/>
  <c r="R332" i="1"/>
  <c r="R176" i="1"/>
  <c r="R237" i="1"/>
  <c r="R272" i="1"/>
  <c r="R293" i="1"/>
  <c r="R297" i="1"/>
  <c r="R317" i="1"/>
  <c r="R337" i="1"/>
  <c r="R353" i="1"/>
  <c r="R357" i="1"/>
  <c r="R373" i="1"/>
  <c r="R393" i="1"/>
  <c r="R298" i="1"/>
  <c r="R347" i="1"/>
  <c r="R375" i="1"/>
  <c r="R394" i="1"/>
  <c r="R417" i="1"/>
  <c r="R421" i="1"/>
  <c r="R441" i="1"/>
  <c r="R461" i="1"/>
  <c r="R477" i="1"/>
  <c r="R299" i="1"/>
  <c r="R345" i="1"/>
  <c r="R369" i="1"/>
  <c r="R388" i="1"/>
  <c r="R400" i="1"/>
  <c r="R404" i="1"/>
  <c r="R424" i="1"/>
  <c r="R444" i="1"/>
  <c r="R464" i="1"/>
  <c r="R280" i="1"/>
  <c r="R344" i="1"/>
  <c r="R368" i="1"/>
  <c r="R387" i="1"/>
  <c r="R408" i="1"/>
  <c r="R428" i="1"/>
  <c r="R448" i="1"/>
  <c r="R452" i="1"/>
  <c r="R468" i="1"/>
  <c r="R361" i="1"/>
  <c r="R412" i="1"/>
  <c r="R473" i="1"/>
  <c r="R485" i="1"/>
  <c r="R489" i="1"/>
  <c r="R509" i="1"/>
  <c r="R529" i="1"/>
  <c r="R545" i="1"/>
  <c r="R549" i="1"/>
  <c r="R817" i="1"/>
  <c r="R681" i="1"/>
  <c r="R64" i="1"/>
  <c r="R155" i="1"/>
  <c r="R284" i="1"/>
  <c r="R190" i="1"/>
  <c r="R90" i="1"/>
  <c r="R305" i="1"/>
  <c r="R256" i="1"/>
  <c r="R333" i="1"/>
  <c r="R294" i="1"/>
  <c r="R354" i="1"/>
  <c r="R321" i="1"/>
  <c r="R418" i="1"/>
  <c r="R196" i="1"/>
  <c r="R397" i="1"/>
  <c r="R445" i="1"/>
  <c r="R377" i="1"/>
  <c r="R449" i="1"/>
  <c r="R431" i="1"/>
  <c r="R526" i="1"/>
  <c r="R566" i="1"/>
  <c r="R587" i="1"/>
  <c r="R607" i="1"/>
  <c r="R640" i="1"/>
  <c r="R644" i="1"/>
  <c r="R648" i="1"/>
  <c r="R652" i="1"/>
  <c r="R656" i="1"/>
  <c r="R234" i="1"/>
  <c r="R410" i="1"/>
  <c r="R471" i="1"/>
  <c r="R484" i="1"/>
  <c r="R497" i="1"/>
  <c r="R501" i="1"/>
  <c r="R521" i="1"/>
  <c r="R537" i="1"/>
  <c r="R557" i="1"/>
  <c r="R577" i="1"/>
  <c r="R581" i="1"/>
  <c r="R601" i="1"/>
  <c r="R621" i="1"/>
  <c r="R625" i="1"/>
  <c r="R629" i="1"/>
  <c r="R701" i="1"/>
  <c r="R705" i="1"/>
  <c r="R709" i="1"/>
  <c r="R713" i="1"/>
  <c r="R717" i="1"/>
  <c r="R721" i="1"/>
  <c r="R855" i="1"/>
  <c r="R851" i="1"/>
  <c r="R831" i="1"/>
  <c r="R806" i="1"/>
  <c r="R790" i="1"/>
  <c r="R786" i="1"/>
  <c r="R782" i="1"/>
  <c r="R769" i="1"/>
  <c r="R752" i="1"/>
  <c r="R739" i="1"/>
  <c r="R698" i="1"/>
  <c r="R682" i="1"/>
  <c r="R666" i="1"/>
  <c r="R635" i="1"/>
  <c r="R583" i="1"/>
  <c r="R558" i="1"/>
  <c r="R522" i="1"/>
  <c r="R457" i="1"/>
  <c r="R274" i="1"/>
  <c r="R846" i="1"/>
  <c r="R826" i="1"/>
  <c r="R801" i="1"/>
  <c r="R777" i="1"/>
  <c r="R770" i="1"/>
  <c r="R753" i="1"/>
  <c r="R736" i="1"/>
  <c r="R699" i="1"/>
  <c r="R683" i="1"/>
  <c r="R667" i="1"/>
  <c r="R615" i="1"/>
  <c r="R594" i="1"/>
  <c r="R571" i="1"/>
  <c r="R531" i="1"/>
  <c r="R510" i="1"/>
  <c r="R455" i="1"/>
  <c r="R815" i="1"/>
  <c r="R553" i="1"/>
  <c r="R47" i="1"/>
  <c r="R134" i="1"/>
  <c r="R188" i="1"/>
  <c r="R210" i="1"/>
  <c r="R174" i="1"/>
  <c r="R325" i="1"/>
  <c r="R281" i="1"/>
  <c r="R195" i="1"/>
  <c r="R314" i="1"/>
  <c r="R370" i="1"/>
  <c r="R360" i="1"/>
  <c r="R438" i="1"/>
  <c r="R318" i="1"/>
  <c r="R401" i="1"/>
  <c r="R465" i="1"/>
  <c r="R396" i="1"/>
  <c r="R453" i="1"/>
  <c r="R479" i="1"/>
  <c r="R542" i="1"/>
  <c r="R568" i="1"/>
  <c r="R588" i="1"/>
  <c r="R608" i="1"/>
  <c r="R641" i="1"/>
  <c r="R645" i="1"/>
  <c r="R649" i="1"/>
  <c r="R653" i="1"/>
  <c r="R657" i="1"/>
  <c r="R338" i="1"/>
  <c r="R433" i="1"/>
  <c r="R478" i="1"/>
  <c r="R494" i="1"/>
  <c r="R498" i="1"/>
  <c r="R518" i="1"/>
  <c r="R534" i="1"/>
  <c r="R554" i="1"/>
  <c r="R574" i="1"/>
  <c r="R578" i="1"/>
  <c r="R598" i="1"/>
  <c r="R602" i="1"/>
  <c r="R622" i="1"/>
  <c r="R626" i="1"/>
  <c r="R630" i="1"/>
  <c r="R702" i="1"/>
  <c r="R706" i="1"/>
  <c r="R710" i="1"/>
  <c r="R714" i="1"/>
  <c r="R718" i="1"/>
  <c r="R722" i="1"/>
  <c r="R854" i="1"/>
  <c r="R850" i="1"/>
  <c r="R830" i="1"/>
  <c r="R805" i="1"/>
  <c r="R789" i="1"/>
  <c r="R785" i="1"/>
  <c r="R781" i="1"/>
  <c r="R765" i="1"/>
  <c r="R751" i="1"/>
  <c r="R735" i="1"/>
  <c r="R694" i="1"/>
  <c r="R678" i="1"/>
  <c r="R662" i="1"/>
  <c r="R633" i="1"/>
  <c r="R564" i="1"/>
  <c r="R541" i="1"/>
  <c r="R505" i="1"/>
  <c r="R434" i="1"/>
  <c r="R857" i="1"/>
  <c r="R845" i="1"/>
  <c r="R825" i="1"/>
  <c r="R800" i="1"/>
  <c r="R776" i="1"/>
  <c r="R766" i="1"/>
  <c r="R748" i="1"/>
  <c r="R732" i="1"/>
  <c r="R695" i="1"/>
  <c r="R679" i="1"/>
  <c r="R663" i="1"/>
  <c r="R613" i="1"/>
  <c r="R592" i="1"/>
  <c r="R552" i="1"/>
  <c r="R516" i="1"/>
  <c r="R493" i="1"/>
  <c r="R432" i="1"/>
  <c r="R823" i="1"/>
  <c r="R80" i="1"/>
  <c r="R224" i="1"/>
  <c r="R230" i="1"/>
  <c r="R198" i="1"/>
  <c r="R290" i="1"/>
  <c r="R118" i="1"/>
  <c r="R474" i="1"/>
  <c r="R425" i="1"/>
  <c r="R429" i="1"/>
  <c r="R506" i="1"/>
  <c r="R586" i="1"/>
  <c r="R610" i="1"/>
  <c r="R647" i="1"/>
  <c r="R655" i="1"/>
  <c r="R348" i="1"/>
  <c r="R482" i="1"/>
  <c r="R500" i="1"/>
  <c r="R536" i="1"/>
  <c r="R576" i="1"/>
  <c r="R600" i="1"/>
  <c r="R624" i="1"/>
  <c r="R700" i="1"/>
  <c r="R708" i="1"/>
  <c r="R716" i="1"/>
  <c r="R856" i="1"/>
  <c r="R832" i="1"/>
  <c r="R791" i="1"/>
  <c r="R783" i="1"/>
  <c r="R756" i="1"/>
  <c r="R727" i="1"/>
  <c r="R670" i="1"/>
  <c r="R585" i="1"/>
  <c r="R524" i="1"/>
  <c r="R395" i="1"/>
  <c r="R827" i="1"/>
  <c r="R778" i="1"/>
  <c r="R757" i="1"/>
  <c r="R724" i="1"/>
  <c r="R671" i="1"/>
  <c r="R596" i="1"/>
  <c r="R533" i="1"/>
  <c r="R470" i="1"/>
  <c r="R514" i="1"/>
  <c r="R20" i="1"/>
  <c r="R162" i="1"/>
  <c r="R214" i="1"/>
  <c r="R152" i="1"/>
  <c r="R251" i="1"/>
  <c r="R390" i="1"/>
  <c r="R458" i="1"/>
  <c r="R405" i="1"/>
  <c r="R409" i="1"/>
  <c r="R486" i="1"/>
  <c r="R569" i="1"/>
  <c r="R609" i="1"/>
  <c r="R646" i="1"/>
  <c r="R654" i="1"/>
  <c r="R343" i="1"/>
  <c r="R480" i="1"/>
  <c r="R499" i="1"/>
  <c r="R535" i="1"/>
  <c r="R575" i="1"/>
  <c r="R599" i="1"/>
  <c r="R623" i="1"/>
  <c r="R631" i="1"/>
  <c r="R707" i="1"/>
  <c r="R715" i="1"/>
  <c r="R723" i="1"/>
  <c r="R849" i="1"/>
  <c r="R804" i="1"/>
  <c r="R760" i="1"/>
  <c r="R731" i="1"/>
  <c r="R674" i="1"/>
  <c r="R539" i="1"/>
  <c r="R828" i="1"/>
  <c r="R761" i="1"/>
  <c r="R611" i="1"/>
  <c r="R491" i="1"/>
  <c r="R839" i="1"/>
  <c r="R77" i="1"/>
  <c r="R248" i="1"/>
  <c r="R235" i="1"/>
  <c r="R309" i="1"/>
  <c r="R334" i="1"/>
  <c r="R380" i="1"/>
  <c r="R346" i="1"/>
  <c r="R300" i="1"/>
  <c r="R469" i="1"/>
  <c r="R546" i="1"/>
  <c r="R589" i="1"/>
  <c r="R642" i="1"/>
  <c r="R650" i="1"/>
  <c r="R658" i="1"/>
  <c r="R437" i="1"/>
  <c r="R495" i="1"/>
  <c r="R519" i="1"/>
  <c r="R555" i="1"/>
  <c r="R579" i="1"/>
  <c r="R619" i="1"/>
  <c r="R627" i="1"/>
  <c r="R703" i="1"/>
  <c r="R711" i="1"/>
  <c r="R719" i="1"/>
  <c r="R853" i="1"/>
  <c r="R829" i="1"/>
  <c r="R788" i="1"/>
  <c r="R780" i="1"/>
  <c r="R747" i="1"/>
  <c r="R690" i="1"/>
  <c r="R639" i="1"/>
  <c r="R562" i="1"/>
  <c r="R503" i="1"/>
  <c r="R848" i="1"/>
  <c r="R803" i="1"/>
  <c r="R775" i="1"/>
  <c r="R744" i="1"/>
  <c r="R691" i="1"/>
  <c r="R660" i="1"/>
  <c r="R590" i="1"/>
  <c r="R382" i="1"/>
  <c r="R768" i="1"/>
  <c r="R51" i="1"/>
  <c r="R148" i="1"/>
  <c r="R273" i="1"/>
  <c r="R313" i="1"/>
  <c r="R350" i="1"/>
  <c r="R414" i="1"/>
  <c r="R374" i="1"/>
  <c r="R349" i="1"/>
  <c r="R376" i="1"/>
  <c r="R548" i="1"/>
  <c r="R606" i="1"/>
  <c r="R643" i="1"/>
  <c r="R651" i="1"/>
  <c r="R659" i="1"/>
  <c r="R456" i="1"/>
  <c r="R496" i="1"/>
  <c r="R520" i="1"/>
  <c r="R556" i="1"/>
  <c r="R580" i="1"/>
  <c r="R620" i="1"/>
  <c r="R628" i="1"/>
  <c r="R704" i="1"/>
  <c r="R712" i="1"/>
  <c r="R720" i="1"/>
  <c r="R852" i="1"/>
  <c r="R807" i="1"/>
  <c r="R787" i="1"/>
  <c r="R773" i="1"/>
  <c r="R743" i="1"/>
  <c r="R686" i="1"/>
  <c r="R637" i="1"/>
  <c r="R560" i="1"/>
  <c r="R472" i="1"/>
  <c r="R847" i="1"/>
  <c r="R802" i="1"/>
  <c r="R774" i="1"/>
  <c r="R740" i="1"/>
  <c r="R687" i="1"/>
  <c r="R617" i="1"/>
  <c r="R573" i="1"/>
  <c r="R512" i="1"/>
  <c r="R362" i="1"/>
  <c r="R784" i="1"/>
  <c r="R604" i="1"/>
  <c r="R411" i="1"/>
  <c r="R779" i="1"/>
  <c r="R728" i="1"/>
  <c r="R675" i="1"/>
  <c r="R550" i="1"/>
  <c r="Q22" i="1"/>
  <c r="Q132" i="1"/>
  <c r="Q220" i="1"/>
  <c r="Q305" i="1"/>
  <c r="Q392" i="1"/>
  <c r="Q477" i="1"/>
  <c r="Q562" i="1"/>
  <c r="Q640" i="1"/>
  <c r="Q713" i="1"/>
  <c r="Q787" i="1"/>
  <c r="Q858" i="1"/>
  <c r="Q58" i="1"/>
  <c r="Q172" i="1"/>
  <c r="Q253" i="1"/>
  <c r="Q338" i="1"/>
  <c r="Q425" i="1"/>
  <c r="Q510" i="1"/>
  <c r="Q592" i="1"/>
  <c r="Q666" i="1"/>
  <c r="Q741" i="1"/>
  <c r="Q815" i="1"/>
  <c r="Q45" i="1"/>
  <c r="Q160" i="1"/>
  <c r="Q241" i="1"/>
  <c r="Q328" i="1"/>
  <c r="Q413" i="1"/>
  <c r="Q497" i="1"/>
  <c r="Q582" i="1"/>
  <c r="Q657" i="1"/>
  <c r="Q731" i="1"/>
  <c r="Q804" i="1"/>
  <c r="Q771" i="1"/>
  <c r="Q85" i="1"/>
  <c r="Q191" i="1"/>
  <c r="Q274" i="1"/>
  <c r="Q361" i="1"/>
  <c r="Q444" i="1"/>
  <c r="Q532" i="1"/>
  <c r="Q611" i="1"/>
  <c r="Q685" i="1"/>
  <c r="Q761" i="1"/>
  <c r="Q834" i="1"/>
  <c r="Q68" i="1"/>
  <c r="Q180" i="1"/>
  <c r="Q263" i="1"/>
  <c r="Q349" i="1"/>
  <c r="Q433" i="1"/>
  <c r="Q519" i="1"/>
  <c r="Q600" i="1"/>
  <c r="Q675" i="1"/>
  <c r="Q749" i="1"/>
  <c r="Q824" i="1"/>
  <c r="Q9" i="1"/>
  <c r="Q117" i="1"/>
  <c r="Q210" i="1"/>
  <c r="Q296" i="1"/>
  <c r="Q380" i="1"/>
  <c r="Q466" i="1"/>
  <c r="Q553" i="1"/>
  <c r="Q632" i="1"/>
  <c r="Q705" i="1"/>
  <c r="Q779" i="1"/>
  <c r="Q850" i="1"/>
  <c r="Q100" i="1"/>
  <c r="Q200" i="1"/>
  <c r="Q282" i="1"/>
  <c r="Q369" i="1"/>
  <c r="Q456" i="1"/>
  <c r="Q542" i="1"/>
  <c r="Q620" i="1"/>
  <c r="Q693" i="1"/>
  <c r="Q769" i="1"/>
  <c r="Q841" i="1"/>
  <c r="Q33" i="1"/>
  <c r="Q149" i="1"/>
  <c r="Q231" i="1"/>
  <c r="Q316" i="1"/>
  <c r="Q402" i="1"/>
  <c r="Q489" i="1"/>
  <c r="Q574" i="1"/>
  <c r="Q649" i="1"/>
  <c r="Q723" i="1"/>
  <c r="Q796" i="1"/>
  <c r="Q606" i="1"/>
  <c r="S830" i="1"/>
  <c r="S785" i="1"/>
  <c r="S701" i="1"/>
  <c r="S832" i="1"/>
  <c r="S759" i="1"/>
  <c r="S676" i="1"/>
  <c r="S592" i="1"/>
  <c r="Q527" i="1"/>
  <c r="S462" i="1"/>
  <c r="Q96" i="1"/>
  <c r="Q197" i="1"/>
  <c r="Q303" i="1"/>
  <c r="Q388" i="1"/>
  <c r="Q473" i="1"/>
  <c r="Q73" i="1"/>
  <c r="Q204" i="1"/>
  <c r="Q309" i="1"/>
  <c r="Q417" i="1"/>
  <c r="Q501" i="1"/>
  <c r="Q586" i="1"/>
  <c r="Q678" i="1"/>
  <c r="Q734" i="1"/>
  <c r="Q827" i="1"/>
  <c r="S811" i="1"/>
  <c r="S741" i="1"/>
  <c r="S671" i="1"/>
  <c r="S614" i="1"/>
  <c r="S546" i="1"/>
  <c r="S496" i="1"/>
  <c r="S482" i="1"/>
  <c r="Q471" i="1"/>
  <c r="S684" i="1"/>
  <c r="S670" i="1"/>
  <c r="S655" i="1"/>
  <c r="S640" i="1"/>
  <c r="S626" i="1"/>
  <c r="Q614" i="1"/>
  <c r="S600" i="1"/>
  <c r="S585" i="1"/>
  <c r="S571" i="1"/>
  <c r="S558" i="1"/>
  <c r="S545" i="1"/>
  <c r="S533" i="1"/>
  <c r="S521" i="1"/>
  <c r="Q508" i="1"/>
  <c r="S495" i="1"/>
  <c r="Q482" i="1"/>
  <c r="S470" i="1"/>
  <c r="S456" i="1"/>
  <c r="S445" i="1"/>
  <c r="S431" i="1"/>
  <c r="Q418" i="1"/>
  <c r="S406" i="1"/>
  <c r="S392" i="1"/>
  <c r="S381" i="1"/>
  <c r="S367" i="1"/>
  <c r="Q354" i="1"/>
  <c r="S342" i="1"/>
  <c r="S328" i="1"/>
  <c r="S317" i="1"/>
  <c r="S303" i="1"/>
  <c r="S291" i="1"/>
  <c r="S278" i="1"/>
  <c r="S261" i="1"/>
  <c r="S234" i="1"/>
  <c r="S194" i="1"/>
  <c r="S148" i="1"/>
  <c r="S116" i="1"/>
  <c r="S84" i="1"/>
  <c r="S51" i="1"/>
  <c r="S196" i="1"/>
  <c r="S172" i="1"/>
  <c r="S147" i="1"/>
  <c r="S126" i="1"/>
  <c r="S107" i="1"/>
  <c r="S86" i="1"/>
  <c r="S67" i="1"/>
  <c r="Q43" i="1"/>
  <c r="S18" i="1"/>
  <c r="S47" i="1"/>
  <c r="S12" i="1"/>
  <c r="S420" i="1"/>
  <c r="S408" i="1"/>
  <c r="Q395" i="1"/>
  <c r="Q383" i="1"/>
  <c r="S370" i="1"/>
  <c r="S356" i="1"/>
  <c r="S344" i="1"/>
  <c r="Q331" i="1"/>
  <c r="Q319" i="1"/>
  <c r="S306" i="1"/>
  <c r="S293" i="1"/>
  <c r="S281" i="1"/>
  <c r="S267" i="1"/>
  <c r="S254" i="1"/>
  <c r="S242" i="1"/>
  <c r="Q495" i="1"/>
  <c r="Q517" i="1"/>
  <c r="Q539" i="1"/>
  <c r="Q560" i="1"/>
  <c r="Q580" i="1"/>
  <c r="Q598" i="1"/>
  <c r="Q617" i="1"/>
  <c r="Q637" i="1"/>
  <c r="Q655" i="1"/>
  <c r="Q672" i="1"/>
  <c r="Q691" i="1"/>
  <c r="Q711" i="1"/>
  <c r="Q729" i="1"/>
  <c r="Q747" i="1"/>
  <c r="Q767" i="1"/>
  <c r="Q785" i="1"/>
  <c r="Q802" i="1"/>
  <c r="Q821" i="1"/>
  <c r="Q839" i="1"/>
  <c r="Q856" i="1"/>
  <c r="S847" i="1"/>
  <c r="Q832" i="1"/>
  <c r="S816" i="1"/>
  <c r="S802" i="1"/>
  <c r="S787" i="1"/>
  <c r="S772" i="1"/>
  <c r="S758" i="1"/>
  <c r="Q746" i="1"/>
  <c r="S731" i="1"/>
  <c r="S717" i="1"/>
  <c r="S702" i="1"/>
  <c r="S689" i="1"/>
  <c r="S675" i="1"/>
  <c r="S661" i="1"/>
  <c r="S646" i="1"/>
  <c r="S631" i="1"/>
  <c r="Q619" i="1"/>
  <c r="S605" i="1"/>
  <c r="S591" i="1"/>
  <c r="S576" i="1"/>
  <c r="S563" i="1"/>
  <c r="S550" i="1"/>
  <c r="Q538" i="1"/>
  <c r="S526" i="1"/>
  <c r="S512" i="1"/>
  <c r="S500" i="1"/>
  <c r="Q487" i="1"/>
  <c r="S474" i="1"/>
  <c r="S461" i="1"/>
  <c r="S449" i="1"/>
  <c r="S436" i="1"/>
  <c r="Q423" i="1"/>
  <c r="S410" i="1"/>
  <c r="S397" i="1"/>
  <c r="S385" i="1"/>
  <c r="S372" i="1"/>
  <c r="Q359" i="1"/>
  <c r="S346" i="1"/>
  <c r="S333" i="1"/>
  <c r="S321" i="1"/>
  <c r="S308" i="1"/>
  <c r="S295" i="1"/>
  <c r="S283" i="1"/>
  <c r="S270" i="1"/>
  <c r="S256" i="1"/>
  <c r="S245" i="1"/>
  <c r="S232" i="1"/>
  <c r="Q219" i="1"/>
  <c r="S205" i="1"/>
  <c r="S192" i="1"/>
  <c r="Q179" i="1"/>
  <c r="S165" i="1"/>
  <c r="S152" i="1"/>
  <c r="Q142" i="1"/>
  <c r="Q131" i="1"/>
  <c r="S120" i="1"/>
  <c r="Q110" i="1"/>
  <c r="Q99" i="1"/>
  <c r="S88" i="1"/>
  <c r="Q78" i="1"/>
  <c r="S60" i="1"/>
  <c r="S24" i="1"/>
  <c r="S428" i="1"/>
  <c r="S415" i="1"/>
  <c r="S403" i="1"/>
  <c r="S390" i="1"/>
  <c r="S378" i="1"/>
  <c r="S364" i="1"/>
  <c r="S351" i="1"/>
  <c r="S339" i="1"/>
  <c r="S326" i="1"/>
  <c r="S314" i="1"/>
  <c r="S300" i="1"/>
  <c r="S289" i="1"/>
  <c r="S275" i="1"/>
  <c r="S262" i="1"/>
  <c r="S250" i="1"/>
  <c r="Q238" i="1"/>
  <c r="S225" i="1"/>
  <c r="S211" i="1"/>
  <c r="S198" i="1"/>
  <c r="S184" i="1"/>
  <c r="Q171" i="1"/>
  <c r="S157" i="1"/>
  <c r="S146" i="1"/>
  <c r="S135" i="1"/>
  <c r="S125" i="1"/>
  <c r="S114" i="1"/>
  <c r="S103" i="1"/>
  <c r="S93" i="1"/>
  <c r="S82" i="1"/>
  <c r="S71" i="1"/>
  <c r="S59" i="1"/>
  <c r="Q47" i="1"/>
  <c r="S36" i="1"/>
  <c r="S23" i="1"/>
  <c r="S11" i="1"/>
  <c r="Q255" i="1"/>
  <c r="S237" i="1"/>
  <c r="S217" i="1"/>
  <c r="S197" i="1"/>
  <c r="S177" i="1"/>
  <c r="S156" i="1"/>
  <c r="Q143" i="1"/>
  <c r="Q127" i="1"/>
  <c r="Q111" i="1"/>
  <c r="Q95" i="1"/>
  <c r="Q79" i="1"/>
  <c r="S62" i="1"/>
  <c r="S38" i="1"/>
  <c r="Q14" i="1"/>
  <c r="S223" i="1"/>
  <c r="S199" i="1"/>
  <c r="S169" i="1"/>
  <c r="S145" i="1"/>
  <c r="S123" i="1"/>
  <c r="S99" i="1"/>
  <c r="S78" i="1"/>
  <c r="Q51" i="1"/>
  <c r="S28" i="1"/>
  <c r="S7" i="1"/>
  <c r="S39" i="1"/>
  <c r="S814" i="1"/>
  <c r="S756" i="1"/>
  <c r="S729" i="1"/>
  <c r="S848" i="1"/>
  <c r="S803" i="1"/>
  <c r="S773" i="1"/>
  <c r="S732" i="1"/>
  <c r="S703" i="1"/>
  <c r="S662" i="1"/>
  <c r="S632" i="1"/>
  <c r="S577" i="1"/>
  <c r="S551" i="1"/>
  <c r="S513" i="1"/>
  <c r="Q475" i="1"/>
  <c r="S450" i="1"/>
  <c r="Q41" i="1"/>
  <c r="Q128" i="1"/>
  <c r="Q177" i="1"/>
  <c r="Q237" i="1"/>
  <c r="Q280" i="1"/>
  <c r="Q345" i="1"/>
  <c r="Q409" i="1"/>
  <c r="Q452" i="1"/>
  <c r="Q25" i="1"/>
  <c r="Q105" i="1"/>
  <c r="Q164" i="1"/>
  <c r="Q223" i="1"/>
  <c r="Q266" i="1"/>
  <c r="Q332" i="1"/>
  <c r="Q373" i="1"/>
  <c r="Q437" i="1"/>
  <c r="Q481" i="1"/>
  <c r="Q546" i="1"/>
  <c r="Q604" i="1"/>
  <c r="Q660" i="1"/>
  <c r="Q716" i="1"/>
  <c r="Q773" i="1"/>
  <c r="Q790" i="1"/>
  <c r="Q844" i="1"/>
  <c r="S842" i="1"/>
  <c r="Q798" i="1"/>
  <c r="S768" i="1"/>
  <c r="Q727" i="1"/>
  <c r="S698" i="1"/>
  <c r="S656" i="1"/>
  <c r="S627" i="1"/>
  <c r="S586" i="1"/>
  <c r="S559" i="1"/>
  <c r="S522" i="1"/>
  <c r="Q446" i="1"/>
  <c r="S29" i="1"/>
  <c r="Q26" i="1"/>
  <c r="Q108" i="1"/>
  <c r="Q185" i="1"/>
  <c r="Q245" i="1"/>
  <c r="Q333" i="1"/>
  <c r="Q397" i="1"/>
  <c r="Q461" i="1"/>
  <c r="Q548" i="1"/>
  <c r="Q605" i="1"/>
  <c r="Q679" i="1"/>
  <c r="Q735" i="1"/>
  <c r="Q791" i="1"/>
  <c r="Q828" i="1"/>
  <c r="Q845" i="1"/>
  <c r="S856" i="1"/>
  <c r="S841" i="1"/>
  <c r="Q811" i="1"/>
  <c r="S797" i="1"/>
  <c r="Q754" i="1"/>
  <c r="S726" i="1"/>
  <c r="S697" i="1"/>
  <c r="Q17" i="1"/>
  <c r="Q64" i="1"/>
  <c r="Q125" i="1"/>
  <c r="Q196" i="1"/>
  <c r="Q260" i="1"/>
  <c r="Q344" i="1"/>
  <c r="Q408" i="1"/>
  <c r="Q472" i="1"/>
  <c r="Q537" i="1"/>
  <c r="Q597" i="1"/>
  <c r="Q671" i="1"/>
  <c r="Q728" i="1"/>
  <c r="Q801" i="1"/>
  <c r="Q820" i="1"/>
  <c r="S829" i="1"/>
  <c r="S784" i="1"/>
  <c r="S743" i="1"/>
  <c r="S700" i="1"/>
  <c r="S673" i="1"/>
  <c r="S616" i="1"/>
  <c r="S588" i="1"/>
  <c r="S561" i="1"/>
  <c r="S547" i="1"/>
  <c r="S535" i="1"/>
  <c r="S523" i="1"/>
  <c r="S510" i="1"/>
  <c r="S498" i="1"/>
  <c r="S484" i="1"/>
  <c r="S472" i="1"/>
  <c r="Q459" i="1"/>
  <c r="Q447" i="1"/>
  <c r="S434" i="1"/>
  <c r="Q24" i="1"/>
  <c r="Q49" i="1"/>
  <c r="Q72" i="1"/>
  <c r="Q104" i="1"/>
  <c r="Q136" i="1"/>
  <c r="Q162" i="1"/>
  <c r="Q182" i="1"/>
  <c r="Q202" i="1"/>
  <c r="Q222" i="1"/>
  <c r="Q243" i="1"/>
  <c r="Q265" i="1"/>
  <c r="Q285" i="1"/>
  <c r="Q308" i="1"/>
  <c r="Q330" i="1"/>
  <c r="Q352" i="1"/>
  <c r="Q372" i="1"/>
  <c r="Q394" i="1"/>
  <c r="Q416" i="1"/>
  <c r="Q436" i="1"/>
  <c r="Q458" i="1"/>
  <c r="Q480" i="1"/>
  <c r="Q30" i="1"/>
  <c r="Q56" i="1"/>
  <c r="Q81" i="1"/>
  <c r="Q113" i="1"/>
  <c r="Q145" i="1"/>
  <c r="Q169" i="1"/>
  <c r="Q189" i="1"/>
  <c r="Q208" i="1"/>
  <c r="Q228" i="1"/>
  <c r="Q250" i="1"/>
  <c r="Q272" i="1"/>
  <c r="Q293" i="1"/>
  <c r="Q314" i="1"/>
  <c r="Q336" i="1"/>
  <c r="Q358" i="1"/>
  <c r="Q378" i="1"/>
  <c r="Q400" i="1"/>
  <c r="Q422" i="1"/>
  <c r="Q442" i="1"/>
  <c r="Q464" i="1"/>
  <c r="Q486" i="1"/>
  <c r="Q507" i="1"/>
  <c r="Q528" i="1"/>
  <c r="Q551" i="1"/>
  <c r="Q572" i="1"/>
  <c r="Q590" i="1"/>
  <c r="Q609" i="1"/>
  <c r="Q629" i="1"/>
  <c r="Q647" i="1"/>
  <c r="Q664" i="1"/>
  <c r="Q683" i="1"/>
  <c r="Q703" i="1"/>
  <c r="Q721" i="1"/>
  <c r="Q739" i="1"/>
  <c r="Q759" i="1"/>
  <c r="Q777" i="1"/>
  <c r="Q794" i="1"/>
  <c r="Q813" i="1"/>
  <c r="Q831" i="1"/>
  <c r="Q848" i="1"/>
  <c r="S853" i="1"/>
  <c r="S838" i="1"/>
  <c r="S823" i="1"/>
  <c r="S808" i="1"/>
  <c r="S794" i="1"/>
  <c r="S779" i="1"/>
  <c r="S764" i="1"/>
  <c r="S751" i="1"/>
  <c r="Q738" i="1"/>
  <c r="S723" i="1"/>
  <c r="S709" i="1"/>
  <c r="Q695" i="1"/>
  <c r="Q682" i="1"/>
  <c r="S668" i="1"/>
  <c r="S653" i="1"/>
  <c r="Q638" i="1"/>
  <c r="S623" i="1"/>
  <c r="S611" i="1"/>
  <c r="S597" i="1"/>
  <c r="Q583" i="1"/>
  <c r="S568" i="1"/>
  <c r="S556" i="1"/>
  <c r="Q543" i="1"/>
  <c r="Q531" i="1"/>
  <c r="S518" i="1"/>
  <c r="S505" i="1"/>
  <c r="S492" i="1"/>
  <c r="S479" i="1"/>
  <c r="S467" i="1"/>
  <c r="S454" i="1"/>
  <c r="S442" i="1"/>
  <c r="S681" i="1"/>
  <c r="S667" i="1"/>
  <c r="S652" i="1"/>
  <c r="S637" i="1"/>
  <c r="Q623" i="1"/>
  <c r="S610" i="1"/>
  <c r="S596" i="1"/>
  <c r="S582" i="1"/>
  <c r="S567" i="1"/>
  <c r="S555" i="1"/>
  <c r="S542" i="1"/>
  <c r="S530" i="1"/>
  <c r="S517" i="1"/>
  <c r="S504" i="1"/>
  <c r="S491" i="1"/>
  <c r="Q479" i="1"/>
  <c r="Q467" i="1"/>
  <c r="Q454" i="1"/>
  <c r="S441" i="1"/>
  <c r="S427" i="1"/>
  <c r="Q415" i="1"/>
  <c r="Q403" i="1"/>
  <c r="Q390" i="1"/>
  <c r="S377" i="1"/>
  <c r="S363" i="1"/>
  <c r="Q351" i="1"/>
  <c r="Q339" i="1"/>
  <c r="Q326" i="1"/>
  <c r="S313" i="1"/>
  <c r="S299" i="1"/>
  <c r="S288" i="1"/>
  <c r="S271" i="1"/>
  <c r="S258" i="1"/>
  <c r="S224" i="1"/>
  <c r="S180" i="1"/>
  <c r="S140" i="1"/>
  <c r="S108" i="1"/>
  <c r="S76" i="1"/>
  <c r="S46" i="1"/>
  <c r="S22" i="1"/>
  <c r="S216" i="1"/>
  <c r="S189" i="1"/>
  <c r="S166" i="1"/>
  <c r="S142" i="1"/>
  <c r="S121" i="1"/>
  <c r="S102" i="1"/>
  <c r="S81" i="1"/>
  <c r="S61" i="1"/>
  <c r="Q38" i="1"/>
  <c r="S10" i="1"/>
  <c r="S37" i="1"/>
  <c r="S430" i="1"/>
  <c r="S417" i="1"/>
  <c r="S405" i="1"/>
  <c r="S391" i="1"/>
  <c r="S380" i="1"/>
  <c r="S366" i="1"/>
  <c r="S353" i="1"/>
  <c r="S341" i="1"/>
  <c r="S327" i="1"/>
  <c r="S316" i="1"/>
  <c r="S302" i="1"/>
  <c r="Q291" i="1"/>
  <c r="S277" i="1"/>
  <c r="S264" i="1"/>
  <c r="S251" i="1"/>
  <c r="Q239" i="1"/>
  <c r="Q500" i="1"/>
  <c r="Q521" i="1"/>
  <c r="Q545" i="1"/>
  <c r="Q565" i="1"/>
  <c r="Q585" i="1"/>
  <c r="Q603" i="1"/>
  <c r="Q624" i="1"/>
  <c r="Q642" i="1"/>
  <c r="Q659" i="1"/>
  <c r="Q677" i="1"/>
  <c r="Q697" i="1"/>
  <c r="Q715" i="1"/>
  <c r="Q733" i="1"/>
  <c r="Q752" i="1"/>
  <c r="Q772" i="1"/>
  <c r="Q789" i="1"/>
  <c r="Q807" i="1"/>
  <c r="Q826" i="1"/>
  <c r="Q843" i="1"/>
  <c r="S858" i="1"/>
  <c r="S843" i="1"/>
  <c r="S828" i="1"/>
  <c r="S812" i="1"/>
  <c r="S798" i="1"/>
  <c r="S783" i="1"/>
  <c r="S769" i="1"/>
  <c r="Q755" i="1"/>
  <c r="S742" i="1"/>
  <c r="S727" i="1"/>
  <c r="S713" i="1"/>
  <c r="S699" i="1"/>
  <c r="S686" i="1"/>
  <c r="S672" i="1"/>
  <c r="S657" i="1"/>
  <c r="S642" i="1"/>
  <c r="S628" i="1"/>
  <c r="S615" i="1"/>
  <c r="Q602" i="1"/>
  <c r="S587" i="1"/>
  <c r="S573" i="1"/>
  <c r="S560" i="1"/>
  <c r="Q547" i="1"/>
  <c r="Q535" i="1"/>
  <c r="Q523" i="1"/>
  <c r="S509" i="1"/>
  <c r="S497" i="1"/>
  <c r="S483" i="1"/>
  <c r="S471" i="1"/>
  <c r="S458" i="1"/>
  <c r="S446" i="1"/>
  <c r="S433" i="1"/>
  <c r="S419" i="1"/>
  <c r="S407" i="1"/>
  <c r="S394" i="1"/>
  <c r="S382" i="1"/>
  <c r="S369" i="1"/>
  <c r="S355" i="1"/>
  <c r="S343" i="1"/>
  <c r="S330" i="1"/>
  <c r="S318" i="1"/>
  <c r="S305" i="1"/>
  <c r="S292" i="1"/>
  <c r="S280" i="1"/>
  <c r="Q267" i="1"/>
  <c r="Q254" i="1"/>
  <c r="S241" i="1"/>
  <c r="S229" i="1"/>
  <c r="S215" i="1"/>
  <c r="S202" i="1"/>
  <c r="S188" i="1"/>
  <c r="S175" i="1"/>
  <c r="S162" i="1"/>
  <c r="Q150" i="1"/>
  <c r="Q139" i="1"/>
  <c r="S128" i="1"/>
  <c r="Q118" i="1"/>
  <c r="Q107" i="1"/>
  <c r="S96" i="1"/>
  <c r="Q86" i="1"/>
  <c r="Q75" i="1"/>
  <c r="S50" i="1"/>
  <c r="Q18" i="1"/>
  <c r="S425" i="1"/>
  <c r="S412" i="1"/>
  <c r="S400" i="1"/>
  <c r="S387" i="1"/>
  <c r="Q375" i="1"/>
  <c r="S361" i="1"/>
  <c r="S348" i="1"/>
  <c r="S336" i="1"/>
  <c r="S323" i="1"/>
  <c r="Q311" i="1"/>
  <c r="Q298" i="1"/>
  <c r="S286" i="1"/>
  <c r="S272" i="1"/>
  <c r="Q259" i="1"/>
  <c r="Q247" i="1"/>
  <c r="Q235" i="1"/>
  <c r="S221" i="1"/>
  <c r="S208" i="1"/>
  <c r="Q195" i="1"/>
  <c r="S181" i="1"/>
  <c r="S167" i="1"/>
  <c r="S154" i="1"/>
  <c r="S143" i="1"/>
  <c r="S133" i="1"/>
  <c r="S122" i="1"/>
  <c r="S111" i="1"/>
  <c r="S101" i="1"/>
  <c r="S90" i="1"/>
  <c r="S79" i="1"/>
  <c r="S69" i="1"/>
  <c r="S56" i="1"/>
  <c r="S44" i="1"/>
  <c r="S33" i="1"/>
  <c r="S19" i="1"/>
  <c r="S9" i="1"/>
  <c r="S249" i="1"/>
  <c r="S230" i="1"/>
  <c r="Q211" i="1"/>
  <c r="S190" i="1"/>
  <c r="S173" i="1"/>
  <c r="Q154" i="1"/>
  <c r="Q138" i="1"/>
  <c r="S124" i="1"/>
  <c r="Q106" i="1"/>
  <c r="Q90" i="1"/>
  <c r="Q74" i="1"/>
  <c r="S55" i="1"/>
  <c r="S32" i="1"/>
  <c r="Q11" i="1"/>
  <c r="S219" i="1"/>
  <c r="S193" i="1"/>
  <c r="Q163" i="1"/>
  <c r="S139" i="1"/>
  <c r="S115" i="1"/>
  <c r="S94" i="1"/>
  <c r="S70" i="1"/>
  <c r="Q46" i="1"/>
  <c r="S21" i="1"/>
  <c r="Q70" i="1"/>
  <c r="S27" i="1"/>
  <c r="S845" i="1"/>
  <c r="S800" i="1"/>
  <c r="S744" i="1"/>
  <c r="S687" i="1"/>
  <c r="S817" i="1"/>
  <c r="S788" i="1"/>
  <c r="S746" i="1"/>
  <c r="S718" i="1"/>
  <c r="S690" i="1"/>
  <c r="S647" i="1"/>
  <c r="S619" i="1"/>
  <c r="S564" i="1"/>
  <c r="S538" i="1"/>
  <c r="S501" i="1"/>
  <c r="S487" i="1"/>
  <c r="S437" i="1"/>
  <c r="Q20" i="1"/>
  <c r="Q65" i="1"/>
  <c r="Q158" i="1"/>
  <c r="Q217" i="1"/>
  <c r="Q261" i="1"/>
  <c r="Q324" i="1"/>
  <c r="Q367" i="1"/>
  <c r="Q431" i="1"/>
  <c r="Q52" i="1"/>
  <c r="Q137" i="1"/>
  <c r="Q184" i="1"/>
  <c r="Q244" i="1"/>
  <c r="Q286" i="1"/>
  <c r="Q353" i="1"/>
  <c r="Q396" i="1"/>
  <c r="Q460" i="1"/>
  <c r="Q522" i="1"/>
  <c r="Q568" i="1"/>
  <c r="Q625" i="1"/>
  <c r="Q643" i="1"/>
  <c r="Q698" i="1"/>
  <c r="Q753" i="1"/>
  <c r="Q808" i="1"/>
  <c r="S857" i="1"/>
  <c r="S827" i="1"/>
  <c r="Q783" i="1"/>
  <c r="S754" i="1"/>
  <c r="S712" i="1"/>
  <c r="S685" i="1"/>
  <c r="S641" i="1"/>
  <c r="S601" i="1"/>
  <c r="S572" i="1"/>
  <c r="S534" i="1"/>
  <c r="S508" i="1"/>
  <c r="S457" i="1"/>
  <c r="Q227" i="1"/>
  <c r="Q76" i="1"/>
  <c r="Q140" i="1"/>
  <c r="Q205" i="1"/>
  <c r="Q268" i="1"/>
  <c r="Q310" i="1"/>
  <c r="Q374" i="1"/>
  <c r="Q438" i="1"/>
  <c r="Q483" i="1"/>
  <c r="Q524" i="1"/>
  <c r="Q587" i="1"/>
  <c r="Q644" i="1"/>
  <c r="Q699" i="1"/>
  <c r="Q756" i="1"/>
  <c r="S782" i="1"/>
  <c r="S767" i="1"/>
  <c r="S740" i="1"/>
  <c r="S711" i="1"/>
  <c r="Q40" i="1"/>
  <c r="Q93" i="1"/>
  <c r="Q176" i="1"/>
  <c r="Q236" i="1"/>
  <c r="Q279" i="1"/>
  <c r="Q322" i="1"/>
  <c r="Q386" i="1"/>
  <c r="Q430" i="1"/>
  <c r="Q494" i="1"/>
  <c r="Q559" i="1"/>
  <c r="Q616" i="1"/>
  <c r="Q636" i="1"/>
  <c r="Q690" i="1"/>
  <c r="Q745" i="1"/>
  <c r="Q784" i="1"/>
  <c r="Q838" i="1"/>
  <c r="S844" i="1"/>
  <c r="S799" i="1"/>
  <c r="S770" i="1"/>
  <c r="S728" i="1"/>
  <c r="Q687" i="1"/>
  <c r="S658" i="1"/>
  <c r="S629" i="1"/>
  <c r="S602" i="1"/>
  <c r="S574" i="1"/>
  <c r="Q8" i="1"/>
  <c r="Q57" i="1"/>
  <c r="Q84" i="1"/>
  <c r="Q148" i="1"/>
  <c r="Q170" i="1"/>
  <c r="Q190" i="1"/>
  <c r="Q209" i="1"/>
  <c r="Q229" i="1"/>
  <c r="Q252" i="1"/>
  <c r="Q273" i="1"/>
  <c r="Q294" i="1"/>
  <c r="Q315" i="1"/>
  <c r="Q337" i="1"/>
  <c r="Q360" i="1"/>
  <c r="Q379" i="1"/>
  <c r="Q401" i="1"/>
  <c r="Q424" i="1"/>
  <c r="Q443" i="1"/>
  <c r="Q465" i="1"/>
  <c r="Q488" i="1"/>
  <c r="Q509" i="1"/>
  <c r="Q529" i="1"/>
  <c r="Q552" i="1"/>
  <c r="Q573" i="1"/>
  <c r="Q591" i="1"/>
  <c r="Q610" i="1"/>
  <c r="Q631" i="1"/>
  <c r="Q648" i="1"/>
  <c r="Q665" i="1"/>
  <c r="Q684" i="1"/>
  <c r="Q704" i="1"/>
  <c r="Q722" i="1"/>
  <c r="Q740" i="1"/>
  <c r="Q760" i="1"/>
  <c r="Q778" i="1"/>
  <c r="Q795" i="1"/>
  <c r="Q814" i="1"/>
  <c r="Q833" i="1"/>
  <c r="Q849" i="1"/>
  <c r="S852" i="1"/>
  <c r="S837" i="1"/>
  <c r="Q823" i="1"/>
  <c r="S807" i="1"/>
  <c r="S793" i="1"/>
  <c r="S778" i="1"/>
  <c r="S763" i="1"/>
  <c r="Q751" i="1"/>
  <c r="S737" i="1"/>
  <c r="S722" i="1"/>
  <c r="S708" i="1"/>
  <c r="S694" i="1"/>
  <c r="Q23" i="1"/>
  <c r="Q48" i="1"/>
  <c r="Q69" i="1"/>
  <c r="Q101" i="1"/>
  <c r="Q133" i="1"/>
  <c r="Q161" i="1"/>
  <c r="Q181" i="1"/>
  <c r="Q201" i="1"/>
  <c r="Q221" i="1"/>
  <c r="Q242" i="1"/>
  <c r="Q264" i="1"/>
  <c r="Q284" i="1"/>
  <c r="Q306" i="1"/>
  <c r="Q329" i="1"/>
  <c r="Q350" i="1"/>
  <c r="Q370" i="1"/>
  <c r="Q393" i="1"/>
  <c r="Q414" i="1"/>
  <c r="Q434" i="1"/>
  <c r="Q457" i="1"/>
  <c r="Q478" i="1"/>
  <c r="Q498" i="1"/>
  <c r="Q520" i="1"/>
  <c r="Q544" i="1"/>
  <c r="Q564" i="1"/>
  <c r="Q584" i="1"/>
  <c r="Q601" i="1"/>
  <c r="Q621" i="1"/>
  <c r="Q641" i="1"/>
  <c r="Q658" i="1"/>
  <c r="Q676" i="1"/>
  <c r="Q696" i="1"/>
  <c r="Q714" i="1"/>
  <c r="Q732" i="1"/>
  <c r="Q750" i="1"/>
  <c r="Q770" i="1"/>
  <c r="Q788" i="1"/>
  <c r="Q805" i="1"/>
  <c r="Q825" i="1"/>
  <c r="Q842" i="1"/>
  <c r="S855" i="1"/>
  <c r="S840" i="1"/>
  <c r="S825" i="1"/>
  <c r="S810" i="1"/>
  <c r="S796" i="1"/>
  <c r="S781" i="1"/>
  <c r="S766" i="1"/>
  <c r="S753" i="1"/>
  <c r="S739" i="1"/>
  <c r="S725" i="1"/>
  <c r="S710" i="1"/>
  <c r="S696" i="1"/>
  <c r="S683" i="1"/>
  <c r="Q670" i="1"/>
  <c r="S654" i="1"/>
  <c r="S639" i="1"/>
  <c r="S625" i="1"/>
  <c r="S613" i="1"/>
  <c r="S599" i="1"/>
  <c r="S584" i="1"/>
  <c r="S570" i="1"/>
  <c r="Q558" i="1"/>
  <c r="S544" i="1"/>
  <c r="S532" i="1"/>
  <c r="S520" i="1"/>
  <c r="S507" i="1"/>
  <c r="S494" i="1"/>
  <c r="S481" i="1"/>
  <c r="S469" i="1"/>
  <c r="S455" i="1"/>
  <c r="S444" i="1"/>
  <c r="Q29" i="1"/>
  <c r="Q55" i="1"/>
  <c r="Q80" i="1"/>
  <c r="Q112" i="1"/>
  <c r="Q144" i="1"/>
  <c r="Q168" i="1"/>
  <c r="Q188" i="1"/>
  <c r="Q207" i="1"/>
  <c r="Q226" i="1"/>
  <c r="Q249" i="1"/>
  <c r="Q270" i="1"/>
  <c r="Q290" i="1"/>
  <c r="Q313" i="1"/>
  <c r="Q335" i="1"/>
  <c r="Q357" i="1"/>
  <c r="Q377" i="1"/>
  <c r="Q399" i="1"/>
  <c r="Q421" i="1"/>
  <c r="Q441" i="1"/>
  <c r="Q463" i="1"/>
  <c r="Q485" i="1"/>
  <c r="Q13" i="1"/>
  <c r="Q36" i="1"/>
  <c r="Q61" i="1"/>
  <c r="Q89" i="1"/>
  <c r="Q121" i="1"/>
  <c r="Q153" i="1"/>
  <c r="Q174" i="1"/>
  <c r="Q193" i="1"/>
  <c r="Q213" i="1"/>
  <c r="Q233" i="1"/>
  <c r="Q257" i="1"/>
  <c r="Q277" i="1"/>
  <c r="Q300" i="1"/>
  <c r="Q320" i="1"/>
  <c r="Q341" i="1"/>
  <c r="Q364" i="1"/>
  <c r="Q384" i="1"/>
  <c r="Q405" i="1"/>
  <c r="Q428" i="1"/>
  <c r="Q448" i="1"/>
  <c r="Q469" i="1"/>
  <c r="Q492" i="1"/>
  <c r="Q513" i="1"/>
  <c r="Q534" i="1"/>
  <c r="Q556" i="1"/>
  <c r="Q577" i="1"/>
  <c r="Q594" i="1"/>
  <c r="Q613" i="1"/>
  <c r="Q634" i="1"/>
  <c r="Q651" i="1"/>
  <c r="Q668" i="1"/>
  <c r="Q688" i="1"/>
  <c r="Q707" i="1"/>
  <c r="Q725" i="1"/>
  <c r="Q743" i="1"/>
  <c r="Q764" i="1"/>
  <c r="Q781" i="1"/>
  <c r="Q799" i="1"/>
  <c r="Q817" i="1"/>
  <c r="Q836" i="1"/>
  <c r="Q853" i="1"/>
  <c r="S850" i="1"/>
  <c r="S834" i="1"/>
  <c r="S820" i="1"/>
  <c r="S805" i="1"/>
  <c r="S790" i="1"/>
  <c r="S775" i="1"/>
  <c r="S761" i="1"/>
  <c r="S748" i="1"/>
  <c r="S734" i="1"/>
  <c r="S719" i="1"/>
  <c r="S705" i="1"/>
  <c r="S692" i="1"/>
  <c r="S678" i="1"/>
  <c r="S664" i="1"/>
  <c r="S649" i="1"/>
  <c r="S634" i="1"/>
  <c r="S621" i="1"/>
  <c r="S607" i="1"/>
  <c r="S594" i="1"/>
  <c r="S579" i="1"/>
  <c r="Q566" i="1"/>
  <c r="S553" i="1"/>
  <c r="Q540" i="1"/>
  <c r="S528" i="1"/>
  <c r="Q515" i="1"/>
  <c r="S502" i="1"/>
  <c r="S489" i="1"/>
  <c r="S476" i="1"/>
  <c r="S464" i="1"/>
  <c r="S451" i="1"/>
  <c r="Q439" i="1"/>
  <c r="S677" i="1"/>
  <c r="S663" i="1"/>
  <c r="S648" i="1"/>
  <c r="S633" i="1"/>
  <c r="S620" i="1"/>
  <c r="S606" i="1"/>
  <c r="S593" i="1"/>
  <c r="S578" i="1"/>
  <c r="S565" i="1"/>
  <c r="S552" i="1"/>
  <c r="S539" i="1"/>
  <c r="S527" i="1"/>
  <c r="S514" i="1"/>
  <c r="Q502" i="1"/>
  <c r="S488" i="1"/>
  <c r="S475" i="1"/>
  <c r="S463" i="1"/>
  <c r="Q451" i="1"/>
  <c r="S438" i="1"/>
  <c r="S424" i="1"/>
  <c r="S411" i="1"/>
  <c r="S399" i="1"/>
  <c r="Q387" i="1"/>
  <c r="S374" i="1"/>
  <c r="S360" i="1"/>
  <c r="S347" i="1"/>
  <c r="S335" i="1"/>
  <c r="Q323" i="1"/>
  <c r="S310" i="1"/>
  <c r="S297" i="1"/>
  <c r="S285" i="1"/>
  <c r="S268" i="1"/>
  <c r="S252" i="1"/>
  <c r="S214" i="1"/>
  <c r="S170" i="1"/>
  <c r="Q130" i="1"/>
  <c r="S100" i="1"/>
  <c r="S68" i="1"/>
  <c r="S41" i="1"/>
  <c r="S16" i="1"/>
  <c r="S210" i="1"/>
  <c r="Q183" i="1"/>
  <c r="S159" i="1"/>
  <c r="S137" i="1"/>
  <c r="S118" i="1"/>
  <c r="S97" i="1"/>
  <c r="S75" i="1"/>
  <c r="S54" i="1"/>
  <c r="S31" i="1"/>
  <c r="S63" i="1"/>
  <c r="Q31" i="1"/>
  <c r="Q427" i="1"/>
  <c r="S414" i="1"/>
  <c r="S402" i="1"/>
  <c r="S389" i="1"/>
  <c r="S376" i="1"/>
  <c r="Q363" i="1"/>
  <c r="S350" i="1"/>
  <c r="S338" i="1"/>
  <c r="S325" i="1"/>
  <c r="S312" i="1"/>
  <c r="Q299" i="1"/>
  <c r="S287" i="1"/>
  <c r="S274" i="1"/>
  <c r="S260" i="1"/>
  <c r="S248" i="1"/>
  <c r="S236" i="1"/>
  <c r="Q506" i="1"/>
  <c r="Q526" i="1"/>
  <c r="Q550" i="1"/>
  <c r="Q571" i="1"/>
  <c r="Q589" i="1"/>
  <c r="Q608" i="1"/>
  <c r="Q628" i="1"/>
  <c r="Q646" i="1"/>
  <c r="Q663" i="1"/>
  <c r="Q681" i="1"/>
  <c r="Q701" i="1"/>
  <c r="Q720" i="1"/>
  <c r="Q737" i="1"/>
  <c r="Q758" i="1"/>
  <c r="Q776" i="1"/>
  <c r="Q793" i="1"/>
  <c r="Q812" i="1"/>
  <c r="Q830" i="1"/>
  <c r="Q847" i="1"/>
  <c r="S854" i="1"/>
  <c r="S839" i="1"/>
  <c r="S824" i="1"/>
  <c r="S809" i="1"/>
  <c r="S795" i="1"/>
  <c r="S780" i="1"/>
  <c r="S765" i="1"/>
  <c r="S752" i="1"/>
  <c r="S738" i="1"/>
  <c r="S724" i="1"/>
  <c r="Q710" i="1"/>
  <c r="S695" i="1"/>
  <c r="S682" i="1"/>
  <c r="S669" i="1"/>
  <c r="Q654" i="1"/>
  <c r="S638" i="1"/>
  <c r="S624" i="1"/>
  <c r="S612" i="1"/>
  <c r="S598" i="1"/>
  <c r="S583" i="1"/>
  <c r="S569" i="1"/>
  <c r="S557" i="1"/>
  <c r="S543" i="1"/>
  <c r="S531" i="1"/>
  <c r="S519" i="1"/>
  <c r="S506" i="1"/>
  <c r="S493" i="1"/>
  <c r="S480" i="1"/>
  <c r="S468" i="1"/>
  <c r="Q455" i="1"/>
  <c r="S443" i="1"/>
  <c r="S429" i="1"/>
  <c r="S416" i="1"/>
  <c r="S404" i="1"/>
  <c r="Q391" i="1"/>
  <c r="S379" i="1"/>
  <c r="S365" i="1"/>
  <c r="S352" i="1"/>
  <c r="S340" i="1"/>
  <c r="Q327" i="1"/>
  <c r="S315" i="1"/>
  <c r="S301" i="1"/>
  <c r="S290" i="1"/>
  <c r="S276" i="1"/>
  <c r="S263" i="1"/>
  <c r="Q251" i="1"/>
  <c r="S238" i="1"/>
  <c r="S226" i="1"/>
  <c r="S212" i="1"/>
  <c r="Q199" i="1"/>
  <c r="S185" i="1"/>
  <c r="S171" i="1"/>
  <c r="S158" i="1"/>
  <c r="Q147" i="1"/>
  <c r="S136" i="1"/>
  <c r="Q126" i="1"/>
  <c r="Q115" i="1"/>
  <c r="S104" i="1"/>
  <c r="Q94" i="1"/>
  <c r="Q83" i="1"/>
  <c r="S72" i="1"/>
  <c r="S42" i="1"/>
  <c r="Q10" i="1"/>
  <c r="S422" i="1"/>
  <c r="Q410" i="1"/>
  <c r="S396" i="1"/>
  <c r="S384" i="1"/>
  <c r="S371" i="1"/>
  <c r="S358" i="1"/>
  <c r="Q346" i="1"/>
  <c r="S332" i="1"/>
  <c r="S320" i="1"/>
  <c r="S307" i="1"/>
  <c r="Q295" i="1"/>
  <c r="Q283" i="1"/>
  <c r="S269" i="1"/>
  <c r="S255" i="1"/>
  <c r="S244" i="1"/>
  <c r="S231" i="1"/>
  <c r="S218" i="1"/>
  <c r="S204" i="1"/>
  <c r="S191" i="1"/>
  <c r="S178" i="1"/>
  <c r="S164" i="1"/>
  <c r="S151" i="1"/>
  <c r="S141" i="1"/>
  <c r="S130" i="1"/>
  <c r="S119" i="1"/>
  <c r="S109" i="1"/>
  <c r="S98" i="1"/>
  <c r="S87" i="1"/>
  <c r="S77" i="1"/>
  <c r="S66" i="1"/>
  <c r="S52" i="1"/>
  <c r="Q42" i="1"/>
  <c r="S30" i="1"/>
  <c r="S17" i="1"/>
  <c r="S6" i="1"/>
  <c r="S246" i="1"/>
  <c r="S227" i="1"/>
  <c r="S207" i="1"/>
  <c r="Q187" i="1"/>
  <c r="Q167" i="1"/>
  <c r="Q151" i="1"/>
  <c r="Q135" i="1"/>
  <c r="Q119" i="1"/>
  <c r="Q103" i="1"/>
  <c r="Q87" i="1"/>
  <c r="Q71" i="1"/>
  <c r="S49" i="1"/>
  <c r="S26" i="1"/>
  <c r="Q6" i="1"/>
  <c r="S213" i="1"/>
  <c r="S186" i="1"/>
  <c r="S155" i="1"/>
  <c r="S134" i="1"/>
  <c r="S110" i="1"/>
  <c r="S89" i="1"/>
  <c r="S64" i="1"/>
  <c r="S40" i="1"/>
  <c r="S15" i="1"/>
  <c r="S57" i="1"/>
  <c r="Q15" i="1"/>
  <c r="S715" i="1"/>
  <c r="Q53" i="1"/>
  <c r="Q165" i="1"/>
  <c r="Q224" i="1"/>
  <c r="Q288" i="1"/>
  <c r="Q355" i="1"/>
  <c r="Q419" i="1"/>
  <c r="Q504" i="1"/>
  <c r="Q569" i="1"/>
  <c r="Q626" i="1"/>
  <c r="Q661" i="1"/>
  <c r="Q717" i="1"/>
  <c r="Q774" i="1"/>
  <c r="Q809" i="1"/>
  <c r="S826" i="1"/>
  <c r="Q157" i="1"/>
  <c r="Q216" i="1"/>
  <c r="Q302" i="1"/>
  <c r="Q366" i="1"/>
  <c r="Q450" i="1"/>
  <c r="Q516" i="1"/>
  <c r="Q579" i="1"/>
  <c r="Q653" i="1"/>
  <c r="Q709" i="1"/>
  <c r="Q766" i="1"/>
  <c r="Q855" i="1"/>
  <c r="S813" i="1"/>
  <c r="S755" i="1"/>
  <c r="S714" i="1"/>
  <c r="S643" i="1"/>
  <c r="Q32" i="1"/>
  <c r="Q116" i="1"/>
  <c r="Q16" i="1"/>
  <c r="Q37" i="1"/>
  <c r="Q62" i="1"/>
  <c r="Q92" i="1"/>
  <c r="Q124" i="1"/>
  <c r="Q156" i="1"/>
  <c r="Q175" i="1"/>
  <c r="Q194" i="1"/>
  <c r="Q214" i="1"/>
  <c r="Q234" i="1"/>
  <c r="Q258" i="1"/>
  <c r="Q278" i="1"/>
  <c r="Q301" i="1"/>
  <c r="Q321" i="1"/>
  <c r="Q342" i="1"/>
  <c r="Q365" i="1"/>
  <c r="Q385" i="1"/>
  <c r="Q406" i="1"/>
  <c r="Q429" i="1"/>
  <c r="Q449" i="1"/>
  <c r="Q470" i="1"/>
  <c r="Q493" i="1"/>
  <c r="Q514" i="1"/>
  <c r="Q536" i="1"/>
  <c r="Q557" i="1"/>
  <c r="Q578" i="1"/>
  <c r="Q596" i="1"/>
  <c r="Q615" i="1"/>
  <c r="Q635" i="1"/>
  <c r="Q652" i="1"/>
  <c r="Q669" i="1"/>
  <c r="Q689" i="1"/>
  <c r="Q708" i="1"/>
  <c r="Q726" i="1"/>
  <c r="Q744" i="1"/>
  <c r="Q765" i="1"/>
  <c r="Q782" i="1"/>
  <c r="Q800" i="1"/>
  <c r="Q819" i="1"/>
  <c r="Q837" i="1"/>
  <c r="Q854" i="1"/>
  <c r="S849" i="1"/>
  <c r="S833" i="1"/>
  <c r="S819" i="1"/>
  <c r="S804" i="1"/>
  <c r="S789" i="1"/>
  <c r="S774" i="1"/>
  <c r="S760" i="1"/>
  <c r="S747" i="1"/>
  <c r="S733" i="1"/>
  <c r="Q719" i="1"/>
  <c r="S704" i="1"/>
  <c r="S691" i="1"/>
  <c r="Q28" i="1"/>
  <c r="Q54" i="1"/>
  <c r="Q77" i="1"/>
  <c r="Q109" i="1"/>
  <c r="Q141" i="1"/>
  <c r="Q166" i="1"/>
  <c r="Q186" i="1"/>
  <c r="Q206" i="1"/>
  <c r="Q225" i="1"/>
  <c r="Q248" i="1"/>
  <c r="Q269" i="1"/>
  <c r="Q289" i="1"/>
  <c r="Q312" i="1"/>
  <c r="Q334" i="1"/>
  <c r="Q356" i="1"/>
  <c r="Q376" i="1"/>
  <c r="Q398" i="1"/>
  <c r="Q420" i="1"/>
  <c r="Q440" i="1"/>
  <c r="Q462" i="1"/>
  <c r="Q484" i="1"/>
  <c r="Q505" i="1"/>
  <c r="Q525" i="1"/>
  <c r="Q549" i="1"/>
  <c r="Q570" i="1"/>
  <c r="Q588" i="1"/>
  <c r="Q607" i="1"/>
  <c r="Q627" i="1"/>
  <c r="Q645" i="1"/>
  <c r="Q662" i="1"/>
  <c r="Q680" i="1"/>
  <c r="Q700" i="1"/>
  <c r="Q718" i="1"/>
  <c r="Q736" i="1"/>
  <c r="Q757" i="1"/>
  <c r="Q775" i="1"/>
  <c r="Q792" i="1"/>
  <c r="Q810" i="1"/>
  <c r="Q829" i="1"/>
  <c r="Q846" i="1"/>
  <c r="Q852" i="1"/>
  <c r="S836" i="1"/>
  <c r="S822" i="1"/>
  <c r="S806" i="1"/>
  <c r="S792" i="1"/>
  <c r="S777" i="1"/>
  <c r="S762" i="1"/>
  <c r="S750" i="1"/>
  <c r="S736" i="1"/>
  <c r="S721" i="1"/>
  <c r="S707" i="1"/>
  <c r="Q694" i="1"/>
  <c r="S680" i="1"/>
  <c r="S666" i="1"/>
  <c r="S651" i="1"/>
  <c r="S636" i="1"/>
  <c r="S622" i="1"/>
  <c r="S609" i="1"/>
  <c r="S595" i="1"/>
  <c r="S581" i="1"/>
  <c r="Q567" i="1"/>
  <c r="Q555" i="1"/>
  <c r="S541" i="1"/>
  <c r="Q530" i="1"/>
  <c r="S516" i="1"/>
  <c r="S503" i="1"/>
  <c r="Q491" i="1"/>
  <c r="S478" i="1"/>
  <c r="S466" i="1"/>
  <c r="S453" i="1"/>
  <c r="S440" i="1"/>
  <c r="Q12" i="1"/>
  <c r="Q34" i="1"/>
  <c r="Q60" i="1"/>
  <c r="Q88" i="1"/>
  <c r="Q120" i="1"/>
  <c r="Q152" i="1"/>
  <c r="Q173" i="1"/>
  <c r="Q192" i="1"/>
  <c r="Q212" i="1"/>
  <c r="Q232" i="1"/>
  <c r="Q256" i="1"/>
  <c r="Q276" i="1"/>
  <c r="Q297" i="1"/>
  <c r="Q317" i="1"/>
  <c r="Q340" i="1"/>
  <c r="Q362" i="1"/>
  <c r="Q381" i="1"/>
  <c r="Q404" i="1"/>
  <c r="Q426" i="1"/>
  <c r="Q445" i="1"/>
  <c r="Q468" i="1"/>
  <c r="Q490" i="1"/>
  <c r="Q21" i="1"/>
  <c r="Q44" i="1"/>
  <c r="Q66" i="1"/>
  <c r="Q97" i="1"/>
  <c r="Q129" i="1"/>
  <c r="Q159" i="1"/>
  <c r="Q178" i="1"/>
  <c r="Q198" i="1"/>
  <c r="Q218" i="1"/>
  <c r="Q240" i="1"/>
  <c r="Q262" i="1"/>
  <c r="Q281" i="1"/>
  <c r="Q304" i="1"/>
  <c r="Q325" i="1"/>
  <c r="Q348" i="1"/>
  <c r="Q368" i="1"/>
  <c r="Q389" i="1"/>
  <c r="Q412" i="1"/>
  <c r="Q432" i="1"/>
  <c r="Q453" i="1"/>
  <c r="Q476" i="1"/>
  <c r="Q496" i="1"/>
  <c r="Q518" i="1"/>
  <c r="Q541" i="1"/>
  <c r="Q561" i="1"/>
  <c r="Q581" i="1"/>
  <c r="Q599" i="1"/>
  <c r="Q618" i="1"/>
  <c r="Q639" i="1"/>
  <c r="Q656" i="1"/>
  <c r="Q673" i="1"/>
  <c r="Q692" i="1"/>
  <c r="Q712" i="1"/>
  <c r="Q730" i="1"/>
  <c r="Q748" i="1"/>
  <c r="Q768" i="1"/>
  <c r="Q786" i="1"/>
  <c r="Q803" i="1"/>
  <c r="Q822" i="1"/>
  <c r="Q840" i="1"/>
  <c r="Q857" i="1"/>
  <c r="S846" i="1"/>
  <c r="S831" i="1"/>
  <c r="S815" i="1"/>
  <c r="S801" i="1"/>
  <c r="S786" i="1"/>
  <c r="S771" i="1"/>
  <c r="S757" i="1"/>
  <c r="S745" i="1"/>
  <c r="S730" i="1"/>
  <c r="S716" i="1"/>
  <c r="Q702" i="1"/>
  <c r="S688" i="1"/>
  <c r="S674" i="1"/>
  <c r="S660" i="1"/>
  <c r="S645" i="1"/>
  <c r="S630" i="1"/>
  <c r="S618" i="1"/>
  <c r="S604" i="1"/>
  <c r="S590" i="1"/>
  <c r="S575" i="1"/>
  <c r="Q563" i="1"/>
  <c r="S549" i="1"/>
  <c r="S537" i="1"/>
  <c r="S525" i="1"/>
  <c r="S511" i="1"/>
  <c r="S499" i="1"/>
  <c r="S486" i="1"/>
  <c r="Q474" i="1"/>
  <c r="S460" i="1"/>
  <c r="S448" i="1"/>
  <c r="S435" i="1"/>
  <c r="Q674" i="1"/>
  <c r="S659" i="1"/>
  <c r="S644" i="1"/>
  <c r="Q630" i="1"/>
  <c r="S617" i="1"/>
  <c r="S603" i="1"/>
  <c r="S589" i="1"/>
  <c r="Q575" i="1"/>
  <c r="S562" i="1"/>
  <c r="S548" i="1"/>
  <c r="S536" i="1"/>
  <c r="S524" i="1"/>
  <c r="Q511" i="1"/>
  <c r="Q499" i="1"/>
  <c r="S485" i="1"/>
  <c r="S473" i="1"/>
  <c r="S459" i="1"/>
  <c r="S447" i="1"/>
  <c r="Q435" i="1"/>
  <c r="S421" i="1"/>
  <c r="S409" i="1"/>
  <c r="S395" i="1"/>
  <c r="S383" i="1"/>
  <c r="Q371" i="1"/>
  <c r="S357" i="1"/>
  <c r="S345" i="1"/>
  <c r="S331" i="1"/>
  <c r="S319" i="1"/>
  <c r="Q307" i="1"/>
  <c r="S294" i="1"/>
  <c r="S282" i="1"/>
  <c r="S265" i="1"/>
  <c r="S243" i="1"/>
  <c r="S203" i="1"/>
  <c r="S160" i="1"/>
  <c r="Q122" i="1"/>
  <c r="S92" i="1"/>
  <c r="Q59" i="1"/>
  <c r="S35" i="1"/>
  <c r="S8" i="1"/>
  <c r="Q203" i="1"/>
  <c r="S179" i="1"/>
  <c r="S153" i="1"/>
  <c r="S131" i="1"/>
  <c r="S113" i="1"/>
  <c r="S91" i="1"/>
  <c r="S73" i="1"/>
  <c r="S48" i="1"/>
  <c r="S25" i="1"/>
  <c r="S53" i="1"/>
  <c r="S20" i="1"/>
  <c r="S423" i="1"/>
  <c r="Q411" i="1"/>
  <c r="S398" i="1"/>
  <c r="S386" i="1"/>
  <c r="S373" i="1"/>
  <c r="S359" i="1"/>
  <c r="Q347" i="1"/>
  <c r="S334" i="1"/>
  <c r="S322" i="1"/>
  <c r="S309" i="1"/>
  <c r="S296" i="1"/>
  <c r="S284" i="1"/>
  <c r="Q271" i="1"/>
  <c r="S257" i="1"/>
  <c r="Q246" i="1"/>
  <c r="S233" i="1"/>
  <c r="Q512" i="1"/>
  <c r="Q533" i="1"/>
  <c r="Q554" i="1"/>
  <c r="Q576" i="1"/>
  <c r="Q593" i="1"/>
  <c r="Q612" i="1"/>
  <c r="Q633" i="1"/>
  <c r="Q650" i="1"/>
  <c r="Q667" i="1"/>
  <c r="Q686" i="1"/>
  <c r="Q706" i="1"/>
  <c r="Q724" i="1"/>
  <c r="Q742" i="1"/>
  <c r="Q763" i="1"/>
  <c r="Q780" i="1"/>
  <c r="Q797" i="1"/>
  <c r="Q816" i="1"/>
  <c r="Q835" i="1"/>
  <c r="Q851" i="1"/>
  <c r="S851" i="1"/>
  <c r="S835" i="1"/>
  <c r="S821" i="1"/>
  <c r="Q806" i="1"/>
  <c r="S791" i="1"/>
  <c r="S776" i="1"/>
  <c r="Q762" i="1"/>
  <c r="S749" i="1"/>
  <c r="S735" i="1"/>
  <c r="S720" i="1"/>
  <c r="S706" i="1"/>
  <c r="S693" i="1"/>
  <c r="S679" i="1"/>
  <c r="S665" i="1"/>
  <c r="S650" i="1"/>
  <c r="S635" i="1"/>
  <c r="Q622" i="1"/>
  <c r="S608" i="1"/>
  <c r="Q595" i="1"/>
  <c r="S580" i="1"/>
  <c r="S566" i="1"/>
  <c r="S554" i="1"/>
  <c r="S540" i="1"/>
  <c r="S529" i="1"/>
  <c r="S515" i="1"/>
  <c r="Q503" i="1"/>
  <c r="S490" i="1"/>
  <c r="S477" i="1"/>
  <c r="S465" i="1"/>
  <c r="S452" i="1"/>
  <c r="S439" i="1"/>
  <c r="S426" i="1"/>
  <c r="S413" i="1"/>
  <c r="S401" i="1"/>
  <c r="S388" i="1"/>
  <c r="S375" i="1"/>
  <c r="S362" i="1"/>
  <c r="S349" i="1"/>
  <c r="S337" i="1"/>
  <c r="S324" i="1"/>
  <c r="S311" i="1"/>
  <c r="S298" i="1"/>
  <c r="Q287" i="1"/>
  <c r="S273" i="1"/>
  <c r="S259" i="1"/>
  <c r="S247" i="1"/>
  <c r="S235" i="1"/>
  <c r="S222" i="1"/>
  <c r="S209" i="1"/>
  <c r="S195" i="1"/>
  <c r="S182" i="1"/>
  <c r="S168" i="1"/>
  <c r="Q155" i="1"/>
  <c r="S144" i="1"/>
  <c r="Q134" i="1"/>
  <c r="Q123" i="1"/>
  <c r="S112" i="1"/>
  <c r="Q102" i="1"/>
  <c r="Q91" i="1"/>
  <c r="S80" i="1"/>
  <c r="Q67" i="1"/>
  <c r="S34" i="1"/>
  <c r="S432" i="1"/>
  <c r="S418" i="1"/>
  <c r="Q407" i="1"/>
  <c r="S393" i="1"/>
  <c r="Q382" i="1"/>
  <c r="S368" i="1"/>
  <c r="S354" i="1"/>
  <c r="Q343" i="1"/>
  <c r="S329" i="1"/>
  <c r="Q318" i="1"/>
  <c r="S304" i="1"/>
  <c r="Q292" i="1"/>
  <c r="S279" i="1"/>
  <c r="S266" i="1"/>
  <c r="S253" i="1"/>
  <c r="S240" i="1"/>
  <c r="S228" i="1"/>
  <c r="Q215" i="1"/>
  <c r="S201" i="1"/>
  <c r="S187" i="1"/>
  <c r="S174" i="1"/>
  <c r="S161" i="1"/>
  <c r="S149" i="1"/>
  <c r="S138" i="1"/>
  <c r="S127" i="1"/>
  <c r="S117" i="1"/>
  <c r="S106" i="1"/>
  <c r="S95" i="1"/>
  <c r="S85" i="1"/>
  <c r="S74" i="1"/>
  <c r="Q63" i="1"/>
  <c r="Q50" i="1"/>
  <c r="Q39" i="1"/>
  <c r="Q27" i="1"/>
  <c r="S14" i="1"/>
  <c r="Q275" i="1"/>
  <c r="S239" i="1"/>
  <c r="S220" i="1"/>
  <c r="S200" i="1"/>
  <c r="S183" i="1"/>
  <c r="S163" i="1"/>
  <c r="Q146" i="1"/>
  <c r="S132" i="1"/>
  <c r="Q114" i="1"/>
  <c r="Q98" i="1"/>
  <c r="Q82" i="1"/>
  <c r="S65" i="1"/>
  <c r="S43" i="1"/>
  <c r="Q19" i="1"/>
  <c r="Q230" i="1"/>
  <c r="S206" i="1"/>
  <c r="S176" i="1"/>
  <c r="S150" i="1"/>
  <c r="S129" i="1"/>
  <c r="S105" i="1"/>
  <c r="S83" i="1"/>
  <c r="S58" i="1"/>
  <c r="Q35" i="1"/>
  <c r="S13" i="1"/>
  <c r="Q5" i="1"/>
  <c r="S5" i="1"/>
  <c r="R818" i="1" l="1"/>
  <c r="S818" i="1"/>
  <c r="Q818" i="1"/>
  <c r="V818" i="1"/>
  <c r="T19" i="1" s="1"/>
  <c r="U19" i="1" s="1"/>
  <c r="T10" i="1" l="1"/>
  <c r="U10" i="1" s="1"/>
  <c r="P10" i="1" s="1"/>
  <c r="T570" i="1"/>
  <c r="U570" i="1" s="1"/>
  <c r="P570" i="1" s="1"/>
  <c r="T444" i="1"/>
  <c r="U444" i="1" s="1"/>
  <c r="X444" i="1" s="1"/>
  <c r="Y444" i="1" s="1"/>
  <c r="T78" i="1"/>
  <c r="U78" i="1" s="1"/>
  <c r="P78" i="1" s="1"/>
  <c r="T215" i="1"/>
  <c r="U215" i="1" s="1"/>
  <c r="P215" i="1" s="1"/>
  <c r="T799" i="1"/>
  <c r="U799" i="1" s="1"/>
  <c r="P799" i="1" s="1"/>
  <c r="T253" i="1"/>
  <c r="U253" i="1" s="1"/>
  <c r="P253" i="1" s="1"/>
  <c r="T614" i="1"/>
  <c r="U614" i="1" s="1"/>
  <c r="P614" i="1" s="1"/>
  <c r="T500" i="1"/>
  <c r="U500" i="1" s="1"/>
  <c r="X500" i="1" s="1"/>
  <c r="Y500" i="1" s="1"/>
  <c r="T582" i="1"/>
  <c r="U582" i="1" s="1"/>
  <c r="T468" i="1"/>
  <c r="U468" i="1" s="1"/>
  <c r="P468" i="1" s="1"/>
  <c r="T5" i="1"/>
  <c r="U5" i="1" s="1"/>
  <c r="X5" i="1" s="1"/>
  <c r="Y5" i="1" s="1"/>
  <c r="T794" i="1"/>
  <c r="U794" i="1" s="1"/>
  <c r="X794" i="1" s="1"/>
  <c r="Y794" i="1" s="1"/>
  <c r="T727" i="1"/>
  <c r="U727" i="1" s="1"/>
  <c r="P727" i="1" s="1"/>
  <c r="T382" i="1"/>
  <c r="U382" i="1" s="1"/>
  <c r="X382" i="1" s="1"/>
  <c r="Y382" i="1" s="1"/>
  <c r="T473" i="1"/>
  <c r="U473" i="1" s="1"/>
  <c r="P473" i="1" s="1"/>
  <c r="T852" i="1"/>
  <c r="U852" i="1" s="1"/>
  <c r="X852" i="1" s="1"/>
  <c r="Y852" i="1" s="1"/>
  <c r="T503" i="1"/>
  <c r="U503" i="1" s="1"/>
  <c r="T92" i="1"/>
  <c r="U92" i="1" s="1"/>
  <c r="P92" i="1" s="1"/>
  <c r="T743" i="1"/>
  <c r="U743" i="1" s="1"/>
  <c r="X743" i="1" s="1"/>
  <c r="Y743" i="1" s="1"/>
  <c r="T411" i="1"/>
  <c r="U411" i="1" s="1"/>
  <c r="X411" i="1" s="1"/>
  <c r="Y411" i="1" s="1"/>
  <c r="T398" i="1"/>
  <c r="U398" i="1" s="1"/>
  <c r="P398" i="1" s="1"/>
  <c r="T525" i="1"/>
  <c r="U525" i="1" s="1"/>
  <c r="X525" i="1" s="1"/>
  <c r="Y525" i="1" s="1"/>
  <c r="T545" i="1"/>
  <c r="U545" i="1" s="1"/>
  <c r="P545" i="1" s="1"/>
  <c r="T272" i="1"/>
  <c r="U272" i="1" s="1"/>
  <c r="P272" i="1" s="1"/>
  <c r="T21" i="1"/>
  <c r="U21" i="1" s="1"/>
  <c r="T797" i="1"/>
  <c r="U797" i="1" s="1"/>
  <c r="P797" i="1" s="1"/>
  <c r="T335" i="1"/>
  <c r="U335" i="1" s="1"/>
  <c r="X335" i="1" s="1"/>
  <c r="Y335" i="1" s="1"/>
  <c r="T577" i="1"/>
  <c r="U577" i="1" s="1"/>
  <c r="X577" i="1" s="1"/>
  <c r="Y577" i="1" s="1"/>
  <c r="T151" i="1"/>
  <c r="U151" i="1" s="1"/>
  <c r="P151" i="1" s="1"/>
  <c r="T37" i="1"/>
  <c r="U37" i="1" s="1"/>
  <c r="P37" i="1" s="1"/>
  <c r="T661" i="1"/>
  <c r="U661" i="1" s="1"/>
  <c r="P661" i="1" s="1"/>
  <c r="T177" i="1"/>
  <c r="U177" i="1" s="1"/>
  <c r="X177" i="1" s="1"/>
  <c r="Y177" i="1" s="1"/>
  <c r="T130" i="1"/>
  <c r="U130" i="1" s="1"/>
  <c r="P130" i="1" s="1"/>
  <c r="T780" i="1"/>
  <c r="U780" i="1" s="1"/>
  <c r="X780" i="1" s="1"/>
  <c r="Y780" i="1" s="1"/>
  <c r="T150" i="1"/>
  <c r="U150" i="1" s="1"/>
  <c r="P150" i="1" s="1"/>
  <c r="T142" i="1"/>
  <c r="U142" i="1" s="1"/>
  <c r="P142" i="1" s="1"/>
  <c r="T817" i="1"/>
  <c r="U817" i="1" s="1"/>
  <c r="P817" i="1" s="1"/>
  <c r="T621" i="1"/>
  <c r="U621" i="1" s="1"/>
  <c r="X621" i="1" s="1"/>
  <c r="Y621" i="1" s="1"/>
  <c r="T18" i="1"/>
  <c r="U18" i="1" s="1"/>
  <c r="P18" i="1" s="1"/>
  <c r="T598" i="1"/>
  <c r="U598" i="1" s="1"/>
  <c r="X598" i="1" s="1"/>
  <c r="Y598" i="1" s="1"/>
  <c r="T42" i="1"/>
  <c r="U42" i="1" s="1"/>
  <c r="X42" i="1" s="1"/>
  <c r="Y42" i="1" s="1"/>
  <c r="T733" i="1"/>
  <c r="U733" i="1" s="1"/>
  <c r="X733" i="1" s="1"/>
  <c r="Y733" i="1" s="1"/>
  <c r="T22" i="1"/>
  <c r="U22" i="1" s="1"/>
  <c r="P22" i="1" s="1"/>
  <c r="T379" i="1"/>
  <c r="U379" i="1" s="1"/>
  <c r="P379" i="1" s="1"/>
  <c r="T682" i="1"/>
  <c r="U682" i="1" s="1"/>
  <c r="X682" i="1" s="1"/>
  <c r="Y682" i="1" s="1"/>
  <c r="T381" i="1"/>
  <c r="U381" i="1" s="1"/>
  <c r="X381" i="1" s="1"/>
  <c r="Y381" i="1" s="1"/>
  <c r="T159" i="1"/>
  <c r="U159" i="1" s="1"/>
  <c r="X159" i="1" s="1"/>
  <c r="Y159" i="1" s="1"/>
  <c r="T828" i="1"/>
  <c r="U828" i="1" s="1"/>
  <c r="P828" i="1" s="1"/>
  <c r="T135" i="1"/>
  <c r="U135" i="1" s="1"/>
  <c r="X135" i="1" s="1"/>
  <c r="Y135" i="1" s="1"/>
  <c r="T644" i="1"/>
  <c r="U644" i="1" s="1"/>
  <c r="X644" i="1" s="1"/>
  <c r="Y644" i="1" s="1"/>
  <c r="T752" i="1"/>
  <c r="U752" i="1" s="1"/>
  <c r="P752" i="1" s="1"/>
  <c r="T344" i="1"/>
  <c r="U344" i="1" s="1"/>
  <c r="X344" i="1" s="1"/>
  <c r="Y344" i="1" s="1"/>
  <c r="T449" i="1"/>
  <c r="U449" i="1" s="1"/>
  <c r="P449" i="1" s="1"/>
  <c r="T322" i="1"/>
  <c r="U322" i="1" s="1"/>
  <c r="X322" i="1" s="1"/>
  <c r="Y322" i="1" s="1"/>
  <c r="T204" i="1"/>
  <c r="U204" i="1" s="1"/>
  <c r="X204" i="1" s="1"/>
  <c r="Y204" i="1" s="1"/>
  <c r="T208" i="1"/>
  <c r="U208" i="1" s="1"/>
  <c r="P208" i="1" s="1"/>
  <c r="T461" i="1"/>
  <c r="U461" i="1" s="1"/>
  <c r="P461" i="1" s="1"/>
  <c r="T7" i="1"/>
  <c r="U7" i="1" s="1"/>
  <c r="P7" i="1" s="1"/>
  <c r="T9" i="1"/>
  <c r="U9" i="1" s="1"/>
  <c r="P9" i="1" s="1"/>
  <c r="T275" i="1"/>
  <c r="U275" i="1" s="1"/>
  <c r="X275" i="1" s="1"/>
  <c r="Y275" i="1" s="1"/>
  <c r="T491" i="1"/>
  <c r="U491" i="1" s="1"/>
  <c r="X491" i="1" s="1"/>
  <c r="Y491" i="1" s="1"/>
  <c r="T704" i="1"/>
  <c r="U704" i="1" s="1"/>
  <c r="P704" i="1" s="1"/>
  <c r="T798" i="1"/>
  <c r="U798" i="1" s="1"/>
  <c r="P798" i="1" s="1"/>
  <c r="P794" i="1"/>
  <c r="P500" i="1"/>
  <c r="P503" i="1"/>
  <c r="X503" i="1"/>
  <c r="Y503" i="1" s="1"/>
  <c r="P682" i="1"/>
  <c r="P491" i="1"/>
  <c r="P852" i="1"/>
  <c r="X727" i="1"/>
  <c r="Y727" i="1" s="1"/>
  <c r="P42" i="1"/>
  <c r="X215" i="1"/>
  <c r="Y215" i="1" s="1"/>
  <c r="X272" i="1"/>
  <c r="Y272" i="1" s="1"/>
  <c r="P19" i="1"/>
  <c r="X19" i="1"/>
  <c r="Y19" i="1" s="1"/>
  <c r="X10" i="1"/>
  <c r="Y10" i="1" s="1"/>
  <c r="X570" i="1"/>
  <c r="Y570" i="1" s="1"/>
  <c r="P21" i="1"/>
  <c r="X21" i="1"/>
  <c r="Y21" i="1" s="1"/>
  <c r="X130" i="1"/>
  <c r="Y130" i="1" s="1"/>
  <c r="P582" i="1"/>
  <c r="X582" i="1"/>
  <c r="Y582" i="1" s="1"/>
  <c r="T443" i="1"/>
  <c r="U443" i="1" s="1"/>
  <c r="T518" i="1"/>
  <c r="U518" i="1" s="1"/>
  <c r="T169" i="1"/>
  <c r="U169" i="1" s="1"/>
  <c r="T575" i="1"/>
  <c r="U575" i="1" s="1"/>
  <c r="T617" i="1"/>
  <c r="U617" i="1" s="1"/>
  <c r="T351" i="1"/>
  <c r="U351" i="1" s="1"/>
  <c r="T100" i="1"/>
  <c r="U100" i="1" s="1"/>
  <c r="T290" i="1"/>
  <c r="U290" i="1" s="1"/>
  <c r="T173" i="1"/>
  <c r="U173" i="1" s="1"/>
  <c r="T372" i="1"/>
  <c r="U372" i="1" s="1"/>
  <c r="T320" i="1"/>
  <c r="U320" i="1" s="1"/>
  <c r="T330" i="1"/>
  <c r="U330" i="1" s="1"/>
  <c r="T791" i="1"/>
  <c r="U791" i="1" s="1"/>
  <c r="T690" i="1"/>
  <c r="U690" i="1" s="1"/>
  <c r="T406" i="1"/>
  <c r="U406" i="1" s="1"/>
  <c r="T166" i="1"/>
  <c r="U166" i="1" s="1"/>
  <c r="T388" i="1"/>
  <c r="U388" i="1" s="1"/>
  <c r="T571" i="1"/>
  <c r="U571" i="1" s="1"/>
  <c r="T744" i="1"/>
  <c r="U744" i="1" s="1"/>
  <c r="T12" i="1"/>
  <c r="U12" i="1" s="1"/>
  <c r="T374" i="1"/>
  <c r="U374" i="1" s="1"/>
  <c r="T384" i="1"/>
  <c r="U384" i="1" s="1"/>
  <c r="T243" i="1"/>
  <c r="U243" i="1" s="1"/>
  <c r="T613" i="1"/>
  <c r="U613" i="1" s="1"/>
  <c r="T610" i="1"/>
  <c r="U610" i="1" s="1"/>
  <c r="T801" i="1"/>
  <c r="U801" i="1" s="1"/>
  <c r="T435" i="1"/>
  <c r="U435" i="1" s="1"/>
  <c r="T490" i="1"/>
  <c r="U490" i="1" s="1"/>
  <c r="T206" i="1"/>
  <c r="U206" i="1" s="1"/>
  <c r="T669" i="1"/>
  <c r="U669" i="1" s="1"/>
  <c r="T347" i="1"/>
  <c r="U347" i="1" s="1"/>
  <c r="T59" i="1"/>
  <c r="U59" i="1" s="1"/>
  <c r="T168" i="1"/>
  <c r="U168" i="1" s="1"/>
  <c r="T715" i="1"/>
  <c r="U715" i="1" s="1"/>
  <c r="T71" i="1"/>
  <c r="U71" i="1" s="1"/>
  <c r="T827" i="1"/>
  <c r="U827" i="1" s="1"/>
  <c r="T541" i="1"/>
  <c r="U541" i="1" s="1"/>
  <c r="T670" i="1"/>
  <c r="U670" i="1" s="1"/>
  <c r="T345" i="1"/>
  <c r="U345" i="1" s="1"/>
  <c r="T824" i="1"/>
  <c r="U824" i="1" s="1"/>
  <c r="T149" i="1"/>
  <c r="U149" i="1" s="1"/>
  <c r="T292" i="1"/>
  <c r="U292" i="1" s="1"/>
  <c r="T31" i="1"/>
  <c r="U31" i="1" s="1"/>
  <c r="T201" i="1"/>
  <c r="U201" i="1" s="1"/>
  <c r="T539" i="1"/>
  <c r="U539" i="1" s="1"/>
  <c r="T367" i="1"/>
  <c r="U367" i="1" s="1"/>
  <c r="T246" i="1"/>
  <c r="U246" i="1" s="1"/>
  <c r="T274" i="1"/>
  <c r="U274" i="1" s="1"/>
  <c r="T741" i="1"/>
  <c r="U741" i="1" s="1"/>
  <c r="T481" i="1"/>
  <c r="U481" i="1" s="1"/>
  <c r="T217" i="1"/>
  <c r="U217" i="1" s="1"/>
  <c r="T485" i="1"/>
  <c r="U485" i="1" s="1"/>
  <c r="T447" i="1"/>
  <c r="U447" i="1" s="1"/>
  <c r="T28" i="1"/>
  <c r="U28" i="1" s="1"/>
  <c r="T102" i="1"/>
  <c r="U102" i="1" s="1"/>
  <c r="T412" i="1"/>
  <c r="U412" i="1" s="1"/>
  <c r="T698" i="1"/>
  <c r="U698" i="1" s="1"/>
  <c r="T293" i="1"/>
  <c r="U293" i="1" s="1"/>
  <c r="T87" i="1"/>
  <c r="U87" i="1" s="1"/>
  <c r="T276" i="1"/>
  <c r="U276" i="1" s="1"/>
  <c r="T624" i="1"/>
  <c r="U624" i="1" s="1"/>
  <c r="T259" i="1"/>
  <c r="U259" i="1" s="1"/>
  <c r="T451" i="1"/>
  <c r="U451" i="1" s="1"/>
  <c r="T117" i="1"/>
  <c r="U117" i="1" s="1"/>
  <c r="T407" i="1"/>
  <c r="U407" i="1" s="1"/>
  <c r="T565" i="1"/>
  <c r="U565" i="1" s="1"/>
  <c r="T605" i="1"/>
  <c r="U605" i="1" s="1"/>
  <c r="T457" i="1"/>
  <c r="U457" i="1" s="1"/>
  <c r="T434" i="1"/>
  <c r="U434" i="1" s="1"/>
  <c r="T442" i="1"/>
  <c r="U442" i="1" s="1"/>
  <c r="T807" i="1"/>
  <c r="U807" i="1" s="1"/>
  <c r="T83" i="1"/>
  <c r="U83" i="1" s="1"/>
  <c r="T32" i="1"/>
  <c r="U32" i="1" s="1"/>
  <c r="T631" i="1"/>
  <c r="U631" i="1" s="1"/>
  <c r="T423" i="1"/>
  <c r="U423" i="1" s="1"/>
  <c r="T236" i="1"/>
  <c r="U236" i="1" s="1"/>
  <c r="T514" i="1"/>
  <c r="U514" i="1" s="1"/>
  <c r="T93" i="1"/>
  <c r="U93" i="1" s="1"/>
  <c r="T655" i="1"/>
  <c r="U655" i="1" s="1"/>
  <c r="T697" i="1"/>
  <c r="U697" i="1" s="1"/>
  <c r="T837" i="1"/>
  <c r="U837" i="1" s="1"/>
  <c r="T280" i="1"/>
  <c r="U280" i="1" s="1"/>
  <c r="T285" i="1"/>
  <c r="U285" i="1" s="1"/>
  <c r="T677" i="1"/>
  <c r="U677" i="1" s="1"/>
  <c r="T422" i="1"/>
  <c r="U422" i="1" s="1"/>
  <c r="T849" i="1"/>
  <c r="U849" i="1" s="1"/>
  <c r="T567" i="1"/>
  <c r="U567" i="1" s="1"/>
  <c r="T222" i="1"/>
  <c r="U222" i="1" s="1"/>
  <c r="T198" i="1"/>
  <c r="U198" i="1" s="1"/>
  <c r="T436" i="1"/>
  <c r="U436" i="1" s="1"/>
  <c r="T154" i="1"/>
  <c r="U154" i="1" s="1"/>
  <c r="T155" i="1"/>
  <c r="U155" i="1" s="1"/>
  <c r="T132" i="1"/>
  <c r="U132" i="1" s="1"/>
  <c r="T186" i="1"/>
  <c r="U186" i="1" s="1"/>
  <c r="T646" i="1"/>
  <c r="U646" i="1" s="1"/>
  <c r="T522" i="1"/>
  <c r="U522" i="1" s="1"/>
  <c r="T257" i="1"/>
  <c r="U257" i="1" s="1"/>
  <c r="T61" i="1"/>
  <c r="U61" i="1" s="1"/>
  <c r="T247" i="1"/>
  <c r="U247" i="1" s="1"/>
  <c r="T63" i="1"/>
  <c r="U63" i="1" s="1"/>
  <c r="T480" i="1"/>
  <c r="U480" i="1" s="1"/>
  <c r="T79" i="1"/>
  <c r="U79" i="1" s="1"/>
  <c r="T212" i="1"/>
  <c r="U212" i="1" s="1"/>
  <c r="T232" i="1"/>
  <c r="U232" i="1" s="1"/>
  <c r="T765" i="1"/>
  <c r="U765" i="1" s="1"/>
  <c r="T109" i="1"/>
  <c r="U109" i="1" s="1"/>
  <c r="T648" i="1"/>
  <c r="U648" i="1" s="1"/>
  <c r="T489" i="1"/>
  <c r="U489" i="1" s="1"/>
  <c r="T761" i="1"/>
  <c r="U761" i="1" s="1"/>
  <c r="T787" i="1"/>
  <c r="U787" i="1" s="1"/>
  <c r="T30" i="1"/>
  <c r="U30" i="1" s="1"/>
  <c r="T628" i="1"/>
  <c r="U628" i="1" s="1"/>
  <c r="T51" i="1"/>
  <c r="U51" i="1" s="1"/>
  <c r="T450" i="1"/>
  <c r="U450" i="1" s="1"/>
  <c r="T377" i="1"/>
  <c r="U377" i="1" s="1"/>
  <c r="T313" i="1"/>
  <c r="U313" i="1" s="1"/>
  <c r="T269" i="1"/>
  <c r="U269" i="1" s="1"/>
  <c r="T831" i="1"/>
  <c r="U831" i="1" s="1"/>
  <c r="T405" i="1"/>
  <c r="U405" i="1" s="1"/>
  <c r="T707" i="1"/>
  <c r="U707" i="1" s="1"/>
  <c r="T463" i="1"/>
  <c r="U463" i="1" s="1"/>
  <c r="T671" i="1"/>
  <c r="U671" i="1" s="1"/>
  <c r="T383" i="1"/>
  <c r="U383" i="1" s="1"/>
  <c r="T792" i="1"/>
  <c r="U792" i="1" s="1"/>
  <c r="T220" i="1"/>
  <c r="U220" i="1" s="1"/>
  <c r="T295" i="1"/>
  <c r="U295" i="1" s="1"/>
  <c r="T555" i="1"/>
  <c r="U555" i="1" s="1"/>
  <c r="T437" i="1"/>
  <c r="U437" i="1" s="1"/>
  <c r="T668" i="1"/>
  <c r="U668" i="1" s="1"/>
  <c r="T609" i="1"/>
  <c r="U609" i="1" s="1"/>
  <c r="T484" i="1"/>
  <c r="U484" i="1" s="1"/>
  <c r="T193" i="1"/>
  <c r="U193" i="1" s="1"/>
  <c r="T241" i="1"/>
  <c r="U241" i="1" s="1"/>
  <c r="T822" i="1"/>
  <c r="U822" i="1" s="1"/>
  <c r="T796" i="1"/>
  <c r="U796" i="1" s="1"/>
  <c r="T647" i="1"/>
  <c r="U647" i="1" s="1"/>
  <c r="T812" i="1"/>
  <c r="U812" i="1" s="1"/>
  <c r="T722" i="1"/>
  <c r="U722" i="1" s="1"/>
  <c r="T653" i="1"/>
  <c r="U653" i="1" s="1"/>
  <c r="T580" i="1"/>
  <c r="U580" i="1" s="1"/>
  <c r="T673" i="1"/>
  <c r="U673" i="1" s="1"/>
  <c r="T308" i="1"/>
  <c r="U308" i="1" s="1"/>
  <c r="T566" i="1"/>
  <c r="U566" i="1" s="1"/>
  <c r="T14" i="1"/>
  <c r="U14" i="1" s="1"/>
  <c r="T629" i="1"/>
  <c r="U629" i="1" s="1"/>
  <c r="T318" i="1"/>
  <c r="U318" i="1" s="1"/>
  <c r="T346" i="1"/>
  <c r="U346" i="1" s="1"/>
  <c r="T638" i="1"/>
  <c r="U638" i="1" s="1"/>
  <c r="T857" i="1"/>
  <c r="U857" i="1" s="1"/>
  <c r="T128" i="1"/>
  <c r="U128" i="1" s="1"/>
  <c r="T728" i="1"/>
  <c r="U728" i="1" s="1"/>
  <c r="T369" i="1"/>
  <c r="U369" i="1" s="1"/>
  <c r="T736" i="1"/>
  <c r="U736" i="1" s="1"/>
  <c r="T126" i="1"/>
  <c r="U126" i="1" s="1"/>
  <c r="T622" i="1"/>
  <c r="U622" i="1" s="1"/>
  <c r="T235" i="1"/>
  <c r="U235" i="1" s="1"/>
  <c r="T730" i="1"/>
  <c r="U730" i="1" s="1"/>
  <c r="T399" i="1"/>
  <c r="U399" i="1" s="1"/>
  <c r="T58" i="1"/>
  <c r="U58" i="1" s="1"/>
  <c r="T684" i="1"/>
  <c r="U684" i="1" s="1"/>
  <c r="T848" i="1"/>
  <c r="U848" i="1" s="1"/>
  <c r="T425" i="1"/>
  <c r="U425" i="1" s="1"/>
  <c r="T687" i="1"/>
  <c r="U687" i="1" s="1"/>
  <c r="T506" i="1"/>
  <c r="U506" i="1" s="1"/>
  <c r="T305" i="1"/>
  <c r="U305" i="1" s="1"/>
  <c r="T65" i="1"/>
  <c r="U65" i="1" s="1"/>
  <c r="T749" i="1"/>
  <c r="U749" i="1" s="1"/>
  <c r="T762" i="1"/>
  <c r="U762" i="1" s="1"/>
  <c r="T25" i="1"/>
  <c r="U25" i="1" s="1"/>
  <c r="T726" i="1"/>
  <c r="U726" i="1" s="1"/>
  <c r="T674" i="1"/>
  <c r="U674" i="1" s="1"/>
  <c r="T839" i="1"/>
  <c r="U839" i="1" s="1"/>
  <c r="T205" i="1"/>
  <c r="U205" i="1" s="1"/>
  <c r="T523" i="1"/>
  <c r="U523" i="1" s="1"/>
  <c r="T470" i="1"/>
  <c r="U470" i="1" s="1"/>
  <c r="T158" i="1"/>
  <c r="U158" i="1" s="1"/>
  <c r="T122" i="1"/>
  <c r="U122" i="1" s="1"/>
  <c r="T416" i="1"/>
  <c r="U416" i="1" s="1"/>
  <c r="T635" i="1"/>
  <c r="U635" i="1" s="1"/>
  <c r="T516" i="1"/>
  <c r="U516" i="1" s="1"/>
  <c r="T810" i="1"/>
  <c r="U810" i="1" s="1"/>
  <c r="T113" i="1"/>
  <c r="U113" i="1" s="1"/>
  <c r="T216" i="1"/>
  <c r="U216" i="1" s="1"/>
  <c r="T397" i="1"/>
  <c r="U397" i="1" s="1"/>
  <c r="T790" i="1"/>
  <c r="U790" i="1" s="1"/>
  <c r="T408" i="1"/>
  <c r="U408" i="1" s="1"/>
  <c r="T592" i="1"/>
  <c r="U592" i="1" s="1"/>
  <c r="T355" i="1"/>
  <c r="U355" i="1" s="1"/>
  <c r="T359" i="1"/>
  <c r="U359" i="1" s="1"/>
  <c r="T732" i="1"/>
  <c r="U732" i="1" s="1"/>
  <c r="T333" i="1"/>
  <c r="U333" i="1" s="1"/>
  <c r="T271" i="1"/>
  <c r="U271" i="1" s="1"/>
  <c r="T773" i="1"/>
  <c r="U773" i="1" s="1"/>
  <c r="T542" i="1"/>
  <c r="U542" i="1" s="1"/>
  <c r="T338" i="1"/>
  <c r="U338" i="1" s="1"/>
  <c r="T756" i="1"/>
  <c r="U756" i="1" s="1"/>
  <c r="T88" i="1"/>
  <c r="U88" i="1" s="1"/>
  <c r="T264" i="1"/>
  <c r="U264" i="1" s="1"/>
  <c r="T604" i="1"/>
  <c r="U604" i="1" s="1"/>
  <c r="T196" i="1"/>
  <c r="U196" i="1" s="1"/>
  <c r="T181" i="1"/>
  <c r="U181" i="1" s="1"/>
  <c r="T283" i="1"/>
  <c r="U283" i="1" s="1"/>
  <c r="T750" i="1"/>
  <c r="U750" i="1" s="1"/>
  <c r="T709" i="1"/>
  <c r="U709" i="1" s="1"/>
  <c r="T46" i="1"/>
  <c r="U46" i="1" s="1"/>
  <c r="T44" i="1"/>
  <c r="U44" i="1" s="1"/>
  <c r="T683" i="1"/>
  <c r="U683" i="1" s="1"/>
  <c r="T118" i="1"/>
  <c r="U118" i="1" s="1"/>
  <c r="T362" i="1"/>
  <c r="U362" i="1" s="1"/>
  <c r="T144" i="1"/>
  <c r="U144" i="1" s="1"/>
  <c r="T368" i="1"/>
  <c r="U368" i="1" s="1"/>
  <c r="T606" i="1"/>
  <c r="U606" i="1" s="1"/>
  <c r="T458" i="1"/>
  <c r="U458" i="1" s="1"/>
  <c r="T513" i="1"/>
  <c r="U513" i="1" s="1"/>
  <c r="T559" i="1"/>
  <c r="U559" i="1" s="1"/>
  <c r="T834" i="1"/>
  <c r="U834" i="1" s="1"/>
  <c r="T552" i="1"/>
  <c r="U552" i="1" s="1"/>
  <c r="T724" i="1"/>
  <c r="U724" i="1" s="1"/>
  <c r="T191" i="1"/>
  <c r="U191" i="1" s="1"/>
  <c r="T652" i="1"/>
  <c r="U652" i="1" s="1"/>
  <c r="T599" i="1"/>
  <c r="U599" i="1" s="1"/>
  <c r="T352" i="1"/>
  <c r="U352" i="1" s="1"/>
  <c r="T395" i="1"/>
  <c r="U395" i="1" s="1"/>
  <c r="T75" i="1"/>
  <c r="U75" i="1" s="1"/>
  <c r="T723" i="1"/>
  <c r="U723" i="1" s="1"/>
  <c r="T242" i="1"/>
  <c r="U242" i="1" s="1"/>
  <c r="T713" i="1"/>
  <c r="U713" i="1" s="1"/>
  <c r="T357" i="1"/>
  <c r="U357" i="1" s="1"/>
  <c r="T808" i="1"/>
  <c r="U808" i="1" s="1"/>
  <c r="T331" i="1"/>
  <c r="U331" i="1" s="1"/>
  <c r="T438" i="1"/>
  <c r="U438" i="1" s="1"/>
  <c r="T64" i="1"/>
  <c r="U64" i="1" s="1"/>
  <c r="T526" i="1"/>
  <c r="U526" i="1" s="1"/>
  <c r="T340" i="1"/>
  <c r="U340" i="1" s="1"/>
  <c r="T400" i="1"/>
  <c r="U400" i="1" s="1"/>
  <c r="T679" i="1"/>
  <c r="U679" i="1" s="1"/>
  <c r="T767" i="1"/>
  <c r="U767" i="1" s="1"/>
  <c r="T495" i="1"/>
  <c r="U495" i="1" s="1"/>
  <c r="T342" i="1"/>
  <c r="U342" i="1" s="1"/>
  <c r="T482" i="1"/>
  <c r="U482" i="1" s="1"/>
  <c r="T854" i="1"/>
  <c r="U854" i="1" s="1"/>
  <c r="T96" i="1"/>
  <c r="U96" i="1" s="1"/>
  <c r="T651" i="1"/>
  <c r="U651" i="1" s="1"/>
  <c r="T327" i="1"/>
  <c r="U327" i="1" s="1"/>
  <c r="T583" i="1"/>
  <c r="U583" i="1" s="1"/>
  <c r="T840" i="1"/>
  <c r="U840" i="1" s="1"/>
  <c r="T666" i="1"/>
  <c r="U666" i="1" s="1"/>
  <c r="T764" i="1"/>
  <c r="U764" i="1" s="1"/>
  <c r="T636" i="1"/>
  <c r="U636" i="1" s="1"/>
  <c r="T121" i="1"/>
  <c r="U121" i="1" s="1"/>
  <c r="T45" i="1"/>
  <c r="U45" i="1" s="1"/>
  <c r="T15" i="1"/>
  <c r="U15" i="1" s="1"/>
  <c r="T763" i="1"/>
  <c r="U763" i="1" s="1"/>
  <c r="T772" i="1"/>
  <c r="U772" i="1" s="1"/>
  <c r="T454" i="1"/>
  <c r="U454" i="1" s="1"/>
  <c r="T658" i="1"/>
  <c r="U658" i="1" s="1"/>
  <c r="T718" i="1"/>
  <c r="U718" i="1" s="1"/>
  <c r="T549" i="1"/>
  <c r="U549" i="1" s="1"/>
  <c r="T564" i="1"/>
  <c r="U564" i="1" s="1"/>
  <c r="T640" i="1"/>
  <c r="U640" i="1" s="1"/>
  <c r="T708" i="1"/>
  <c r="U708" i="1" s="1"/>
  <c r="T321" i="1"/>
  <c r="U321" i="1" s="1"/>
  <c r="T200" i="1"/>
  <c r="U200" i="1" s="1"/>
  <c r="T460" i="1"/>
  <c r="U460" i="1" s="1"/>
  <c r="T507" i="1"/>
  <c r="U507" i="1" s="1"/>
  <c r="T209" i="1"/>
  <c r="U209" i="1" s="1"/>
  <c r="T675" i="1"/>
  <c r="U675" i="1" s="1"/>
  <c r="T419" i="1"/>
  <c r="U419" i="1" s="1"/>
  <c r="T778" i="1"/>
  <c r="U778" i="1" s="1"/>
  <c r="T8" i="1"/>
  <c r="U8" i="1" s="1"/>
  <c r="T262" i="1"/>
  <c r="U262" i="1" s="1"/>
  <c r="T94" i="1"/>
  <c r="U94" i="1" s="1"/>
  <c r="T360" i="1"/>
  <c r="U360" i="1" s="1"/>
  <c r="T391" i="1"/>
  <c r="U391" i="1" s="1"/>
  <c r="T76" i="1"/>
  <c r="U76" i="1" s="1"/>
  <c r="T783" i="1"/>
  <c r="U783" i="1" s="1"/>
  <c r="T68" i="1"/>
  <c r="U68" i="1" s="1"/>
  <c r="T702" i="1"/>
  <c r="U702" i="1" s="1"/>
  <c r="T788" i="1"/>
  <c r="U788" i="1" s="1"/>
  <c r="T329" i="1"/>
  <c r="U329" i="1" s="1"/>
  <c r="T586" i="1"/>
  <c r="U586" i="1" s="1"/>
  <c r="T72" i="1"/>
  <c r="U72" i="1" s="1"/>
  <c r="T588" i="1"/>
  <c r="U588" i="1" s="1"/>
  <c r="T689" i="1"/>
  <c r="U689" i="1" s="1"/>
  <c r="T667" i="1"/>
  <c r="U667" i="1" s="1"/>
  <c r="T725" i="1"/>
  <c r="U725" i="1" s="1"/>
  <c r="T455" i="1"/>
  <c r="U455" i="1" s="1"/>
  <c r="T538" i="1"/>
  <c r="U538" i="1" s="1"/>
  <c r="T123" i="1"/>
  <c r="U123" i="1" s="1"/>
  <c r="T111" i="1"/>
  <c r="U111" i="1" s="1"/>
  <c r="T237" i="1"/>
  <c r="U237" i="1" s="1"/>
  <c r="T115" i="1"/>
  <c r="U115" i="1" s="1"/>
  <c r="T448" i="1"/>
  <c r="U448" i="1" s="1"/>
  <c r="T659" i="1"/>
  <c r="U659" i="1" s="1"/>
  <c r="T543" i="1"/>
  <c r="U543" i="1" s="1"/>
  <c r="T156" i="1"/>
  <c r="U156" i="1" s="1"/>
  <c r="T332" i="1"/>
  <c r="U332" i="1" s="1"/>
  <c r="T672" i="1"/>
  <c r="U672" i="1" s="1"/>
  <c r="T499" i="1"/>
  <c r="U499" i="1" s="1"/>
  <c r="T569" i="1"/>
  <c r="U569" i="1" s="1"/>
  <c r="T830" i="1"/>
  <c r="U830" i="1" s="1"/>
  <c r="T576" i="1"/>
  <c r="U576" i="1" s="1"/>
  <c r="T179" i="1"/>
  <c r="U179" i="1" s="1"/>
  <c r="T167" i="1"/>
  <c r="U167" i="1" s="1"/>
  <c r="T758" i="1"/>
  <c r="U758" i="1" s="1"/>
  <c r="T456" i="1"/>
  <c r="U456" i="1" s="1"/>
  <c r="T737" i="1"/>
  <c r="U737" i="1" s="1"/>
  <c r="T356" i="1"/>
  <c r="U356" i="1" s="1"/>
  <c r="T517" i="1"/>
  <c r="U517" i="1" s="1"/>
  <c r="T228" i="1"/>
  <c r="U228" i="1" s="1"/>
  <c r="T601" i="1"/>
  <c r="U601" i="1" s="1"/>
  <c r="T759" i="1"/>
  <c r="U759" i="1" s="1"/>
  <c r="T263" i="1"/>
  <c r="U263" i="1" s="1"/>
  <c r="T838" i="1"/>
  <c r="U838" i="1" s="1"/>
  <c r="T841" i="1"/>
  <c r="U841" i="1" s="1"/>
  <c r="T768" i="1"/>
  <c r="U768" i="1" s="1"/>
  <c r="T627" i="1"/>
  <c r="U627" i="1" s="1"/>
  <c r="T623" i="1"/>
  <c r="U623" i="1" s="1"/>
  <c r="T809" i="1"/>
  <c r="U809" i="1" s="1"/>
  <c r="T851" i="1"/>
  <c r="U851" i="1" s="1"/>
  <c r="T277" i="1"/>
  <c r="U277" i="1" s="1"/>
  <c r="T225" i="1"/>
  <c r="U225" i="1" s="1"/>
  <c r="T769" i="1"/>
  <c r="U769" i="1" s="1"/>
  <c r="T148" i="1"/>
  <c r="U148" i="1" s="1"/>
  <c r="T210" i="1"/>
  <c r="U210" i="1" s="1"/>
  <c r="T747" i="1"/>
  <c r="U747" i="1" s="1"/>
  <c r="T757" i="1"/>
  <c r="U757" i="1" s="1"/>
  <c r="T390" i="1"/>
  <c r="U390" i="1" s="1"/>
  <c r="T138" i="1"/>
  <c r="U138" i="1" s="1"/>
  <c r="T311" i="1"/>
  <c r="U311" i="1" s="1"/>
  <c r="T124" i="1"/>
  <c r="U124" i="1" s="1"/>
  <c r="T226" i="1"/>
  <c r="U226" i="1" s="1"/>
  <c r="T214" i="1"/>
  <c r="U214" i="1" s="1"/>
  <c r="T129" i="1"/>
  <c r="U129" i="1" s="1"/>
  <c r="T591" i="1"/>
  <c r="U591" i="1" s="1"/>
  <c r="T740" i="1"/>
  <c r="U740" i="1" s="1"/>
  <c r="T240" i="1"/>
  <c r="U240" i="1" s="1"/>
  <c r="T453" i="1"/>
  <c r="U453" i="1" s="1"/>
  <c r="T813" i="1"/>
  <c r="U813" i="1" s="1"/>
  <c r="T297" i="1"/>
  <c r="U297" i="1" s="1"/>
  <c r="T654" i="1"/>
  <c r="U654" i="1" s="1"/>
  <c r="T300" i="1"/>
  <c r="U300" i="1" s="1"/>
  <c r="T279" i="1"/>
  <c r="U279" i="1" s="1"/>
  <c r="T703" i="1"/>
  <c r="U703" i="1" s="1"/>
  <c r="T161" i="1"/>
  <c r="U161" i="1" s="1"/>
  <c r="T365" i="1"/>
  <c r="U365" i="1" s="1"/>
  <c r="T625" i="1"/>
  <c r="U625" i="1" s="1"/>
  <c r="T234" i="1"/>
  <c r="U234" i="1" s="1"/>
  <c r="T211" i="1"/>
  <c r="U211" i="1" s="1"/>
  <c r="T105" i="1"/>
  <c r="U105" i="1" s="1"/>
  <c r="T626" i="1"/>
  <c r="U626" i="1" s="1"/>
  <c r="T54" i="1"/>
  <c r="U54" i="1" s="1"/>
  <c r="T157" i="1"/>
  <c r="U157" i="1" s="1"/>
  <c r="T221" i="1"/>
  <c r="U221" i="1" s="1"/>
  <c r="T663" i="1"/>
  <c r="U663" i="1" s="1"/>
  <c r="T738" i="1"/>
  <c r="U738" i="1" s="1"/>
  <c r="T289" i="1"/>
  <c r="U289" i="1" s="1"/>
  <c r="T307" i="1"/>
  <c r="U307" i="1" s="1"/>
  <c r="T479" i="1"/>
  <c r="U479" i="1" s="1"/>
  <c r="T441" i="1"/>
  <c r="U441" i="1" s="1"/>
  <c r="T284" i="1"/>
  <c r="U284" i="1" s="1"/>
  <c r="T587" i="1"/>
  <c r="U587" i="1" s="1"/>
  <c r="T162" i="1"/>
  <c r="U162" i="1" s="1"/>
  <c r="T534" i="1"/>
  <c r="U534" i="1" s="1"/>
  <c r="T706" i="1"/>
  <c r="U706" i="1" s="1"/>
  <c r="T136" i="1"/>
  <c r="U136" i="1" s="1"/>
  <c r="T389" i="1"/>
  <c r="U389" i="1" s="1"/>
  <c r="T252" i="1"/>
  <c r="U252" i="1" s="1"/>
  <c r="T82" i="1"/>
  <c r="U82" i="1" s="1"/>
  <c r="T278" i="1"/>
  <c r="U278" i="1" s="1"/>
  <c r="T685" i="1"/>
  <c r="U685" i="1" s="1"/>
  <c r="T510" i="1"/>
  <c r="U510" i="1" s="1"/>
  <c r="T492" i="1"/>
  <c r="U492" i="1" s="1"/>
  <c r="T375" i="1"/>
  <c r="U375" i="1" s="1"/>
  <c r="T101" i="1"/>
  <c r="U101" i="1" s="1"/>
  <c r="T641" i="1"/>
  <c r="U641" i="1" s="1"/>
  <c r="T720" i="1"/>
  <c r="U720" i="1" s="1"/>
  <c r="T302" i="1"/>
  <c r="U302" i="1" s="1"/>
  <c r="T336" i="1"/>
  <c r="U336" i="1" s="1"/>
  <c r="T299" i="1"/>
  <c r="U299" i="1" s="1"/>
  <c r="T131" i="1"/>
  <c r="U131" i="1" s="1"/>
  <c r="T429" i="1"/>
  <c r="U429" i="1" s="1"/>
  <c r="T478" i="1"/>
  <c r="U478" i="1" s="1"/>
  <c r="T572" i="1"/>
  <c r="U572" i="1" s="1"/>
  <c r="T134" i="1"/>
  <c r="U134" i="1" s="1"/>
  <c r="T146" i="1"/>
  <c r="U146" i="1" s="1"/>
  <c r="T665" i="1"/>
  <c r="U665" i="1" s="1"/>
  <c r="T255" i="1"/>
  <c r="U255" i="1" s="1"/>
  <c r="T719" i="1"/>
  <c r="U719" i="1" s="1"/>
  <c r="T821" i="1"/>
  <c r="U821" i="1" s="1"/>
  <c r="T811" i="1"/>
  <c r="U811" i="1" s="1"/>
  <c r="T496" i="1"/>
  <c r="U496" i="1" s="1"/>
  <c r="T104" i="1"/>
  <c r="U104" i="1" s="1"/>
  <c r="T40" i="1"/>
  <c r="U40" i="1" s="1"/>
  <c r="T519" i="1"/>
  <c r="U519" i="1" s="1"/>
  <c r="T742" i="1"/>
  <c r="U742" i="1" s="1"/>
  <c r="T248" i="1"/>
  <c r="U248" i="1" s="1"/>
  <c r="T823" i="1"/>
  <c r="U823" i="1" s="1"/>
  <c r="T180" i="1"/>
  <c r="U180" i="1" s="1"/>
  <c r="T143" i="1"/>
  <c r="U143" i="1" s="1"/>
  <c r="T431" i="1"/>
  <c r="U431" i="1" s="1"/>
  <c r="T67" i="1"/>
  <c r="U67" i="1" s="1"/>
  <c r="T597" i="1"/>
  <c r="U597" i="1" s="1"/>
  <c r="T73" i="1"/>
  <c r="U73" i="1" s="1"/>
  <c r="T748" i="1"/>
  <c r="U748" i="1" s="1"/>
  <c r="T174" i="1"/>
  <c r="U174" i="1" s="1"/>
  <c r="T49" i="1"/>
  <c r="U49" i="1" s="1"/>
  <c r="T729" i="1"/>
  <c r="U729" i="1" s="1"/>
  <c r="T775" i="1"/>
  <c r="U775" i="1" s="1"/>
  <c r="T494" i="1"/>
  <c r="U494" i="1" s="1"/>
  <c r="T459" i="1"/>
  <c r="U459" i="1" s="1"/>
  <c r="T164" i="1"/>
  <c r="U164" i="1" s="1"/>
  <c r="T294" i="1"/>
  <c r="U294" i="1" s="1"/>
  <c r="T50" i="1"/>
  <c r="U50" i="1" s="1"/>
  <c r="T701" i="1"/>
  <c r="U701" i="1" s="1"/>
  <c r="T602" i="1"/>
  <c r="U602" i="1" s="1"/>
  <c r="T393" i="1"/>
  <c r="U393" i="1" s="1"/>
  <c r="T472" i="1"/>
  <c r="U472" i="1" s="1"/>
  <c r="T562" i="1"/>
  <c r="U562" i="1" s="1"/>
  <c r="T218" i="1"/>
  <c r="U218" i="1" s="1"/>
  <c r="T36" i="1"/>
  <c r="U36" i="1" s="1"/>
  <c r="T195" i="1"/>
  <c r="U195" i="1" s="1"/>
  <c r="T172" i="1"/>
  <c r="U172" i="1" s="1"/>
  <c r="T846" i="1"/>
  <c r="U846" i="1" s="1"/>
  <c r="T619" i="1"/>
  <c r="U619" i="1" s="1"/>
  <c r="T535" i="1"/>
  <c r="U535" i="1" s="1"/>
  <c r="T35" i="1"/>
  <c r="U35" i="1" s="1"/>
  <c r="T361" i="1"/>
  <c r="U361" i="1" s="1"/>
  <c r="T165" i="1"/>
  <c r="U165" i="1" s="1"/>
  <c r="T396" i="1"/>
  <c r="U396" i="1" s="1"/>
  <c r="T721" i="1"/>
  <c r="U721" i="1" s="1"/>
  <c r="T404" i="1"/>
  <c r="U404" i="1" s="1"/>
  <c r="T521" i="1"/>
  <c r="U521" i="1" s="1"/>
  <c r="T170" i="1"/>
  <c r="U170" i="1" s="1"/>
  <c r="T133" i="1"/>
  <c r="U133" i="1" s="1"/>
  <c r="T219" i="1"/>
  <c r="U219" i="1" s="1"/>
  <c r="T402" i="1"/>
  <c r="U402" i="1" s="1"/>
  <c r="T612" i="1"/>
  <c r="U612" i="1" s="1"/>
  <c r="T694" i="1"/>
  <c r="U694" i="1" s="1"/>
  <c r="T650" i="1"/>
  <c r="U650" i="1" s="1"/>
  <c r="T319" i="1"/>
  <c r="U319" i="1" s="1"/>
  <c r="T268" i="1"/>
  <c r="U268" i="1" s="1"/>
  <c r="T98" i="1"/>
  <c r="U98" i="1" s="1"/>
  <c r="T476" i="1"/>
  <c r="U476" i="1" s="1"/>
  <c r="T533" i="1"/>
  <c r="U533" i="1" s="1"/>
  <c r="T99" i="1"/>
  <c r="U99" i="1" s="1"/>
  <c r="T771" i="1"/>
  <c r="U771" i="1" s="1"/>
  <c r="T561" i="1"/>
  <c r="U561" i="1" s="1"/>
  <c r="T705" i="1"/>
  <c r="U705" i="1" s="1"/>
  <c r="T488" i="1"/>
  <c r="U488" i="1" s="1"/>
  <c r="T187" i="1"/>
  <c r="U187" i="1" s="1"/>
  <c r="T445" i="1"/>
  <c r="U445" i="1" s="1"/>
  <c r="T755" i="1"/>
  <c r="U755" i="1" s="1"/>
  <c r="T581" i="1"/>
  <c r="U581" i="1" s="1"/>
  <c r="T501" i="1"/>
  <c r="U501" i="1" s="1"/>
  <c r="T735" i="1"/>
  <c r="U735" i="1" s="1"/>
  <c r="T24" i="1"/>
  <c r="U24" i="1" s="1"/>
  <c r="T256" i="1"/>
  <c r="U256" i="1" s="1"/>
  <c r="T312" i="1"/>
  <c r="U312" i="1" s="1"/>
  <c r="T633" i="1"/>
  <c r="U633" i="1" s="1"/>
  <c r="T731" i="1"/>
  <c r="U731" i="1" s="1"/>
  <c r="T270" i="1"/>
  <c r="U270" i="1" s="1"/>
  <c r="T505" i="1"/>
  <c r="U505" i="1" s="1"/>
  <c r="T120" i="1"/>
  <c r="U120" i="1" s="1"/>
  <c r="T634" i="1"/>
  <c r="U634" i="1" s="1"/>
  <c r="T183" i="1"/>
  <c r="U183" i="1" s="1"/>
  <c r="T487" i="1"/>
  <c r="U487" i="1" s="1"/>
  <c r="T114" i="1"/>
  <c r="U114" i="1" s="1"/>
  <c r="T364" i="1"/>
  <c r="U364" i="1" s="1"/>
  <c r="T127" i="1"/>
  <c r="U127" i="1" s="1"/>
  <c r="T770" i="1"/>
  <c r="U770" i="1" s="1"/>
  <c r="T249" i="1"/>
  <c r="U249" i="1" s="1"/>
  <c r="T546" i="1"/>
  <c r="U546" i="1" s="1"/>
  <c r="T178" i="1"/>
  <c r="U178" i="1" s="1"/>
  <c r="T103" i="1"/>
  <c r="U103" i="1" s="1"/>
  <c r="T493" i="1"/>
  <c r="U493" i="1" s="1"/>
  <c r="T512" i="1"/>
  <c r="U512" i="1" s="1"/>
  <c r="T119" i="1"/>
  <c r="U119" i="1" s="1"/>
  <c r="T251" i="1"/>
  <c r="U251" i="1" s="1"/>
  <c r="T642" i="1"/>
  <c r="U642" i="1" s="1"/>
  <c r="T843" i="1"/>
  <c r="U843" i="1" s="1"/>
  <c r="T353" i="1"/>
  <c r="U353" i="1" s="1"/>
  <c r="T712" i="1"/>
  <c r="U712" i="1" s="1"/>
  <c r="T699" i="1"/>
  <c r="U699" i="1" s="1"/>
  <c r="T681" i="1"/>
  <c r="U681" i="1" s="1"/>
  <c r="T560" i="1"/>
  <c r="U560" i="1" s="1"/>
  <c r="T618" i="1"/>
  <c r="U618" i="1" s="1"/>
  <c r="T182" i="1"/>
  <c r="U182" i="1" s="1"/>
  <c r="T475" i="1"/>
  <c r="U475" i="1" s="1"/>
  <c r="T607" i="1"/>
  <c r="U607" i="1" s="1"/>
  <c r="T56" i="1"/>
  <c r="U56" i="1" s="1"/>
  <c r="T282" i="1"/>
  <c r="U282" i="1" s="1"/>
  <c r="T328" i="1"/>
  <c r="U328" i="1" s="1"/>
  <c r="T781" i="1"/>
  <c r="U781" i="1" s="1"/>
  <c r="T188" i="1"/>
  <c r="U188" i="1" s="1"/>
  <c r="T477" i="1"/>
  <c r="U477" i="1" s="1"/>
  <c r="T593" i="1"/>
  <c r="U593" i="1" s="1"/>
  <c r="T310" i="1"/>
  <c r="U310" i="1" s="1"/>
  <c r="T835" i="1"/>
  <c r="U835" i="1" s="1"/>
  <c r="T227" i="1"/>
  <c r="U227" i="1" s="1"/>
  <c r="T185" i="1"/>
  <c r="U185" i="1" s="1"/>
  <c r="T466" i="1"/>
  <c r="U466" i="1" s="1"/>
  <c r="T266" i="1"/>
  <c r="U266" i="1" s="1"/>
  <c r="T325" i="1"/>
  <c r="U325" i="1" s="1"/>
  <c r="T97" i="1"/>
  <c r="U97" i="1" s="1"/>
  <c r="T286" i="1"/>
  <c r="U286" i="1" s="1"/>
  <c r="T324" i="1"/>
  <c r="U324" i="1" s="1"/>
  <c r="T86" i="1"/>
  <c r="U86" i="1" s="1"/>
  <c r="T192" i="1"/>
  <c r="U192" i="1" s="1"/>
  <c r="T471" i="1"/>
  <c r="U471" i="1" s="1"/>
  <c r="T403" i="1"/>
  <c r="U403" i="1" s="1"/>
  <c r="T6" i="1"/>
  <c r="U6" i="1" s="1"/>
  <c r="T48" i="1"/>
  <c r="U48" i="1" s="1"/>
  <c r="T696" i="1"/>
  <c r="U696" i="1" s="1"/>
  <c r="T520" i="1"/>
  <c r="U520" i="1" s="1"/>
  <c r="T13" i="1"/>
  <c r="U13" i="1" s="1"/>
  <c r="T57" i="1"/>
  <c r="U57" i="1" s="1"/>
  <c r="T779" i="1"/>
  <c r="U779" i="1" s="1"/>
  <c r="T649" i="1"/>
  <c r="U649" i="1" s="1"/>
  <c r="T537" i="1"/>
  <c r="U537" i="1" s="1"/>
  <c r="T231" i="1"/>
  <c r="U231" i="1" s="1"/>
  <c r="T175" i="1"/>
  <c r="U175" i="1" s="1"/>
  <c r="T465" i="1"/>
  <c r="U465" i="1" s="1"/>
  <c r="T323" i="1"/>
  <c r="U323" i="1" s="1"/>
  <c r="T26" i="1"/>
  <c r="U26" i="1" s="1"/>
  <c r="T819" i="1"/>
  <c r="U819" i="1" s="1"/>
  <c r="T509" i="1"/>
  <c r="U509" i="1" s="1"/>
  <c r="T11" i="1"/>
  <c r="U11" i="1" s="1"/>
  <c r="T254" i="1"/>
  <c r="U254" i="1" s="1"/>
  <c r="T554" i="1"/>
  <c r="U554" i="1" s="1"/>
  <c r="T207" i="1"/>
  <c r="U207" i="1" s="1"/>
  <c r="T700" i="1"/>
  <c r="U700" i="1" s="1"/>
  <c r="T171" i="1"/>
  <c r="U171" i="1" s="1"/>
  <c r="T107" i="1"/>
  <c r="U107" i="1" s="1"/>
  <c r="T55" i="1"/>
  <c r="U55" i="1" s="1"/>
  <c r="T314" i="1"/>
  <c r="U314" i="1" s="1"/>
  <c r="T786" i="1"/>
  <c r="U786" i="1" s="1"/>
  <c r="T620" i="1"/>
  <c r="U620" i="1" s="1"/>
  <c r="T464" i="1"/>
  <c r="U464" i="1" s="1"/>
  <c r="T688" i="1"/>
  <c r="U688" i="1" s="1"/>
  <c r="T394" i="1"/>
  <c r="U394" i="1" s="1"/>
  <c r="T380" i="1"/>
  <c r="U380" i="1" s="1"/>
  <c r="T440" i="1"/>
  <c r="U440" i="1" s="1"/>
  <c r="T594" i="1"/>
  <c r="U594" i="1" s="1"/>
  <c r="T805" i="1"/>
  <c r="U805" i="1" s="1"/>
  <c r="T695" i="1"/>
  <c r="U695" i="1" s="1"/>
  <c r="T540" i="1"/>
  <c r="U540" i="1" s="1"/>
  <c r="T856" i="1"/>
  <c r="U856" i="1" s="1"/>
  <c r="T366" i="1"/>
  <c r="U366" i="1" s="1"/>
  <c r="T804" i="1"/>
  <c r="U804" i="1" s="1"/>
  <c r="T139" i="1"/>
  <c r="U139" i="1" s="1"/>
  <c r="T511" i="1"/>
  <c r="U511" i="1" s="1"/>
  <c r="T197" i="1"/>
  <c r="U197" i="1" s="1"/>
  <c r="T782" i="1"/>
  <c r="U782" i="1" s="1"/>
  <c r="T317" i="1"/>
  <c r="U317" i="1" s="1"/>
  <c r="T415" i="1"/>
  <c r="U415" i="1" s="1"/>
  <c r="T528" i="1"/>
  <c r="U528" i="1" s="1"/>
  <c r="T662" i="1"/>
  <c r="U662" i="1" s="1"/>
  <c r="T203" i="1"/>
  <c r="U203" i="1" s="1"/>
  <c r="T853" i="1"/>
  <c r="U853" i="1" s="1"/>
  <c r="T199" i="1"/>
  <c r="U199" i="1" s="1"/>
  <c r="T826" i="1"/>
  <c r="U826" i="1" s="1"/>
  <c r="T551" i="1"/>
  <c r="U551" i="1" s="1"/>
  <c r="T632" i="1"/>
  <c r="U632" i="1" s="1"/>
  <c r="T814" i="1"/>
  <c r="U814" i="1" s="1"/>
  <c r="T589" i="1"/>
  <c r="U589" i="1" s="1"/>
  <c r="T245" i="1"/>
  <c r="U245" i="1" s="1"/>
  <c r="T595" i="1"/>
  <c r="U595" i="1" s="1"/>
  <c r="T34" i="1"/>
  <c r="U34" i="1" s="1"/>
  <c r="T524" i="1"/>
  <c r="U524" i="1" s="1"/>
  <c r="T753" i="1"/>
  <c r="U753" i="1" s="1"/>
  <c r="T53" i="1"/>
  <c r="U53" i="1" s="1"/>
  <c r="T291" i="1"/>
  <c r="U291" i="1" s="1"/>
  <c r="T62" i="1"/>
  <c r="U62" i="1" s="1"/>
  <c r="T190" i="1"/>
  <c r="U190" i="1" s="1"/>
  <c r="T530" i="1"/>
  <c r="U530" i="1" s="1"/>
  <c r="T116" i="1"/>
  <c r="U116" i="1" s="1"/>
  <c r="T579" i="1"/>
  <c r="U579" i="1" s="1"/>
  <c r="T784" i="1"/>
  <c r="U784" i="1" s="1"/>
  <c r="T486" i="1"/>
  <c r="U486" i="1" s="1"/>
  <c r="T258" i="1"/>
  <c r="U258" i="1" s="1"/>
  <c r="T608" i="1"/>
  <c r="U608" i="1" s="1"/>
  <c r="T692" i="1"/>
  <c r="U692" i="1" s="1"/>
  <c r="T686" i="1"/>
  <c r="U686" i="1" s="1"/>
  <c r="T603" i="1"/>
  <c r="U603" i="1" s="1"/>
  <c r="T287" i="1"/>
  <c r="U287" i="1" s="1"/>
  <c r="T815" i="1"/>
  <c r="U815" i="1" s="1"/>
  <c r="T424" i="1"/>
  <c r="U424" i="1" s="1"/>
  <c r="T611" i="1"/>
  <c r="U611" i="1" s="1"/>
  <c r="T95" i="1"/>
  <c r="U95" i="1" s="1"/>
  <c r="T816" i="1"/>
  <c r="U816" i="1" s="1"/>
  <c r="T858" i="1"/>
  <c r="U858" i="1" s="1"/>
  <c r="T309" i="1"/>
  <c r="U309" i="1" s="1"/>
  <c r="T386" i="1"/>
  <c r="U386" i="1" s="1"/>
  <c r="T527" i="1"/>
  <c r="U527" i="1" s="1"/>
  <c r="T349" i="1"/>
  <c r="U349" i="1" s="1"/>
  <c r="T785" i="1"/>
  <c r="U785" i="1" s="1"/>
  <c r="T23" i="1"/>
  <c r="U23" i="1" s="1"/>
  <c r="T820" i="1"/>
  <c r="U820" i="1" s="1"/>
  <c r="T213" i="1"/>
  <c r="U213" i="1" s="1"/>
  <c r="T74" i="1"/>
  <c r="U74" i="1" s="1"/>
  <c r="T427" i="1"/>
  <c r="U427" i="1" s="1"/>
  <c r="T89" i="1"/>
  <c r="U89" i="1" s="1"/>
  <c r="T267" i="1"/>
  <c r="U267" i="1" s="1"/>
  <c r="T578" i="1"/>
  <c r="U578" i="1" s="1"/>
  <c r="T33" i="1"/>
  <c r="U33" i="1" s="1"/>
  <c r="T855" i="1"/>
  <c r="U855" i="1" s="1"/>
  <c r="T304" i="1"/>
  <c r="U304" i="1" s="1"/>
  <c r="T350" i="1"/>
  <c r="U350" i="1" s="1"/>
  <c r="T802" i="1"/>
  <c r="U802" i="1" s="1"/>
  <c r="T371" i="1"/>
  <c r="U371" i="1" s="1"/>
  <c r="T462" i="1"/>
  <c r="U462" i="1" s="1"/>
  <c r="T77" i="1"/>
  <c r="U77" i="1" s="1"/>
  <c r="T230" i="1"/>
  <c r="U230" i="1" s="1"/>
  <c r="T69" i="1"/>
  <c r="U69" i="1" s="1"/>
  <c r="T80" i="1"/>
  <c r="U80" i="1" s="1"/>
  <c r="T600" i="1"/>
  <c r="U600" i="1" s="1"/>
  <c r="T418" i="1"/>
  <c r="U418" i="1" s="1"/>
  <c r="T428" i="1"/>
  <c r="U428" i="1" s="1"/>
  <c r="T829" i="1"/>
  <c r="U829" i="1" s="1"/>
  <c r="T273" i="1"/>
  <c r="U273" i="1" s="1"/>
  <c r="T265" i="1"/>
  <c r="U265" i="1" s="1"/>
  <c r="T716" i="1"/>
  <c r="U716" i="1" s="1"/>
  <c r="T176" i="1"/>
  <c r="U176" i="1" s="1"/>
  <c r="T680" i="1"/>
  <c r="U680" i="1" s="1"/>
  <c r="T334" i="1"/>
  <c r="U334" i="1" s="1"/>
  <c r="T836" i="1"/>
  <c r="U836" i="1" s="1"/>
  <c r="T288" i="1"/>
  <c r="U288" i="1" s="1"/>
  <c r="T508" i="1"/>
  <c r="U508" i="1" s="1"/>
  <c r="T90" i="1"/>
  <c r="U90" i="1" s="1"/>
  <c r="T426" i="1"/>
  <c r="U426" i="1" s="1"/>
  <c r="T806" i="1"/>
  <c r="U806" i="1" s="1"/>
  <c r="T224" i="1"/>
  <c r="U224" i="1" s="1"/>
  <c r="T316" i="1"/>
  <c r="U316" i="1" s="1"/>
  <c r="T766" i="1"/>
  <c r="U766" i="1" s="1"/>
  <c r="T348" i="1"/>
  <c r="U348" i="1" s="1"/>
  <c r="T370" i="1"/>
  <c r="U370" i="1" s="1"/>
  <c r="T789" i="1"/>
  <c r="U789" i="1" s="1"/>
  <c r="T529" i="1"/>
  <c r="U529" i="1" s="1"/>
  <c r="T795" i="1"/>
  <c r="U795" i="1" s="1"/>
  <c r="T223" i="1"/>
  <c r="U223" i="1" s="1"/>
  <c r="T303" i="1"/>
  <c r="U303" i="1" s="1"/>
  <c r="T250" i="1"/>
  <c r="U250" i="1" s="1"/>
  <c r="T842" i="1"/>
  <c r="U842" i="1" s="1"/>
  <c r="T563" i="1"/>
  <c r="U563" i="1" s="1"/>
  <c r="T777" i="1"/>
  <c r="U777" i="1" s="1"/>
  <c r="T281" i="1"/>
  <c r="U281" i="1" s="1"/>
  <c r="T745" i="1"/>
  <c r="U745" i="1" s="1"/>
  <c r="T421" i="1"/>
  <c r="U421" i="1" s="1"/>
  <c r="T202" i="1"/>
  <c r="U202" i="1" s="1"/>
  <c r="T439" i="1"/>
  <c r="U439" i="1" s="1"/>
  <c r="T52" i="1"/>
  <c r="U52" i="1" s="1"/>
  <c r="T746" i="1"/>
  <c r="U746" i="1" s="1"/>
  <c r="T574" i="1"/>
  <c r="U574" i="1" s="1"/>
  <c r="T630" i="1"/>
  <c r="U630" i="1" s="1"/>
  <c r="T385" i="1"/>
  <c r="U385" i="1" s="1"/>
  <c r="T615" i="1"/>
  <c r="U615" i="1" s="1"/>
  <c r="T184" i="1"/>
  <c r="U184" i="1" s="1"/>
  <c r="T244" i="1"/>
  <c r="U244" i="1" s="1"/>
  <c r="T498" i="1"/>
  <c r="U498" i="1" s="1"/>
  <c r="T585" i="1"/>
  <c r="U585" i="1" s="1"/>
  <c r="T676" i="1"/>
  <c r="U676" i="1" s="1"/>
  <c r="T163" i="1"/>
  <c r="U163" i="1" s="1"/>
  <c r="T41" i="1"/>
  <c r="U41" i="1" s="1"/>
  <c r="T691" i="1"/>
  <c r="U691" i="1" s="1"/>
  <c r="T550" i="1"/>
  <c r="U550" i="1" s="1"/>
  <c r="T433" i="1"/>
  <c r="U433" i="1" s="1"/>
  <c r="T502" i="1"/>
  <c r="U502" i="1" s="1"/>
  <c r="T147" i="1"/>
  <c r="U147" i="1" s="1"/>
  <c r="T531" i="1"/>
  <c r="U531" i="1" s="1"/>
  <c r="T43" i="1"/>
  <c r="U43" i="1" s="1"/>
  <c r="T417" i="1"/>
  <c r="U417" i="1" s="1"/>
  <c r="T326" i="1"/>
  <c r="U326" i="1" s="1"/>
  <c r="T832" i="1"/>
  <c r="U832" i="1" s="1"/>
  <c r="T557" i="1"/>
  <c r="U557" i="1" s="1"/>
  <c r="T70" i="1"/>
  <c r="U70" i="1" s="1"/>
  <c r="T39" i="1"/>
  <c r="U39" i="1" s="1"/>
  <c r="T301" i="1"/>
  <c r="U301" i="1" s="1"/>
  <c r="T112" i="1"/>
  <c r="U112" i="1" s="1"/>
  <c r="T474" i="1"/>
  <c r="U474" i="1" s="1"/>
  <c r="T239" i="1"/>
  <c r="U239" i="1" s="1"/>
  <c r="T467" i="1"/>
  <c r="U467" i="1" s="1"/>
  <c r="T413" i="1"/>
  <c r="U413" i="1" s="1"/>
  <c r="T483" i="1"/>
  <c r="U483" i="1" s="1"/>
  <c r="T616" i="1"/>
  <c r="U616" i="1" s="1"/>
  <c r="T414" i="1"/>
  <c r="U414" i="1" s="1"/>
  <c r="T800" i="1"/>
  <c r="U800" i="1" s="1"/>
  <c r="T847" i="1"/>
  <c r="U847" i="1" s="1"/>
  <c r="T315" i="1"/>
  <c r="U315" i="1" s="1"/>
  <c r="T825" i="1"/>
  <c r="U825" i="1" s="1"/>
  <c r="T590" i="1"/>
  <c r="U590" i="1" s="1"/>
  <c r="T553" i="1"/>
  <c r="U553" i="1" s="1"/>
  <c r="T110" i="1"/>
  <c r="U110" i="1" s="1"/>
  <c r="T296" i="1"/>
  <c r="U296" i="1" s="1"/>
  <c r="T596" i="1"/>
  <c r="U596" i="1" s="1"/>
  <c r="T373" i="1"/>
  <c r="U373" i="1" s="1"/>
  <c r="T306" i="1"/>
  <c r="U306" i="1" s="1"/>
  <c r="T354" i="1"/>
  <c r="U354" i="1" s="1"/>
  <c r="T645" i="1"/>
  <c r="U645" i="1" s="1"/>
  <c r="T29" i="1"/>
  <c r="U29" i="1" s="1"/>
  <c r="T401" i="1"/>
  <c r="U401" i="1" s="1"/>
  <c r="T66" i="1"/>
  <c r="U66" i="1" s="1"/>
  <c r="T81" i="1"/>
  <c r="U81" i="1" s="1"/>
  <c r="T261" i="1"/>
  <c r="U261" i="1" s="1"/>
  <c r="T409" i="1"/>
  <c r="U409" i="1" s="1"/>
  <c r="T446" i="1"/>
  <c r="U446" i="1" s="1"/>
  <c r="T717" i="1"/>
  <c r="U717" i="1" s="1"/>
  <c r="T793" i="1"/>
  <c r="U793" i="1" s="1"/>
  <c r="T84" i="1"/>
  <c r="U84" i="1" s="1"/>
  <c r="T544" i="1"/>
  <c r="U544" i="1" s="1"/>
  <c r="T298" i="1"/>
  <c r="U298" i="1" s="1"/>
  <c r="T711" i="1"/>
  <c r="U711" i="1" s="1"/>
  <c r="T260" i="1"/>
  <c r="U260" i="1" s="1"/>
  <c r="T358" i="1"/>
  <c r="U358" i="1" s="1"/>
  <c r="T568" i="1"/>
  <c r="U568" i="1" s="1"/>
  <c r="T233" i="1"/>
  <c r="U233" i="1" s="1"/>
  <c r="T141" i="1"/>
  <c r="U141" i="1" s="1"/>
  <c r="T189" i="1"/>
  <c r="U189" i="1" s="1"/>
  <c r="T710" i="1"/>
  <c r="U710" i="1" s="1"/>
  <c r="T639" i="1"/>
  <c r="U639" i="1" s="1"/>
  <c r="T47" i="1"/>
  <c r="U47" i="1" s="1"/>
  <c r="T660" i="1"/>
  <c r="U660" i="1" s="1"/>
  <c r="T153" i="1"/>
  <c r="U153" i="1" s="1"/>
  <c r="T341" i="1"/>
  <c r="U341" i="1" s="1"/>
  <c r="T754" i="1"/>
  <c r="U754" i="1" s="1"/>
  <c r="T376" i="1"/>
  <c r="U376" i="1" s="1"/>
  <c r="T739" i="1"/>
  <c r="U739" i="1" s="1"/>
  <c r="T60" i="1"/>
  <c r="U60" i="1" s="1"/>
  <c r="T152" i="1"/>
  <c r="U152" i="1" s="1"/>
  <c r="T556" i="1"/>
  <c r="U556" i="1" s="1"/>
  <c r="T160" i="1"/>
  <c r="U160" i="1" s="1"/>
  <c r="T547" i="1"/>
  <c r="U547" i="1" s="1"/>
  <c r="T125" i="1"/>
  <c r="U125" i="1" s="1"/>
  <c r="T337" i="1"/>
  <c r="U337" i="1" s="1"/>
  <c r="T238" i="1"/>
  <c r="U238" i="1" s="1"/>
  <c r="T137" i="1"/>
  <c r="U137" i="1" s="1"/>
  <c r="T656" i="1"/>
  <c r="U656" i="1" s="1"/>
  <c r="T85" i="1"/>
  <c r="U85" i="1" s="1"/>
  <c r="T637" i="1"/>
  <c r="U637" i="1" s="1"/>
  <c r="T844" i="1"/>
  <c r="U844" i="1" s="1"/>
  <c r="T760" i="1"/>
  <c r="U760" i="1" s="1"/>
  <c r="T432" i="1"/>
  <c r="U432" i="1" s="1"/>
  <c r="T548" i="1"/>
  <c r="U548" i="1" s="1"/>
  <c r="T693" i="1"/>
  <c r="U693" i="1" s="1"/>
  <c r="T343" i="1"/>
  <c r="U343" i="1" s="1"/>
  <c r="T108" i="1"/>
  <c r="U108" i="1" s="1"/>
  <c r="T452" i="1"/>
  <c r="U452" i="1" s="1"/>
  <c r="T776" i="1"/>
  <c r="U776" i="1" s="1"/>
  <c r="T751" i="1"/>
  <c r="U751" i="1" s="1"/>
  <c r="T229" i="1"/>
  <c r="U229" i="1" s="1"/>
  <c r="T734" i="1"/>
  <c r="U734" i="1" s="1"/>
  <c r="T387" i="1"/>
  <c r="U387" i="1" s="1"/>
  <c r="T140" i="1"/>
  <c r="U140" i="1" s="1"/>
  <c r="T664" i="1"/>
  <c r="U664" i="1" s="1"/>
  <c r="T497" i="1"/>
  <c r="U497" i="1" s="1"/>
  <c r="T469" i="1"/>
  <c r="U469" i="1" s="1"/>
  <c r="T558" i="1"/>
  <c r="U558" i="1" s="1"/>
  <c r="T106" i="1"/>
  <c r="U106" i="1" s="1"/>
  <c r="T38" i="1"/>
  <c r="U38" i="1" s="1"/>
  <c r="T20" i="1"/>
  <c r="U20" i="1" s="1"/>
  <c r="T27" i="1"/>
  <c r="U27" i="1" s="1"/>
  <c r="T16" i="1"/>
  <c r="U16" i="1" s="1"/>
  <c r="T850" i="1"/>
  <c r="U850" i="1" s="1"/>
  <c r="T515" i="1"/>
  <c r="U515" i="1" s="1"/>
  <c r="T536" i="1"/>
  <c r="U536" i="1" s="1"/>
  <c r="T410" i="1"/>
  <c r="U410" i="1" s="1"/>
  <c r="T573" i="1"/>
  <c r="U573" i="1" s="1"/>
  <c r="T845" i="1"/>
  <c r="U845" i="1" s="1"/>
  <c r="T378" i="1"/>
  <c r="U378" i="1" s="1"/>
  <c r="T504" i="1"/>
  <c r="U504" i="1" s="1"/>
  <c r="T363" i="1"/>
  <c r="U363" i="1" s="1"/>
  <c r="T420" i="1"/>
  <c r="U420" i="1" s="1"/>
  <c r="T194" i="1"/>
  <c r="U194" i="1" s="1"/>
  <c r="T145" i="1"/>
  <c r="U145" i="1" s="1"/>
  <c r="T339" i="1"/>
  <c r="U339" i="1" s="1"/>
  <c r="T643" i="1"/>
  <c r="U643" i="1" s="1"/>
  <c r="T17" i="1"/>
  <c r="U17" i="1" s="1"/>
  <c r="T803" i="1"/>
  <c r="U803" i="1" s="1"/>
  <c r="T532" i="1"/>
  <c r="U532" i="1" s="1"/>
  <c r="T833" i="1"/>
  <c r="U833" i="1" s="1"/>
  <c r="T774" i="1"/>
  <c r="U774" i="1" s="1"/>
  <c r="T91" i="1"/>
  <c r="U91" i="1" s="1"/>
  <c r="T657" i="1"/>
  <c r="U657" i="1" s="1"/>
  <c r="T392" i="1"/>
  <c r="U392" i="1" s="1"/>
  <c r="T430" i="1"/>
  <c r="U430" i="1" s="1"/>
  <c r="T714" i="1"/>
  <c r="U714" i="1" s="1"/>
  <c r="T584" i="1"/>
  <c r="U584" i="1" s="1"/>
  <c r="T678" i="1"/>
  <c r="U678" i="1" s="1"/>
  <c r="X398" i="1" l="1"/>
  <c r="Y398" i="1" s="1"/>
  <c r="X799" i="1"/>
  <c r="Y799" i="1" s="1"/>
  <c r="X449" i="1"/>
  <c r="Y449" i="1" s="1"/>
  <c r="X151" i="1"/>
  <c r="Y151" i="1" s="1"/>
  <c r="X817" i="1"/>
  <c r="Y817" i="1" s="1"/>
  <c r="P135" i="1"/>
  <c r="X461" i="1"/>
  <c r="Y461" i="1" s="1"/>
  <c r="P577" i="1"/>
  <c r="P411" i="1"/>
  <c r="P382" i="1"/>
  <c r="P344" i="1"/>
  <c r="P525" i="1"/>
  <c r="X253" i="1"/>
  <c r="Y253" i="1" s="1"/>
  <c r="P780" i="1"/>
  <c r="P621" i="1"/>
  <c r="X92" i="1"/>
  <c r="Y92" i="1" s="1"/>
  <c r="X797" i="1"/>
  <c r="Y797" i="1" s="1"/>
  <c r="P322" i="1"/>
  <c r="P733" i="1"/>
  <c r="X468" i="1"/>
  <c r="Y468" i="1" s="1"/>
  <c r="X37" i="1"/>
  <c r="Y37" i="1" s="1"/>
  <c r="P444" i="1"/>
  <c r="P381" i="1"/>
  <c r="P644" i="1"/>
  <c r="P177" i="1"/>
  <c r="X142" i="1"/>
  <c r="Y142" i="1" s="1"/>
  <c r="X18" i="1"/>
  <c r="Y18" i="1" s="1"/>
  <c r="P159" i="1"/>
  <c r="X78" i="1"/>
  <c r="Y78" i="1" s="1"/>
  <c r="P335" i="1"/>
  <c r="X545" i="1"/>
  <c r="Y545" i="1" s="1"/>
  <c r="P204" i="1"/>
  <c r="X704" i="1"/>
  <c r="Y704" i="1" s="1"/>
  <c r="X614" i="1"/>
  <c r="Y614" i="1" s="1"/>
  <c r="P5" i="1"/>
  <c r="X7" i="1"/>
  <c r="Y7" i="1" s="1"/>
  <c r="P743" i="1"/>
  <c r="X752" i="1"/>
  <c r="Y752" i="1" s="1"/>
  <c r="X9" i="1"/>
  <c r="Y9" i="1" s="1"/>
  <c r="X473" i="1"/>
  <c r="Y473" i="1" s="1"/>
  <c r="X22" i="1"/>
  <c r="Y22" i="1" s="1"/>
  <c r="X661" i="1"/>
  <c r="Y661" i="1" s="1"/>
  <c r="X150" i="1"/>
  <c r="Y150" i="1" s="1"/>
  <c r="X798" i="1"/>
  <c r="Y798" i="1" s="1"/>
  <c r="P275" i="1"/>
  <c r="X379" i="1"/>
  <c r="Y379" i="1" s="1"/>
  <c r="X828" i="1"/>
  <c r="Y828" i="1" s="1"/>
  <c r="X208" i="1"/>
  <c r="Y208" i="1" s="1"/>
  <c r="P598" i="1"/>
  <c r="U818" i="1"/>
  <c r="P201" i="1"/>
  <c r="X201" i="1"/>
  <c r="Y201" i="1" s="1"/>
  <c r="P392" i="1"/>
  <c r="X392" i="1"/>
  <c r="Y392" i="1" s="1"/>
  <c r="P643" i="1"/>
  <c r="X643" i="1"/>
  <c r="Y643" i="1" s="1"/>
  <c r="P845" i="1"/>
  <c r="X845" i="1"/>
  <c r="Y845" i="1" s="1"/>
  <c r="P469" i="1"/>
  <c r="X469" i="1"/>
  <c r="Y469" i="1" s="1"/>
  <c r="P776" i="1"/>
  <c r="X776" i="1"/>
  <c r="Y776" i="1" s="1"/>
  <c r="P137" i="1"/>
  <c r="X137" i="1"/>
  <c r="Y137" i="1" s="1"/>
  <c r="P60" i="1"/>
  <c r="X60" i="1"/>
  <c r="Y60" i="1" s="1"/>
  <c r="P639" i="1"/>
  <c r="X639" i="1"/>
  <c r="Y639" i="1" s="1"/>
  <c r="P711" i="1"/>
  <c r="X711" i="1"/>
  <c r="Y711" i="1" s="1"/>
  <c r="P261" i="1"/>
  <c r="X261" i="1"/>
  <c r="Y261" i="1" s="1"/>
  <c r="P553" i="1"/>
  <c r="X553" i="1"/>
  <c r="Y553" i="1" s="1"/>
  <c r="P483" i="1"/>
  <c r="X483" i="1"/>
  <c r="Y483" i="1" s="1"/>
  <c r="P70" i="1"/>
  <c r="X70" i="1"/>
  <c r="Y70" i="1" s="1"/>
  <c r="P41" i="1"/>
  <c r="X41" i="1"/>
  <c r="Y41" i="1" s="1"/>
  <c r="X385" i="1"/>
  <c r="Y385" i="1" s="1"/>
  <c r="P385" i="1"/>
  <c r="P745" i="1"/>
  <c r="X745" i="1"/>
  <c r="Y745" i="1" s="1"/>
  <c r="P348" i="1"/>
  <c r="X348" i="1"/>
  <c r="Y348" i="1" s="1"/>
  <c r="P176" i="1"/>
  <c r="X176" i="1"/>
  <c r="Y176" i="1" s="1"/>
  <c r="P213" i="1"/>
  <c r="X213" i="1"/>
  <c r="Y213" i="1" s="1"/>
  <c r="P182" i="1"/>
  <c r="X182" i="1"/>
  <c r="Y182" i="1" s="1"/>
  <c r="P642" i="1"/>
  <c r="X642" i="1"/>
  <c r="Y642" i="1" s="1"/>
  <c r="P249" i="1"/>
  <c r="X249" i="1"/>
  <c r="Y249" i="1" s="1"/>
  <c r="P120" i="1"/>
  <c r="X120" i="1"/>
  <c r="Y120" i="1" s="1"/>
  <c r="P735" i="1"/>
  <c r="X735" i="1"/>
  <c r="Y735" i="1" s="1"/>
  <c r="P561" i="1"/>
  <c r="X561" i="1"/>
  <c r="Y561" i="1" s="1"/>
  <c r="P476" i="1"/>
  <c r="X476" i="1"/>
  <c r="Y476" i="1" s="1"/>
  <c r="P650" i="1"/>
  <c r="X650" i="1"/>
  <c r="Y650" i="1" s="1"/>
  <c r="P219" i="1"/>
  <c r="X219" i="1"/>
  <c r="Y219" i="1" s="1"/>
  <c r="P404" i="1"/>
  <c r="X404" i="1"/>
  <c r="Y404" i="1" s="1"/>
  <c r="P361" i="1"/>
  <c r="X361" i="1"/>
  <c r="Y361" i="1" s="1"/>
  <c r="P846" i="1"/>
  <c r="X846" i="1"/>
  <c r="Y846" i="1" s="1"/>
  <c r="P218" i="1"/>
  <c r="X218" i="1"/>
  <c r="Y218" i="1" s="1"/>
  <c r="P602" i="1"/>
  <c r="X602" i="1"/>
  <c r="Y602" i="1" s="1"/>
  <c r="P164" i="1"/>
  <c r="X164" i="1"/>
  <c r="Y164" i="1" s="1"/>
  <c r="P729" i="1"/>
  <c r="X729" i="1"/>
  <c r="Y729" i="1" s="1"/>
  <c r="P143" i="1"/>
  <c r="X143" i="1"/>
  <c r="Y143" i="1" s="1"/>
  <c r="P742" i="1"/>
  <c r="X742" i="1"/>
  <c r="Y742" i="1" s="1"/>
  <c r="P496" i="1"/>
  <c r="X496" i="1"/>
  <c r="Y496" i="1" s="1"/>
  <c r="P255" i="1"/>
  <c r="X255" i="1"/>
  <c r="Y255" i="1" s="1"/>
  <c r="P572" i="1"/>
  <c r="X572" i="1"/>
  <c r="Y572" i="1" s="1"/>
  <c r="P299" i="1"/>
  <c r="X299" i="1"/>
  <c r="Y299" i="1" s="1"/>
  <c r="P641" i="1"/>
  <c r="X641" i="1"/>
  <c r="Y641" i="1" s="1"/>
  <c r="P510" i="1"/>
  <c r="X510" i="1"/>
  <c r="Y510" i="1" s="1"/>
  <c r="P252" i="1"/>
  <c r="X252" i="1"/>
  <c r="Y252" i="1" s="1"/>
  <c r="P534" i="1"/>
  <c r="X534" i="1"/>
  <c r="Y534" i="1" s="1"/>
  <c r="P441" i="1"/>
  <c r="X441" i="1"/>
  <c r="Y441" i="1" s="1"/>
  <c r="P738" i="1"/>
  <c r="X738" i="1"/>
  <c r="Y738" i="1" s="1"/>
  <c r="P54" i="1"/>
  <c r="X54" i="1"/>
  <c r="Y54" i="1" s="1"/>
  <c r="P234" i="1"/>
  <c r="X234" i="1"/>
  <c r="Y234" i="1" s="1"/>
  <c r="P703" i="1"/>
  <c r="X703" i="1"/>
  <c r="Y703" i="1" s="1"/>
  <c r="P297" i="1"/>
  <c r="X297" i="1"/>
  <c r="Y297" i="1" s="1"/>
  <c r="P740" i="1"/>
  <c r="X740" i="1"/>
  <c r="Y740" i="1" s="1"/>
  <c r="P226" i="1"/>
  <c r="X226" i="1"/>
  <c r="Y226" i="1" s="1"/>
  <c r="P390" i="1"/>
  <c r="X390" i="1"/>
  <c r="Y390" i="1" s="1"/>
  <c r="P148" i="1"/>
  <c r="X148" i="1"/>
  <c r="Y148" i="1" s="1"/>
  <c r="P851" i="1"/>
  <c r="X851" i="1"/>
  <c r="Y851" i="1" s="1"/>
  <c r="P768" i="1"/>
  <c r="X768" i="1"/>
  <c r="Y768" i="1" s="1"/>
  <c r="P759" i="1"/>
  <c r="X759" i="1"/>
  <c r="Y759" i="1" s="1"/>
  <c r="P356" i="1"/>
  <c r="X356" i="1"/>
  <c r="Y356" i="1" s="1"/>
  <c r="P167" i="1"/>
  <c r="X167" i="1"/>
  <c r="Y167" i="1" s="1"/>
  <c r="P569" i="1"/>
  <c r="X569" i="1"/>
  <c r="Y569" i="1" s="1"/>
  <c r="P156" i="1"/>
  <c r="X156" i="1"/>
  <c r="Y156" i="1" s="1"/>
  <c r="P115" i="1"/>
  <c r="X115" i="1"/>
  <c r="Y115" i="1" s="1"/>
  <c r="P538" i="1"/>
  <c r="X538" i="1"/>
  <c r="Y538" i="1" s="1"/>
  <c r="P689" i="1"/>
  <c r="X689" i="1"/>
  <c r="Y689" i="1" s="1"/>
  <c r="P329" i="1"/>
  <c r="X329" i="1"/>
  <c r="Y329" i="1" s="1"/>
  <c r="P783" i="1"/>
  <c r="X783" i="1"/>
  <c r="Y783" i="1" s="1"/>
  <c r="P94" i="1"/>
  <c r="X94" i="1"/>
  <c r="Y94" i="1" s="1"/>
  <c r="P419" i="1"/>
  <c r="X419" i="1"/>
  <c r="Y419" i="1" s="1"/>
  <c r="P460" i="1"/>
  <c r="X460" i="1"/>
  <c r="Y460" i="1" s="1"/>
  <c r="P640" i="1"/>
  <c r="X640" i="1"/>
  <c r="Y640" i="1" s="1"/>
  <c r="P658" i="1"/>
  <c r="X658" i="1"/>
  <c r="Y658" i="1" s="1"/>
  <c r="P15" i="1"/>
  <c r="X15" i="1"/>
  <c r="Y15" i="1" s="1"/>
  <c r="P764" i="1"/>
  <c r="X764" i="1"/>
  <c r="Y764" i="1" s="1"/>
  <c r="P327" i="1"/>
  <c r="X327" i="1"/>
  <c r="Y327" i="1" s="1"/>
  <c r="P482" i="1"/>
  <c r="X482" i="1"/>
  <c r="Y482" i="1" s="1"/>
  <c r="P679" i="1"/>
  <c r="X679" i="1"/>
  <c r="Y679" i="1" s="1"/>
  <c r="P64" i="1"/>
  <c r="X64" i="1"/>
  <c r="Y64" i="1" s="1"/>
  <c r="P357" i="1"/>
  <c r="X357" i="1"/>
  <c r="Y357" i="1" s="1"/>
  <c r="P75" i="1"/>
  <c r="X75" i="1"/>
  <c r="Y75" i="1" s="1"/>
  <c r="P652" i="1"/>
  <c r="X652" i="1"/>
  <c r="Y652" i="1" s="1"/>
  <c r="P834" i="1"/>
  <c r="X834" i="1"/>
  <c r="Y834" i="1" s="1"/>
  <c r="P606" i="1"/>
  <c r="X606" i="1"/>
  <c r="Y606" i="1" s="1"/>
  <c r="P118" i="1"/>
  <c r="X118" i="1"/>
  <c r="Y118" i="1" s="1"/>
  <c r="P709" i="1"/>
  <c r="X709" i="1"/>
  <c r="Y709" i="1" s="1"/>
  <c r="P196" i="1"/>
  <c r="X196" i="1"/>
  <c r="Y196" i="1" s="1"/>
  <c r="X756" i="1"/>
  <c r="Y756" i="1" s="1"/>
  <c r="P756" i="1"/>
  <c r="P271" i="1"/>
  <c r="X271" i="1"/>
  <c r="Y271" i="1" s="1"/>
  <c r="P355" i="1"/>
  <c r="X355" i="1"/>
  <c r="Y355" i="1" s="1"/>
  <c r="P397" i="1"/>
  <c r="X397" i="1"/>
  <c r="Y397" i="1" s="1"/>
  <c r="P516" i="1"/>
  <c r="X516" i="1"/>
  <c r="Y516" i="1" s="1"/>
  <c r="P158" i="1"/>
  <c r="X158" i="1"/>
  <c r="Y158" i="1" s="1"/>
  <c r="P839" i="1"/>
  <c r="X839" i="1"/>
  <c r="Y839" i="1" s="1"/>
  <c r="P762" i="1"/>
  <c r="X762" i="1"/>
  <c r="Y762" i="1" s="1"/>
  <c r="P506" i="1"/>
  <c r="X506" i="1"/>
  <c r="Y506" i="1" s="1"/>
  <c r="P684" i="1"/>
  <c r="X684" i="1"/>
  <c r="Y684" i="1" s="1"/>
  <c r="P235" i="1"/>
  <c r="X235" i="1"/>
  <c r="Y235" i="1" s="1"/>
  <c r="P369" i="1"/>
  <c r="X369" i="1"/>
  <c r="Y369" i="1" s="1"/>
  <c r="P638" i="1"/>
  <c r="X638" i="1"/>
  <c r="Y638" i="1" s="1"/>
  <c r="P14" i="1"/>
  <c r="X14" i="1"/>
  <c r="Y14" i="1" s="1"/>
  <c r="P580" i="1"/>
  <c r="X580" i="1"/>
  <c r="Y580" i="1" s="1"/>
  <c r="P647" i="1"/>
  <c r="X647" i="1"/>
  <c r="Y647" i="1" s="1"/>
  <c r="P193" i="1"/>
  <c r="X193" i="1"/>
  <c r="Y193" i="1" s="1"/>
  <c r="P437" i="1"/>
  <c r="X437" i="1"/>
  <c r="Y437" i="1" s="1"/>
  <c r="P792" i="1"/>
  <c r="X792" i="1"/>
  <c r="Y792" i="1" s="1"/>
  <c r="X707" i="1"/>
  <c r="Y707" i="1" s="1"/>
  <c r="P707" i="1"/>
  <c r="P313" i="1"/>
  <c r="X313" i="1"/>
  <c r="Y313" i="1" s="1"/>
  <c r="P628" i="1"/>
  <c r="X628" i="1"/>
  <c r="Y628" i="1" s="1"/>
  <c r="P489" i="1"/>
  <c r="X489" i="1"/>
  <c r="Y489" i="1" s="1"/>
  <c r="P232" i="1"/>
  <c r="X232" i="1"/>
  <c r="Y232" i="1" s="1"/>
  <c r="P63" i="1"/>
  <c r="X63" i="1"/>
  <c r="Y63" i="1" s="1"/>
  <c r="P522" i="1"/>
  <c r="X522" i="1"/>
  <c r="Y522" i="1" s="1"/>
  <c r="P155" i="1"/>
  <c r="X155" i="1"/>
  <c r="Y155" i="1" s="1"/>
  <c r="P222" i="1"/>
  <c r="X222" i="1"/>
  <c r="Y222" i="1" s="1"/>
  <c r="P677" i="1"/>
  <c r="X677" i="1"/>
  <c r="Y677" i="1" s="1"/>
  <c r="P697" i="1"/>
  <c r="X697" i="1"/>
  <c r="Y697" i="1" s="1"/>
  <c r="P236" i="1"/>
  <c r="X236" i="1"/>
  <c r="Y236" i="1" s="1"/>
  <c r="P83" i="1"/>
  <c r="X83" i="1"/>
  <c r="Y83" i="1" s="1"/>
  <c r="P457" i="1"/>
  <c r="X457" i="1"/>
  <c r="Y457" i="1" s="1"/>
  <c r="P117" i="1"/>
  <c r="X117" i="1"/>
  <c r="Y117" i="1" s="1"/>
  <c r="P276" i="1"/>
  <c r="X276" i="1"/>
  <c r="Y276" i="1" s="1"/>
  <c r="P412" i="1"/>
  <c r="X412" i="1"/>
  <c r="Y412" i="1" s="1"/>
  <c r="P485" i="1"/>
  <c r="X485" i="1"/>
  <c r="Y485" i="1" s="1"/>
  <c r="P274" i="1"/>
  <c r="X274" i="1"/>
  <c r="Y274" i="1" s="1"/>
  <c r="P824" i="1"/>
  <c r="X824" i="1"/>
  <c r="Y824" i="1" s="1"/>
  <c r="P827" i="1"/>
  <c r="X827" i="1"/>
  <c r="Y827" i="1" s="1"/>
  <c r="P59" i="1"/>
  <c r="X59" i="1"/>
  <c r="Y59" i="1" s="1"/>
  <c r="P490" i="1"/>
  <c r="X490" i="1"/>
  <c r="Y490" i="1" s="1"/>
  <c r="P613" i="1"/>
  <c r="X613" i="1"/>
  <c r="Y613" i="1" s="1"/>
  <c r="P12" i="1"/>
  <c r="X12" i="1"/>
  <c r="Y12" i="1" s="1"/>
  <c r="P166" i="1"/>
  <c r="X166" i="1"/>
  <c r="Y166" i="1" s="1"/>
  <c r="P330" i="1"/>
  <c r="X330" i="1"/>
  <c r="Y330" i="1" s="1"/>
  <c r="P290" i="1"/>
  <c r="X290" i="1"/>
  <c r="Y290" i="1" s="1"/>
  <c r="P575" i="1"/>
  <c r="X575" i="1"/>
  <c r="Y575" i="1" s="1"/>
  <c r="P584" i="1"/>
  <c r="X584" i="1"/>
  <c r="Y584" i="1" s="1"/>
  <c r="P657" i="1"/>
  <c r="X657" i="1"/>
  <c r="Y657" i="1" s="1"/>
  <c r="P532" i="1"/>
  <c r="X532" i="1"/>
  <c r="Y532" i="1" s="1"/>
  <c r="P339" i="1"/>
  <c r="X339" i="1"/>
  <c r="Y339" i="1" s="1"/>
  <c r="P363" i="1"/>
  <c r="X363" i="1"/>
  <c r="Y363" i="1" s="1"/>
  <c r="P573" i="1"/>
  <c r="X573" i="1"/>
  <c r="Y573" i="1" s="1"/>
  <c r="P850" i="1"/>
  <c r="X850" i="1"/>
  <c r="Y850" i="1" s="1"/>
  <c r="P38" i="1"/>
  <c r="X38" i="1"/>
  <c r="Y38" i="1" s="1"/>
  <c r="P497" i="1"/>
  <c r="X497" i="1"/>
  <c r="Y497" i="1" s="1"/>
  <c r="P734" i="1"/>
  <c r="X734" i="1"/>
  <c r="Y734" i="1" s="1"/>
  <c r="P452" i="1"/>
  <c r="X452" i="1"/>
  <c r="Y452" i="1" s="1"/>
  <c r="P548" i="1"/>
  <c r="X548" i="1"/>
  <c r="Y548" i="1" s="1"/>
  <c r="P637" i="1"/>
  <c r="X637" i="1"/>
  <c r="Y637" i="1" s="1"/>
  <c r="P238" i="1"/>
  <c r="X238" i="1"/>
  <c r="Y238" i="1" s="1"/>
  <c r="P160" i="1"/>
  <c r="X160" i="1"/>
  <c r="Y160" i="1" s="1"/>
  <c r="P739" i="1"/>
  <c r="X739" i="1"/>
  <c r="Y739" i="1" s="1"/>
  <c r="P153" i="1"/>
  <c r="X153" i="1"/>
  <c r="Y153" i="1" s="1"/>
  <c r="P710" i="1"/>
  <c r="X710" i="1"/>
  <c r="Y710" i="1" s="1"/>
  <c r="P568" i="1"/>
  <c r="X568" i="1"/>
  <c r="Y568" i="1" s="1"/>
  <c r="P298" i="1"/>
  <c r="X298" i="1"/>
  <c r="Y298" i="1" s="1"/>
  <c r="P717" i="1"/>
  <c r="X717" i="1"/>
  <c r="Y717" i="1" s="1"/>
  <c r="P81" i="1"/>
  <c r="X81" i="1"/>
  <c r="Y81" i="1" s="1"/>
  <c r="P645" i="1"/>
  <c r="X645" i="1"/>
  <c r="Y645" i="1" s="1"/>
  <c r="P596" i="1"/>
  <c r="X596" i="1"/>
  <c r="Y596" i="1" s="1"/>
  <c r="P590" i="1"/>
  <c r="X590" i="1"/>
  <c r="Y590" i="1" s="1"/>
  <c r="P800" i="1"/>
  <c r="X800" i="1"/>
  <c r="Y800" i="1" s="1"/>
  <c r="P413" i="1"/>
  <c r="X413" i="1"/>
  <c r="Y413" i="1" s="1"/>
  <c r="P112" i="1"/>
  <c r="X112" i="1"/>
  <c r="Y112" i="1" s="1"/>
  <c r="P557" i="1"/>
  <c r="X557" i="1"/>
  <c r="Y557" i="1" s="1"/>
  <c r="P43" i="1"/>
  <c r="X43" i="1"/>
  <c r="Y43" i="1" s="1"/>
  <c r="P433" i="1"/>
  <c r="X433" i="1"/>
  <c r="Y433" i="1" s="1"/>
  <c r="P163" i="1"/>
  <c r="X163" i="1"/>
  <c r="Y163" i="1" s="1"/>
  <c r="P244" i="1"/>
  <c r="X244" i="1"/>
  <c r="Y244" i="1" s="1"/>
  <c r="P630" i="1"/>
  <c r="X630" i="1"/>
  <c r="Y630" i="1" s="1"/>
  <c r="P439" i="1"/>
  <c r="X439" i="1"/>
  <c r="Y439" i="1" s="1"/>
  <c r="P281" i="1"/>
  <c r="X281" i="1"/>
  <c r="Y281" i="1" s="1"/>
  <c r="P250" i="1"/>
  <c r="X250" i="1"/>
  <c r="Y250" i="1" s="1"/>
  <c r="P529" i="1"/>
  <c r="X529" i="1"/>
  <c r="Y529" i="1" s="1"/>
  <c r="P766" i="1"/>
  <c r="X766" i="1"/>
  <c r="Y766" i="1" s="1"/>
  <c r="P426" i="1"/>
  <c r="X426" i="1"/>
  <c r="Y426" i="1" s="1"/>
  <c r="P836" i="1"/>
  <c r="X836" i="1"/>
  <c r="Y836" i="1" s="1"/>
  <c r="P716" i="1"/>
  <c r="X716" i="1"/>
  <c r="Y716" i="1" s="1"/>
  <c r="P428" i="1"/>
  <c r="X428" i="1"/>
  <c r="Y428" i="1" s="1"/>
  <c r="P69" i="1"/>
  <c r="X69" i="1"/>
  <c r="Y69" i="1" s="1"/>
  <c r="P371" i="1"/>
  <c r="X371" i="1"/>
  <c r="Y371" i="1" s="1"/>
  <c r="P855" i="1"/>
  <c r="X855" i="1"/>
  <c r="Y855" i="1" s="1"/>
  <c r="P89" i="1"/>
  <c r="X89" i="1"/>
  <c r="Y89" i="1" s="1"/>
  <c r="P820" i="1"/>
  <c r="X820" i="1"/>
  <c r="Y820" i="1" s="1"/>
  <c r="P527" i="1"/>
  <c r="X527" i="1"/>
  <c r="Y527" i="1" s="1"/>
  <c r="P816" i="1"/>
  <c r="X816" i="1"/>
  <c r="Y816" i="1" s="1"/>
  <c r="P815" i="1"/>
  <c r="X815" i="1"/>
  <c r="Y815" i="1" s="1"/>
  <c r="P692" i="1"/>
  <c r="X692" i="1"/>
  <c r="Y692" i="1" s="1"/>
  <c r="P784" i="1"/>
  <c r="X784" i="1"/>
  <c r="Y784" i="1" s="1"/>
  <c r="P190" i="1"/>
  <c r="X190" i="1"/>
  <c r="Y190" i="1" s="1"/>
  <c r="P753" i="1"/>
  <c r="X753" i="1"/>
  <c r="Y753" i="1" s="1"/>
  <c r="P245" i="1"/>
  <c r="X245" i="1"/>
  <c r="Y245" i="1" s="1"/>
  <c r="P551" i="1"/>
  <c r="X551" i="1"/>
  <c r="Y551" i="1" s="1"/>
  <c r="P203" i="1"/>
  <c r="X203" i="1"/>
  <c r="Y203" i="1" s="1"/>
  <c r="P317" i="1"/>
  <c r="X317" i="1"/>
  <c r="Y317" i="1" s="1"/>
  <c r="P139" i="1"/>
  <c r="X139" i="1"/>
  <c r="Y139" i="1" s="1"/>
  <c r="P540" i="1"/>
  <c r="X540" i="1"/>
  <c r="Y540" i="1" s="1"/>
  <c r="P440" i="1"/>
  <c r="X440" i="1"/>
  <c r="Y440" i="1" s="1"/>
  <c r="P464" i="1"/>
  <c r="X464" i="1"/>
  <c r="Y464" i="1" s="1"/>
  <c r="P55" i="1"/>
  <c r="X55" i="1"/>
  <c r="Y55" i="1" s="1"/>
  <c r="P207" i="1"/>
  <c r="X207" i="1"/>
  <c r="Y207" i="1" s="1"/>
  <c r="P509" i="1"/>
  <c r="X509" i="1"/>
  <c r="Y509" i="1" s="1"/>
  <c r="P465" i="1"/>
  <c r="X465" i="1"/>
  <c r="Y465" i="1" s="1"/>
  <c r="P649" i="1"/>
  <c r="X649" i="1"/>
  <c r="Y649" i="1" s="1"/>
  <c r="P520" i="1"/>
  <c r="X520" i="1"/>
  <c r="Y520" i="1" s="1"/>
  <c r="P403" i="1"/>
  <c r="X403" i="1"/>
  <c r="Y403" i="1" s="1"/>
  <c r="P324" i="1"/>
  <c r="X324" i="1"/>
  <c r="Y324" i="1" s="1"/>
  <c r="P266" i="1"/>
  <c r="X266" i="1"/>
  <c r="Y266" i="1" s="1"/>
  <c r="P835" i="1"/>
  <c r="X835" i="1"/>
  <c r="Y835" i="1" s="1"/>
  <c r="P188" i="1"/>
  <c r="X188" i="1"/>
  <c r="Y188" i="1" s="1"/>
  <c r="P56" i="1"/>
  <c r="X56" i="1"/>
  <c r="Y56" i="1" s="1"/>
  <c r="P618" i="1"/>
  <c r="X618" i="1"/>
  <c r="Y618" i="1" s="1"/>
  <c r="P712" i="1"/>
  <c r="X712" i="1"/>
  <c r="Y712" i="1" s="1"/>
  <c r="P251" i="1"/>
  <c r="X251" i="1"/>
  <c r="Y251" i="1" s="1"/>
  <c r="P103" i="1"/>
  <c r="X103" i="1"/>
  <c r="Y103" i="1" s="1"/>
  <c r="P770" i="1"/>
  <c r="X770" i="1"/>
  <c r="Y770" i="1" s="1"/>
  <c r="P487" i="1"/>
  <c r="X487" i="1"/>
  <c r="Y487" i="1" s="1"/>
  <c r="P505" i="1"/>
  <c r="X505" i="1"/>
  <c r="Y505" i="1" s="1"/>
  <c r="P312" i="1"/>
  <c r="X312" i="1"/>
  <c r="Y312" i="1" s="1"/>
  <c r="P501" i="1"/>
  <c r="X501" i="1"/>
  <c r="Y501" i="1" s="1"/>
  <c r="P187" i="1"/>
  <c r="X187" i="1"/>
  <c r="Y187" i="1" s="1"/>
  <c r="P771" i="1"/>
  <c r="X771" i="1"/>
  <c r="Y771" i="1" s="1"/>
  <c r="P98" i="1"/>
  <c r="X98" i="1"/>
  <c r="Y98" i="1" s="1"/>
  <c r="P694" i="1"/>
  <c r="X694" i="1"/>
  <c r="Y694" i="1" s="1"/>
  <c r="P133" i="1"/>
  <c r="X133" i="1"/>
  <c r="Y133" i="1" s="1"/>
  <c r="P721" i="1"/>
  <c r="X721" i="1"/>
  <c r="Y721" i="1" s="1"/>
  <c r="P35" i="1"/>
  <c r="X35" i="1"/>
  <c r="Y35" i="1" s="1"/>
  <c r="P172" i="1"/>
  <c r="X172" i="1"/>
  <c r="Y172" i="1" s="1"/>
  <c r="P562" i="1"/>
  <c r="X562" i="1"/>
  <c r="Y562" i="1" s="1"/>
  <c r="P701" i="1"/>
  <c r="X701" i="1"/>
  <c r="Y701" i="1" s="1"/>
  <c r="P459" i="1"/>
  <c r="X459" i="1"/>
  <c r="Y459" i="1" s="1"/>
  <c r="P49" i="1"/>
  <c r="X49" i="1"/>
  <c r="Y49" i="1" s="1"/>
  <c r="P597" i="1"/>
  <c r="X597" i="1"/>
  <c r="Y597" i="1" s="1"/>
  <c r="P180" i="1"/>
  <c r="X180" i="1"/>
  <c r="Y180" i="1" s="1"/>
  <c r="P519" i="1"/>
  <c r="X519" i="1"/>
  <c r="Y519" i="1" s="1"/>
  <c r="P811" i="1"/>
  <c r="X811" i="1"/>
  <c r="Y811" i="1" s="1"/>
  <c r="P665" i="1"/>
  <c r="X665" i="1"/>
  <c r="Y665" i="1" s="1"/>
  <c r="P478" i="1"/>
  <c r="X478" i="1"/>
  <c r="Y478" i="1" s="1"/>
  <c r="P336" i="1"/>
  <c r="X336" i="1"/>
  <c r="Y336" i="1" s="1"/>
  <c r="P101" i="1"/>
  <c r="X101" i="1"/>
  <c r="Y101" i="1" s="1"/>
  <c r="P685" i="1"/>
  <c r="X685" i="1"/>
  <c r="Y685" i="1" s="1"/>
  <c r="P389" i="1"/>
  <c r="X389" i="1"/>
  <c r="Y389" i="1" s="1"/>
  <c r="P162" i="1"/>
  <c r="X162" i="1"/>
  <c r="Y162" i="1" s="1"/>
  <c r="P479" i="1"/>
  <c r="X479" i="1"/>
  <c r="Y479" i="1" s="1"/>
  <c r="P663" i="1"/>
  <c r="X663" i="1"/>
  <c r="Y663" i="1" s="1"/>
  <c r="P626" i="1"/>
  <c r="X626" i="1"/>
  <c r="Y626" i="1" s="1"/>
  <c r="P625" i="1"/>
  <c r="X625" i="1"/>
  <c r="Y625" i="1" s="1"/>
  <c r="P279" i="1"/>
  <c r="X279" i="1"/>
  <c r="Y279" i="1" s="1"/>
  <c r="P813" i="1"/>
  <c r="X813" i="1"/>
  <c r="Y813" i="1" s="1"/>
  <c r="P591" i="1"/>
  <c r="X591" i="1"/>
  <c r="Y591" i="1" s="1"/>
  <c r="P124" i="1"/>
  <c r="X124" i="1"/>
  <c r="Y124" i="1" s="1"/>
  <c r="P757" i="1"/>
  <c r="X757" i="1"/>
  <c r="Y757" i="1" s="1"/>
  <c r="P769" i="1"/>
  <c r="X769" i="1"/>
  <c r="Y769" i="1" s="1"/>
  <c r="P809" i="1"/>
  <c r="X809" i="1"/>
  <c r="Y809" i="1" s="1"/>
  <c r="P841" i="1"/>
  <c r="X841" i="1"/>
  <c r="Y841" i="1" s="1"/>
  <c r="X601" i="1"/>
  <c r="Y601" i="1" s="1"/>
  <c r="P601" i="1"/>
  <c r="P737" i="1"/>
  <c r="X737" i="1"/>
  <c r="Y737" i="1" s="1"/>
  <c r="P179" i="1"/>
  <c r="X179" i="1"/>
  <c r="Y179" i="1" s="1"/>
  <c r="P499" i="1"/>
  <c r="X499" i="1"/>
  <c r="Y499" i="1" s="1"/>
  <c r="P543" i="1"/>
  <c r="X543" i="1"/>
  <c r="Y543" i="1" s="1"/>
  <c r="P237" i="1"/>
  <c r="X237" i="1"/>
  <c r="Y237" i="1" s="1"/>
  <c r="P455" i="1"/>
  <c r="X455" i="1"/>
  <c r="Y455" i="1" s="1"/>
  <c r="P588" i="1"/>
  <c r="X588" i="1"/>
  <c r="Y588" i="1" s="1"/>
  <c r="P788" i="1"/>
  <c r="X788" i="1"/>
  <c r="Y788" i="1" s="1"/>
  <c r="P76" i="1"/>
  <c r="X76" i="1"/>
  <c r="Y76" i="1" s="1"/>
  <c r="P262" i="1"/>
  <c r="X262" i="1"/>
  <c r="Y262" i="1" s="1"/>
  <c r="P675" i="1"/>
  <c r="X675" i="1"/>
  <c r="Y675" i="1" s="1"/>
  <c r="P200" i="1"/>
  <c r="X200" i="1"/>
  <c r="Y200" i="1" s="1"/>
  <c r="P564" i="1"/>
  <c r="X564" i="1"/>
  <c r="Y564" i="1" s="1"/>
  <c r="P454" i="1"/>
  <c r="X454" i="1"/>
  <c r="Y454" i="1" s="1"/>
  <c r="P45" i="1"/>
  <c r="X45" i="1"/>
  <c r="Y45" i="1" s="1"/>
  <c r="P666" i="1"/>
  <c r="X666" i="1"/>
  <c r="Y666" i="1" s="1"/>
  <c r="P651" i="1"/>
  <c r="X651" i="1"/>
  <c r="Y651" i="1" s="1"/>
  <c r="P342" i="1"/>
  <c r="X342" i="1"/>
  <c r="Y342" i="1" s="1"/>
  <c r="P400" i="1"/>
  <c r="X400" i="1"/>
  <c r="Y400" i="1" s="1"/>
  <c r="P438" i="1"/>
  <c r="X438" i="1"/>
  <c r="Y438" i="1" s="1"/>
  <c r="P713" i="1"/>
  <c r="X713" i="1"/>
  <c r="Y713" i="1" s="1"/>
  <c r="P395" i="1"/>
  <c r="X395" i="1"/>
  <c r="Y395" i="1" s="1"/>
  <c r="P191" i="1"/>
  <c r="X191" i="1"/>
  <c r="Y191" i="1" s="1"/>
  <c r="P559" i="1"/>
  <c r="X559" i="1"/>
  <c r="Y559" i="1" s="1"/>
  <c r="P368" i="1"/>
  <c r="X368" i="1"/>
  <c r="Y368" i="1" s="1"/>
  <c r="P683" i="1"/>
  <c r="X683" i="1"/>
  <c r="Y683" i="1" s="1"/>
  <c r="P750" i="1"/>
  <c r="X750" i="1"/>
  <c r="Y750" i="1" s="1"/>
  <c r="P604" i="1"/>
  <c r="X604" i="1"/>
  <c r="Y604" i="1" s="1"/>
  <c r="P338" i="1"/>
  <c r="X338" i="1"/>
  <c r="Y338" i="1" s="1"/>
  <c r="P333" i="1"/>
  <c r="X333" i="1"/>
  <c r="Y333" i="1" s="1"/>
  <c r="P592" i="1"/>
  <c r="X592" i="1"/>
  <c r="Y592" i="1" s="1"/>
  <c r="P216" i="1"/>
  <c r="X216" i="1"/>
  <c r="Y216" i="1" s="1"/>
  <c r="P635" i="1"/>
  <c r="X635" i="1"/>
  <c r="Y635" i="1" s="1"/>
  <c r="P470" i="1"/>
  <c r="X470" i="1"/>
  <c r="Y470" i="1" s="1"/>
  <c r="P674" i="1"/>
  <c r="X674" i="1"/>
  <c r="Y674" i="1" s="1"/>
  <c r="P749" i="1"/>
  <c r="X749" i="1"/>
  <c r="Y749" i="1" s="1"/>
  <c r="P687" i="1"/>
  <c r="X687" i="1"/>
  <c r="Y687" i="1" s="1"/>
  <c r="P58" i="1"/>
  <c r="X58" i="1"/>
  <c r="Y58" i="1" s="1"/>
  <c r="P622" i="1"/>
  <c r="X622" i="1"/>
  <c r="Y622" i="1" s="1"/>
  <c r="P728" i="1"/>
  <c r="X728" i="1"/>
  <c r="Y728" i="1" s="1"/>
  <c r="P346" i="1"/>
  <c r="X346" i="1"/>
  <c r="Y346" i="1" s="1"/>
  <c r="P566" i="1"/>
  <c r="X566" i="1"/>
  <c r="Y566" i="1" s="1"/>
  <c r="P653" i="1"/>
  <c r="X653" i="1"/>
  <c r="Y653" i="1" s="1"/>
  <c r="P796" i="1"/>
  <c r="X796" i="1"/>
  <c r="Y796" i="1" s="1"/>
  <c r="P484" i="1"/>
  <c r="X484" i="1"/>
  <c r="Y484" i="1" s="1"/>
  <c r="P555" i="1"/>
  <c r="X555" i="1"/>
  <c r="Y555" i="1" s="1"/>
  <c r="P383" i="1"/>
  <c r="X383" i="1"/>
  <c r="Y383" i="1" s="1"/>
  <c r="P405" i="1"/>
  <c r="X405" i="1"/>
  <c r="Y405" i="1" s="1"/>
  <c r="P377" i="1"/>
  <c r="X377" i="1"/>
  <c r="Y377" i="1" s="1"/>
  <c r="P30" i="1"/>
  <c r="X30" i="1"/>
  <c r="Y30" i="1" s="1"/>
  <c r="P648" i="1"/>
  <c r="X648" i="1"/>
  <c r="Y648" i="1" s="1"/>
  <c r="P212" i="1"/>
  <c r="X212" i="1"/>
  <c r="Y212" i="1" s="1"/>
  <c r="P247" i="1"/>
  <c r="X247" i="1"/>
  <c r="Y247" i="1" s="1"/>
  <c r="P646" i="1"/>
  <c r="X646" i="1"/>
  <c r="Y646" i="1" s="1"/>
  <c r="P154" i="1"/>
  <c r="X154" i="1"/>
  <c r="Y154" i="1" s="1"/>
  <c r="P567" i="1"/>
  <c r="X567" i="1"/>
  <c r="Y567" i="1" s="1"/>
  <c r="P285" i="1"/>
  <c r="X285" i="1"/>
  <c r="Y285" i="1" s="1"/>
  <c r="P655" i="1"/>
  <c r="X655" i="1"/>
  <c r="Y655" i="1" s="1"/>
  <c r="X423" i="1"/>
  <c r="Y423" i="1" s="1"/>
  <c r="P423" i="1"/>
  <c r="X807" i="1"/>
  <c r="Y807" i="1" s="1"/>
  <c r="P807" i="1"/>
  <c r="P605" i="1"/>
  <c r="X605" i="1"/>
  <c r="Y605" i="1" s="1"/>
  <c r="P451" i="1"/>
  <c r="X451" i="1"/>
  <c r="Y451" i="1" s="1"/>
  <c r="P87" i="1"/>
  <c r="X87" i="1"/>
  <c r="Y87" i="1" s="1"/>
  <c r="P102" i="1"/>
  <c r="X102" i="1"/>
  <c r="Y102" i="1" s="1"/>
  <c r="P217" i="1"/>
  <c r="X217" i="1"/>
  <c r="Y217" i="1" s="1"/>
  <c r="P246" i="1"/>
  <c r="X246" i="1"/>
  <c r="Y246" i="1" s="1"/>
  <c r="P31" i="1"/>
  <c r="X31" i="1"/>
  <c r="Y31" i="1" s="1"/>
  <c r="P345" i="1"/>
  <c r="X345" i="1"/>
  <c r="Y345" i="1" s="1"/>
  <c r="P71" i="1"/>
  <c r="X71" i="1"/>
  <c r="Y71" i="1" s="1"/>
  <c r="P347" i="1"/>
  <c r="X347" i="1"/>
  <c r="Y347" i="1" s="1"/>
  <c r="P435" i="1"/>
  <c r="X435" i="1"/>
  <c r="Y435" i="1" s="1"/>
  <c r="P243" i="1"/>
  <c r="X243" i="1"/>
  <c r="Y243" i="1" s="1"/>
  <c r="P744" i="1"/>
  <c r="X744" i="1"/>
  <c r="Y744" i="1" s="1"/>
  <c r="P406" i="1"/>
  <c r="X406" i="1"/>
  <c r="Y406" i="1" s="1"/>
  <c r="P320" i="1"/>
  <c r="X320" i="1"/>
  <c r="Y320" i="1" s="1"/>
  <c r="P100" i="1"/>
  <c r="X100" i="1"/>
  <c r="Y100" i="1" s="1"/>
  <c r="P169" i="1"/>
  <c r="X169" i="1"/>
  <c r="Y169" i="1" s="1"/>
  <c r="P678" i="1"/>
  <c r="X678" i="1"/>
  <c r="Y678" i="1" s="1"/>
  <c r="P420" i="1"/>
  <c r="X420" i="1"/>
  <c r="Y420" i="1" s="1"/>
  <c r="P418" i="1"/>
  <c r="X418" i="1"/>
  <c r="Y418" i="1" s="1"/>
  <c r="P230" i="1"/>
  <c r="X230" i="1"/>
  <c r="Y230" i="1" s="1"/>
  <c r="X802" i="1"/>
  <c r="Y802" i="1" s="1"/>
  <c r="P802" i="1"/>
  <c r="P33" i="1"/>
  <c r="X33" i="1"/>
  <c r="Y33" i="1" s="1"/>
  <c r="P427" i="1"/>
  <c r="X427" i="1"/>
  <c r="Y427" i="1" s="1"/>
  <c r="P23" i="1"/>
  <c r="X23" i="1"/>
  <c r="Y23" i="1" s="1"/>
  <c r="P386" i="1"/>
  <c r="X386" i="1"/>
  <c r="Y386" i="1" s="1"/>
  <c r="P95" i="1"/>
  <c r="X95" i="1"/>
  <c r="Y95" i="1" s="1"/>
  <c r="P287" i="1"/>
  <c r="X287" i="1"/>
  <c r="Y287" i="1" s="1"/>
  <c r="P608" i="1"/>
  <c r="X608" i="1"/>
  <c r="Y608" i="1" s="1"/>
  <c r="P579" i="1"/>
  <c r="X579" i="1"/>
  <c r="Y579" i="1" s="1"/>
  <c r="P62" i="1"/>
  <c r="X62" i="1"/>
  <c r="Y62" i="1" s="1"/>
  <c r="P524" i="1"/>
  <c r="X524" i="1"/>
  <c r="Y524" i="1" s="1"/>
  <c r="P589" i="1"/>
  <c r="X589" i="1"/>
  <c r="Y589" i="1" s="1"/>
  <c r="X826" i="1"/>
  <c r="Y826" i="1" s="1"/>
  <c r="P826" i="1"/>
  <c r="P662" i="1"/>
  <c r="X662" i="1"/>
  <c r="Y662" i="1" s="1"/>
  <c r="P782" i="1"/>
  <c r="X782" i="1"/>
  <c r="Y782" i="1" s="1"/>
  <c r="P804" i="1"/>
  <c r="X804" i="1"/>
  <c r="Y804" i="1" s="1"/>
  <c r="P695" i="1"/>
  <c r="X695" i="1"/>
  <c r="Y695" i="1" s="1"/>
  <c r="P380" i="1"/>
  <c r="X380" i="1"/>
  <c r="Y380" i="1" s="1"/>
  <c r="P620" i="1"/>
  <c r="X620" i="1"/>
  <c r="Y620" i="1" s="1"/>
  <c r="P107" i="1"/>
  <c r="X107" i="1"/>
  <c r="Y107" i="1" s="1"/>
  <c r="P554" i="1"/>
  <c r="X554" i="1"/>
  <c r="Y554" i="1" s="1"/>
  <c r="P819" i="1"/>
  <c r="X819" i="1"/>
  <c r="Y819" i="1" s="1"/>
  <c r="P175" i="1"/>
  <c r="X175" i="1"/>
  <c r="Y175" i="1" s="1"/>
  <c r="P779" i="1"/>
  <c r="X779" i="1"/>
  <c r="Y779" i="1" s="1"/>
  <c r="P696" i="1"/>
  <c r="X696" i="1"/>
  <c r="Y696" i="1" s="1"/>
  <c r="P471" i="1"/>
  <c r="X471" i="1"/>
  <c r="Y471" i="1" s="1"/>
  <c r="P286" i="1"/>
  <c r="X286" i="1"/>
  <c r="Y286" i="1" s="1"/>
  <c r="P466" i="1"/>
  <c r="X466" i="1"/>
  <c r="Y466" i="1" s="1"/>
  <c r="P310" i="1"/>
  <c r="X310" i="1"/>
  <c r="Y310" i="1" s="1"/>
  <c r="P781" i="1"/>
  <c r="X781" i="1"/>
  <c r="Y781" i="1" s="1"/>
  <c r="P607" i="1"/>
  <c r="X607" i="1"/>
  <c r="Y607" i="1" s="1"/>
  <c r="P560" i="1"/>
  <c r="X560" i="1"/>
  <c r="Y560" i="1" s="1"/>
  <c r="P353" i="1"/>
  <c r="X353" i="1"/>
  <c r="Y353" i="1" s="1"/>
  <c r="P119" i="1"/>
  <c r="X119" i="1"/>
  <c r="Y119" i="1" s="1"/>
  <c r="P178" i="1"/>
  <c r="X178" i="1"/>
  <c r="Y178" i="1" s="1"/>
  <c r="P127" i="1"/>
  <c r="X127" i="1"/>
  <c r="Y127" i="1" s="1"/>
  <c r="P183" i="1"/>
  <c r="X183" i="1"/>
  <c r="Y183" i="1" s="1"/>
  <c r="P270" i="1"/>
  <c r="X270" i="1"/>
  <c r="Y270" i="1" s="1"/>
  <c r="P256" i="1"/>
  <c r="X256" i="1"/>
  <c r="Y256" i="1" s="1"/>
  <c r="P581" i="1"/>
  <c r="X581" i="1"/>
  <c r="Y581" i="1" s="1"/>
  <c r="P488" i="1"/>
  <c r="X488" i="1"/>
  <c r="Y488" i="1" s="1"/>
  <c r="P99" i="1"/>
  <c r="X99" i="1"/>
  <c r="Y99" i="1" s="1"/>
  <c r="P268" i="1"/>
  <c r="X268" i="1"/>
  <c r="Y268" i="1" s="1"/>
  <c r="P612" i="1"/>
  <c r="X612" i="1"/>
  <c r="Y612" i="1" s="1"/>
  <c r="P170" i="1"/>
  <c r="X170" i="1"/>
  <c r="Y170" i="1" s="1"/>
  <c r="P396" i="1"/>
  <c r="X396" i="1"/>
  <c r="Y396" i="1" s="1"/>
  <c r="P535" i="1"/>
  <c r="X535" i="1"/>
  <c r="Y535" i="1" s="1"/>
  <c r="P195" i="1"/>
  <c r="X195" i="1"/>
  <c r="Y195" i="1" s="1"/>
  <c r="P472" i="1"/>
  <c r="X472" i="1"/>
  <c r="Y472" i="1" s="1"/>
  <c r="P50" i="1"/>
  <c r="X50" i="1"/>
  <c r="Y50" i="1" s="1"/>
  <c r="P494" i="1"/>
  <c r="X494" i="1"/>
  <c r="Y494" i="1" s="1"/>
  <c r="P174" i="1"/>
  <c r="X174" i="1"/>
  <c r="Y174" i="1" s="1"/>
  <c r="P67" i="1"/>
  <c r="X67" i="1"/>
  <c r="Y67" i="1" s="1"/>
  <c r="P823" i="1"/>
  <c r="X823" i="1"/>
  <c r="Y823" i="1" s="1"/>
  <c r="P40" i="1"/>
  <c r="X40" i="1"/>
  <c r="Y40" i="1" s="1"/>
  <c r="P821" i="1"/>
  <c r="X821" i="1"/>
  <c r="Y821" i="1" s="1"/>
  <c r="P146" i="1"/>
  <c r="X146" i="1"/>
  <c r="Y146" i="1" s="1"/>
  <c r="P429" i="1"/>
  <c r="X429" i="1"/>
  <c r="Y429" i="1" s="1"/>
  <c r="P302" i="1"/>
  <c r="X302" i="1"/>
  <c r="Y302" i="1" s="1"/>
  <c r="P375" i="1"/>
  <c r="X375" i="1"/>
  <c r="Y375" i="1" s="1"/>
  <c r="P278" i="1"/>
  <c r="X278" i="1"/>
  <c r="Y278" i="1" s="1"/>
  <c r="P136" i="1"/>
  <c r="X136" i="1"/>
  <c r="Y136" i="1" s="1"/>
  <c r="P587" i="1"/>
  <c r="X587" i="1"/>
  <c r="Y587" i="1" s="1"/>
  <c r="P307" i="1"/>
  <c r="X307" i="1"/>
  <c r="Y307" i="1" s="1"/>
  <c r="P221" i="1"/>
  <c r="X221" i="1"/>
  <c r="Y221" i="1" s="1"/>
  <c r="P105" i="1"/>
  <c r="X105" i="1"/>
  <c r="Y105" i="1" s="1"/>
  <c r="P365" i="1"/>
  <c r="X365" i="1"/>
  <c r="Y365" i="1" s="1"/>
  <c r="P300" i="1"/>
  <c r="X300" i="1"/>
  <c r="Y300" i="1" s="1"/>
  <c r="P453" i="1"/>
  <c r="X453" i="1"/>
  <c r="Y453" i="1" s="1"/>
  <c r="P129" i="1"/>
  <c r="X129" i="1"/>
  <c r="Y129" i="1" s="1"/>
  <c r="P311" i="1"/>
  <c r="X311" i="1"/>
  <c r="Y311" i="1" s="1"/>
  <c r="P747" i="1"/>
  <c r="X747" i="1"/>
  <c r="Y747" i="1" s="1"/>
  <c r="P225" i="1"/>
  <c r="X225" i="1"/>
  <c r="Y225" i="1" s="1"/>
  <c r="P623" i="1"/>
  <c r="X623" i="1"/>
  <c r="Y623" i="1" s="1"/>
  <c r="P838" i="1"/>
  <c r="X838" i="1"/>
  <c r="Y838" i="1" s="1"/>
  <c r="X228" i="1"/>
  <c r="Y228" i="1" s="1"/>
  <c r="P228" i="1"/>
  <c r="P456" i="1"/>
  <c r="X456" i="1"/>
  <c r="Y456" i="1" s="1"/>
  <c r="P576" i="1"/>
  <c r="X576" i="1"/>
  <c r="Y576" i="1" s="1"/>
  <c r="P672" i="1"/>
  <c r="X672" i="1"/>
  <c r="Y672" i="1" s="1"/>
  <c r="P659" i="1"/>
  <c r="X659" i="1"/>
  <c r="Y659" i="1" s="1"/>
  <c r="P111" i="1"/>
  <c r="X111" i="1"/>
  <c r="Y111" i="1" s="1"/>
  <c r="P725" i="1"/>
  <c r="X725" i="1"/>
  <c r="Y725" i="1" s="1"/>
  <c r="P72" i="1"/>
  <c r="X72" i="1"/>
  <c r="Y72" i="1" s="1"/>
  <c r="P702" i="1"/>
  <c r="X702" i="1"/>
  <c r="Y702" i="1" s="1"/>
  <c r="P391" i="1"/>
  <c r="X391" i="1"/>
  <c r="Y391" i="1" s="1"/>
  <c r="P8" i="1"/>
  <c r="X8" i="1"/>
  <c r="Y8" i="1" s="1"/>
  <c r="P209" i="1"/>
  <c r="X209" i="1"/>
  <c r="Y209" i="1" s="1"/>
  <c r="P321" i="1"/>
  <c r="X321" i="1"/>
  <c r="Y321" i="1" s="1"/>
  <c r="P549" i="1"/>
  <c r="X549" i="1"/>
  <c r="Y549" i="1" s="1"/>
  <c r="P772" i="1"/>
  <c r="X772" i="1"/>
  <c r="Y772" i="1" s="1"/>
  <c r="P121" i="1"/>
  <c r="X121" i="1"/>
  <c r="Y121" i="1" s="1"/>
  <c r="P840" i="1"/>
  <c r="X840" i="1"/>
  <c r="Y840" i="1" s="1"/>
  <c r="P96" i="1"/>
  <c r="X96" i="1"/>
  <c r="Y96" i="1" s="1"/>
  <c r="P495" i="1"/>
  <c r="X495" i="1"/>
  <c r="Y495" i="1" s="1"/>
  <c r="P340" i="1"/>
  <c r="X340" i="1"/>
  <c r="Y340" i="1" s="1"/>
  <c r="P331" i="1"/>
  <c r="X331" i="1"/>
  <c r="Y331" i="1" s="1"/>
  <c r="P242" i="1"/>
  <c r="X242" i="1"/>
  <c r="Y242" i="1" s="1"/>
  <c r="P352" i="1"/>
  <c r="X352" i="1"/>
  <c r="Y352" i="1" s="1"/>
  <c r="P724" i="1"/>
  <c r="X724" i="1"/>
  <c r="Y724" i="1" s="1"/>
  <c r="P513" i="1"/>
  <c r="X513" i="1"/>
  <c r="Y513" i="1" s="1"/>
  <c r="P144" i="1"/>
  <c r="X144" i="1"/>
  <c r="Y144" i="1" s="1"/>
  <c r="P44" i="1"/>
  <c r="X44" i="1"/>
  <c r="Y44" i="1" s="1"/>
  <c r="P283" i="1"/>
  <c r="X283" i="1"/>
  <c r="Y283" i="1" s="1"/>
  <c r="P264" i="1"/>
  <c r="X264" i="1"/>
  <c r="Y264" i="1" s="1"/>
  <c r="P542" i="1"/>
  <c r="X542" i="1"/>
  <c r="Y542" i="1" s="1"/>
  <c r="P732" i="1"/>
  <c r="X732" i="1"/>
  <c r="Y732" i="1" s="1"/>
  <c r="P408" i="1"/>
  <c r="X408" i="1"/>
  <c r="Y408" i="1" s="1"/>
  <c r="P113" i="1"/>
  <c r="X113" i="1"/>
  <c r="Y113" i="1" s="1"/>
  <c r="P416" i="1"/>
  <c r="X416" i="1"/>
  <c r="Y416" i="1" s="1"/>
  <c r="P523" i="1"/>
  <c r="X523" i="1"/>
  <c r="Y523" i="1" s="1"/>
  <c r="P726" i="1"/>
  <c r="X726" i="1"/>
  <c r="Y726" i="1" s="1"/>
  <c r="P65" i="1"/>
  <c r="X65" i="1"/>
  <c r="Y65" i="1" s="1"/>
  <c r="P425" i="1"/>
  <c r="X425" i="1"/>
  <c r="Y425" i="1" s="1"/>
  <c r="P399" i="1"/>
  <c r="X399" i="1"/>
  <c r="Y399" i="1" s="1"/>
  <c r="P126" i="1"/>
  <c r="X126" i="1"/>
  <c r="Y126" i="1" s="1"/>
  <c r="P128" i="1"/>
  <c r="X128" i="1"/>
  <c r="Y128" i="1" s="1"/>
  <c r="P318" i="1"/>
  <c r="X318" i="1"/>
  <c r="Y318" i="1" s="1"/>
  <c r="P308" i="1"/>
  <c r="X308" i="1"/>
  <c r="Y308" i="1" s="1"/>
  <c r="P722" i="1"/>
  <c r="X722" i="1"/>
  <c r="Y722" i="1" s="1"/>
  <c r="P822" i="1"/>
  <c r="X822" i="1"/>
  <c r="Y822" i="1" s="1"/>
  <c r="P609" i="1"/>
  <c r="X609" i="1"/>
  <c r="Y609" i="1" s="1"/>
  <c r="P295" i="1"/>
  <c r="X295" i="1"/>
  <c r="Y295" i="1" s="1"/>
  <c r="P671" i="1"/>
  <c r="X671" i="1"/>
  <c r="Y671" i="1" s="1"/>
  <c r="P831" i="1"/>
  <c r="X831" i="1"/>
  <c r="Y831" i="1" s="1"/>
  <c r="P450" i="1"/>
  <c r="X450" i="1"/>
  <c r="Y450" i="1" s="1"/>
  <c r="P787" i="1"/>
  <c r="X787" i="1"/>
  <c r="Y787" i="1" s="1"/>
  <c r="P109" i="1"/>
  <c r="X109" i="1"/>
  <c r="Y109" i="1" s="1"/>
  <c r="X79" i="1"/>
  <c r="Y79" i="1" s="1"/>
  <c r="P79" i="1"/>
  <c r="P61" i="1"/>
  <c r="X61" i="1"/>
  <c r="Y61" i="1" s="1"/>
  <c r="X186" i="1"/>
  <c r="Y186" i="1" s="1"/>
  <c r="P186" i="1"/>
  <c r="P436" i="1"/>
  <c r="X436" i="1"/>
  <c r="Y436" i="1" s="1"/>
  <c r="P849" i="1"/>
  <c r="X849" i="1"/>
  <c r="Y849" i="1" s="1"/>
  <c r="X280" i="1"/>
  <c r="Y280" i="1" s="1"/>
  <c r="P280" i="1"/>
  <c r="P93" i="1"/>
  <c r="X93" i="1"/>
  <c r="Y93" i="1" s="1"/>
  <c r="P631" i="1"/>
  <c r="X631" i="1"/>
  <c r="Y631" i="1" s="1"/>
  <c r="X442" i="1"/>
  <c r="Y442" i="1" s="1"/>
  <c r="P442" i="1"/>
  <c r="P565" i="1"/>
  <c r="X565" i="1"/>
  <c r="Y565" i="1" s="1"/>
  <c r="P259" i="1"/>
  <c r="X259" i="1"/>
  <c r="Y259" i="1" s="1"/>
  <c r="P293" i="1"/>
  <c r="X293" i="1"/>
  <c r="Y293" i="1" s="1"/>
  <c r="P28" i="1"/>
  <c r="X28" i="1"/>
  <c r="Y28" i="1" s="1"/>
  <c r="P481" i="1"/>
  <c r="X481" i="1"/>
  <c r="Y481" i="1" s="1"/>
  <c r="P367" i="1"/>
  <c r="X367" i="1"/>
  <c r="Y367" i="1" s="1"/>
  <c r="P292" i="1"/>
  <c r="X292" i="1"/>
  <c r="Y292" i="1" s="1"/>
  <c r="P670" i="1"/>
  <c r="X670" i="1"/>
  <c r="Y670" i="1" s="1"/>
  <c r="P715" i="1"/>
  <c r="X715" i="1"/>
  <c r="Y715" i="1" s="1"/>
  <c r="X669" i="1"/>
  <c r="Y669" i="1" s="1"/>
  <c r="P669" i="1"/>
  <c r="P801" i="1"/>
  <c r="X801" i="1"/>
  <c r="Y801" i="1" s="1"/>
  <c r="P384" i="1"/>
  <c r="X384" i="1"/>
  <c r="Y384" i="1" s="1"/>
  <c r="P571" i="1"/>
  <c r="X571" i="1"/>
  <c r="Y571" i="1" s="1"/>
  <c r="P690" i="1"/>
  <c r="X690" i="1"/>
  <c r="Y690" i="1" s="1"/>
  <c r="P372" i="1"/>
  <c r="X372" i="1"/>
  <c r="Y372" i="1" s="1"/>
  <c r="P351" i="1"/>
  <c r="X351" i="1"/>
  <c r="Y351" i="1" s="1"/>
  <c r="P518" i="1"/>
  <c r="X518" i="1"/>
  <c r="Y518" i="1" s="1"/>
  <c r="P833" i="1"/>
  <c r="X833" i="1"/>
  <c r="Y833" i="1" s="1"/>
  <c r="P515" i="1"/>
  <c r="X515" i="1"/>
  <c r="Y515" i="1" s="1"/>
  <c r="P20" i="1"/>
  <c r="X20" i="1"/>
  <c r="Y20" i="1" s="1"/>
  <c r="P387" i="1"/>
  <c r="X387" i="1"/>
  <c r="Y387" i="1" s="1"/>
  <c r="P693" i="1"/>
  <c r="X693" i="1"/>
  <c r="Y693" i="1" s="1"/>
  <c r="P844" i="1"/>
  <c r="X844" i="1"/>
  <c r="Y844" i="1" s="1"/>
  <c r="P547" i="1"/>
  <c r="X547" i="1"/>
  <c r="Y547" i="1" s="1"/>
  <c r="P341" i="1"/>
  <c r="X341" i="1"/>
  <c r="Y341" i="1" s="1"/>
  <c r="P233" i="1"/>
  <c r="X233" i="1"/>
  <c r="Y233" i="1" s="1"/>
  <c r="P793" i="1"/>
  <c r="X793" i="1"/>
  <c r="Y793" i="1" s="1"/>
  <c r="P29" i="1"/>
  <c r="X29" i="1"/>
  <c r="Y29" i="1" s="1"/>
  <c r="P373" i="1"/>
  <c r="X373" i="1"/>
  <c r="Y373" i="1" s="1"/>
  <c r="P847" i="1"/>
  <c r="X847" i="1"/>
  <c r="Y847" i="1" s="1"/>
  <c r="P474" i="1"/>
  <c r="X474" i="1"/>
  <c r="Y474" i="1" s="1"/>
  <c r="P417" i="1"/>
  <c r="X417" i="1"/>
  <c r="Y417" i="1" s="1"/>
  <c r="P502" i="1"/>
  <c r="X502" i="1"/>
  <c r="Y502" i="1" s="1"/>
  <c r="P498" i="1"/>
  <c r="X498" i="1"/>
  <c r="Y498" i="1" s="1"/>
  <c r="P52" i="1"/>
  <c r="X52" i="1"/>
  <c r="Y52" i="1" s="1"/>
  <c r="P842" i="1"/>
  <c r="X842" i="1"/>
  <c r="Y842" i="1" s="1"/>
  <c r="P795" i="1"/>
  <c r="X795" i="1"/>
  <c r="Y795" i="1" s="1"/>
  <c r="P806" i="1"/>
  <c r="X806" i="1"/>
  <c r="Y806" i="1" s="1"/>
  <c r="P288" i="1"/>
  <c r="X288" i="1"/>
  <c r="Y288" i="1" s="1"/>
  <c r="P829" i="1"/>
  <c r="X829" i="1"/>
  <c r="Y829" i="1" s="1"/>
  <c r="P80" i="1"/>
  <c r="X80" i="1"/>
  <c r="Y80" i="1" s="1"/>
  <c r="P462" i="1"/>
  <c r="X462" i="1"/>
  <c r="Y462" i="1" s="1"/>
  <c r="P304" i="1"/>
  <c r="X304" i="1"/>
  <c r="Y304" i="1" s="1"/>
  <c r="P267" i="1"/>
  <c r="X267" i="1"/>
  <c r="Y267" i="1" s="1"/>
  <c r="P349" i="1"/>
  <c r="X349" i="1"/>
  <c r="Y349" i="1" s="1"/>
  <c r="P858" i="1"/>
  <c r="X858" i="1"/>
  <c r="Y858" i="1" s="1"/>
  <c r="P424" i="1"/>
  <c r="X424" i="1"/>
  <c r="Y424" i="1" s="1"/>
  <c r="P686" i="1"/>
  <c r="X686" i="1"/>
  <c r="Y686" i="1" s="1"/>
  <c r="P486" i="1"/>
  <c r="X486" i="1"/>
  <c r="Y486" i="1" s="1"/>
  <c r="P530" i="1"/>
  <c r="X530" i="1"/>
  <c r="Y530" i="1" s="1"/>
  <c r="P53" i="1"/>
  <c r="X53" i="1"/>
  <c r="Y53" i="1" s="1"/>
  <c r="P595" i="1"/>
  <c r="X595" i="1"/>
  <c r="Y595" i="1" s="1"/>
  <c r="P632" i="1"/>
  <c r="X632" i="1"/>
  <c r="Y632" i="1" s="1"/>
  <c r="P853" i="1"/>
  <c r="X853" i="1"/>
  <c r="Y853" i="1" s="1"/>
  <c r="P415" i="1"/>
  <c r="X415" i="1"/>
  <c r="Y415" i="1" s="1"/>
  <c r="P511" i="1"/>
  <c r="X511" i="1"/>
  <c r="Y511" i="1" s="1"/>
  <c r="P856" i="1"/>
  <c r="X856" i="1"/>
  <c r="Y856" i="1" s="1"/>
  <c r="P594" i="1"/>
  <c r="X594" i="1"/>
  <c r="Y594" i="1" s="1"/>
  <c r="P688" i="1"/>
  <c r="X688" i="1"/>
  <c r="Y688" i="1" s="1"/>
  <c r="P314" i="1"/>
  <c r="X314" i="1"/>
  <c r="Y314" i="1" s="1"/>
  <c r="P700" i="1"/>
  <c r="X700" i="1"/>
  <c r="Y700" i="1" s="1"/>
  <c r="P11" i="1"/>
  <c r="X11" i="1"/>
  <c r="Y11" i="1" s="1"/>
  <c r="P323" i="1"/>
  <c r="X323" i="1"/>
  <c r="Y323" i="1" s="1"/>
  <c r="P537" i="1"/>
  <c r="X537" i="1"/>
  <c r="Y537" i="1" s="1"/>
  <c r="P13" i="1"/>
  <c r="X13" i="1"/>
  <c r="Y13" i="1" s="1"/>
  <c r="P6" i="1"/>
  <c r="X6" i="1"/>
  <c r="Y6" i="1" s="1"/>
  <c r="P86" i="1"/>
  <c r="X86" i="1"/>
  <c r="Y86" i="1" s="1"/>
  <c r="P325" i="1"/>
  <c r="X325" i="1"/>
  <c r="Y325" i="1" s="1"/>
  <c r="P227" i="1"/>
  <c r="X227" i="1"/>
  <c r="Y227" i="1" s="1"/>
  <c r="P477" i="1"/>
  <c r="X477" i="1"/>
  <c r="Y477" i="1" s="1"/>
  <c r="P282" i="1"/>
  <c r="X282" i="1"/>
  <c r="Y282" i="1" s="1"/>
  <c r="P699" i="1"/>
  <c r="X699" i="1"/>
  <c r="Y699" i="1" s="1"/>
  <c r="P493" i="1"/>
  <c r="X493" i="1"/>
  <c r="Y493" i="1" s="1"/>
  <c r="P114" i="1"/>
  <c r="X114" i="1"/>
  <c r="Y114" i="1" s="1"/>
  <c r="P633" i="1"/>
  <c r="X633" i="1"/>
  <c r="Y633" i="1" s="1"/>
  <c r="P445" i="1"/>
  <c r="X445" i="1"/>
  <c r="Y445" i="1" s="1"/>
  <c r="P73" i="1"/>
  <c r="X73" i="1"/>
  <c r="Y73" i="1" s="1"/>
  <c r="P714" i="1"/>
  <c r="X714" i="1"/>
  <c r="Y714" i="1" s="1"/>
  <c r="P91" i="1"/>
  <c r="X91" i="1"/>
  <c r="Y91" i="1" s="1"/>
  <c r="P803" i="1"/>
  <c r="X803" i="1"/>
  <c r="Y803" i="1" s="1"/>
  <c r="P145" i="1"/>
  <c r="X145" i="1"/>
  <c r="Y145" i="1" s="1"/>
  <c r="P504" i="1"/>
  <c r="X504" i="1"/>
  <c r="Y504" i="1" s="1"/>
  <c r="P410" i="1"/>
  <c r="X410" i="1"/>
  <c r="Y410" i="1" s="1"/>
  <c r="P16" i="1"/>
  <c r="X16" i="1"/>
  <c r="Y16" i="1" s="1"/>
  <c r="P106" i="1"/>
  <c r="X106" i="1"/>
  <c r="Y106" i="1" s="1"/>
  <c r="P664" i="1"/>
  <c r="X664" i="1"/>
  <c r="Y664" i="1" s="1"/>
  <c r="P229" i="1"/>
  <c r="X229" i="1"/>
  <c r="Y229" i="1" s="1"/>
  <c r="P108" i="1"/>
  <c r="X108" i="1"/>
  <c r="Y108" i="1" s="1"/>
  <c r="P432" i="1"/>
  <c r="X432" i="1"/>
  <c r="Y432" i="1" s="1"/>
  <c r="P85" i="1"/>
  <c r="X85" i="1"/>
  <c r="Y85" i="1" s="1"/>
  <c r="P337" i="1"/>
  <c r="X337" i="1"/>
  <c r="Y337" i="1" s="1"/>
  <c r="P556" i="1"/>
  <c r="X556" i="1"/>
  <c r="Y556" i="1" s="1"/>
  <c r="P376" i="1"/>
  <c r="X376" i="1"/>
  <c r="Y376" i="1" s="1"/>
  <c r="P660" i="1"/>
  <c r="X660" i="1"/>
  <c r="Y660" i="1" s="1"/>
  <c r="P189" i="1"/>
  <c r="X189" i="1"/>
  <c r="Y189" i="1" s="1"/>
  <c r="P358" i="1"/>
  <c r="X358" i="1"/>
  <c r="Y358" i="1" s="1"/>
  <c r="P544" i="1"/>
  <c r="X544" i="1"/>
  <c r="Y544" i="1" s="1"/>
  <c r="P446" i="1"/>
  <c r="X446" i="1"/>
  <c r="Y446" i="1" s="1"/>
  <c r="P66" i="1"/>
  <c r="X66" i="1"/>
  <c r="Y66" i="1" s="1"/>
  <c r="P354" i="1"/>
  <c r="X354" i="1"/>
  <c r="Y354" i="1" s="1"/>
  <c r="P296" i="1"/>
  <c r="X296" i="1"/>
  <c r="Y296" i="1" s="1"/>
  <c r="P825" i="1"/>
  <c r="X825" i="1"/>
  <c r="Y825" i="1" s="1"/>
  <c r="P414" i="1"/>
  <c r="X414" i="1"/>
  <c r="Y414" i="1" s="1"/>
  <c r="P467" i="1"/>
  <c r="X467" i="1"/>
  <c r="Y467" i="1" s="1"/>
  <c r="P301" i="1"/>
  <c r="X301" i="1"/>
  <c r="Y301" i="1" s="1"/>
  <c r="P832" i="1"/>
  <c r="X832" i="1"/>
  <c r="Y832" i="1" s="1"/>
  <c r="P531" i="1"/>
  <c r="X531" i="1"/>
  <c r="Y531" i="1" s="1"/>
  <c r="P550" i="1"/>
  <c r="X550" i="1"/>
  <c r="Y550" i="1" s="1"/>
  <c r="P676" i="1"/>
  <c r="X676" i="1"/>
  <c r="Y676" i="1" s="1"/>
  <c r="P184" i="1"/>
  <c r="X184" i="1"/>
  <c r="Y184" i="1" s="1"/>
  <c r="P574" i="1"/>
  <c r="X574" i="1"/>
  <c r="Y574" i="1" s="1"/>
  <c r="P202" i="1"/>
  <c r="X202" i="1"/>
  <c r="Y202" i="1" s="1"/>
  <c r="P777" i="1"/>
  <c r="X777" i="1"/>
  <c r="Y777" i="1" s="1"/>
  <c r="P303" i="1"/>
  <c r="X303" i="1"/>
  <c r="Y303" i="1" s="1"/>
  <c r="P789" i="1"/>
  <c r="X789" i="1"/>
  <c r="Y789" i="1" s="1"/>
  <c r="P316" i="1"/>
  <c r="X316" i="1"/>
  <c r="Y316" i="1" s="1"/>
  <c r="P90" i="1"/>
  <c r="X90" i="1"/>
  <c r="Y90" i="1" s="1"/>
  <c r="P334" i="1"/>
  <c r="X334" i="1"/>
  <c r="Y334" i="1" s="1"/>
  <c r="P265" i="1"/>
  <c r="X265" i="1"/>
  <c r="Y265" i="1" s="1"/>
  <c r="P430" i="1"/>
  <c r="X430" i="1"/>
  <c r="Y430" i="1" s="1"/>
  <c r="P774" i="1"/>
  <c r="X774" i="1"/>
  <c r="Y774" i="1" s="1"/>
  <c r="P17" i="1"/>
  <c r="X17" i="1"/>
  <c r="Y17" i="1" s="1"/>
  <c r="P194" i="1"/>
  <c r="X194" i="1"/>
  <c r="Y194" i="1" s="1"/>
  <c r="P378" i="1"/>
  <c r="X378" i="1"/>
  <c r="Y378" i="1" s="1"/>
  <c r="P536" i="1"/>
  <c r="X536" i="1"/>
  <c r="Y536" i="1" s="1"/>
  <c r="P27" i="1"/>
  <c r="X27" i="1"/>
  <c r="Y27" i="1" s="1"/>
  <c r="P558" i="1"/>
  <c r="X558" i="1"/>
  <c r="Y558" i="1" s="1"/>
  <c r="P140" i="1"/>
  <c r="X140" i="1"/>
  <c r="Y140" i="1" s="1"/>
  <c r="P751" i="1"/>
  <c r="X751" i="1"/>
  <c r="Y751" i="1" s="1"/>
  <c r="P343" i="1"/>
  <c r="X343" i="1"/>
  <c r="Y343" i="1" s="1"/>
  <c r="P760" i="1"/>
  <c r="X760" i="1"/>
  <c r="Y760" i="1" s="1"/>
  <c r="P656" i="1"/>
  <c r="X656" i="1"/>
  <c r="Y656" i="1" s="1"/>
  <c r="P125" i="1"/>
  <c r="X125" i="1"/>
  <c r="Y125" i="1" s="1"/>
  <c r="P152" i="1"/>
  <c r="X152" i="1"/>
  <c r="Y152" i="1" s="1"/>
  <c r="P754" i="1"/>
  <c r="X754" i="1"/>
  <c r="Y754" i="1" s="1"/>
  <c r="P47" i="1"/>
  <c r="X47" i="1"/>
  <c r="Y47" i="1" s="1"/>
  <c r="P141" i="1"/>
  <c r="X141" i="1"/>
  <c r="Y141" i="1" s="1"/>
  <c r="P260" i="1"/>
  <c r="X260" i="1"/>
  <c r="Y260" i="1" s="1"/>
  <c r="P84" i="1"/>
  <c r="X84" i="1"/>
  <c r="Y84" i="1" s="1"/>
  <c r="P409" i="1"/>
  <c r="X409" i="1"/>
  <c r="Y409" i="1" s="1"/>
  <c r="P401" i="1"/>
  <c r="X401" i="1"/>
  <c r="Y401" i="1" s="1"/>
  <c r="P306" i="1"/>
  <c r="X306" i="1"/>
  <c r="Y306" i="1" s="1"/>
  <c r="P110" i="1"/>
  <c r="X110" i="1"/>
  <c r="Y110" i="1" s="1"/>
  <c r="P315" i="1"/>
  <c r="X315" i="1"/>
  <c r="Y315" i="1" s="1"/>
  <c r="P616" i="1"/>
  <c r="X616" i="1"/>
  <c r="Y616" i="1" s="1"/>
  <c r="P239" i="1"/>
  <c r="X239" i="1"/>
  <c r="Y239" i="1" s="1"/>
  <c r="P39" i="1"/>
  <c r="X39" i="1"/>
  <c r="Y39" i="1" s="1"/>
  <c r="P326" i="1"/>
  <c r="X326" i="1"/>
  <c r="Y326" i="1" s="1"/>
  <c r="P147" i="1"/>
  <c r="X147" i="1"/>
  <c r="Y147" i="1" s="1"/>
  <c r="P691" i="1"/>
  <c r="X691" i="1"/>
  <c r="Y691" i="1" s="1"/>
  <c r="P585" i="1"/>
  <c r="X585" i="1"/>
  <c r="Y585" i="1" s="1"/>
  <c r="P615" i="1"/>
  <c r="X615" i="1"/>
  <c r="Y615" i="1" s="1"/>
  <c r="P746" i="1"/>
  <c r="X746" i="1"/>
  <c r="Y746" i="1" s="1"/>
  <c r="P421" i="1"/>
  <c r="X421" i="1"/>
  <c r="Y421" i="1" s="1"/>
  <c r="P563" i="1"/>
  <c r="X563" i="1"/>
  <c r="Y563" i="1" s="1"/>
  <c r="P223" i="1"/>
  <c r="X223" i="1"/>
  <c r="Y223" i="1" s="1"/>
  <c r="P370" i="1"/>
  <c r="X370" i="1"/>
  <c r="Y370" i="1" s="1"/>
  <c r="P224" i="1"/>
  <c r="X224" i="1"/>
  <c r="Y224" i="1" s="1"/>
  <c r="P508" i="1"/>
  <c r="X508" i="1"/>
  <c r="Y508" i="1" s="1"/>
  <c r="P680" i="1"/>
  <c r="X680" i="1"/>
  <c r="Y680" i="1" s="1"/>
  <c r="P273" i="1"/>
  <c r="X273" i="1"/>
  <c r="Y273" i="1" s="1"/>
  <c r="P600" i="1"/>
  <c r="X600" i="1"/>
  <c r="Y600" i="1" s="1"/>
  <c r="P77" i="1"/>
  <c r="X77" i="1"/>
  <c r="Y77" i="1" s="1"/>
  <c r="P350" i="1"/>
  <c r="X350" i="1"/>
  <c r="Y350" i="1" s="1"/>
  <c r="P578" i="1"/>
  <c r="X578" i="1"/>
  <c r="Y578" i="1" s="1"/>
  <c r="P74" i="1"/>
  <c r="X74" i="1"/>
  <c r="Y74" i="1" s="1"/>
  <c r="P785" i="1"/>
  <c r="X785" i="1"/>
  <c r="Y785" i="1" s="1"/>
  <c r="P309" i="1"/>
  <c r="X309" i="1"/>
  <c r="Y309" i="1" s="1"/>
  <c r="P611" i="1"/>
  <c r="X611" i="1"/>
  <c r="Y611" i="1" s="1"/>
  <c r="P603" i="1"/>
  <c r="X603" i="1"/>
  <c r="Y603" i="1" s="1"/>
  <c r="P258" i="1"/>
  <c r="X258" i="1"/>
  <c r="Y258" i="1" s="1"/>
  <c r="P116" i="1"/>
  <c r="X116" i="1"/>
  <c r="Y116" i="1" s="1"/>
  <c r="P291" i="1"/>
  <c r="X291" i="1"/>
  <c r="Y291" i="1" s="1"/>
  <c r="P34" i="1"/>
  <c r="X34" i="1"/>
  <c r="Y34" i="1" s="1"/>
  <c r="P814" i="1"/>
  <c r="X814" i="1"/>
  <c r="Y814" i="1" s="1"/>
  <c r="P199" i="1"/>
  <c r="X199" i="1"/>
  <c r="Y199" i="1" s="1"/>
  <c r="P528" i="1"/>
  <c r="X528" i="1"/>
  <c r="Y528" i="1" s="1"/>
  <c r="P197" i="1"/>
  <c r="X197" i="1"/>
  <c r="Y197" i="1" s="1"/>
  <c r="P366" i="1"/>
  <c r="X366" i="1"/>
  <c r="Y366" i="1" s="1"/>
  <c r="P805" i="1"/>
  <c r="X805" i="1"/>
  <c r="Y805" i="1" s="1"/>
  <c r="P394" i="1"/>
  <c r="X394" i="1"/>
  <c r="Y394" i="1" s="1"/>
  <c r="P786" i="1"/>
  <c r="X786" i="1"/>
  <c r="Y786" i="1" s="1"/>
  <c r="P171" i="1"/>
  <c r="X171" i="1"/>
  <c r="Y171" i="1" s="1"/>
  <c r="P254" i="1"/>
  <c r="X254" i="1"/>
  <c r="Y254" i="1" s="1"/>
  <c r="P26" i="1"/>
  <c r="X26" i="1"/>
  <c r="Y26" i="1" s="1"/>
  <c r="P231" i="1"/>
  <c r="X231" i="1"/>
  <c r="Y231" i="1" s="1"/>
  <c r="P57" i="1"/>
  <c r="X57" i="1"/>
  <c r="Y57" i="1" s="1"/>
  <c r="P48" i="1"/>
  <c r="X48" i="1"/>
  <c r="Y48" i="1" s="1"/>
  <c r="P192" i="1"/>
  <c r="X192" i="1"/>
  <c r="Y192" i="1" s="1"/>
  <c r="P97" i="1"/>
  <c r="X97" i="1"/>
  <c r="Y97" i="1" s="1"/>
  <c r="P185" i="1"/>
  <c r="X185" i="1"/>
  <c r="Y185" i="1" s="1"/>
  <c r="P593" i="1"/>
  <c r="X593" i="1"/>
  <c r="Y593" i="1" s="1"/>
  <c r="P328" i="1"/>
  <c r="X328" i="1"/>
  <c r="Y328" i="1" s="1"/>
  <c r="P475" i="1"/>
  <c r="X475" i="1"/>
  <c r="Y475" i="1" s="1"/>
  <c r="P681" i="1"/>
  <c r="X681" i="1"/>
  <c r="Y681" i="1" s="1"/>
  <c r="P843" i="1"/>
  <c r="X843" i="1"/>
  <c r="Y843" i="1" s="1"/>
  <c r="P512" i="1"/>
  <c r="X512" i="1"/>
  <c r="Y512" i="1" s="1"/>
  <c r="P546" i="1"/>
  <c r="X546" i="1"/>
  <c r="Y546" i="1" s="1"/>
  <c r="P364" i="1"/>
  <c r="X364" i="1"/>
  <c r="Y364" i="1" s="1"/>
  <c r="P634" i="1"/>
  <c r="X634" i="1"/>
  <c r="Y634" i="1" s="1"/>
  <c r="P731" i="1"/>
  <c r="X731" i="1"/>
  <c r="Y731" i="1" s="1"/>
  <c r="P24" i="1"/>
  <c r="X24" i="1"/>
  <c r="Y24" i="1" s="1"/>
  <c r="P755" i="1"/>
  <c r="X755" i="1"/>
  <c r="Y755" i="1" s="1"/>
  <c r="P705" i="1"/>
  <c r="X705" i="1"/>
  <c r="Y705" i="1" s="1"/>
  <c r="P533" i="1"/>
  <c r="X533" i="1"/>
  <c r="Y533" i="1" s="1"/>
  <c r="P319" i="1"/>
  <c r="X319" i="1"/>
  <c r="Y319" i="1" s="1"/>
  <c r="P402" i="1"/>
  <c r="X402" i="1"/>
  <c r="Y402" i="1" s="1"/>
  <c r="P521" i="1"/>
  <c r="X521" i="1"/>
  <c r="Y521" i="1" s="1"/>
  <c r="P165" i="1"/>
  <c r="X165" i="1"/>
  <c r="Y165" i="1" s="1"/>
  <c r="P619" i="1"/>
  <c r="X619" i="1"/>
  <c r="Y619" i="1" s="1"/>
  <c r="P36" i="1"/>
  <c r="X36" i="1"/>
  <c r="Y36" i="1" s="1"/>
  <c r="P393" i="1"/>
  <c r="X393" i="1"/>
  <c r="Y393" i="1" s="1"/>
  <c r="P294" i="1"/>
  <c r="X294" i="1"/>
  <c r="Y294" i="1" s="1"/>
  <c r="P775" i="1"/>
  <c r="X775" i="1"/>
  <c r="Y775" i="1" s="1"/>
  <c r="P748" i="1"/>
  <c r="X748" i="1"/>
  <c r="Y748" i="1" s="1"/>
  <c r="P431" i="1"/>
  <c r="X431" i="1"/>
  <c r="Y431" i="1" s="1"/>
  <c r="P248" i="1"/>
  <c r="X248" i="1"/>
  <c r="Y248" i="1" s="1"/>
  <c r="P104" i="1"/>
  <c r="X104" i="1"/>
  <c r="Y104" i="1" s="1"/>
  <c r="P719" i="1"/>
  <c r="X719" i="1"/>
  <c r="Y719" i="1" s="1"/>
  <c r="P134" i="1"/>
  <c r="X134" i="1"/>
  <c r="Y134" i="1" s="1"/>
  <c r="P131" i="1"/>
  <c r="X131" i="1"/>
  <c r="Y131" i="1" s="1"/>
  <c r="P720" i="1"/>
  <c r="X720" i="1"/>
  <c r="Y720" i="1" s="1"/>
  <c r="P492" i="1"/>
  <c r="X492" i="1"/>
  <c r="Y492" i="1" s="1"/>
  <c r="P82" i="1"/>
  <c r="X82" i="1"/>
  <c r="Y82" i="1" s="1"/>
  <c r="P706" i="1"/>
  <c r="X706" i="1"/>
  <c r="Y706" i="1" s="1"/>
  <c r="P284" i="1"/>
  <c r="X284" i="1"/>
  <c r="Y284" i="1" s="1"/>
  <c r="P289" i="1"/>
  <c r="X289" i="1"/>
  <c r="Y289" i="1" s="1"/>
  <c r="P157" i="1"/>
  <c r="X157" i="1"/>
  <c r="Y157" i="1" s="1"/>
  <c r="P211" i="1"/>
  <c r="X211" i="1"/>
  <c r="Y211" i="1" s="1"/>
  <c r="P161" i="1"/>
  <c r="X161" i="1"/>
  <c r="Y161" i="1" s="1"/>
  <c r="P654" i="1"/>
  <c r="X654" i="1"/>
  <c r="Y654" i="1" s="1"/>
  <c r="P240" i="1"/>
  <c r="X240" i="1"/>
  <c r="Y240" i="1" s="1"/>
  <c r="P214" i="1"/>
  <c r="X214" i="1"/>
  <c r="Y214" i="1" s="1"/>
  <c r="P138" i="1"/>
  <c r="X138" i="1"/>
  <c r="Y138" i="1" s="1"/>
  <c r="P210" i="1"/>
  <c r="X210" i="1"/>
  <c r="Y210" i="1" s="1"/>
  <c r="P277" i="1"/>
  <c r="X277" i="1"/>
  <c r="Y277" i="1" s="1"/>
  <c r="P627" i="1"/>
  <c r="X627" i="1"/>
  <c r="Y627" i="1" s="1"/>
  <c r="X263" i="1"/>
  <c r="Y263" i="1" s="1"/>
  <c r="P263" i="1"/>
  <c r="P517" i="1"/>
  <c r="X517" i="1"/>
  <c r="Y517" i="1" s="1"/>
  <c r="P758" i="1"/>
  <c r="X758" i="1"/>
  <c r="Y758" i="1" s="1"/>
  <c r="P830" i="1"/>
  <c r="X830" i="1"/>
  <c r="Y830" i="1" s="1"/>
  <c r="P332" i="1"/>
  <c r="X332" i="1"/>
  <c r="Y332" i="1" s="1"/>
  <c r="P448" i="1"/>
  <c r="X448" i="1"/>
  <c r="Y448" i="1" s="1"/>
  <c r="P123" i="1"/>
  <c r="X123" i="1"/>
  <c r="Y123" i="1" s="1"/>
  <c r="P667" i="1"/>
  <c r="X667" i="1"/>
  <c r="Y667" i="1" s="1"/>
  <c r="P586" i="1"/>
  <c r="X586" i="1"/>
  <c r="Y586" i="1" s="1"/>
  <c r="P68" i="1"/>
  <c r="X68" i="1"/>
  <c r="Y68" i="1" s="1"/>
  <c r="P360" i="1"/>
  <c r="X360" i="1"/>
  <c r="Y360" i="1" s="1"/>
  <c r="P778" i="1"/>
  <c r="X778" i="1"/>
  <c r="Y778" i="1" s="1"/>
  <c r="P507" i="1"/>
  <c r="X507" i="1"/>
  <c r="Y507" i="1" s="1"/>
  <c r="P708" i="1"/>
  <c r="X708" i="1"/>
  <c r="Y708" i="1" s="1"/>
  <c r="P718" i="1"/>
  <c r="X718" i="1"/>
  <c r="Y718" i="1" s="1"/>
  <c r="P763" i="1"/>
  <c r="X763" i="1"/>
  <c r="Y763" i="1" s="1"/>
  <c r="P636" i="1"/>
  <c r="X636" i="1"/>
  <c r="Y636" i="1" s="1"/>
  <c r="P583" i="1"/>
  <c r="X583" i="1"/>
  <c r="Y583" i="1" s="1"/>
  <c r="P854" i="1"/>
  <c r="X854" i="1"/>
  <c r="Y854" i="1" s="1"/>
  <c r="P767" i="1"/>
  <c r="X767" i="1"/>
  <c r="Y767" i="1" s="1"/>
  <c r="P526" i="1"/>
  <c r="X526" i="1"/>
  <c r="Y526" i="1" s="1"/>
  <c r="P808" i="1"/>
  <c r="X808" i="1"/>
  <c r="Y808" i="1" s="1"/>
  <c r="P723" i="1"/>
  <c r="X723" i="1"/>
  <c r="Y723" i="1" s="1"/>
  <c r="P599" i="1"/>
  <c r="X599" i="1"/>
  <c r="Y599" i="1" s="1"/>
  <c r="P552" i="1"/>
  <c r="X552" i="1"/>
  <c r="Y552" i="1" s="1"/>
  <c r="P458" i="1"/>
  <c r="X458" i="1"/>
  <c r="Y458" i="1" s="1"/>
  <c r="P362" i="1"/>
  <c r="X362" i="1"/>
  <c r="Y362" i="1" s="1"/>
  <c r="P46" i="1"/>
  <c r="X46" i="1"/>
  <c r="Y46" i="1" s="1"/>
  <c r="P181" i="1"/>
  <c r="X181" i="1"/>
  <c r="Y181" i="1" s="1"/>
  <c r="P88" i="1"/>
  <c r="X88" i="1"/>
  <c r="Y88" i="1" s="1"/>
  <c r="P773" i="1"/>
  <c r="X773" i="1"/>
  <c r="Y773" i="1" s="1"/>
  <c r="P359" i="1"/>
  <c r="X359" i="1"/>
  <c r="Y359" i="1" s="1"/>
  <c r="P790" i="1"/>
  <c r="X790" i="1"/>
  <c r="Y790" i="1" s="1"/>
  <c r="P810" i="1"/>
  <c r="X810" i="1"/>
  <c r="Y810" i="1" s="1"/>
  <c r="P122" i="1"/>
  <c r="X122" i="1"/>
  <c r="Y122" i="1" s="1"/>
  <c r="P205" i="1"/>
  <c r="X205" i="1"/>
  <c r="Y205" i="1" s="1"/>
  <c r="P25" i="1"/>
  <c r="X25" i="1"/>
  <c r="Y25" i="1" s="1"/>
  <c r="P305" i="1"/>
  <c r="X305" i="1"/>
  <c r="Y305" i="1" s="1"/>
  <c r="P848" i="1"/>
  <c r="X848" i="1"/>
  <c r="Y848" i="1" s="1"/>
  <c r="P730" i="1"/>
  <c r="X730" i="1"/>
  <c r="Y730" i="1" s="1"/>
  <c r="P736" i="1"/>
  <c r="X736" i="1"/>
  <c r="Y736" i="1" s="1"/>
  <c r="P857" i="1"/>
  <c r="X857" i="1"/>
  <c r="Y857" i="1" s="1"/>
  <c r="P629" i="1"/>
  <c r="X629" i="1"/>
  <c r="Y629" i="1" s="1"/>
  <c r="P673" i="1"/>
  <c r="X673" i="1"/>
  <c r="Y673" i="1" s="1"/>
  <c r="P812" i="1"/>
  <c r="X812" i="1"/>
  <c r="Y812" i="1" s="1"/>
  <c r="P241" i="1"/>
  <c r="X241" i="1"/>
  <c r="Y241" i="1" s="1"/>
  <c r="P668" i="1"/>
  <c r="X668" i="1"/>
  <c r="Y668" i="1" s="1"/>
  <c r="P220" i="1"/>
  <c r="X220" i="1"/>
  <c r="Y220" i="1" s="1"/>
  <c r="P463" i="1"/>
  <c r="X463" i="1"/>
  <c r="Y463" i="1" s="1"/>
  <c r="P269" i="1"/>
  <c r="X269" i="1"/>
  <c r="Y269" i="1" s="1"/>
  <c r="P51" i="1"/>
  <c r="X51" i="1"/>
  <c r="Y51" i="1" s="1"/>
  <c r="P761" i="1"/>
  <c r="X761" i="1"/>
  <c r="Y761" i="1" s="1"/>
  <c r="P765" i="1"/>
  <c r="X765" i="1"/>
  <c r="Y765" i="1" s="1"/>
  <c r="X480" i="1"/>
  <c r="Y480" i="1" s="1"/>
  <c r="P480" i="1"/>
  <c r="P257" i="1"/>
  <c r="X257" i="1"/>
  <c r="Y257" i="1" s="1"/>
  <c r="P132" i="1"/>
  <c r="X132" i="1"/>
  <c r="Y132" i="1" s="1"/>
  <c r="P198" i="1"/>
  <c r="X198" i="1"/>
  <c r="Y198" i="1" s="1"/>
  <c r="P422" i="1"/>
  <c r="X422" i="1"/>
  <c r="Y422" i="1" s="1"/>
  <c r="P837" i="1"/>
  <c r="X837" i="1"/>
  <c r="Y837" i="1" s="1"/>
  <c r="P514" i="1"/>
  <c r="X514" i="1"/>
  <c r="Y514" i="1" s="1"/>
  <c r="P32" i="1"/>
  <c r="X32" i="1"/>
  <c r="Y32" i="1" s="1"/>
  <c r="P434" i="1"/>
  <c r="X434" i="1"/>
  <c r="Y434" i="1" s="1"/>
  <c r="P407" i="1"/>
  <c r="X407" i="1"/>
  <c r="Y407" i="1" s="1"/>
  <c r="P624" i="1"/>
  <c r="X624" i="1"/>
  <c r="Y624" i="1" s="1"/>
  <c r="P698" i="1"/>
  <c r="X698" i="1"/>
  <c r="Y698" i="1" s="1"/>
  <c r="P447" i="1"/>
  <c r="X447" i="1"/>
  <c r="Y447" i="1" s="1"/>
  <c r="P741" i="1"/>
  <c r="X741" i="1"/>
  <c r="Y741" i="1" s="1"/>
  <c r="P539" i="1"/>
  <c r="X539" i="1"/>
  <c r="Y539" i="1" s="1"/>
  <c r="X149" i="1"/>
  <c r="Y149" i="1" s="1"/>
  <c r="P149" i="1"/>
  <c r="X541" i="1"/>
  <c r="Y541" i="1" s="1"/>
  <c r="P541" i="1"/>
  <c r="P168" i="1"/>
  <c r="X168" i="1"/>
  <c r="Y168" i="1" s="1"/>
  <c r="P206" i="1"/>
  <c r="X206" i="1"/>
  <c r="Y206" i="1" s="1"/>
  <c r="P610" i="1"/>
  <c r="X610" i="1"/>
  <c r="Y610" i="1" s="1"/>
  <c r="P374" i="1"/>
  <c r="X374" i="1"/>
  <c r="Y374" i="1" s="1"/>
  <c r="P388" i="1"/>
  <c r="X388" i="1"/>
  <c r="Y388" i="1" s="1"/>
  <c r="P791" i="1"/>
  <c r="X791" i="1"/>
  <c r="Y791" i="1" s="1"/>
  <c r="P173" i="1"/>
  <c r="X173" i="1"/>
  <c r="Y173" i="1" s="1"/>
  <c r="P617" i="1"/>
  <c r="X617" i="1"/>
  <c r="Y617" i="1" s="1"/>
  <c r="P443" i="1"/>
  <c r="X443" i="1"/>
  <c r="Y443" i="1" s="1"/>
  <c r="T818" i="1"/>
  <c r="Z780" i="1" l="1"/>
  <c r="P818" i="1"/>
  <c r="Z149" i="1"/>
  <c r="Z621" i="1"/>
  <c r="Z253" i="1"/>
  <c r="Z272" i="1"/>
  <c r="Z78" i="1"/>
  <c r="Z381" i="1"/>
  <c r="Z392" i="1"/>
  <c r="Z9" i="1"/>
  <c r="Z727" i="1"/>
  <c r="Z669" i="1"/>
  <c r="Z442" i="1"/>
  <c r="Z228" i="1"/>
  <c r="Z169" i="1"/>
  <c r="Z71" i="1"/>
  <c r="Z87" i="1"/>
  <c r="Z154" i="1"/>
  <c r="Z377" i="1"/>
  <c r="Z653" i="1"/>
  <c r="Z687" i="1"/>
  <c r="Z635" i="1"/>
  <c r="Z750" i="1"/>
  <c r="Z713" i="1"/>
  <c r="Z651" i="1"/>
  <c r="Z564" i="1"/>
  <c r="Z76" i="1"/>
  <c r="Z737" i="1"/>
  <c r="Z124" i="1"/>
  <c r="Z625" i="1"/>
  <c r="Z685" i="1"/>
  <c r="Z665" i="1"/>
  <c r="Z459" i="1"/>
  <c r="Z35" i="1"/>
  <c r="Z98" i="1"/>
  <c r="Z187" i="1"/>
  <c r="Z487" i="1"/>
  <c r="Z712" i="1"/>
  <c r="Z324" i="1"/>
  <c r="Z207" i="1"/>
  <c r="Z317" i="1"/>
  <c r="Z753" i="1"/>
  <c r="Z527" i="1"/>
  <c r="Z428" i="1"/>
  <c r="Z766" i="1"/>
  <c r="Z439" i="1"/>
  <c r="Z433" i="1"/>
  <c r="Z413" i="1"/>
  <c r="Z568" i="1"/>
  <c r="Z637" i="1"/>
  <c r="Z850" i="1"/>
  <c r="Z532" i="1"/>
  <c r="Z142" i="1"/>
  <c r="Z598" i="1"/>
  <c r="Z166" i="1"/>
  <c r="Z824" i="1"/>
  <c r="Z457" i="1"/>
  <c r="Z677" i="1"/>
  <c r="Z489" i="1"/>
  <c r="Z193" i="1"/>
  <c r="Z738" i="1"/>
  <c r="Z617" i="1"/>
  <c r="Z206" i="1"/>
  <c r="Z422" i="1"/>
  <c r="Z402" i="1"/>
  <c r="Z755" i="1"/>
  <c r="Z512" i="1"/>
  <c r="Z185" i="1"/>
  <c r="Z26" i="1"/>
  <c r="Z366" i="1"/>
  <c r="Z258" i="1"/>
  <c r="Z578" i="1"/>
  <c r="Z508" i="1"/>
  <c r="Z746" i="1"/>
  <c r="Z39" i="1"/>
  <c r="Z401" i="1"/>
  <c r="Z754" i="1"/>
  <c r="Z760" i="1"/>
  <c r="Z774" i="1"/>
  <c r="Z676" i="1"/>
  <c r="Z372" i="1"/>
  <c r="Z801" i="1"/>
  <c r="Z481" i="1"/>
  <c r="Z631" i="1"/>
  <c r="Z109" i="1"/>
  <c r="Z609" i="1"/>
  <c r="Z126" i="1"/>
  <c r="Z416" i="1"/>
  <c r="Z144" i="1"/>
  <c r="Z340" i="1"/>
  <c r="Z121" i="1"/>
  <c r="Z209" i="1"/>
  <c r="Z146" i="1"/>
  <c r="Z67" i="1"/>
  <c r="Z535" i="1"/>
  <c r="Z268" i="1"/>
  <c r="Z256" i="1"/>
  <c r="Z178" i="1"/>
  <c r="Z607" i="1"/>
  <c r="Z286" i="1"/>
  <c r="Z696" i="1"/>
  <c r="Z620" i="1"/>
  <c r="Z782" i="1"/>
  <c r="Z579" i="1"/>
  <c r="Z386" i="1"/>
  <c r="Z678" i="1"/>
  <c r="Z545" i="1"/>
  <c r="Z423" i="1"/>
  <c r="Z704" i="1"/>
  <c r="Z614" i="1"/>
  <c r="Z186" i="1"/>
  <c r="Z744" i="1"/>
  <c r="Z435" i="1"/>
  <c r="Z217" i="1"/>
  <c r="Z285" i="1"/>
  <c r="Z648" i="1"/>
  <c r="Z484" i="1"/>
  <c r="Z622" i="1"/>
  <c r="Z338" i="1"/>
  <c r="Z237" i="1"/>
  <c r="Z769" i="1"/>
  <c r="Z835" i="1"/>
  <c r="Z520" i="1"/>
  <c r="Z464" i="1"/>
  <c r="Z551" i="1"/>
  <c r="Z815" i="1"/>
  <c r="Z371" i="1"/>
  <c r="Z717" i="1"/>
  <c r="Z153" i="1"/>
  <c r="Z452" i="1"/>
  <c r="Z363" i="1"/>
  <c r="Z208" i="1"/>
  <c r="Z444" i="1"/>
  <c r="Z290" i="1"/>
  <c r="Z59" i="1"/>
  <c r="Z276" i="1"/>
  <c r="Z236" i="1"/>
  <c r="Z313" i="1"/>
  <c r="Z355" i="1"/>
  <c r="Z606" i="1"/>
  <c r="Z357" i="1"/>
  <c r="Z15" i="1"/>
  <c r="Z640" i="1"/>
  <c r="Z783" i="1"/>
  <c r="Z115" i="1"/>
  <c r="Z356" i="1"/>
  <c r="Z768" i="1"/>
  <c r="Z226" i="1"/>
  <c r="Z234" i="1"/>
  <c r="Z510" i="1"/>
  <c r="Z299" i="1"/>
  <c r="Z742" i="1"/>
  <c r="Z602" i="1"/>
  <c r="Z404" i="1"/>
  <c r="Z348" i="1"/>
  <c r="Z70" i="1"/>
  <c r="Z60" i="1"/>
  <c r="Z845" i="1"/>
  <c r="Z791" i="1"/>
  <c r="Z539" i="1"/>
  <c r="Z624" i="1"/>
  <c r="Z434" i="1"/>
  <c r="Z132" i="1"/>
  <c r="Z269" i="1"/>
  <c r="Z673" i="1"/>
  <c r="Z730" i="1"/>
  <c r="Z205" i="1"/>
  <c r="Z359" i="1"/>
  <c r="Z46" i="1"/>
  <c r="Z599" i="1"/>
  <c r="Z767" i="1"/>
  <c r="Z763" i="1"/>
  <c r="Z68" i="1"/>
  <c r="Z448" i="1"/>
  <c r="Z517" i="1"/>
  <c r="Z627" i="1"/>
  <c r="Z214" i="1"/>
  <c r="Z211" i="1"/>
  <c r="Z706" i="1"/>
  <c r="Z131" i="1"/>
  <c r="Z748" i="1"/>
  <c r="Z36" i="1"/>
  <c r="Z533" i="1"/>
  <c r="Z364" i="1"/>
  <c r="Z681" i="1"/>
  <c r="Z192" i="1"/>
  <c r="Z171" i="1"/>
  <c r="Z528" i="1"/>
  <c r="Z291" i="1"/>
  <c r="Z785" i="1"/>
  <c r="Z273" i="1"/>
  <c r="Z563" i="1"/>
  <c r="Z147" i="1"/>
  <c r="Z110" i="1"/>
  <c r="Z141" i="1"/>
  <c r="Z751" i="1"/>
  <c r="Z194" i="1"/>
  <c r="Z90" i="1"/>
  <c r="Z777" i="1"/>
  <c r="Z531" i="1"/>
  <c r="Z296" i="1"/>
  <c r="Z544" i="1"/>
  <c r="Z376" i="1"/>
  <c r="Z229" i="1"/>
  <c r="Z410" i="1"/>
  <c r="Z91" i="1"/>
  <c r="Z633" i="1"/>
  <c r="Z493" i="1"/>
  <c r="Z227" i="1"/>
  <c r="Z323" i="1"/>
  <c r="Z688" i="1"/>
  <c r="Z415" i="1"/>
  <c r="Z53" i="1"/>
  <c r="Z349" i="1"/>
  <c r="Z80" i="1"/>
  <c r="Z795" i="1"/>
  <c r="Z502" i="1"/>
  <c r="Z793" i="1"/>
  <c r="Z844" i="1"/>
  <c r="Z515" i="1"/>
  <c r="Z794" i="1"/>
  <c r="Z852" i="1"/>
  <c r="Z473" i="1"/>
  <c r="Z571" i="1"/>
  <c r="Z292" i="1"/>
  <c r="Z293" i="1"/>
  <c r="Z436" i="1"/>
  <c r="Z450" i="1"/>
  <c r="Z722" i="1"/>
  <c r="Z425" i="1"/>
  <c r="Z408" i="1"/>
  <c r="Z283" i="1"/>
  <c r="Z242" i="1"/>
  <c r="Z96" i="1"/>
  <c r="Z549" i="1"/>
  <c r="Z391" i="1"/>
  <c r="Z72" i="1"/>
  <c r="Z111" i="1"/>
  <c r="Z672" i="1"/>
  <c r="Z456" i="1"/>
  <c r="Z838" i="1"/>
  <c r="Z225" i="1"/>
  <c r="Z311" i="1"/>
  <c r="Z453" i="1"/>
  <c r="Z365" i="1"/>
  <c r="Z221" i="1"/>
  <c r="Z587" i="1"/>
  <c r="Z302" i="1"/>
  <c r="Z40" i="1"/>
  <c r="Z494" i="1"/>
  <c r="Z472" i="1"/>
  <c r="Z170" i="1"/>
  <c r="Z488" i="1"/>
  <c r="Z183" i="1"/>
  <c r="Z353" i="1"/>
  <c r="Z310" i="1"/>
  <c r="Z175" i="1"/>
  <c r="Z554" i="1"/>
  <c r="Z695" i="1"/>
  <c r="Z524" i="1"/>
  <c r="Z287" i="1"/>
  <c r="Z427" i="1"/>
  <c r="Z418" i="1"/>
  <c r="Z18" i="1"/>
  <c r="Z461" i="1"/>
  <c r="Z37" i="1"/>
  <c r="Z42" i="1"/>
  <c r="Z92" i="1"/>
  <c r="Z756" i="1"/>
  <c r="Z385" i="1"/>
  <c r="Z828" i="1"/>
  <c r="Z177" i="1"/>
  <c r="Z541" i="1"/>
  <c r="Z480" i="1"/>
  <c r="Z500" i="1"/>
  <c r="Z525" i="1"/>
  <c r="Z151" i="1"/>
  <c r="Z135" i="1"/>
  <c r="Z570" i="1"/>
  <c r="Z130" i="1"/>
  <c r="Z280" i="1"/>
  <c r="Z826" i="1"/>
  <c r="Z802" i="1"/>
  <c r="Z449" i="1"/>
  <c r="Z100" i="1"/>
  <c r="Z406" i="1"/>
  <c r="Z243" i="1"/>
  <c r="Z347" i="1"/>
  <c r="Z345" i="1"/>
  <c r="Z246" i="1"/>
  <c r="Z102" i="1"/>
  <c r="Z451" i="1"/>
  <c r="Z655" i="1"/>
  <c r="Z567" i="1"/>
  <c r="Z646" i="1"/>
  <c r="Z212" i="1"/>
  <c r="Z30" i="1"/>
  <c r="Z405" i="1"/>
  <c r="Z555" i="1"/>
  <c r="Z796" i="1"/>
  <c r="Z566" i="1"/>
  <c r="Z728" i="1"/>
  <c r="Z58" i="1"/>
  <c r="Z749" i="1"/>
  <c r="Z470" i="1"/>
  <c r="Z216" i="1"/>
  <c r="Z333" i="1"/>
  <c r="Z604" i="1"/>
  <c r="Z683" i="1"/>
  <c r="Z559" i="1"/>
  <c r="Z395" i="1"/>
  <c r="Z438" i="1"/>
  <c r="Z342" i="1"/>
  <c r="Z666" i="1"/>
  <c r="Z454" i="1"/>
  <c r="Z200" i="1"/>
  <c r="Z262" i="1"/>
  <c r="Z788" i="1"/>
  <c r="Z455" i="1"/>
  <c r="Z543" i="1"/>
  <c r="Z179" i="1"/>
  <c r="Z809" i="1"/>
  <c r="Z757" i="1"/>
  <c r="Z591" i="1"/>
  <c r="Z279" i="1"/>
  <c r="Z626" i="1"/>
  <c r="Z479" i="1"/>
  <c r="Z389" i="1"/>
  <c r="Z101" i="1"/>
  <c r="Z478" i="1"/>
  <c r="Z811" i="1"/>
  <c r="Z180" i="1"/>
  <c r="Z49" i="1"/>
  <c r="Z701" i="1"/>
  <c r="Z172" i="1"/>
  <c r="Z721" i="1"/>
  <c r="Z694" i="1"/>
  <c r="Z771" i="1"/>
  <c r="Z501" i="1"/>
  <c r="Z505" i="1"/>
  <c r="Z770" i="1"/>
  <c r="Z251" i="1"/>
  <c r="Z618" i="1"/>
  <c r="Z188" i="1"/>
  <c r="Z266" i="1"/>
  <c r="Z403" i="1"/>
  <c r="Z649" i="1"/>
  <c r="Z509" i="1"/>
  <c r="Z55" i="1"/>
  <c r="Z440" i="1"/>
  <c r="Z139" i="1"/>
  <c r="Z203" i="1"/>
  <c r="Z245" i="1"/>
  <c r="Z190" i="1"/>
  <c r="Z692" i="1"/>
  <c r="Z816" i="1"/>
  <c r="Z820" i="1"/>
  <c r="Z855" i="1"/>
  <c r="Z69" i="1"/>
  <c r="Z716" i="1"/>
  <c r="Z426" i="1"/>
  <c r="Z529" i="1"/>
  <c r="Z281" i="1"/>
  <c r="Z630" i="1"/>
  <c r="Z163" i="1"/>
  <c r="Z43" i="1"/>
  <c r="Z112" i="1"/>
  <c r="Z800" i="1"/>
  <c r="Z596" i="1"/>
  <c r="Z81" i="1"/>
  <c r="Z298" i="1"/>
  <c r="Z710" i="1"/>
  <c r="Z739" i="1"/>
  <c r="Z238" i="1"/>
  <c r="Z548" i="1"/>
  <c r="Z734" i="1"/>
  <c r="Z38" i="1"/>
  <c r="Z573" i="1"/>
  <c r="Z339" i="1"/>
  <c r="Z657" i="1"/>
  <c r="Z382" i="1"/>
  <c r="Z799" i="1"/>
  <c r="Z817" i="1"/>
  <c r="Z468" i="1"/>
  <c r="Z10" i="1"/>
  <c r="Z575" i="1"/>
  <c r="Z330" i="1"/>
  <c r="Z12" i="1"/>
  <c r="Z490" i="1"/>
  <c r="Z827" i="1"/>
  <c r="Z274" i="1"/>
  <c r="Z412" i="1"/>
  <c r="Z117" i="1"/>
  <c r="Z83" i="1"/>
  <c r="Z697" i="1"/>
  <c r="Z222" i="1"/>
  <c r="Z522" i="1"/>
  <c r="Z232" i="1"/>
  <c r="Z628" i="1"/>
  <c r="Z437" i="1"/>
  <c r="Z647" i="1"/>
  <c r="Z14" i="1"/>
  <c r="Z369" i="1"/>
  <c r="Z684" i="1"/>
  <c r="Z762" i="1"/>
  <c r="Z158" i="1"/>
  <c r="Z397" i="1"/>
  <c r="Z271" i="1"/>
  <c r="Z196" i="1"/>
  <c r="Z118" i="1"/>
  <c r="Z834" i="1"/>
  <c r="Z75" i="1"/>
  <c r="Z64" i="1"/>
  <c r="Z482" i="1"/>
  <c r="Z764" i="1"/>
  <c r="Z658" i="1"/>
  <c r="Z460" i="1"/>
  <c r="Z94" i="1"/>
  <c r="Z329" i="1"/>
  <c r="Z538" i="1"/>
  <c r="Z156" i="1"/>
  <c r="Z167" i="1"/>
  <c r="Z759" i="1"/>
  <c r="Z851" i="1"/>
  <c r="Z390" i="1"/>
  <c r="Z740" i="1"/>
  <c r="Z703" i="1"/>
  <c r="Z54" i="1"/>
  <c r="Z441" i="1"/>
  <c r="Z252" i="1"/>
  <c r="Z641" i="1"/>
  <c r="Z572" i="1"/>
  <c r="Z496" i="1"/>
  <c r="Z143" i="1"/>
  <c r="Z164" i="1"/>
  <c r="Z218" i="1"/>
  <c r="Z361" i="1"/>
  <c r="Z219" i="1"/>
  <c r="Z476" i="1"/>
  <c r="Z735" i="1"/>
  <c r="Z249" i="1"/>
  <c r="Z182" i="1"/>
  <c r="Z176" i="1"/>
  <c r="Z745" i="1"/>
  <c r="Z41" i="1"/>
  <c r="Z483" i="1"/>
  <c r="Z261" i="1"/>
  <c r="Z639" i="1"/>
  <c r="Z137" i="1"/>
  <c r="Z469" i="1"/>
  <c r="Z643" i="1"/>
  <c r="Z201" i="1"/>
  <c r="Z263" i="1"/>
  <c r="Z204" i="1"/>
  <c r="Z743" i="1"/>
  <c r="Z322" i="1"/>
  <c r="Z159" i="1"/>
  <c r="Z79" i="1"/>
  <c r="Z22" i="1"/>
  <c r="Z320" i="1"/>
  <c r="Z31" i="1"/>
  <c r="Z605" i="1"/>
  <c r="Z247" i="1"/>
  <c r="Z383" i="1"/>
  <c r="Z346" i="1"/>
  <c r="Z674" i="1"/>
  <c r="Z592" i="1"/>
  <c r="Z368" i="1"/>
  <c r="Z191" i="1"/>
  <c r="Z400" i="1"/>
  <c r="Z45" i="1"/>
  <c r="Z675" i="1"/>
  <c r="Z588" i="1"/>
  <c r="Z499" i="1"/>
  <c r="Z841" i="1"/>
  <c r="Z813" i="1"/>
  <c r="Z663" i="1"/>
  <c r="Z162" i="1"/>
  <c r="Z336" i="1"/>
  <c r="Z519" i="1"/>
  <c r="Z597" i="1"/>
  <c r="Z562" i="1"/>
  <c r="Z133" i="1"/>
  <c r="Z312" i="1"/>
  <c r="Z103" i="1"/>
  <c r="Z56" i="1"/>
  <c r="Z465" i="1"/>
  <c r="Z540" i="1"/>
  <c r="Z784" i="1"/>
  <c r="Z89" i="1"/>
  <c r="Z836" i="1"/>
  <c r="Z250" i="1"/>
  <c r="Z244" i="1"/>
  <c r="Z557" i="1"/>
  <c r="Z590" i="1"/>
  <c r="Z645" i="1"/>
  <c r="Z160" i="1"/>
  <c r="Z497" i="1"/>
  <c r="Z584" i="1"/>
  <c r="Z577" i="1"/>
  <c r="Z613" i="1"/>
  <c r="Z485" i="1"/>
  <c r="Z155" i="1"/>
  <c r="Z63" i="1"/>
  <c r="Z792" i="1"/>
  <c r="Z580" i="1"/>
  <c r="Z638" i="1"/>
  <c r="Z235" i="1"/>
  <c r="Z506" i="1"/>
  <c r="Z839" i="1"/>
  <c r="Z516" i="1"/>
  <c r="Z709" i="1"/>
  <c r="Z652" i="1"/>
  <c r="Z679" i="1"/>
  <c r="Z327" i="1"/>
  <c r="Z419" i="1"/>
  <c r="Z689" i="1"/>
  <c r="Z569" i="1"/>
  <c r="Z148" i="1"/>
  <c r="Z297" i="1"/>
  <c r="Z534" i="1"/>
  <c r="Z255" i="1"/>
  <c r="Z729" i="1"/>
  <c r="Z846" i="1"/>
  <c r="Z650" i="1"/>
  <c r="Z561" i="1"/>
  <c r="Z120" i="1"/>
  <c r="Z642" i="1"/>
  <c r="Z213" i="1"/>
  <c r="Z553" i="1"/>
  <c r="Z711" i="1"/>
  <c r="Z776" i="1"/>
  <c r="Z661" i="1"/>
  <c r="Z335" i="1"/>
  <c r="Z374" i="1"/>
  <c r="Z447" i="1"/>
  <c r="Z514" i="1"/>
  <c r="Z761" i="1"/>
  <c r="Z220" i="1"/>
  <c r="Z241" i="1"/>
  <c r="Z857" i="1"/>
  <c r="Z305" i="1"/>
  <c r="Z810" i="1"/>
  <c r="Z88" i="1"/>
  <c r="Z458" i="1"/>
  <c r="Z808" i="1"/>
  <c r="Z583" i="1"/>
  <c r="Z708" i="1"/>
  <c r="Z778" i="1"/>
  <c r="Z667" i="1"/>
  <c r="Z830" i="1"/>
  <c r="Z210" i="1"/>
  <c r="Z654" i="1"/>
  <c r="Z289" i="1"/>
  <c r="Z492" i="1"/>
  <c r="Z719" i="1"/>
  <c r="Z248" i="1"/>
  <c r="Z294" i="1"/>
  <c r="Z165" i="1"/>
  <c r="Z731" i="1"/>
  <c r="Z328" i="1"/>
  <c r="Z57" i="1"/>
  <c r="Z394" i="1"/>
  <c r="Z814" i="1"/>
  <c r="Z611" i="1"/>
  <c r="Z77" i="1"/>
  <c r="Z370" i="1"/>
  <c r="Z585" i="1"/>
  <c r="Z616" i="1"/>
  <c r="Z84" i="1"/>
  <c r="Z125" i="1"/>
  <c r="Z558" i="1"/>
  <c r="Z536" i="1"/>
  <c r="Z265" i="1"/>
  <c r="Z789" i="1"/>
  <c r="Z574" i="1"/>
  <c r="Z301" i="1"/>
  <c r="Z414" i="1"/>
  <c r="Z66" i="1"/>
  <c r="Z189" i="1"/>
  <c r="Z337" i="1"/>
  <c r="Z432" i="1"/>
  <c r="Z106" i="1"/>
  <c r="Z145" i="1"/>
  <c r="Z73" i="1"/>
  <c r="Z282" i="1"/>
  <c r="Z86" i="1"/>
  <c r="Z13" i="1"/>
  <c r="Z700" i="1"/>
  <c r="Z856" i="1"/>
  <c r="Z632" i="1"/>
  <c r="Z486" i="1"/>
  <c r="Z424" i="1"/>
  <c r="Z304" i="1"/>
  <c r="Z288" i="1"/>
  <c r="Z52" i="1"/>
  <c r="Z474" i="1"/>
  <c r="Z373" i="1"/>
  <c r="Z341" i="1"/>
  <c r="Z387" i="1"/>
  <c r="Z798" i="1"/>
  <c r="Z491" i="1"/>
  <c r="Z5" i="1"/>
  <c r="Z518" i="1"/>
  <c r="Z715" i="1"/>
  <c r="Z565" i="1"/>
  <c r="Z61" i="1"/>
  <c r="Z671" i="1"/>
  <c r="Z318" i="1"/>
  <c r="Z726" i="1"/>
  <c r="Z542" i="1"/>
  <c r="Z724" i="1"/>
  <c r="Z278" i="1"/>
  <c r="Z644" i="1"/>
  <c r="Z379" i="1"/>
  <c r="Z443" i="1"/>
  <c r="Z173" i="1"/>
  <c r="Z388" i="1"/>
  <c r="Z610" i="1"/>
  <c r="Z168" i="1"/>
  <c r="Z741" i="1"/>
  <c r="Z698" i="1"/>
  <c r="Z407" i="1"/>
  <c r="Z32" i="1"/>
  <c r="Z837" i="1"/>
  <c r="Z198" i="1"/>
  <c r="Z257" i="1"/>
  <c r="Z765" i="1"/>
  <c r="Z51" i="1"/>
  <c r="Z463" i="1"/>
  <c r="Z668" i="1"/>
  <c r="Z812" i="1"/>
  <c r="Z629" i="1"/>
  <c r="Z736" i="1"/>
  <c r="Z848" i="1"/>
  <c r="Z25" i="1"/>
  <c r="Z122" i="1"/>
  <c r="Z790" i="1"/>
  <c r="Z773" i="1"/>
  <c r="Z181" i="1"/>
  <c r="Z362" i="1"/>
  <c r="Z552" i="1"/>
  <c r="Z723" i="1"/>
  <c r="Z526" i="1"/>
  <c r="Z854" i="1"/>
  <c r="Z636" i="1"/>
  <c r="Z718" i="1"/>
  <c r="Z507" i="1"/>
  <c r="Z360" i="1"/>
  <c r="Z586" i="1"/>
  <c r="Z123" i="1"/>
  <c r="Z332" i="1"/>
  <c r="Z758" i="1"/>
  <c r="Z277" i="1"/>
  <c r="Z138" i="1"/>
  <c r="Z240" i="1"/>
  <c r="Z161" i="1"/>
  <c r="Z157" i="1"/>
  <c r="Z284" i="1"/>
  <c r="Z82" i="1"/>
  <c r="Z720" i="1"/>
  <c r="Z134" i="1"/>
  <c r="Z104" i="1"/>
  <c r="Z431" i="1"/>
  <c r="Z775" i="1"/>
  <c r="Z393" i="1"/>
  <c r="Z619" i="1"/>
  <c r="Z521" i="1"/>
  <c r="Z319" i="1"/>
  <c r="Z705" i="1"/>
  <c r="Z24" i="1"/>
  <c r="Z634" i="1"/>
  <c r="Z546" i="1"/>
  <c r="Z843" i="1"/>
  <c r="Z475" i="1"/>
  <c r="Z593" i="1"/>
  <c r="Z97" i="1"/>
  <c r="Z48" i="1"/>
  <c r="Z231" i="1"/>
  <c r="Z254" i="1"/>
  <c r="Z786" i="1"/>
  <c r="Z805" i="1"/>
  <c r="Z197" i="1"/>
  <c r="Z199" i="1"/>
  <c r="Z34" i="1"/>
  <c r="Z116" i="1"/>
  <c r="Z603" i="1"/>
  <c r="Z309" i="1"/>
  <c r="Z74" i="1"/>
  <c r="Z350" i="1"/>
  <c r="Z600" i="1"/>
  <c r="Z680" i="1"/>
  <c r="Z224" i="1"/>
  <c r="Z223" i="1"/>
  <c r="Z421" i="1"/>
  <c r="Z615" i="1"/>
  <c r="Z691" i="1"/>
  <c r="Z326" i="1"/>
  <c r="Z239" i="1"/>
  <c r="Z315" i="1"/>
  <c r="Z306" i="1"/>
  <c r="Z409" i="1"/>
  <c r="Z260" i="1"/>
  <c r="Z47" i="1"/>
  <c r="Z152" i="1"/>
  <c r="Z656" i="1"/>
  <c r="Z343" i="1"/>
  <c r="Z140" i="1"/>
  <c r="Z27" i="1"/>
  <c r="Z378" i="1"/>
  <c r="Z17" i="1"/>
  <c r="Z430" i="1"/>
  <c r="Z334" i="1"/>
  <c r="Z316" i="1"/>
  <c r="Z303" i="1"/>
  <c r="Z202" i="1"/>
  <c r="Z184" i="1"/>
  <c r="Z550" i="1"/>
  <c r="Z832" i="1"/>
  <c r="Z467" i="1"/>
  <c r="Z825" i="1"/>
  <c r="Z354" i="1"/>
  <c r="Z446" i="1"/>
  <c r="Z358" i="1"/>
  <c r="Z660" i="1"/>
  <c r="Z556" i="1"/>
  <c r="Z85" i="1"/>
  <c r="Z108" i="1"/>
  <c r="Z664" i="1"/>
  <c r="Z16" i="1"/>
  <c r="Z504" i="1"/>
  <c r="Z803" i="1"/>
  <c r="Z714" i="1"/>
  <c r="Z445" i="1"/>
  <c r="Z114" i="1"/>
  <c r="Z699" i="1"/>
  <c r="Z477" i="1"/>
  <c r="Z325" i="1"/>
  <c r="Z6" i="1"/>
  <c r="Z537" i="1"/>
  <c r="Z11" i="1"/>
  <c r="Z314" i="1"/>
  <c r="Z594" i="1"/>
  <c r="Z511" i="1"/>
  <c r="Z853" i="1"/>
  <c r="Z595" i="1"/>
  <c r="Z530" i="1"/>
  <c r="Z686" i="1"/>
  <c r="Z858" i="1"/>
  <c r="Z267" i="1"/>
  <c r="Z462" i="1"/>
  <c r="Z829" i="1"/>
  <c r="Z806" i="1"/>
  <c r="Z842" i="1"/>
  <c r="Z498" i="1"/>
  <c r="Z417" i="1"/>
  <c r="Z847" i="1"/>
  <c r="Z29" i="1"/>
  <c r="Z233" i="1"/>
  <c r="Z547" i="1"/>
  <c r="Z693" i="1"/>
  <c r="Z20" i="1"/>
  <c r="Z833" i="1"/>
  <c r="Z344" i="1"/>
  <c r="Z150" i="1"/>
  <c r="Z398" i="1"/>
  <c r="Z275" i="1"/>
  <c r="Z21" i="1"/>
  <c r="Z582" i="1"/>
  <c r="Z351" i="1"/>
  <c r="Z690" i="1"/>
  <c r="Z384" i="1"/>
  <c r="Z670" i="1"/>
  <c r="Z367" i="1"/>
  <c r="Z28" i="1"/>
  <c r="Z259" i="1"/>
  <c r="Z93" i="1"/>
  <c r="Z849" i="1"/>
  <c r="Z787" i="1"/>
  <c r="Z831" i="1"/>
  <c r="Z295" i="1"/>
  <c r="Z822" i="1"/>
  <c r="Z308" i="1"/>
  <c r="Z128" i="1"/>
  <c r="Z399" i="1"/>
  <c r="Z65" i="1"/>
  <c r="Z523" i="1"/>
  <c r="Z113" i="1"/>
  <c r="Z732" i="1"/>
  <c r="Z264" i="1"/>
  <c r="Z44" i="1"/>
  <c r="Z513" i="1"/>
  <c r="Z352" i="1"/>
  <c r="Z331" i="1"/>
  <c r="Z495" i="1"/>
  <c r="Z840" i="1"/>
  <c r="Z772" i="1"/>
  <c r="Z321" i="1"/>
  <c r="Z8" i="1"/>
  <c r="Z702" i="1"/>
  <c r="Z725" i="1"/>
  <c r="Z659" i="1"/>
  <c r="Z576" i="1"/>
  <c r="Z623" i="1"/>
  <c r="Z747" i="1"/>
  <c r="Z129" i="1"/>
  <c r="Z300" i="1"/>
  <c r="Z105" i="1"/>
  <c r="Z307" i="1"/>
  <c r="Z136" i="1"/>
  <c r="Z375" i="1"/>
  <c r="Z429" i="1"/>
  <c r="Z821" i="1"/>
  <c r="Z823" i="1"/>
  <c r="Z174" i="1"/>
  <c r="Z50" i="1"/>
  <c r="Z195" i="1"/>
  <c r="Z396" i="1"/>
  <c r="Z612" i="1"/>
  <c r="Z99" i="1"/>
  <c r="Z581" i="1"/>
  <c r="Z270" i="1"/>
  <c r="Z127" i="1"/>
  <c r="Z119" i="1"/>
  <c r="Z560" i="1"/>
  <c r="Z781" i="1"/>
  <c r="Z466" i="1"/>
  <c r="Z471" i="1"/>
  <c r="Z779" i="1"/>
  <c r="Z819" i="1"/>
  <c r="Z107" i="1"/>
  <c r="Z380" i="1"/>
  <c r="Z804" i="1"/>
  <c r="Z662" i="1"/>
  <c r="Z589" i="1"/>
  <c r="Z62" i="1"/>
  <c r="Z608" i="1"/>
  <c r="Z95" i="1"/>
  <c r="Z23" i="1"/>
  <c r="Z33" i="1"/>
  <c r="Z230" i="1"/>
  <c r="Z420" i="1"/>
  <c r="Z215" i="1"/>
  <c r="Z733" i="1"/>
  <c r="Z19" i="1"/>
  <c r="Z807" i="1"/>
  <c r="Z601" i="1"/>
  <c r="Z503" i="1"/>
  <c r="Z682" i="1"/>
  <c r="Z411" i="1"/>
  <c r="Z7" i="1"/>
  <c r="Z752" i="1"/>
  <c r="Z797" i="1"/>
  <c r="Z707" i="1"/>
  <c r="T329" i="3" l="1"/>
  <c r="T50" i="3"/>
  <c r="T562" i="3"/>
  <c r="T395" i="3"/>
  <c r="T420" i="3"/>
  <c r="T133" i="3"/>
  <c r="T645" i="3"/>
  <c r="T366" i="3"/>
  <c r="T199" i="3"/>
  <c r="T224" i="3"/>
  <c r="T736" i="3"/>
  <c r="U293" i="3"/>
  <c r="U94" i="3"/>
  <c r="T811" i="3"/>
  <c r="U471" i="3"/>
  <c r="U320" i="3"/>
  <c r="U161" i="3"/>
  <c r="U673" i="3"/>
  <c r="T846" i="3"/>
  <c r="U506" i="3"/>
  <c r="T401" i="3"/>
  <c r="T122" i="3"/>
  <c r="T634" i="3"/>
  <c r="T467" i="3"/>
  <c r="T492" i="3"/>
  <c r="T205" i="3"/>
  <c r="T717" i="3"/>
  <c r="T438" i="3"/>
  <c r="T271" i="3"/>
  <c r="T296" i="3"/>
  <c r="T543" i="3"/>
  <c r="U365" i="3"/>
  <c r="U166" i="3"/>
  <c r="U31" i="3"/>
  <c r="T651" i="3"/>
  <c r="U392" i="3"/>
  <c r="U233" i="3"/>
  <c r="U745" i="3"/>
  <c r="U66" i="3"/>
  <c r="T599" i="3"/>
  <c r="U379" i="3"/>
  <c r="T249" i="3"/>
  <c r="T761" i="3"/>
  <c r="T482" i="3"/>
  <c r="T315" i="3"/>
  <c r="T340" i="3"/>
  <c r="T53" i="3"/>
  <c r="T565" i="3"/>
  <c r="T286" i="3"/>
  <c r="T119" i="3"/>
  <c r="T144" i="3"/>
  <c r="T656" i="3"/>
  <c r="U213" i="3"/>
  <c r="U14" i="3"/>
  <c r="T647" i="3"/>
  <c r="T105" i="3"/>
  <c r="T617" i="3"/>
  <c r="T338" i="3"/>
  <c r="T171" i="3"/>
  <c r="T196" i="3"/>
  <c r="T708" i="3"/>
  <c r="T421" i="3"/>
  <c r="T142" i="3"/>
  <c r="T654" i="3"/>
  <c r="T487" i="3"/>
  <c r="T512" i="3"/>
  <c r="U69" i="3"/>
  <c r="T611" i="3"/>
  <c r="U382" i="3"/>
  <c r="U247" i="3"/>
  <c r="U96" i="3"/>
  <c r="T782" i="3"/>
  <c r="U449" i="3"/>
  <c r="S109" i="3"/>
  <c r="U282" i="3"/>
  <c r="T177" i="3"/>
  <c r="T689" i="3"/>
  <c r="T410" i="3"/>
  <c r="T243" i="3"/>
  <c r="T268" i="3"/>
  <c r="T780" i="3"/>
  <c r="T493" i="3"/>
  <c r="T214" i="3"/>
  <c r="T47" i="3"/>
  <c r="T72" i="3"/>
  <c r="T584" i="3"/>
  <c r="U141" i="3"/>
  <c r="T791" i="3"/>
  <c r="U454" i="3"/>
  <c r="U319" i="3"/>
  <c r="U168" i="3"/>
  <c r="U9" i="3"/>
  <c r="U521" i="3"/>
  <c r="T499" i="3"/>
  <c r="U354" i="3"/>
  <c r="U155" i="3"/>
  <c r="T25" i="3"/>
  <c r="T537" i="3"/>
  <c r="T258" i="3"/>
  <c r="T91" i="3"/>
  <c r="T116" i="3"/>
  <c r="T628" i="3"/>
  <c r="T341" i="3"/>
  <c r="T62" i="3"/>
  <c r="T574" i="3"/>
  <c r="T407" i="3"/>
  <c r="T432" i="3"/>
  <c r="T841" i="3"/>
  <c r="U501" i="3"/>
  <c r="U302" i="3"/>
  <c r="U167" i="3"/>
  <c r="U16" i="3"/>
  <c r="T559" i="3"/>
  <c r="U369" i="3"/>
  <c r="S29" i="3"/>
  <c r="U202" i="3"/>
  <c r="T137" i="3"/>
  <c r="T649" i="3"/>
  <c r="T370" i="3"/>
  <c r="T203" i="3"/>
  <c r="T228" i="3"/>
  <c r="T740" i="3"/>
  <c r="T453" i="3"/>
  <c r="T174" i="3"/>
  <c r="T7" i="3"/>
  <c r="T32" i="3"/>
  <c r="T544" i="3"/>
  <c r="U101" i="3"/>
  <c r="T711" i="3"/>
  <c r="U414" i="3"/>
  <c r="U279" i="3"/>
  <c r="U128" i="3"/>
  <c r="T821" i="3"/>
  <c r="U481" i="3"/>
  <c r="S141" i="3"/>
  <c r="U314" i="3"/>
  <c r="T209" i="3"/>
  <c r="T721" i="3"/>
  <c r="T442" i="3"/>
  <c r="T275" i="3"/>
  <c r="T300" i="3"/>
  <c r="T13" i="3"/>
  <c r="T525" i="3"/>
  <c r="T246" i="3"/>
  <c r="T79" i="3"/>
  <c r="T104" i="3"/>
  <c r="T616" i="3"/>
  <c r="U173" i="3"/>
  <c r="T826" i="3"/>
  <c r="U486" i="3"/>
  <c r="U351" i="3"/>
  <c r="U200" i="3"/>
  <c r="U41" i="3"/>
  <c r="U553" i="3"/>
  <c r="T627" i="3"/>
  <c r="U386" i="3"/>
  <c r="U187" i="3"/>
  <c r="T57" i="3"/>
  <c r="T569" i="3"/>
  <c r="T290" i="3"/>
  <c r="T123" i="3"/>
  <c r="T148" i="3"/>
  <c r="T660" i="3"/>
  <c r="T373" i="3"/>
  <c r="T94" i="3"/>
  <c r="T606" i="3"/>
  <c r="T439" i="3"/>
  <c r="T464" i="3"/>
  <c r="U21" i="3"/>
  <c r="U533" i="3"/>
  <c r="U334" i="3"/>
  <c r="U199" i="3"/>
  <c r="T297" i="3"/>
  <c r="T18" i="3"/>
  <c r="T530" i="3"/>
  <c r="T363" i="3"/>
  <c r="T388" i="3"/>
  <c r="T101" i="3"/>
  <c r="T613" i="3"/>
  <c r="T334" i="3"/>
  <c r="T167" i="3"/>
  <c r="T192" i="3"/>
  <c r="T704" i="3"/>
  <c r="U261" i="3"/>
  <c r="U62" i="3"/>
  <c r="T762" i="3"/>
  <c r="U439" i="3"/>
  <c r="U288" i="3"/>
  <c r="U129" i="3"/>
  <c r="U641" i="3"/>
  <c r="T814" i="3"/>
  <c r="U474" i="3"/>
  <c r="T369" i="3"/>
  <c r="T90" i="3"/>
  <c r="T602" i="3"/>
  <c r="T435" i="3"/>
  <c r="T460" i="3"/>
  <c r="T173" i="3"/>
  <c r="T685" i="3"/>
  <c r="T406" i="3"/>
  <c r="T239" i="3"/>
  <c r="T264" i="3"/>
  <c r="T776" i="3"/>
  <c r="U333" i="3"/>
  <c r="U134" i="3"/>
  <c r="T851" i="3"/>
  <c r="T523" i="3"/>
  <c r="U360" i="3"/>
  <c r="U201" i="3"/>
  <c r="U713" i="3"/>
  <c r="U34" i="3"/>
  <c r="U546" i="3"/>
  <c r="U347" i="3"/>
  <c r="T217" i="3"/>
  <c r="T729" i="3"/>
  <c r="T450" i="3"/>
  <c r="T283" i="3"/>
  <c r="T308" i="3"/>
  <c r="T21" i="3"/>
  <c r="T533" i="3"/>
  <c r="T254" i="3"/>
  <c r="T87" i="3"/>
  <c r="T112" i="3"/>
  <c r="T624" i="3"/>
  <c r="U181" i="3"/>
  <c r="T834" i="3"/>
  <c r="T519" i="3"/>
  <c r="U359" i="3"/>
  <c r="U208" i="3"/>
  <c r="U49" i="3"/>
  <c r="U561" i="3"/>
  <c r="T659" i="3"/>
  <c r="U394" i="3"/>
  <c r="U496" i="3"/>
  <c r="U849" i="3"/>
  <c r="T631" i="3"/>
  <c r="T513" i="3"/>
  <c r="T234" i="3"/>
  <c r="T67" i="3"/>
  <c r="T92" i="3"/>
  <c r="T604" i="3"/>
  <c r="T317" i="3"/>
  <c r="T38" i="3"/>
  <c r="T550" i="3"/>
  <c r="T383" i="3"/>
  <c r="T408" i="3"/>
  <c r="T817" i="3"/>
  <c r="U477" i="3"/>
  <c r="T457" i="3"/>
  <c r="T178" i="3"/>
  <c r="T11" i="3"/>
  <c r="T36" i="3"/>
  <c r="T548" i="3"/>
  <c r="T261" i="3"/>
  <c r="T773" i="3"/>
  <c r="T494" i="3"/>
  <c r="T327" i="3"/>
  <c r="T352" i="3"/>
  <c r="T726" i="3"/>
  <c r="U421" i="3"/>
  <c r="U222" i="3"/>
  <c r="U87" i="3"/>
  <c r="T779" i="3"/>
  <c r="U448" i="3"/>
  <c r="U289" i="3"/>
  <c r="U801" i="3"/>
  <c r="U122" i="3"/>
  <c r="T17" i="3"/>
  <c r="T529" i="3"/>
  <c r="T250" i="3"/>
  <c r="T83" i="3"/>
  <c r="T108" i="3"/>
  <c r="T620" i="3"/>
  <c r="T333" i="3"/>
  <c r="T54" i="3"/>
  <c r="T566" i="3"/>
  <c r="T399" i="3"/>
  <c r="T424" i="3"/>
  <c r="T833" i="3"/>
  <c r="U493" i="3"/>
  <c r="U294" i="3"/>
  <c r="U159" i="3"/>
  <c r="U8" i="3"/>
  <c r="T527" i="3"/>
  <c r="U361" i="3"/>
  <c r="S21" i="3"/>
  <c r="U194" i="3"/>
  <c r="T847" i="3"/>
  <c r="U507" i="3"/>
  <c r="T377" i="3"/>
  <c r="T98" i="3"/>
  <c r="T610" i="3"/>
  <c r="T443" i="3"/>
  <c r="T468" i="3"/>
  <c r="T181" i="3"/>
  <c r="T693" i="3"/>
  <c r="T414" i="3"/>
  <c r="T247" i="3"/>
  <c r="T272" i="3"/>
  <c r="T784" i="3"/>
  <c r="U341" i="3"/>
  <c r="U142" i="3"/>
  <c r="U7" i="3"/>
  <c r="T233" i="3"/>
  <c r="T745" i="3"/>
  <c r="T466" i="3"/>
  <c r="T299" i="3"/>
  <c r="T324" i="3"/>
  <c r="T37" i="3"/>
  <c r="T549" i="3"/>
  <c r="T270" i="3"/>
  <c r="T103" i="3"/>
  <c r="T128" i="3"/>
  <c r="T640" i="3"/>
  <c r="U197" i="3"/>
  <c r="T850" i="3"/>
  <c r="T583" i="3"/>
  <c r="U375" i="3"/>
  <c r="U224" i="3"/>
  <c r="U65" i="3"/>
  <c r="U577" i="3"/>
  <c r="T703" i="3"/>
  <c r="U410" i="3"/>
  <c r="T305" i="3"/>
  <c r="T26" i="3"/>
  <c r="T538" i="3"/>
  <c r="T371" i="3"/>
  <c r="T396" i="3"/>
  <c r="T109" i="3"/>
  <c r="T621" i="3"/>
  <c r="T342" i="3"/>
  <c r="T175" i="3"/>
  <c r="T200" i="3"/>
  <c r="T712" i="3"/>
  <c r="U269" i="3"/>
  <c r="U70" i="3"/>
  <c r="T778" i="3"/>
  <c r="U447" i="3"/>
  <c r="U296" i="3"/>
  <c r="U137" i="3"/>
  <c r="U649" i="3"/>
  <c r="T822" i="3"/>
  <c r="U482" i="3"/>
  <c r="U283" i="3"/>
  <c r="T153" i="3"/>
  <c r="T665" i="3"/>
  <c r="T386" i="3"/>
  <c r="T219" i="3"/>
  <c r="T244" i="3"/>
  <c r="T756" i="3"/>
  <c r="T469" i="3"/>
  <c r="T190" i="3"/>
  <c r="T23" i="3"/>
  <c r="T48" i="3"/>
  <c r="T560" i="3"/>
  <c r="U117" i="3"/>
  <c r="T743" i="3"/>
  <c r="U430" i="3"/>
  <c r="U295" i="3"/>
  <c r="U144" i="3"/>
  <c r="T837" i="3"/>
  <c r="U497" i="3"/>
  <c r="S157" i="3"/>
  <c r="U330" i="3"/>
  <c r="T265" i="3"/>
  <c r="T777" i="3"/>
  <c r="T498" i="3"/>
  <c r="T331" i="3"/>
  <c r="T356" i="3"/>
  <c r="T69" i="3"/>
  <c r="T581" i="3"/>
  <c r="T302" i="3"/>
  <c r="T135" i="3"/>
  <c r="T160" i="3"/>
  <c r="T672" i="3"/>
  <c r="U229" i="3"/>
  <c r="U30" i="3"/>
  <c r="T698" i="3"/>
  <c r="U407" i="3"/>
  <c r="U256" i="3"/>
  <c r="U97" i="3"/>
  <c r="U609" i="3"/>
  <c r="T767" i="3"/>
  <c r="U442" i="3"/>
  <c r="T337" i="3"/>
  <c r="T58" i="3"/>
  <c r="T570" i="3"/>
  <c r="T403" i="3"/>
  <c r="T428" i="3"/>
  <c r="T141" i="3"/>
  <c r="T653" i="3"/>
  <c r="T374" i="3"/>
  <c r="T73" i="3"/>
  <c r="T585" i="3"/>
  <c r="T306" i="3"/>
  <c r="T139" i="3"/>
  <c r="T164" i="3"/>
  <c r="T676" i="3"/>
  <c r="T389" i="3"/>
  <c r="T110" i="3"/>
  <c r="T622" i="3"/>
  <c r="T455" i="3"/>
  <c r="T480" i="3"/>
  <c r="U37" i="3"/>
  <c r="U549" i="3"/>
  <c r="U350" i="3"/>
  <c r="U215" i="3"/>
  <c r="U64" i="3"/>
  <c r="T718" i="3"/>
  <c r="U417" i="3"/>
  <c r="S77" i="3"/>
  <c r="U250" i="3"/>
  <c r="T145" i="3"/>
  <c r="T657" i="3"/>
  <c r="T378" i="3"/>
  <c r="T211" i="3"/>
  <c r="T236" i="3"/>
  <c r="T748" i="3"/>
  <c r="T461" i="3"/>
  <c r="T182" i="3"/>
  <c r="T15" i="3"/>
  <c r="T40" i="3"/>
  <c r="T552" i="3"/>
  <c r="U109" i="3"/>
  <c r="T727" i="3"/>
  <c r="U422" i="3"/>
  <c r="U287" i="3"/>
  <c r="U136" i="3"/>
  <c r="T829" i="3"/>
  <c r="U489" i="3"/>
  <c r="S149" i="3"/>
  <c r="U322" i="3"/>
  <c r="U123" i="3"/>
  <c r="T808" i="3"/>
  <c r="T505" i="3"/>
  <c r="T226" i="3"/>
  <c r="T59" i="3"/>
  <c r="T84" i="3"/>
  <c r="T596" i="3"/>
  <c r="T309" i="3"/>
  <c r="T30" i="3"/>
  <c r="T542" i="3"/>
  <c r="T375" i="3"/>
  <c r="T400" i="3"/>
  <c r="T809" i="3"/>
  <c r="U469" i="3"/>
  <c r="U270" i="3"/>
  <c r="U135" i="3"/>
  <c r="T361" i="3"/>
  <c r="T82" i="3"/>
  <c r="T594" i="3"/>
  <c r="T427" i="3"/>
  <c r="T452" i="3"/>
  <c r="T165" i="3"/>
  <c r="T677" i="3"/>
  <c r="T398" i="3"/>
  <c r="T231" i="3"/>
  <c r="T256" i="3"/>
  <c r="T768" i="3"/>
  <c r="U325" i="3"/>
  <c r="U126" i="3"/>
  <c r="T843" i="3"/>
  <c r="U503" i="3"/>
  <c r="U352" i="3"/>
  <c r="U193" i="3"/>
  <c r="U705" i="3"/>
  <c r="U26" i="3"/>
  <c r="U538" i="3"/>
  <c r="T433" i="3"/>
  <c r="T154" i="3"/>
  <c r="T666" i="3"/>
  <c r="T12" i="3"/>
  <c r="T524" i="3"/>
  <c r="T237" i="3"/>
  <c r="T749" i="3"/>
  <c r="T470" i="3"/>
  <c r="T303" i="3"/>
  <c r="T328" i="3"/>
  <c r="T671" i="3"/>
  <c r="U397" i="3"/>
  <c r="U198" i="3"/>
  <c r="U63" i="3"/>
  <c r="T731" i="3"/>
  <c r="U424" i="3"/>
  <c r="U265" i="3"/>
  <c r="U777" i="3"/>
  <c r="U98" i="3"/>
  <c r="T706" i="3"/>
  <c r="U411" i="3"/>
  <c r="T281" i="3"/>
  <c r="T793" i="3"/>
  <c r="T514" i="3"/>
  <c r="T347" i="3"/>
  <c r="T372" i="3"/>
  <c r="T85" i="3"/>
  <c r="T597" i="3"/>
  <c r="T318" i="3"/>
  <c r="T151" i="3"/>
  <c r="T176" i="3"/>
  <c r="T688" i="3"/>
  <c r="U245" i="3"/>
  <c r="U46" i="3"/>
  <c r="T730" i="3"/>
  <c r="U423" i="3"/>
  <c r="U272" i="3"/>
  <c r="U113" i="3"/>
  <c r="U625" i="3"/>
  <c r="T798" i="3"/>
  <c r="U458" i="3"/>
  <c r="T393" i="3"/>
  <c r="T114" i="3"/>
  <c r="T626" i="3"/>
  <c r="T459" i="3"/>
  <c r="T484" i="3"/>
  <c r="T197" i="3"/>
  <c r="T709" i="3"/>
  <c r="T430" i="3"/>
  <c r="T263" i="3"/>
  <c r="T288" i="3"/>
  <c r="T511" i="3"/>
  <c r="U357" i="3"/>
  <c r="U158" i="3"/>
  <c r="U23" i="3"/>
  <c r="T619" i="3"/>
  <c r="U384" i="3"/>
  <c r="U225" i="3"/>
  <c r="U737" i="3"/>
  <c r="U58" i="3"/>
  <c r="T567" i="3"/>
  <c r="T465" i="3"/>
  <c r="T186" i="3"/>
  <c r="T19" i="3"/>
  <c r="T44" i="3"/>
  <c r="T556" i="3"/>
  <c r="T269" i="3"/>
  <c r="T781" i="3"/>
  <c r="T502" i="3"/>
  <c r="T335" i="3"/>
  <c r="T360" i="3"/>
  <c r="T742" i="3"/>
  <c r="U429" i="3"/>
  <c r="U230" i="3"/>
  <c r="U95" i="3"/>
  <c r="T795" i="3"/>
  <c r="U456" i="3"/>
  <c r="U297" i="3"/>
  <c r="U809" i="3"/>
  <c r="U130" i="3"/>
  <c r="T770" i="3"/>
  <c r="U443" i="3"/>
  <c r="T313" i="3"/>
  <c r="T34" i="3"/>
  <c r="T546" i="3"/>
  <c r="T379" i="3"/>
  <c r="T404" i="3"/>
  <c r="T117" i="3"/>
  <c r="T629" i="3"/>
  <c r="T350" i="3"/>
  <c r="T183" i="3"/>
  <c r="T208" i="3"/>
  <c r="T720" i="3"/>
  <c r="U277" i="3"/>
  <c r="U78" i="3"/>
  <c r="T794" i="3"/>
  <c r="T41" i="3"/>
  <c r="T553" i="3"/>
  <c r="T274" i="3"/>
  <c r="T107" i="3"/>
  <c r="T132" i="3"/>
  <c r="T644" i="3"/>
  <c r="T357" i="3"/>
  <c r="T78" i="3"/>
  <c r="T590" i="3"/>
  <c r="T423" i="3"/>
  <c r="T448" i="3"/>
  <c r="U5" i="3"/>
  <c r="U517" i="3"/>
  <c r="U318" i="3"/>
  <c r="U183" i="3"/>
  <c r="U32" i="3"/>
  <c r="T623" i="3"/>
  <c r="U385" i="3"/>
  <c r="S45" i="3"/>
  <c r="U218" i="3"/>
  <c r="T113" i="3"/>
  <c r="T625" i="3"/>
  <c r="T346" i="3"/>
  <c r="T179" i="3"/>
  <c r="T204" i="3"/>
  <c r="T716" i="3"/>
  <c r="T429" i="3"/>
  <c r="T150" i="3"/>
  <c r="T662" i="3"/>
  <c r="T8" i="3"/>
  <c r="T520" i="3"/>
  <c r="U77" i="3"/>
  <c r="T643" i="3"/>
  <c r="U390" i="3"/>
  <c r="U255" i="3"/>
  <c r="U104" i="3"/>
  <c r="T797" i="3"/>
  <c r="U457" i="3"/>
  <c r="S117" i="3"/>
  <c r="U290" i="3"/>
  <c r="U91" i="3"/>
  <c r="T755" i="3"/>
  <c r="T473" i="3"/>
  <c r="T194" i="3"/>
  <c r="T27" i="3"/>
  <c r="T52" i="3"/>
  <c r="T564" i="3"/>
  <c r="T277" i="3"/>
  <c r="T789" i="3"/>
  <c r="T510" i="3"/>
  <c r="T343" i="3"/>
  <c r="T368" i="3"/>
  <c r="T758" i="3"/>
  <c r="U437" i="3"/>
  <c r="U238" i="3"/>
  <c r="U103" i="3"/>
  <c r="T804" i="3"/>
  <c r="U464" i="3"/>
  <c r="U305" i="3"/>
  <c r="U817" i="3"/>
  <c r="U138" i="3"/>
  <c r="T836" i="3"/>
  <c r="U337" i="3"/>
  <c r="U170" i="3"/>
  <c r="T257" i="3"/>
  <c r="T769" i="3"/>
  <c r="T490" i="3"/>
  <c r="T323" i="3"/>
  <c r="T348" i="3"/>
  <c r="T61" i="3"/>
  <c r="T573" i="3"/>
  <c r="T294" i="3"/>
  <c r="T127" i="3"/>
  <c r="T152" i="3"/>
  <c r="T664" i="3"/>
  <c r="U221" i="3"/>
  <c r="T267" i="3"/>
  <c r="T238" i="3"/>
  <c r="U165" i="3"/>
  <c r="U192" i="3"/>
  <c r="U378" i="3"/>
  <c r="T339" i="3"/>
  <c r="T310" i="3"/>
  <c r="U237" i="3"/>
  <c r="U264" i="3"/>
  <c r="U450" i="3"/>
  <c r="T354" i="3"/>
  <c r="T437" i="3"/>
  <c r="T528" i="3"/>
  <c r="U263" i="3"/>
  <c r="T68" i="3"/>
  <c r="T526" i="3"/>
  <c r="U453" i="3"/>
  <c r="U480" i="3"/>
  <c r="T49" i="3"/>
  <c r="T140" i="3"/>
  <c r="T598" i="3"/>
  <c r="U525" i="3"/>
  <c r="T655" i="3"/>
  <c r="U27" i="3"/>
  <c r="T642" i="3"/>
  <c r="T725" i="3"/>
  <c r="T575" i="3"/>
  <c r="T683" i="3"/>
  <c r="U74" i="3"/>
  <c r="T75" i="3"/>
  <c r="T46" i="3"/>
  <c r="T825" i="3"/>
  <c r="T852" i="3"/>
  <c r="U186" i="3"/>
  <c r="T147" i="3"/>
  <c r="T118" i="3"/>
  <c r="T232" i="3"/>
  <c r="U301" i="3"/>
  <c r="T201" i="3"/>
  <c r="T292" i="3"/>
  <c r="T71" i="3"/>
  <c r="T818" i="3"/>
  <c r="U33" i="3"/>
  <c r="T273" i="3"/>
  <c r="T364" i="3"/>
  <c r="T143" i="3"/>
  <c r="U38" i="3"/>
  <c r="U105" i="3"/>
  <c r="U251" i="3"/>
  <c r="T187" i="3"/>
  <c r="T158" i="3"/>
  <c r="U85" i="3"/>
  <c r="T489" i="3"/>
  <c r="T580" i="3"/>
  <c r="T359" i="3"/>
  <c r="U254" i="3"/>
  <c r="U321" i="3"/>
  <c r="T561" i="3"/>
  <c r="T652" i="3"/>
  <c r="T431" i="3"/>
  <c r="U326" i="3"/>
  <c r="U393" i="3"/>
  <c r="T571" i="3"/>
  <c r="T475" i="3"/>
  <c r="T446" i="3"/>
  <c r="U373" i="3"/>
  <c r="U400" i="3"/>
  <c r="T9" i="3"/>
  <c r="T100" i="3"/>
  <c r="T558" i="3"/>
  <c r="U485" i="3"/>
  <c r="T495" i="3"/>
  <c r="T81" i="3"/>
  <c r="T172" i="3"/>
  <c r="T630" i="3"/>
  <c r="T488" i="3"/>
  <c r="T515" i="3"/>
  <c r="U223" i="3"/>
  <c r="T734" i="3"/>
  <c r="S85" i="3"/>
  <c r="T713" i="3"/>
  <c r="T5" i="3"/>
  <c r="T96" i="3"/>
  <c r="U478" i="3"/>
  <c r="U545" i="3"/>
  <c r="T785" i="3"/>
  <c r="T77" i="3"/>
  <c r="T168" i="3"/>
  <c r="T714" i="3"/>
  <c r="U617" i="3"/>
  <c r="T121" i="3"/>
  <c r="T212" i="3"/>
  <c r="T670" i="3"/>
  <c r="T675" i="3"/>
  <c r="T210" i="3"/>
  <c r="T293" i="3"/>
  <c r="T384" i="3"/>
  <c r="U119" i="3"/>
  <c r="U833" i="3"/>
  <c r="T282" i="3"/>
  <c r="T365" i="3"/>
  <c r="T456" i="3"/>
  <c r="U191" i="3"/>
  <c r="S53" i="3"/>
  <c r="T409" i="3"/>
  <c r="T500" i="3"/>
  <c r="T279" i="3"/>
  <c r="U174" i="3"/>
  <c r="U241" i="3"/>
  <c r="T521" i="3"/>
  <c r="T612" i="3"/>
  <c r="T391" i="3"/>
  <c r="U286" i="3"/>
  <c r="U353" i="3"/>
  <c r="T593" i="3"/>
  <c r="T684" i="3"/>
  <c r="T207" i="3"/>
  <c r="T744" i="3"/>
  <c r="U102" i="3"/>
  <c r="T434" i="3"/>
  <c r="T517" i="3"/>
  <c r="T608" i="3"/>
  <c r="U343" i="3"/>
  <c r="T595" i="3"/>
  <c r="T506" i="3"/>
  <c r="T589" i="3"/>
  <c r="T680" i="3"/>
  <c r="U415" i="3"/>
  <c r="T783" i="3"/>
  <c r="T633" i="3"/>
  <c r="T724" i="3"/>
  <c r="T16" i="3"/>
  <c r="U398" i="3"/>
  <c r="T43" i="3"/>
  <c r="T14" i="3"/>
  <c r="T790" i="3"/>
  <c r="T820" i="3"/>
  <c r="U154" i="3"/>
  <c r="T115" i="3"/>
  <c r="T86" i="3"/>
  <c r="U13" i="3"/>
  <c r="U40" i="3"/>
  <c r="U226" i="3"/>
  <c r="T130" i="3"/>
  <c r="T213" i="3"/>
  <c r="T304" i="3"/>
  <c r="U39" i="3"/>
  <c r="U753" i="3"/>
  <c r="T242" i="3"/>
  <c r="T325" i="3"/>
  <c r="T416" i="3"/>
  <c r="U151" i="3"/>
  <c r="S13" i="3"/>
  <c r="T314" i="3"/>
  <c r="T397" i="3"/>
  <c r="T463" i="3"/>
  <c r="U45" i="3"/>
  <c r="U358" i="3"/>
  <c r="U72" i="3"/>
  <c r="U425" i="3"/>
  <c r="U258" i="3"/>
  <c r="T691" i="3"/>
  <c r="U169" i="3"/>
  <c r="U59" i="3"/>
  <c r="T697" i="3"/>
  <c r="T251" i="3"/>
  <c r="T788" i="3"/>
  <c r="T222" i="3"/>
  <c r="T80" i="3"/>
  <c r="U149" i="3"/>
  <c r="U462" i="3"/>
  <c r="T425" i="3"/>
  <c r="T658" i="3"/>
  <c r="T516" i="3"/>
  <c r="T741" i="3"/>
  <c r="T295" i="3"/>
  <c r="T639" i="3"/>
  <c r="U190" i="3"/>
  <c r="T715" i="3"/>
  <c r="U257" i="3"/>
  <c r="U90" i="3"/>
  <c r="T497" i="3"/>
  <c r="T51" i="3"/>
  <c r="T588" i="3"/>
  <c r="T22" i="3"/>
  <c r="T367" i="3"/>
  <c r="T801" i="3"/>
  <c r="U262" i="3"/>
  <c r="T828" i="3"/>
  <c r="U329" i="3"/>
  <c r="U162" i="3"/>
  <c r="U475" i="3"/>
  <c r="T66" i="3"/>
  <c r="T411" i="3"/>
  <c r="T149" i="3"/>
  <c r="T382" i="3"/>
  <c r="T240" i="3"/>
  <c r="U309" i="3"/>
  <c r="T827" i="3"/>
  <c r="U336" i="3"/>
  <c r="U689" i="3"/>
  <c r="U391" i="3"/>
  <c r="T735" i="3"/>
  <c r="T641" i="3"/>
  <c r="T819" i="3"/>
  <c r="U681" i="3"/>
  <c r="U315" i="3"/>
  <c r="T162" i="3"/>
  <c r="T20" i="3"/>
  <c r="T245" i="3"/>
  <c r="T478" i="3"/>
  <c r="T336" i="3"/>
  <c r="U405" i="3"/>
  <c r="U71" i="3"/>
  <c r="T681" i="3"/>
  <c r="T235" i="3"/>
  <c r="T772" i="3"/>
  <c r="T206" i="3"/>
  <c r="T64" i="3"/>
  <c r="U133" i="3"/>
  <c r="U446" i="3"/>
  <c r="U160" i="3"/>
  <c r="U513" i="3"/>
  <c r="U346" i="3"/>
  <c r="T753" i="3"/>
  <c r="T307" i="3"/>
  <c r="T45" i="3"/>
  <c r="T278" i="3"/>
  <c r="T136" i="3"/>
  <c r="U205" i="3"/>
  <c r="T615" i="3"/>
  <c r="U232" i="3"/>
  <c r="U585" i="3"/>
  <c r="U418" i="3"/>
  <c r="T89" i="3"/>
  <c r="T322" i="3"/>
  <c r="T180" i="3"/>
  <c r="T405" i="3"/>
  <c r="T638" i="3"/>
  <c r="T496" i="3"/>
  <c r="T547" i="3"/>
  <c r="U231" i="3"/>
  <c r="T750" i="3"/>
  <c r="S93" i="3"/>
  <c r="U240" i="3"/>
  <c r="U426" i="3"/>
  <c r="T106" i="3"/>
  <c r="T451" i="3"/>
  <c r="T189" i="3"/>
  <c r="T422" i="3"/>
  <c r="T280" i="3"/>
  <c r="U349" i="3"/>
  <c r="U278" i="3"/>
  <c r="U143" i="3"/>
  <c r="T844" i="3"/>
  <c r="U504" i="3"/>
  <c r="U345" i="3"/>
  <c r="S5" i="3"/>
  <c r="U178" i="3"/>
  <c r="T831" i="3"/>
  <c r="U491" i="3"/>
  <c r="T603" i="3"/>
  <c r="U436" i="3"/>
  <c r="S96" i="3"/>
  <c r="S225" i="3"/>
  <c r="S737" i="3"/>
  <c r="S124" i="3"/>
  <c r="U786" i="3"/>
  <c r="U563" i="3"/>
  <c r="S340" i="3"/>
  <c r="S852" i="3"/>
  <c r="S229" i="3"/>
  <c r="S741" i="3"/>
  <c r="S130" i="3"/>
  <c r="U781" i="3"/>
  <c r="U544" i="3"/>
  <c r="S328" i="3"/>
  <c r="S840" i="3"/>
  <c r="Q269" i="3"/>
  <c r="Q58" i="3"/>
  <c r="U60" i="3"/>
  <c r="U572" i="3"/>
  <c r="U591" i="3"/>
  <c r="S361" i="3"/>
  <c r="Q21" i="3"/>
  <c r="S274" i="3"/>
  <c r="S115" i="3"/>
  <c r="U744" i="3"/>
  <c r="S476" i="3"/>
  <c r="U597" i="3"/>
  <c r="S365" i="3"/>
  <c r="Q25" i="3"/>
  <c r="S278" i="3"/>
  <c r="S110" i="3"/>
  <c r="U728" i="3"/>
  <c r="S464" i="3"/>
  <c r="S574" i="3"/>
  <c r="Q405" i="3"/>
  <c r="Q198" i="3"/>
  <c r="S850" i="3"/>
  <c r="S515" i="3"/>
  <c r="U451" i="3"/>
  <c r="U388" i="3"/>
  <c r="S48" i="3"/>
  <c r="S177" i="3"/>
  <c r="S689" i="3"/>
  <c r="S60" i="3"/>
  <c r="U722" i="3"/>
  <c r="S459" i="3"/>
  <c r="S292" i="3"/>
  <c r="S804" i="3"/>
  <c r="S181" i="3"/>
  <c r="S693" i="3"/>
  <c r="S66" i="3"/>
  <c r="U717" i="3"/>
  <c r="S455" i="3"/>
  <c r="S280" i="3"/>
  <c r="S792" i="3"/>
  <c r="Q221" i="3"/>
  <c r="S815" i="3"/>
  <c r="U44" i="3"/>
  <c r="U556" i="3"/>
  <c r="U304" i="3"/>
  <c r="U657" i="3"/>
  <c r="U490" i="3"/>
  <c r="T417" i="3"/>
  <c r="T138" i="3"/>
  <c r="T650" i="3"/>
  <c r="T483" i="3"/>
  <c r="T508" i="3"/>
  <c r="T221" i="3"/>
  <c r="T733" i="3"/>
  <c r="T454" i="3"/>
  <c r="T287" i="3"/>
  <c r="T312" i="3"/>
  <c r="T607" i="3"/>
  <c r="U381" i="3"/>
  <c r="U182" i="3"/>
  <c r="U47" i="3"/>
  <c r="T699" i="3"/>
  <c r="U408" i="3"/>
  <c r="U249" i="3"/>
  <c r="U761" i="3"/>
  <c r="U82" i="3"/>
  <c r="T663" i="3"/>
  <c r="U395" i="3"/>
  <c r="U355" i="3"/>
  <c r="U340" i="3"/>
  <c r="U852" i="3"/>
  <c r="S113" i="3"/>
  <c r="S641" i="3"/>
  <c r="U848" i="3"/>
  <c r="U658" i="3"/>
  <c r="S411" i="3"/>
  <c r="S244" i="3"/>
  <c r="S756" i="3"/>
  <c r="S118" i="3"/>
  <c r="S645" i="3"/>
  <c r="U854" i="3"/>
  <c r="U653" i="3"/>
  <c r="S407" i="3"/>
  <c r="S232" i="3"/>
  <c r="S744" i="3"/>
  <c r="Q173" i="3"/>
  <c r="S719" i="3"/>
  <c r="T800" i="3"/>
  <c r="U476" i="3"/>
  <c r="S136" i="3"/>
  <c r="S265" i="3"/>
  <c r="S777" i="3"/>
  <c r="S178" i="3"/>
  <c r="U839" i="3"/>
  <c r="U616" i="3"/>
  <c r="S380" i="3"/>
  <c r="Q40" i="3"/>
  <c r="S269" i="3"/>
  <c r="S781" i="3"/>
  <c r="S182" i="3"/>
  <c r="U834" i="3"/>
  <c r="U600" i="3"/>
  <c r="S368" i="3"/>
  <c r="Q28" i="3"/>
  <c r="Q309" i="3"/>
  <c r="Q102" i="3"/>
  <c r="S658" i="3"/>
  <c r="Q447" i="3"/>
  <c r="U259" i="3"/>
  <c r="U292" i="3"/>
  <c r="U804" i="3"/>
  <c r="S49" i="3"/>
  <c r="S593" i="3"/>
  <c r="U784" i="3"/>
  <c r="U594" i="3"/>
  <c r="S363" i="3"/>
  <c r="S196" i="3"/>
  <c r="S708" i="3"/>
  <c r="S54" i="3"/>
  <c r="U479" i="3"/>
  <c r="T854" i="3"/>
  <c r="T185" i="3"/>
  <c r="T418" i="3"/>
  <c r="T276" i="3"/>
  <c r="T501" i="3"/>
  <c r="T55" i="3"/>
  <c r="T592" i="3"/>
  <c r="T802" i="3"/>
  <c r="U327" i="3"/>
  <c r="T146" i="3"/>
  <c r="T491" i="3"/>
  <c r="T229" i="3"/>
  <c r="T462" i="3"/>
  <c r="T320" i="3"/>
  <c r="U389" i="3"/>
  <c r="U55" i="3"/>
  <c r="U416" i="3"/>
  <c r="U769" i="3"/>
  <c r="T690" i="3"/>
  <c r="T218" i="3"/>
  <c r="T76" i="3"/>
  <c r="T301" i="3"/>
  <c r="T534" i="3"/>
  <c r="T392" i="3"/>
  <c r="U461" i="3"/>
  <c r="U127" i="3"/>
  <c r="U488" i="3"/>
  <c r="U841" i="3"/>
  <c r="T815" i="3"/>
  <c r="T345" i="3"/>
  <c r="T578" i="3"/>
  <c r="T436" i="3"/>
  <c r="T661" i="3"/>
  <c r="T215" i="3"/>
  <c r="T752" i="3"/>
  <c r="U110" i="3"/>
  <c r="U487" i="3"/>
  <c r="U177" i="3"/>
  <c r="U10" i="3"/>
  <c r="U81" i="3"/>
  <c r="T129" i="3"/>
  <c r="T362" i="3"/>
  <c r="T220" i="3"/>
  <c r="T445" i="3"/>
  <c r="T678" i="3"/>
  <c r="T536" i="3"/>
  <c r="T695" i="3"/>
  <c r="U406" i="3"/>
  <c r="U271" i="3"/>
  <c r="U120" i="3"/>
  <c r="T813" i="3"/>
  <c r="U473" i="3"/>
  <c r="S133" i="3"/>
  <c r="U306" i="3"/>
  <c r="U107" i="3"/>
  <c r="T787" i="3"/>
  <c r="U52" i="3"/>
  <c r="U564" i="3"/>
  <c r="U581" i="3"/>
  <c r="S353" i="3"/>
  <c r="Q13" i="3"/>
  <c r="S266" i="3"/>
  <c r="S105" i="3"/>
  <c r="U734" i="3"/>
  <c r="S468" i="3"/>
  <c r="U586" i="3"/>
  <c r="S357" i="3"/>
  <c r="Q17" i="3"/>
  <c r="S270" i="3"/>
  <c r="S99" i="3"/>
  <c r="U718" i="3"/>
  <c r="S456" i="3"/>
  <c r="S558" i="3"/>
  <c r="Q397" i="3"/>
  <c r="U51" i="3"/>
  <c r="U188" i="3"/>
  <c r="U700" i="3"/>
  <c r="U762" i="3"/>
  <c r="S489" i="3"/>
  <c r="U646" i="3"/>
  <c r="S402" i="3"/>
  <c r="S259" i="3"/>
  <c r="S63" i="3"/>
  <c r="S604" i="3"/>
  <c r="U767" i="3"/>
  <c r="S493" i="3"/>
  <c r="U651" i="3"/>
  <c r="S406" i="3"/>
  <c r="S255" i="3"/>
  <c r="S47" i="3"/>
  <c r="S592" i="3"/>
  <c r="S830" i="3"/>
  <c r="Q533" i="3"/>
  <c r="Q326" i="3"/>
  <c r="Q159" i="3"/>
  <c r="S771" i="3"/>
  <c r="T856" i="3"/>
  <c r="U516" i="3"/>
  <c r="S176" i="3"/>
  <c r="S305" i="3"/>
  <c r="S817" i="3"/>
  <c r="S218" i="3"/>
  <c r="S41" i="3"/>
  <c r="U670" i="3"/>
  <c r="S420" i="3"/>
  <c r="U494" i="3"/>
  <c r="S309" i="3"/>
  <c r="S821" i="3"/>
  <c r="S222" i="3"/>
  <c r="S35" i="3"/>
  <c r="U654" i="3"/>
  <c r="S408" i="3"/>
  <c r="Q68" i="3"/>
  <c r="Q349" i="3"/>
  <c r="U19" i="3"/>
  <c r="U172" i="3"/>
  <c r="U684" i="3"/>
  <c r="T686" i="3"/>
  <c r="S61" i="3"/>
  <c r="T33" i="3"/>
  <c r="T545" i="3"/>
  <c r="T266" i="3"/>
  <c r="T99" i="3"/>
  <c r="T124" i="3"/>
  <c r="T636" i="3"/>
  <c r="T349" i="3"/>
  <c r="T70" i="3"/>
  <c r="T582" i="3"/>
  <c r="T415" i="3"/>
  <c r="T440" i="3"/>
  <c r="T849" i="3"/>
  <c r="U509" i="3"/>
  <c r="U310" i="3"/>
  <c r="U175" i="3"/>
  <c r="U24" i="3"/>
  <c r="T591" i="3"/>
  <c r="U377" i="3"/>
  <c r="S37" i="3"/>
  <c r="U210" i="3"/>
  <c r="U11" i="3"/>
  <c r="T507" i="3"/>
  <c r="T771" i="3"/>
  <c r="U468" i="3"/>
  <c r="S128" i="3"/>
  <c r="S257" i="3"/>
  <c r="S769" i="3"/>
  <c r="S167" i="3"/>
  <c r="U829" i="3"/>
  <c r="U606" i="3"/>
  <c r="S372" i="3"/>
  <c r="Q32" i="3"/>
  <c r="S261" i="3"/>
  <c r="S773" i="3"/>
  <c r="S172" i="3"/>
  <c r="U823" i="3"/>
  <c r="U590" i="3"/>
  <c r="S360" i="3"/>
  <c r="Q20" i="3"/>
  <c r="Q301" i="3"/>
  <c r="Q94" i="3"/>
  <c r="U92" i="3"/>
  <c r="U604" i="3"/>
  <c r="U634" i="3"/>
  <c r="S393" i="3"/>
  <c r="Q53" i="3"/>
  <c r="S306" i="3"/>
  <c r="S158" i="3"/>
  <c r="U787" i="3"/>
  <c r="S508" i="3"/>
  <c r="T441" i="3"/>
  <c r="T311" i="3"/>
  <c r="T402" i="3"/>
  <c r="T576" i="3"/>
  <c r="S173" i="3"/>
  <c r="T557" i="3"/>
  <c r="U383" i="3"/>
  <c r="T601" i="3"/>
  <c r="T471" i="3"/>
  <c r="U433" i="3"/>
  <c r="T618" i="3"/>
  <c r="T701" i="3"/>
  <c r="T792" i="3"/>
  <c r="T679" i="3"/>
  <c r="U248" i="3"/>
  <c r="U601" i="3"/>
  <c r="U434" i="3"/>
  <c r="U35" i="3"/>
  <c r="U692" i="3"/>
  <c r="S481" i="3"/>
  <c r="S394" i="3"/>
  <c r="S52" i="3"/>
  <c r="U757" i="3"/>
  <c r="U640" i="3"/>
  <c r="S247" i="3"/>
  <c r="S584" i="3"/>
  <c r="Q525" i="3"/>
  <c r="U316" i="3"/>
  <c r="S81" i="3"/>
  <c r="U816" i="3"/>
  <c r="S387" i="3"/>
  <c r="S732" i="3"/>
  <c r="S621" i="3"/>
  <c r="U621" i="3"/>
  <c r="S208" i="3"/>
  <c r="Q149" i="3"/>
  <c r="Q454" i="3"/>
  <c r="T786" i="3"/>
  <c r="U644" i="3"/>
  <c r="S433" i="3"/>
  <c r="S346" i="3"/>
  <c r="U840" i="3"/>
  <c r="U693" i="3"/>
  <c r="U576" i="3"/>
  <c r="S199" i="3"/>
  <c r="S536" i="3"/>
  <c r="Q477" i="3"/>
  <c r="U300" i="3"/>
  <c r="U145" i="3"/>
  <c r="T161" i="3"/>
  <c r="T394" i="3"/>
  <c r="T252" i="3"/>
  <c r="T477" i="3"/>
  <c r="T31" i="3"/>
  <c r="T568" i="3"/>
  <c r="T759" i="3"/>
  <c r="U303" i="3"/>
  <c r="T845" i="3"/>
  <c r="S165" i="3"/>
  <c r="U139" i="3"/>
  <c r="U84" i="3"/>
  <c r="U623" i="3"/>
  <c r="Q45" i="3"/>
  <c r="S147" i="3"/>
  <c r="S500" i="3"/>
  <c r="S389" i="3"/>
  <c r="S302" i="3"/>
  <c r="U760" i="3"/>
  <c r="S622" i="3"/>
  <c r="U115" i="3"/>
  <c r="U732" i="3"/>
  <c r="S521" i="3"/>
  <c r="S434" i="3"/>
  <c r="S106" i="3"/>
  <c r="U639" i="3"/>
  <c r="S525" i="3"/>
  <c r="S12" i="3"/>
  <c r="S153" i="3"/>
  <c r="S90" i="3"/>
  <c r="S752" i="3"/>
  <c r="Q437" i="3"/>
  <c r="Q358" i="3"/>
  <c r="Q319" i="3"/>
  <c r="U515" i="3"/>
  <c r="U548" i="3"/>
  <c r="U730" i="3"/>
  <c r="S721" i="3"/>
  <c r="S250" i="3"/>
  <c r="S235" i="3"/>
  <c r="S324" i="3"/>
  <c r="U565" i="3"/>
  <c r="S469" i="3"/>
  <c r="U619" i="3"/>
  <c r="S382" i="3"/>
  <c r="S231" i="3"/>
  <c r="S15" i="3"/>
  <c r="S568" i="3"/>
  <c r="S782" i="3"/>
  <c r="Q509" i="3"/>
  <c r="U339" i="3"/>
  <c r="U332" i="3"/>
  <c r="U844" i="3"/>
  <c r="S102" i="3"/>
  <c r="S633" i="3"/>
  <c r="U838" i="3"/>
  <c r="U647" i="3"/>
  <c r="U112" i="3"/>
  <c r="U465" i="3"/>
  <c r="U298" i="3"/>
  <c r="T321" i="3"/>
  <c r="T42" i="3"/>
  <c r="T554" i="3"/>
  <c r="T387" i="3"/>
  <c r="T412" i="3"/>
  <c r="T125" i="3"/>
  <c r="T637" i="3"/>
  <c r="T358" i="3"/>
  <c r="T191" i="3"/>
  <c r="T216" i="3"/>
  <c r="T728" i="3"/>
  <c r="U285" i="3"/>
  <c r="U86" i="3"/>
  <c r="T803" i="3"/>
  <c r="U463" i="3"/>
  <c r="U312" i="3"/>
  <c r="U153" i="3"/>
  <c r="U665" i="3"/>
  <c r="T838" i="3"/>
  <c r="U498" i="3"/>
  <c r="U299" i="3"/>
  <c r="U163" i="3"/>
  <c r="U244" i="3"/>
  <c r="U756" i="3"/>
  <c r="U837" i="3"/>
  <c r="S545" i="3"/>
  <c r="U720" i="3"/>
  <c r="U519" i="3"/>
  <c r="S315" i="3"/>
  <c r="S138" i="3"/>
  <c r="S660" i="3"/>
  <c r="U842" i="3"/>
  <c r="S549" i="3"/>
  <c r="U726" i="3"/>
  <c r="U510" i="3"/>
  <c r="S311" i="3"/>
  <c r="S122" i="3"/>
  <c r="S648" i="3"/>
  <c r="Q77" i="3"/>
  <c r="S527" i="3"/>
  <c r="U435" i="3"/>
  <c r="U380" i="3"/>
  <c r="S40" i="3"/>
  <c r="S166" i="3"/>
  <c r="S681" i="3"/>
  <c r="S50" i="3"/>
  <c r="U711" i="3"/>
  <c r="S451" i="3"/>
  <c r="S284" i="3"/>
  <c r="S796" i="3"/>
  <c r="S171" i="3"/>
  <c r="S685" i="3"/>
  <c r="S55" i="3"/>
  <c r="U706" i="3"/>
  <c r="S447" i="3"/>
  <c r="S272" i="3"/>
  <c r="S784" i="3"/>
  <c r="Q213" i="3"/>
  <c r="S799" i="3"/>
  <c r="Q518" i="3"/>
  <c r="Q351" i="3"/>
  <c r="U67" i="3"/>
  <c r="U196" i="3"/>
  <c r="U708" i="3"/>
  <c r="U773" i="3"/>
  <c r="S497" i="3"/>
  <c r="U656" i="3"/>
  <c r="S410" i="3"/>
  <c r="S267" i="3"/>
  <c r="S74" i="3"/>
  <c r="S612" i="3"/>
  <c r="U778" i="3"/>
  <c r="S501" i="3"/>
  <c r="U662" i="3"/>
  <c r="S414" i="3"/>
  <c r="S263" i="3"/>
  <c r="S58" i="3"/>
  <c r="S600" i="3"/>
  <c r="S846" i="3"/>
  <c r="Q541" i="3"/>
  <c r="U403" i="3"/>
  <c r="U364" i="3"/>
  <c r="T747" i="3"/>
  <c r="U273" i="3"/>
  <c r="U106" i="3"/>
  <c r="T225" i="3"/>
  <c r="T737" i="3"/>
  <c r="T458" i="3"/>
  <c r="T291" i="3"/>
  <c r="T316" i="3"/>
  <c r="T29" i="3"/>
  <c r="T541" i="3"/>
  <c r="T262" i="3"/>
  <c r="T95" i="3"/>
  <c r="T674" i="3"/>
  <c r="T694" i="3"/>
  <c r="T260" i="3"/>
  <c r="T775" i="3"/>
  <c r="T241" i="3"/>
  <c r="T111" i="3"/>
  <c r="U73" i="3"/>
  <c r="T155" i="3"/>
  <c r="U53" i="3"/>
  <c r="U266" i="3"/>
  <c r="T195" i="3"/>
  <c r="T166" i="3"/>
  <c r="U93" i="3"/>
  <c r="U15" i="3"/>
  <c r="U376" i="3"/>
  <c r="U729" i="3"/>
  <c r="T535" i="3"/>
  <c r="U291" i="3"/>
  <c r="U820" i="3"/>
  <c r="S609" i="3"/>
  <c r="U615" i="3"/>
  <c r="S212" i="3"/>
  <c r="S75" i="3"/>
  <c r="U811" i="3"/>
  <c r="S375" i="3"/>
  <c r="S712" i="3"/>
  <c r="S655" i="3"/>
  <c r="U444" i="3"/>
  <c r="S233" i="3"/>
  <c r="S135" i="3"/>
  <c r="U574" i="3"/>
  <c r="Q8" i="3"/>
  <c r="S749" i="3"/>
  <c r="U791" i="3"/>
  <c r="S336" i="3"/>
  <c r="Q277" i="3"/>
  <c r="S594" i="3"/>
  <c r="U195" i="3"/>
  <c r="U772" i="3"/>
  <c r="S561" i="3"/>
  <c r="U551" i="3"/>
  <c r="S159" i="3"/>
  <c r="S11" i="3"/>
  <c r="U747" i="3"/>
  <c r="S327" i="3"/>
  <c r="S664" i="3"/>
  <c r="S559" i="3"/>
  <c r="U428" i="3"/>
  <c r="U401" i="3"/>
  <c r="T289" i="3"/>
  <c r="T522" i="3"/>
  <c r="T380" i="3"/>
  <c r="T605" i="3"/>
  <c r="T159" i="3"/>
  <c r="T696" i="3"/>
  <c r="U54" i="3"/>
  <c r="U431" i="3"/>
  <c r="U121" i="3"/>
  <c r="T806" i="3"/>
  <c r="U267" i="3"/>
  <c r="U212" i="3"/>
  <c r="U794" i="3"/>
  <c r="U678" i="3"/>
  <c r="S283" i="3"/>
  <c r="S628" i="3"/>
  <c r="S517" i="3"/>
  <c r="S430" i="3"/>
  <c r="S79" i="3"/>
  <c r="Q26" i="3"/>
  <c r="U371" i="3"/>
  <c r="S8" i="3"/>
  <c r="S649" i="3"/>
  <c r="U669" i="3"/>
  <c r="S252" i="3"/>
  <c r="U810" i="3"/>
  <c r="S653" i="3"/>
  <c r="S310" i="3"/>
  <c r="S287" i="3"/>
  <c r="S240" i="3"/>
  <c r="S638" i="3"/>
  <c r="S478" i="3"/>
  <c r="Q486" i="3"/>
  <c r="S579" i="3"/>
  <c r="U36" i="3"/>
  <c r="U676" i="3"/>
  <c r="S209" i="3"/>
  <c r="S849" i="3"/>
  <c r="S378" i="3"/>
  <c r="U536" i="3"/>
  <c r="S452" i="3"/>
  <c r="U735" i="3"/>
  <c r="S597" i="3"/>
  <c r="U790" i="3"/>
  <c r="U589" i="3"/>
  <c r="S359" i="3"/>
  <c r="S184" i="3"/>
  <c r="S696" i="3"/>
  <c r="Q125" i="3"/>
  <c r="S623" i="3"/>
  <c r="T739" i="3"/>
  <c r="U460" i="3"/>
  <c r="S120" i="3"/>
  <c r="S249" i="3"/>
  <c r="S761" i="3"/>
  <c r="S156" i="3"/>
  <c r="U818" i="3"/>
  <c r="U368" i="3"/>
  <c r="U721" i="3"/>
  <c r="U522" i="3"/>
  <c r="T449" i="3"/>
  <c r="T170" i="3"/>
  <c r="T682" i="3"/>
  <c r="T28" i="3"/>
  <c r="T540" i="3"/>
  <c r="T253" i="3"/>
  <c r="T765" i="3"/>
  <c r="T486" i="3"/>
  <c r="T319" i="3"/>
  <c r="T344" i="3"/>
  <c r="T710" i="3"/>
  <c r="U413" i="3"/>
  <c r="U214" i="3"/>
  <c r="U79" i="3"/>
  <c r="T763" i="3"/>
  <c r="U440" i="3"/>
  <c r="U281" i="3"/>
  <c r="U793" i="3"/>
  <c r="U114" i="3"/>
  <c r="T738" i="3"/>
  <c r="U427" i="3"/>
  <c r="U419" i="3"/>
  <c r="U372" i="3"/>
  <c r="S32" i="3"/>
  <c r="S155" i="3"/>
  <c r="S673" i="3"/>
  <c r="S39" i="3"/>
  <c r="U701" i="3"/>
  <c r="S443" i="3"/>
  <c r="S276" i="3"/>
  <c r="S788" i="3"/>
  <c r="S161" i="3"/>
  <c r="S677" i="3"/>
  <c r="S44" i="3"/>
  <c r="U695" i="3"/>
  <c r="S439" i="3"/>
  <c r="S264" i="3"/>
  <c r="S776" i="3"/>
  <c r="Q205" i="3"/>
  <c r="S783" i="3"/>
  <c r="T848" i="3"/>
  <c r="U508" i="3"/>
  <c r="S168" i="3"/>
  <c r="S297" i="3"/>
  <c r="S809" i="3"/>
  <c r="S210" i="3"/>
  <c r="S30" i="3"/>
  <c r="U659" i="3"/>
  <c r="S412" i="3"/>
  <c r="Q72" i="3"/>
  <c r="S301" i="3"/>
  <c r="S813" i="3"/>
  <c r="S214" i="3"/>
  <c r="S25" i="3"/>
  <c r="U643" i="3"/>
  <c r="S400" i="3"/>
  <c r="Q60" i="3"/>
  <c r="Q341" i="3"/>
  <c r="Q134" i="3"/>
  <c r="S722" i="3"/>
  <c r="Q479" i="3"/>
  <c r="U323" i="3"/>
  <c r="U324" i="3"/>
  <c r="U836" i="3"/>
  <c r="S91" i="3"/>
  <c r="S625" i="3"/>
  <c r="U827" i="3"/>
  <c r="U637" i="3"/>
  <c r="S395" i="3"/>
  <c r="S228" i="3"/>
  <c r="S740" i="3"/>
  <c r="S97" i="3"/>
  <c r="S629" i="3"/>
  <c r="U832" i="3"/>
  <c r="U631" i="3"/>
  <c r="S391" i="3"/>
  <c r="S216" i="3"/>
  <c r="S728" i="3"/>
  <c r="Q157" i="3"/>
  <c r="S687" i="3"/>
  <c r="T832" i="3"/>
  <c r="U492" i="3"/>
  <c r="U176" i="3"/>
  <c r="U529" i="3"/>
  <c r="U362" i="3"/>
  <c r="T353" i="3"/>
  <c r="T74" i="3"/>
  <c r="T586" i="3"/>
  <c r="T419" i="3"/>
  <c r="T444" i="3"/>
  <c r="T157" i="3"/>
  <c r="T669" i="3"/>
  <c r="T390" i="3"/>
  <c r="T223" i="3"/>
  <c r="T248" i="3"/>
  <c r="T760" i="3"/>
  <c r="U317" i="3"/>
  <c r="U118" i="3"/>
  <c r="T835" i="3"/>
  <c r="U495" i="3"/>
  <c r="U344" i="3"/>
  <c r="U185" i="3"/>
  <c r="U697" i="3"/>
  <c r="U18" i="3"/>
  <c r="U530" i="3"/>
  <c r="U331" i="3"/>
  <c r="U227" i="3"/>
  <c r="U276" i="3"/>
  <c r="U788" i="3"/>
  <c r="S27" i="3"/>
  <c r="S577" i="3"/>
  <c r="U763" i="3"/>
  <c r="U573" i="3"/>
  <c r="S347" i="3"/>
  <c r="S180" i="3"/>
  <c r="S692" i="3"/>
  <c r="S33" i="3"/>
  <c r="S581" i="3"/>
  <c r="U768" i="3"/>
  <c r="U567" i="3"/>
  <c r="S343" i="3"/>
  <c r="S164" i="3"/>
  <c r="S680" i="3"/>
  <c r="Q109" i="3"/>
  <c r="S591" i="3"/>
  <c r="U499" i="3"/>
  <c r="U412" i="3"/>
  <c r="S72" i="3"/>
  <c r="S201" i="3"/>
  <c r="S713" i="3"/>
  <c r="S92" i="3"/>
  <c r="U754" i="3"/>
  <c r="U520" i="3"/>
  <c r="S316" i="3"/>
  <c r="S828" i="3"/>
  <c r="S205" i="3"/>
  <c r="S717" i="3"/>
  <c r="S98" i="3"/>
  <c r="U749" i="3"/>
  <c r="S479" i="3"/>
  <c r="S304" i="3"/>
  <c r="S816" i="3"/>
  <c r="Q245" i="3"/>
  <c r="Q11" i="3"/>
  <c r="S530" i="3"/>
  <c r="Q383" i="3"/>
  <c r="U131" i="3"/>
  <c r="U228" i="3"/>
  <c r="U740" i="3"/>
  <c r="U815" i="3"/>
  <c r="S529" i="3"/>
  <c r="U699" i="3"/>
  <c r="S442" i="3"/>
  <c r="S299" i="3"/>
  <c r="S116" i="3"/>
  <c r="S644" i="3"/>
  <c r="U821" i="3"/>
  <c r="S533" i="3"/>
  <c r="U704" i="3"/>
  <c r="S446" i="3"/>
  <c r="S295" i="3"/>
  <c r="S100" i="3"/>
  <c r="S632" i="3"/>
  <c r="Q57" i="3"/>
  <c r="S495" i="3"/>
  <c r="U467" i="3"/>
  <c r="U396" i="3"/>
  <c r="S56" i="3"/>
  <c r="S185" i="3"/>
  <c r="S697" i="3"/>
  <c r="S71" i="3"/>
  <c r="U733" i="3"/>
  <c r="U570" i="3"/>
  <c r="Q5" i="3"/>
  <c r="S94" i="3"/>
  <c r="U808" i="3"/>
  <c r="S524" i="3"/>
  <c r="U661" i="3"/>
  <c r="S413" i="3"/>
  <c r="U542" i="3"/>
  <c r="S326" i="3"/>
  <c r="S174" i="3"/>
  <c r="U792" i="3"/>
  <c r="S512" i="3"/>
  <c r="S670" i="3"/>
  <c r="Q453" i="3"/>
  <c r="Q246" i="3"/>
  <c r="Q79" i="3"/>
  <c r="S611" i="3"/>
  <c r="Q70" i="3"/>
  <c r="Q256" i="3"/>
  <c r="Q81" i="3"/>
  <c r="Q593" i="3"/>
  <c r="S791" i="3"/>
  <c r="Q514" i="3"/>
  <c r="Q307" i="3"/>
  <c r="Q132" i="3"/>
  <c r="Q644" i="3"/>
  <c r="Q819" i="3"/>
  <c r="O510" i="3"/>
  <c r="O33" i="3"/>
  <c r="O559" i="3"/>
  <c r="O144" i="3"/>
  <c r="O656" i="3"/>
  <c r="O217" i="3"/>
  <c r="O729" i="3"/>
  <c r="O282" i="3"/>
  <c r="O794" i="3"/>
  <c r="Q751" i="3"/>
  <c r="O459" i="3"/>
  <c r="Q446" i="3"/>
  <c r="Q104" i="3"/>
  <c r="S646" i="3"/>
  <c r="Q441" i="3"/>
  <c r="S487" i="3"/>
  <c r="Q362" i="3"/>
  <c r="Q155" i="3"/>
  <c r="S747" i="3"/>
  <c r="Q492" i="3"/>
  <c r="Q616" i="3"/>
  <c r="O358" i="3"/>
  <c r="Q682" i="3"/>
  <c r="O407" i="3"/>
  <c r="Q811" i="3"/>
  <c r="O504" i="3"/>
  <c r="O57" i="3"/>
  <c r="O577" i="3"/>
  <c r="O130" i="3"/>
  <c r="O642" i="3"/>
  <c r="Q543" i="3"/>
  <c r="O307" i="3"/>
  <c r="Q614" i="3"/>
  <c r="O356" i="3"/>
  <c r="Q359" i="3"/>
  <c r="Q400" i="3"/>
  <c r="Q225" i="3"/>
  <c r="Q737" i="3"/>
  <c r="Q146" i="3"/>
  <c r="S666" i="3"/>
  <c r="Q451" i="3"/>
  <c r="Q276" i="3"/>
  <c r="Q788" i="3"/>
  <c r="O142" i="3"/>
  <c r="O654" i="3"/>
  <c r="O191" i="3"/>
  <c r="O703" i="3"/>
  <c r="O288" i="3"/>
  <c r="Q621" i="3"/>
  <c r="O361" i="3"/>
  <c r="Q707" i="3"/>
  <c r="O426" i="3"/>
  <c r="M86" i="3"/>
  <c r="O91" i="3"/>
  <c r="O603" i="3"/>
  <c r="Q46" i="3"/>
  <c r="Q248" i="3"/>
  <c r="Q73" i="3"/>
  <c r="Q585" i="3"/>
  <c r="S409" i="3"/>
  <c r="S322" i="3"/>
  <c r="S467" i="3"/>
  <c r="S300" i="3"/>
  <c r="S812" i="3"/>
  <c r="S189" i="3"/>
  <c r="S701" i="3"/>
  <c r="S76" i="3"/>
  <c r="U727" i="3"/>
  <c r="S463" i="3"/>
  <c r="S288" i="3"/>
  <c r="S800" i="3"/>
  <c r="Q229" i="3"/>
  <c r="S831" i="3"/>
  <c r="S498" i="3"/>
  <c r="Q367" i="3"/>
  <c r="Q302" i="3"/>
  <c r="S723" i="3"/>
  <c r="S502" i="3"/>
  <c r="Q369" i="3"/>
  <c r="O29" i="3"/>
  <c r="Q290" i="3"/>
  <c r="Q83" i="3"/>
  <c r="S603" i="3"/>
  <c r="Q420" i="3"/>
  <c r="O80" i="3"/>
  <c r="O286" i="3"/>
  <c r="Q586" i="3"/>
  <c r="O335" i="3"/>
  <c r="Q715" i="3"/>
  <c r="O432" i="3"/>
  <c r="Q813" i="3"/>
  <c r="O505" i="3"/>
  <c r="O47" i="3"/>
  <c r="O570" i="3"/>
  <c r="M230" i="3"/>
  <c r="O235" i="3"/>
  <c r="O747" i="3"/>
  <c r="Q343" i="3"/>
  <c r="Q392" i="3"/>
  <c r="Q217" i="3"/>
  <c r="Q729" i="3"/>
  <c r="Q138" i="3"/>
  <c r="S650" i="3"/>
  <c r="Q443" i="3"/>
  <c r="Q268" i="3"/>
  <c r="Q780" i="3"/>
  <c r="O134" i="3"/>
  <c r="O646" i="3"/>
  <c r="O183" i="3"/>
  <c r="O695" i="3"/>
  <c r="O280" i="3"/>
  <c r="Q610" i="3"/>
  <c r="O353" i="3"/>
  <c r="Q696" i="3"/>
  <c r="U328" i="3"/>
  <c r="T532" i="3"/>
  <c r="U206" i="3"/>
  <c r="T485" i="3"/>
  <c r="U311" i="3"/>
  <c r="T474" i="3"/>
  <c r="T648" i="3"/>
  <c r="T719" i="3"/>
  <c r="T692" i="3"/>
  <c r="U366" i="3"/>
  <c r="U593" i="3"/>
  <c r="T476" i="3"/>
  <c r="T255" i="3"/>
  <c r="U22" i="3"/>
  <c r="U399" i="3"/>
  <c r="U89" i="3"/>
  <c r="T751" i="3"/>
  <c r="U235" i="3"/>
  <c r="U180" i="3"/>
  <c r="U751" i="3"/>
  <c r="U635" i="3"/>
  <c r="S251" i="3"/>
  <c r="S596" i="3"/>
  <c r="S485" i="3"/>
  <c r="S398" i="3"/>
  <c r="S36" i="3"/>
  <c r="S814" i="3"/>
  <c r="U307" i="3"/>
  <c r="U828" i="3"/>
  <c r="S617" i="3"/>
  <c r="U626" i="3"/>
  <c r="S220" i="3"/>
  <c r="S86" i="3"/>
  <c r="U822" i="3"/>
  <c r="S383" i="3"/>
  <c r="S720" i="3"/>
  <c r="S671" i="3"/>
  <c r="Q287" i="3"/>
  <c r="U132" i="3"/>
  <c r="U687" i="3"/>
  <c r="U571" i="3"/>
  <c r="S203" i="3"/>
  <c r="S548" i="3"/>
  <c r="S437" i="3"/>
  <c r="S350" i="3"/>
  <c r="U824" i="3"/>
  <c r="S718" i="3"/>
  <c r="U275" i="3"/>
  <c r="U455" i="3"/>
  <c r="T830" i="3"/>
  <c r="T673" i="3"/>
  <c r="T227" i="3"/>
  <c r="T764" i="3"/>
  <c r="T198" i="3"/>
  <c r="T56" i="3"/>
  <c r="U125" i="3"/>
  <c r="U438" i="3"/>
  <c r="U152" i="3"/>
  <c r="U505" i="3"/>
  <c r="U338" i="3"/>
  <c r="T824" i="3"/>
  <c r="U596" i="3"/>
  <c r="S385" i="3"/>
  <c r="S298" i="3"/>
  <c r="U776" i="3"/>
  <c r="U629" i="3"/>
  <c r="Q49" i="3"/>
  <c r="S142" i="3"/>
  <c r="S488" i="3"/>
  <c r="Q429" i="3"/>
  <c r="U220" i="3"/>
  <c r="U805" i="3"/>
  <c r="U688" i="3"/>
  <c r="S291" i="3"/>
  <c r="S636" i="3"/>
  <c r="S129" i="3"/>
  <c r="U502" i="3"/>
  <c r="S438" i="3"/>
  <c r="S415" i="3"/>
  <c r="S496" i="3"/>
  <c r="Q42" i="3"/>
  <c r="S735" i="3"/>
  <c r="Q59" i="3"/>
  <c r="S835" i="3"/>
  <c r="U164" i="3"/>
  <c r="S80" i="3"/>
  <c r="S337" i="3"/>
  <c r="U614" i="3"/>
  <c r="U765" i="3"/>
  <c r="U712" i="3"/>
  <c r="S580" i="3"/>
  <c r="S213" i="3"/>
  <c r="S725" i="3"/>
  <c r="S108" i="3"/>
  <c r="U759" i="3"/>
  <c r="U511" i="3"/>
  <c r="S312" i="3"/>
  <c r="S824" i="3"/>
  <c r="Q253" i="3"/>
  <c r="Q27" i="3"/>
  <c r="U76" i="3"/>
  <c r="U588" i="3"/>
  <c r="U613" i="3"/>
  <c r="S377" i="3"/>
  <c r="Q37" i="3"/>
  <c r="S290" i="3"/>
  <c r="S137" i="3"/>
  <c r="T805" i="3"/>
  <c r="S125" i="3"/>
  <c r="T65" i="3"/>
  <c r="T577" i="3"/>
  <c r="T298" i="3"/>
  <c r="T131" i="3"/>
  <c r="T156" i="3"/>
  <c r="T668" i="3"/>
  <c r="T381" i="3"/>
  <c r="T102" i="3"/>
  <c r="T614" i="3"/>
  <c r="T447" i="3"/>
  <c r="T472" i="3"/>
  <c r="U29" i="3"/>
  <c r="U541" i="3"/>
  <c r="U342" i="3"/>
  <c r="U207" i="3"/>
  <c r="U56" i="3"/>
  <c r="T702" i="3"/>
  <c r="U409" i="3"/>
  <c r="S69" i="3"/>
  <c r="U242" i="3"/>
  <c r="U43" i="3"/>
  <c r="T635" i="3"/>
  <c r="T840" i="3"/>
  <c r="U500" i="3"/>
  <c r="S160" i="3"/>
  <c r="S289" i="3"/>
  <c r="S801" i="3"/>
  <c r="S202" i="3"/>
  <c r="S19" i="3"/>
  <c r="U648" i="3"/>
  <c r="S404" i="3"/>
  <c r="Q64" i="3"/>
  <c r="S293" i="3"/>
  <c r="S805" i="3"/>
  <c r="S206" i="3"/>
  <c r="S14" i="3"/>
  <c r="U632" i="3"/>
  <c r="S392" i="3"/>
  <c r="Q52" i="3"/>
  <c r="Q333" i="3"/>
  <c r="T754" i="3"/>
  <c r="U124" i="3"/>
  <c r="U636" i="3"/>
  <c r="U677" i="3"/>
  <c r="S425" i="3"/>
  <c r="U560" i="3"/>
  <c r="S338" i="3"/>
  <c r="S195" i="3"/>
  <c r="U830" i="3"/>
  <c r="S540" i="3"/>
  <c r="U682" i="3"/>
  <c r="S429" i="3"/>
  <c r="U566" i="3"/>
  <c r="S342" i="3"/>
  <c r="S191" i="3"/>
  <c r="U814" i="3"/>
  <c r="S528" i="3"/>
  <c r="S702" i="3"/>
  <c r="Q469" i="3"/>
  <c r="Q262" i="3"/>
  <c r="Q95" i="3"/>
  <c r="S643" i="3"/>
  <c r="T707" i="3"/>
  <c r="U452" i="3"/>
  <c r="S112" i="3"/>
  <c r="S241" i="3"/>
  <c r="S753" i="3"/>
  <c r="S146" i="3"/>
  <c r="U807" i="3"/>
  <c r="U584" i="3"/>
  <c r="S356" i="3"/>
  <c r="Q16" i="3"/>
  <c r="S245" i="3"/>
  <c r="S757" i="3"/>
  <c r="S151" i="3"/>
  <c r="U802" i="3"/>
  <c r="U568" i="3"/>
  <c r="S344" i="3"/>
  <c r="S856" i="3"/>
  <c r="Q285" i="3"/>
  <c r="Q78" i="3"/>
  <c r="U108" i="3"/>
  <c r="U620" i="3"/>
  <c r="U432" i="3"/>
  <c r="U785" i="3"/>
  <c r="T503" i="3"/>
  <c r="T481" i="3"/>
  <c r="T202" i="3"/>
  <c r="T35" i="3"/>
  <c r="T60" i="3"/>
  <c r="T572" i="3"/>
  <c r="T285" i="3"/>
  <c r="T6" i="3"/>
  <c r="T518" i="3"/>
  <c r="T351" i="3"/>
  <c r="T376" i="3"/>
  <c r="T774" i="3"/>
  <c r="U445" i="3"/>
  <c r="U246" i="3"/>
  <c r="U111" i="3"/>
  <c r="T812" i="3"/>
  <c r="U472" i="3"/>
  <c r="U313" i="3"/>
  <c r="U825" i="3"/>
  <c r="U146" i="3"/>
  <c r="T799" i="3"/>
  <c r="U459" i="3"/>
  <c r="U483" i="3"/>
  <c r="U404" i="3"/>
  <c r="S64" i="3"/>
  <c r="S193" i="3"/>
  <c r="S705" i="3"/>
  <c r="S82" i="3"/>
  <c r="U743" i="3"/>
  <c r="S475" i="3"/>
  <c r="S308" i="3"/>
  <c r="S820" i="3"/>
  <c r="S197" i="3"/>
  <c r="S709" i="3"/>
  <c r="S87" i="3"/>
  <c r="U738" i="3"/>
  <c r="S471" i="3"/>
  <c r="S296" i="3"/>
  <c r="S808" i="3"/>
  <c r="Q237" i="3"/>
  <c r="S847" i="3"/>
  <c r="U28" i="3"/>
  <c r="U540" i="3"/>
  <c r="U547" i="3"/>
  <c r="S329" i="3"/>
  <c r="S841" i="3"/>
  <c r="S242" i="3"/>
  <c r="S73" i="3"/>
  <c r="U702" i="3"/>
  <c r="S444" i="3"/>
  <c r="U554" i="3"/>
  <c r="S333" i="3"/>
  <c r="S845" i="3"/>
  <c r="S246" i="3"/>
  <c r="S67" i="3"/>
  <c r="U686" i="3"/>
  <c r="S432" i="3"/>
  <c r="S510" i="3"/>
  <c r="Q373" i="3"/>
  <c r="Q166" i="3"/>
  <c r="S786" i="3"/>
  <c r="Q511" i="3"/>
  <c r="U387" i="3"/>
  <c r="U356" i="3"/>
  <c r="S16" i="3"/>
  <c r="S134" i="3"/>
  <c r="S657" i="3"/>
  <c r="S18" i="3"/>
  <c r="U679" i="3"/>
  <c r="S427" i="3"/>
  <c r="S260" i="3"/>
  <c r="S772" i="3"/>
  <c r="S139" i="3"/>
  <c r="S661" i="3"/>
  <c r="S23" i="3"/>
  <c r="U674" i="3"/>
  <c r="S423" i="3"/>
  <c r="S248" i="3"/>
  <c r="S760" i="3"/>
  <c r="Q189" i="3"/>
  <c r="S751" i="3"/>
  <c r="U12" i="3"/>
  <c r="U524" i="3"/>
  <c r="U512" i="3"/>
  <c r="S313" i="3"/>
  <c r="S825" i="3"/>
  <c r="S226" i="3"/>
  <c r="S51" i="3"/>
  <c r="S59" i="3"/>
  <c r="U795" i="3"/>
  <c r="S307" i="3"/>
  <c r="S127" i="3"/>
  <c r="S652" i="3"/>
  <c r="U831" i="3"/>
  <c r="S541" i="3"/>
  <c r="U715" i="3"/>
  <c r="S454" i="3"/>
  <c r="S303" i="3"/>
  <c r="S111" i="3"/>
  <c r="S640" i="3"/>
  <c r="Q67" i="3"/>
  <c r="S511" i="3"/>
  <c r="Q374" i="3"/>
  <c r="Q207" i="3"/>
  <c r="Q15" i="3"/>
  <c r="Q327" i="3"/>
  <c r="Q384" i="3"/>
  <c r="Q209" i="3"/>
  <c r="Q721" i="3"/>
  <c r="Q130" i="3"/>
  <c r="S634" i="3"/>
  <c r="Q435" i="3"/>
  <c r="Q260" i="3"/>
  <c r="Q772" i="3"/>
  <c r="O126" i="3"/>
  <c r="O638" i="3"/>
  <c r="O175" i="3"/>
  <c r="O687" i="3"/>
  <c r="O272" i="3"/>
  <c r="Q599" i="3"/>
  <c r="O345" i="3"/>
  <c r="Q686" i="3"/>
  <c r="O410" i="3"/>
  <c r="M70" i="3"/>
  <c r="O70" i="3"/>
  <c r="O587" i="3"/>
  <c r="S834" i="3"/>
  <c r="Q232" i="3"/>
  <c r="Q50" i="3"/>
  <c r="Q569" i="3"/>
  <c r="S743" i="3"/>
  <c r="Q490" i="3"/>
  <c r="Q283" i="3"/>
  <c r="Q108" i="3"/>
  <c r="Q620" i="3"/>
  <c r="Q787" i="3"/>
  <c r="O486" i="3"/>
  <c r="Q853" i="3"/>
  <c r="O535" i="3"/>
  <c r="O120" i="3"/>
  <c r="O632" i="3"/>
  <c r="O193" i="3"/>
  <c r="O705" i="3"/>
  <c r="O258" i="3"/>
  <c r="O770" i="3"/>
  <c r="Q719" i="3"/>
  <c r="O435" i="3"/>
  <c r="Q784" i="3"/>
  <c r="Q270" i="3"/>
  <c r="S659" i="3"/>
  <c r="S458" i="3"/>
  <c r="Q353" i="3"/>
  <c r="O13" i="3"/>
  <c r="Q274" i="3"/>
  <c r="Q65" i="3"/>
  <c r="S571" i="3"/>
  <c r="Q404" i="3"/>
  <c r="O64" i="3"/>
  <c r="O270" i="3"/>
  <c r="Q565" i="3"/>
  <c r="O319" i="3"/>
  <c r="Q694" i="3"/>
  <c r="O416" i="3"/>
  <c r="Q791" i="3"/>
  <c r="O489" i="3"/>
  <c r="O26" i="3"/>
  <c r="O554" i="3"/>
  <c r="M214" i="3"/>
  <c r="O219" i="3"/>
  <c r="O731" i="3"/>
  <c r="Q311" i="3"/>
  <c r="Q376" i="3"/>
  <c r="Q201" i="3"/>
  <c r="S24" i="3"/>
  <c r="S665" i="3"/>
  <c r="U690" i="3"/>
  <c r="U680" i="3"/>
  <c r="S428" i="3"/>
  <c r="U523" i="3"/>
  <c r="S317" i="3"/>
  <c r="S829" i="3"/>
  <c r="S230" i="3"/>
  <c r="S46" i="3"/>
  <c r="U664" i="3"/>
  <c r="S416" i="3"/>
  <c r="S474" i="3"/>
  <c r="Q357" i="3"/>
  <c r="Q150" i="3"/>
  <c r="S754" i="3"/>
  <c r="Q495" i="3"/>
  <c r="S546" i="3"/>
  <c r="Q160" i="3"/>
  <c r="S758" i="3"/>
  <c r="Q497" i="3"/>
  <c r="S599" i="3"/>
  <c r="Q418" i="3"/>
  <c r="Q211" i="3"/>
  <c r="Q7" i="3"/>
  <c r="Q548" i="3"/>
  <c r="Q691" i="3"/>
  <c r="O414" i="3"/>
  <c r="Q757" i="3"/>
  <c r="O463" i="3"/>
  <c r="O34" i="3"/>
  <c r="O560" i="3"/>
  <c r="O121" i="3"/>
  <c r="O633" i="3"/>
  <c r="O186" i="3"/>
  <c r="O698" i="3"/>
  <c r="Q623" i="3"/>
  <c r="O363" i="3"/>
  <c r="Q254" i="3"/>
  <c r="S627" i="3"/>
  <c r="Q520" i="3"/>
  <c r="Q345" i="3"/>
  <c r="O5" i="3"/>
  <c r="Q266" i="3"/>
  <c r="Q54" i="3"/>
  <c r="S555" i="3"/>
  <c r="Q396" i="3"/>
  <c r="O56" i="3"/>
  <c r="O262" i="3"/>
  <c r="Q551" i="3"/>
  <c r="O311" i="3"/>
  <c r="Q683" i="3"/>
  <c r="O408" i="3"/>
  <c r="Q781" i="3"/>
  <c r="O481" i="3"/>
  <c r="O15" i="3"/>
  <c r="U514" i="3"/>
  <c r="T757" i="3"/>
  <c r="T169" i="3"/>
  <c r="T39" i="3"/>
  <c r="T853" i="3"/>
  <c r="T332" i="3"/>
  <c r="U6" i="3"/>
  <c r="U219" i="3"/>
  <c r="T126" i="3"/>
  <c r="U80" i="3"/>
  <c r="T385" i="3"/>
  <c r="T732" i="3"/>
  <c r="T24" i="3"/>
  <c r="U150" i="3"/>
  <c r="T587" i="3"/>
  <c r="U217" i="3"/>
  <c r="U50" i="3"/>
  <c r="U363" i="3"/>
  <c r="U308" i="3"/>
  <c r="S70" i="3"/>
  <c r="U806" i="3"/>
  <c r="S379" i="3"/>
  <c r="S724" i="3"/>
  <c r="S613" i="3"/>
  <c r="U610" i="3"/>
  <c r="S200" i="3"/>
  <c r="Q141" i="3"/>
  <c r="T667" i="3"/>
  <c r="S104" i="3"/>
  <c r="S745" i="3"/>
  <c r="U797" i="3"/>
  <c r="S348" i="3"/>
  <c r="S237" i="3"/>
  <c r="S140" i="3"/>
  <c r="U558" i="3"/>
  <c r="S848" i="3"/>
  <c r="Q69" i="3"/>
  <c r="Q415" i="3"/>
  <c r="U260" i="3"/>
  <c r="S6" i="3"/>
  <c r="U742" i="3"/>
  <c r="S331" i="3"/>
  <c r="S676" i="3"/>
  <c r="S565" i="3"/>
  <c r="U543" i="3"/>
  <c r="S143" i="3"/>
  <c r="Q93" i="3"/>
  <c r="T539" i="3"/>
  <c r="U48" i="3"/>
  <c r="U234" i="3"/>
  <c r="T10" i="3"/>
  <c r="T355" i="3"/>
  <c r="T93" i="3"/>
  <c r="T326" i="3"/>
  <c r="T184" i="3"/>
  <c r="U253" i="3"/>
  <c r="T746" i="3"/>
  <c r="U280" i="3"/>
  <c r="U633" i="3"/>
  <c r="U466" i="3"/>
  <c r="U99" i="3"/>
  <c r="U724" i="3"/>
  <c r="S513" i="3"/>
  <c r="S426" i="3"/>
  <c r="S95" i="3"/>
  <c r="U799" i="3"/>
  <c r="U683" i="3"/>
  <c r="S279" i="3"/>
  <c r="S616" i="3"/>
  <c r="Q557" i="3"/>
  <c r="U348" i="3"/>
  <c r="S123" i="3"/>
  <c r="S7" i="3"/>
  <c r="S419" i="3"/>
  <c r="S764" i="3"/>
  <c r="S397" i="3"/>
  <c r="U694" i="3"/>
  <c r="U663" i="3"/>
  <c r="U771" i="3"/>
  <c r="S624" i="3"/>
  <c r="Q181" i="3"/>
  <c r="Q230" i="3"/>
  <c r="Q191" i="3"/>
  <c r="T855" i="3"/>
  <c r="U420" i="3"/>
  <c r="U559" i="3"/>
  <c r="S465" i="3"/>
  <c r="S103" i="3"/>
  <c r="S83" i="3"/>
  <c r="S31" i="3"/>
  <c r="S836" i="3"/>
  <c r="S341" i="3"/>
  <c r="S853" i="3"/>
  <c r="S254" i="3"/>
  <c r="S78" i="3"/>
  <c r="U696" i="3"/>
  <c r="S440" i="3"/>
  <c r="S526" i="3"/>
  <c r="Q381" i="3"/>
  <c r="U83" i="3"/>
  <c r="U204" i="3"/>
  <c r="U716" i="3"/>
  <c r="U783" i="3"/>
  <c r="S505" i="3"/>
  <c r="U667" i="3"/>
  <c r="S418" i="3"/>
  <c r="T555" i="3"/>
  <c r="U209" i="3"/>
  <c r="U42" i="3"/>
  <c r="T193" i="3"/>
  <c r="T705" i="3"/>
  <c r="T426" i="3"/>
  <c r="T259" i="3"/>
  <c r="T284" i="3"/>
  <c r="T796" i="3"/>
  <c r="T509" i="3"/>
  <c r="T230" i="3"/>
  <c r="T63" i="3"/>
  <c r="T88" i="3"/>
  <c r="T600" i="3"/>
  <c r="U157" i="3"/>
  <c r="T810" i="3"/>
  <c r="U470" i="3"/>
  <c r="U335" i="3"/>
  <c r="U184" i="3"/>
  <c r="U25" i="3"/>
  <c r="U537" i="3"/>
  <c r="T563" i="3"/>
  <c r="U370" i="3"/>
  <c r="U171" i="3"/>
  <c r="T722" i="3"/>
  <c r="U116" i="3"/>
  <c r="U628" i="3"/>
  <c r="U666" i="3"/>
  <c r="S417" i="3"/>
  <c r="U550" i="3"/>
  <c r="S330" i="3"/>
  <c r="S187" i="3"/>
  <c r="U819" i="3"/>
  <c r="S532" i="3"/>
  <c r="U671" i="3"/>
  <c r="S421" i="3"/>
  <c r="U555" i="3"/>
  <c r="S334" i="3"/>
  <c r="S183" i="3"/>
  <c r="U803" i="3"/>
  <c r="S520" i="3"/>
  <c r="S686" i="3"/>
  <c r="Q461" i="3"/>
  <c r="U179" i="3"/>
  <c r="U252" i="3"/>
  <c r="U764" i="3"/>
  <c r="U847" i="3"/>
  <c r="S553" i="3"/>
  <c r="U731" i="3"/>
  <c r="U535" i="3"/>
  <c r="S323" i="3"/>
  <c r="S148" i="3"/>
  <c r="S668" i="3"/>
  <c r="U853" i="3"/>
  <c r="S557" i="3"/>
  <c r="U736" i="3"/>
  <c r="U527" i="3"/>
  <c r="S319" i="3"/>
  <c r="S132" i="3"/>
  <c r="S656" i="3"/>
  <c r="Q85" i="3"/>
  <c r="S543" i="3"/>
  <c r="Q390" i="3"/>
  <c r="Q223" i="3"/>
  <c r="Q47" i="3"/>
  <c r="U68" i="3"/>
  <c r="U580" i="3"/>
  <c r="U602" i="3"/>
  <c r="S369" i="3"/>
  <c r="Q29" i="3"/>
  <c r="S282" i="3"/>
  <c r="S126" i="3"/>
  <c r="U755" i="3"/>
  <c r="S484" i="3"/>
  <c r="U607" i="3"/>
  <c r="S373" i="3"/>
  <c r="Q33" i="3"/>
  <c r="S286" i="3"/>
  <c r="S121" i="3"/>
  <c r="U739" i="3"/>
  <c r="S472" i="3"/>
  <c r="S590" i="3"/>
  <c r="Q413" i="3"/>
  <c r="U147" i="3"/>
  <c r="U236" i="3"/>
  <c r="U748" i="3"/>
  <c r="U17" i="3"/>
  <c r="T531" i="3"/>
  <c r="T97" i="3"/>
  <c r="T609" i="3"/>
  <c r="T330" i="3"/>
  <c r="T163" i="3"/>
  <c r="T188" i="3"/>
  <c r="T700" i="3"/>
  <c r="T413" i="3"/>
  <c r="T134" i="3"/>
  <c r="T646" i="3"/>
  <c r="T479" i="3"/>
  <c r="T504" i="3"/>
  <c r="U61" i="3"/>
  <c r="T579" i="3"/>
  <c r="U374" i="3"/>
  <c r="U239" i="3"/>
  <c r="U88" i="3"/>
  <c r="T766" i="3"/>
  <c r="U441" i="3"/>
  <c r="S101" i="3"/>
  <c r="U274" i="3"/>
  <c r="U75" i="3"/>
  <c r="T723" i="3"/>
  <c r="U20" i="3"/>
  <c r="U532" i="3"/>
  <c r="U531" i="3"/>
  <c r="S321" i="3"/>
  <c r="S833" i="3"/>
  <c r="S234" i="3"/>
  <c r="S62" i="3"/>
  <c r="U691" i="3"/>
  <c r="S436" i="3"/>
  <c r="U539" i="3"/>
  <c r="S325" i="3"/>
  <c r="S837" i="3"/>
  <c r="S238" i="3"/>
  <c r="S57" i="3"/>
  <c r="U675" i="3"/>
  <c r="S424" i="3"/>
  <c r="S494" i="3"/>
  <c r="Q365" i="3"/>
  <c r="T839" i="3"/>
  <c r="U156" i="3"/>
  <c r="U668" i="3"/>
  <c r="U719" i="3"/>
  <c r="S457" i="3"/>
  <c r="U603" i="3"/>
  <c r="S370" i="3"/>
  <c r="S227" i="3"/>
  <c r="S20" i="3"/>
  <c r="S572" i="3"/>
  <c r="U725" i="3"/>
  <c r="S461" i="3"/>
  <c r="U608" i="3"/>
  <c r="S374" i="3"/>
  <c r="S223" i="3"/>
  <c r="U856" i="3"/>
  <c r="S560" i="3"/>
  <c r="S766" i="3"/>
  <c r="Q501" i="3"/>
  <c r="Q294" i="3"/>
  <c r="Q127" i="3"/>
  <c r="S707" i="3"/>
  <c r="T816" i="3"/>
  <c r="U484" i="3"/>
  <c r="S144" i="3"/>
  <c r="S273" i="3"/>
  <c r="S785" i="3"/>
  <c r="S186" i="3"/>
  <c r="U850" i="3"/>
  <c r="U627" i="3"/>
  <c r="S388" i="3"/>
  <c r="Q48" i="3"/>
  <c r="S277" i="3"/>
  <c r="S789" i="3"/>
  <c r="S190" i="3"/>
  <c r="U845" i="3"/>
  <c r="U611" i="3"/>
  <c r="S376" i="3"/>
  <c r="Q36" i="3"/>
  <c r="Q317" i="3"/>
  <c r="T807" i="3"/>
  <c r="U140" i="3"/>
  <c r="U652" i="3"/>
  <c r="U698" i="3"/>
  <c r="S441" i="3"/>
  <c r="U582" i="3"/>
  <c r="S354" i="3"/>
  <c r="S211" i="3"/>
  <c r="S345" i="3"/>
  <c r="S258" i="3"/>
  <c r="S435" i="3"/>
  <c r="S268" i="3"/>
  <c r="S780" i="3"/>
  <c r="S150" i="3"/>
  <c r="S669" i="3"/>
  <c r="S34" i="3"/>
  <c r="U685" i="3"/>
  <c r="S431" i="3"/>
  <c r="S256" i="3"/>
  <c r="S768" i="3"/>
  <c r="Q197" i="3"/>
  <c r="S767" i="3"/>
  <c r="Q502" i="3"/>
  <c r="Q335" i="3"/>
  <c r="Q238" i="3"/>
  <c r="S595" i="3"/>
  <c r="Q512" i="3"/>
  <c r="Q337" i="3"/>
  <c r="Q849" i="3"/>
  <c r="Q258" i="3"/>
  <c r="Q38" i="3"/>
  <c r="S539" i="3"/>
  <c r="Q388" i="3"/>
  <c r="O48" i="3"/>
  <c r="O254" i="3"/>
  <c r="Q535" i="3"/>
  <c r="O303" i="3"/>
  <c r="Q672" i="3"/>
  <c r="O400" i="3"/>
  <c r="Q770" i="3"/>
  <c r="O473" i="3"/>
  <c r="Q856" i="3"/>
  <c r="O538" i="3"/>
  <c r="M198" i="3"/>
  <c r="O203" i="3"/>
  <c r="O715" i="3"/>
  <c r="Q279" i="3"/>
  <c r="Q360" i="3"/>
  <c r="Q185" i="3"/>
  <c r="Q697" i="3"/>
  <c r="Q106" i="3"/>
  <c r="S586" i="3"/>
  <c r="Q411" i="3"/>
  <c r="Q236" i="3"/>
  <c r="Q748" i="3"/>
  <c r="O102" i="3"/>
  <c r="O614" i="3"/>
  <c r="O151" i="3"/>
  <c r="O663" i="3"/>
  <c r="O248" i="3"/>
  <c r="Q567" i="3"/>
  <c r="O321" i="3"/>
  <c r="Q654" i="3"/>
  <c r="O386" i="3"/>
  <c r="M46" i="3"/>
  <c r="O38" i="3"/>
  <c r="O563" i="3"/>
  <c r="U189" i="3"/>
  <c r="U216" i="3"/>
  <c r="U402" i="3"/>
  <c r="U660" i="3"/>
  <c r="S362" i="3"/>
  <c r="U714" i="3"/>
  <c r="S215" i="3"/>
  <c r="Q493" i="3"/>
  <c r="S38" i="3"/>
  <c r="S355" i="3"/>
  <c r="S589" i="3"/>
  <c r="S175" i="3"/>
  <c r="Q422" i="3"/>
  <c r="U612" i="3"/>
  <c r="S314" i="3"/>
  <c r="U650" i="3"/>
  <c r="S163" i="3"/>
  <c r="Q445" i="3"/>
  <c r="S17" i="3"/>
  <c r="U812" i="3"/>
  <c r="S396" i="3"/>
  <c r="S198" i="3"/>
  <c r="Q44" i="3"/>
  <c r="Q463" i="3"/>
  <c r="Q465" i="3"/>
  <c r="S795" i="3"/>
  <c r="Q714" i="3"/>
  <c r="O89" i="3"/>
  <c r="Q581" i="3"/>
  <c r="Q488" i="3"/>
  <c r="S842" i="3"/>
  <c r="O230" i="3"/>
  <c r="O376" i="3"/>
  <c r="O514" i="3"/>
  <c r="O100" i="3"/>
  <c r="Q144" i="3"/>
  <c r="Q481" i="3"/>
  <c r="Q402" i="3"/>
  <c r="S827" i="3"/>
  <c r="Q670" i="3"/>
  <c r="Q735" i="3"/>
  <c r="O12" i="3"/>
  <c r="O105" i="3"/>
  <c r="O170" i="3"/>
  <c r="Q602" i="3"/>
  <c r="Q222" i="3"/>
  <c r="Q504" i="3"/>
  <c r="U655" i="3"/>
  <c r="S179" i="3"/>
  <c r="S556" i="3"/>
  <c r="S445" i="3"/>
  <c r="S358" i="3"/>
  <c r="U835" i="3"/>
  <c r="S734" i="3"/>
  <c r="Q278" i="3"/>
  <c r="S675" i="3"/>
  <c r="Q288" i="3"/>
  <c r="Q625" i="3"/>
  <c r="Q546" i="3"/>
  <c r="Q164" i="3"/>
  <c r="O10" i="3"/>
  <c r="O75" i="3"/>
  <c r="O176" i="3"/>
  <c r="O249" i="3"/>
  <c r="O314" i="3"/>
  <c r="Q794" i="3"/>
  <c r="Q510" i="3"/>
  <c r="S710" i="3"/>
  <c r="S551" i="3"/>
  <c r="Q187" i="3"/>
  <c r="Q524" i="3"/>
  <c r="O390" i="3"/>
  <c r="O439" i="3"/>
  <c r="O536" i="3"/>
  <c r="O609" i="3"/>
  <c r="O418" i="3"/>
  <c r="M78" i="3"/>
  <c r="O81" i="3"/>
  <c r="O595" i="3"/>
  <c r="O132" i="3"/>
  <c r="S610" i="3"/>
  <c r="Q176" i="3"/>
  <c r="S790" i="3"/>
  <c r="Q513" i="3"/>
  <c r="S631" i="3"/>
  <c r="Q434" i="3"/>
  <c r="Q227" i="3"/>
  <c r="Q39" i="3"/>
  <c r="Q564" i="3"/>
  <c r="Q712" i="3"/>
  <c r="O430" i="3"/>
  <c r="Q778" i="3"/>
  <c r="O479" i="3"/>
  <c r="O55" i="3"/>
  <c r="O576" i="3"/>
  <c r="O137" i="3"/>
  <c r="O649" i="3"/>
  <c r="O202" i="3"/>
  <c r="O714" i="3"/>
  <c r="Q645" i="3"/>
  <c r="O379" i="3"/>
  <c r="Q286" i="3"/>
  <c r="S691" i="3"/>
  <c r="S486" i="3"/>
  <c r="Q361" i="3"/>
  <c r="O21" i="3"/>
  <c r="Q282" i="3"/>
  <c r="Q75" i="3"/>
  <c r="S587" i="3"/>
  <c r="Q412" i="3"/>
  <c r="O72" i="3"/>
  <c r="S217" i="3"/>
  <c r="S114" i="3"/>
  <c r="S371" i="3"/>
  <c r="S204" i="3"/>
  <c r="S716" i="3"/>
  <c r="S65" i="3"/>
  <c r="S605" i="3"/>
  <c r="U800" i="3"/>
  <c r="U599" i="3"/>
  <c r="S367" i="3"/>
  <c r="S192" i="3"/>
  <c r="S704" i="3"/>
  <c r="Q133" i="3"/>
  <c r="S639" i="3"/>
  <c r="Q438" i="3"/>
  <c r="Q271" i="3"/>
  <c r="Q110" i="3"/>
  <c r="Q455" i="3"/>
  <c r="Q448" i="3"/>
  <c r="Q273" i="3"/>
  <c r="Q785" i="3"/>
  <c r="Q194" i="3"/>
  <c r="S762" i="3"/>
  <c r="Q499" i="3"/>
  <c r="Q324" i="3"/>
  <c r="Q836" i="3"/>
  <c r="O190" i="3"/>
  <c r="O702" i="3"/>
  <c r="O239" i="3"/>
  <c r="Q587" i="3"/>
  <c r="O336" i="3"/>
  <c r="Q685" i="3"/>
  <c r="O409" i="3"/>
  <c r="Q771" i="3"/>
  <c r="O474" i="3"/>
  <c r="M134" i="3"/>
  <c r="O139" i="3"/>
  <c r="O651" i="3"/>
  <c r="Q151" i="3"/>
  <c r="Q296" i="3"/>
  <c r="Q121" i="3"/>
  <c r="Q633" i="3"/>
  <c r="Q19" i="3"/>
  <c r="Q554" i="3"/>
  <c r="Q347" i="3"/>
  <c r="Q172" i="3"/>
  <c r="Q684" i="3"/>
  <c r="O20" i="3"/>
  <c r="O550" i="3"/>
  <c r="O86" i="3"/>
  <c r="O599" i="3"/>
  <c r="O184" i="3"/>
  <c r="O696" i="3"/>
  <c r="O257" i="3"/>
  <c r="Q568" i="3"/>
  <c r="O322" i="3"/>
  <c r="O834" i="3"/>
  <c r="Q805" i="3"/>
  <c r="O499" i="3"/>
  <c r="O18" i="3"/>
  <c r="Q398" i="3"/>
  <c r="Q61" i="3"/>
  <c r="S598" i="3"/>
  <c r="Q417" i="3"/>
  <c r="O77" i="3"/>
  <c r="Q338" i="3"/>
  <c r="Q131" i="3"/>
  <c r="S699" i="3"/>
  <c r="Q468" i="3"/>
  <c r="Q584" i="3"/>
  <c r="O334" i="3"/>
  <c r="Q650" i="3"/>
  <c r="O383" i="3"/>
  <c r="Q779" i="3"/>
  <c r="O480" i="3"/>
  <c r="O25" i="3"/>
  <c r="O553" i="3"/>
  <c r="O106" i="3"/>
  <c r="O618" i="3"/>
  <c r="M278" i="3"/>
  <c r="O283" i="3"/>
  <c r="Q582" i="3"/>
  <c r="Q439" i="3"/>
  <c r="Q440" i="3"/>
  <c r="Q265" i="3"/>
  <c r="U826" i="3"/>
  <c r="U710" i="3"/>
  <c r="S275" i="3"/>
  <c r="S84" i="3"/>
  <c r="S620" i="3"/>
  <c r="U789" i="3"/>
  <c r="S509" i="3"/>
  <c r="U672" i="3"/>
  <c r="S422" i="3"/>
  <c r="S271" i="3"/>
  <c r="S68" i="3"/>
  <c r="S608" i="3"/>
  <c r="Q10" i="3"/>
  <c r="Q549" i="3"/>
  <c r="Q342" i="3"/>
  <c r="Q175" i="3"/>
  <c r="S803" i="3"/>
  <c r="Q263" i="3"/>
  <c r="Q352" i="3"/>
  <c r="Q177" i="3"/>
  <c r="Q689" i="3"/>
  <c r="Q98" i="3"/>
  <c r="S570" i="3"/>
  <c r="Q403" i="3"/>
  <c r="Q228" i="3"/>
  <c r="Q740" i="3"/>
  <c r="O94" i="3"/>
  <c r="O606" i="3"/>
  <c r="O143" i="3"/>
  <c r="O655" i="3"/>
  <c r="O240" i="3"/>
  <c r="Q555" i="3"/>
  <c r="O313" i="3"/>
  <c r="Q643" i="3"/>
  <c r="O378" i="3"/>
  <c r="M38" i="3"/>
  <c r="O27" i="3"/>
  <c r="O555" i="3"/>
  <c r="S706" i="3"/>
  <c r="Q200" i="3"/>
  <c r="S838" i="3"/>
  <c r="Q537" i="3"/>
  <c r="S679" i="3"/>
  <c r="Q458" i="3"/>
  <c r="Q251" i="3"/>
  <c r="Q76" i="3"/>
  <c r="Q588" i="3"/>
  <c r="Q744" i="3"/>
  <c r="O454" i="3"/>
  <c r="Q810" i="3"/>
  <c r="O503" i="3"/>
  <c r="O87" i="3"/>
  <c r="O600" i="3"/>
  <c r="O161" i="3"/>
  <c r="O673" i="3"/>
  <c r="O226" i="3"/>
  <c r="O738" i="3"/>
  <c r="Q677" i="3"/>
  <c r="O403" i="3"/>
  <c r="Q742" i="3"/>
  <c r="Q206" i="3"/>
  <c r="S531" i="3"/>
  <c r="Q496" i="3"/>
  <c r="Q321" i="3"/>
  <c r="Q833" i="3"/>
  <c r="Q242" i="3"/>
  <c r="Q6" i="3"/>
  <c r="S507" i="3"/>
  <c r="Q372" i="3"/>
  <c r="O32" i="3"/>
  <c r="O238" i="3"/>
  <c r="O750" i="3"/>
  <c r="O287" i="3"/>
  <c r="Q651" i="3"/>
  <c r="O384" i="3"/>
  <c r="Q749" i="3"/>
  <c r="O457" i="3"/>
  <c r="Q835" i="3"/>
  <c r="O522" i="3"/>
  <c r="M182" i="3"/>
  <c r="O187" i="3"/>
  <c r="O699" i="3"/>
  <c r="Q247" i="3"/>
  <c r="Q344" i="3"/>
  <c r="Q169" i="3"/>
  <c r="Q681" i="3"/>
  <c r="Q90" i="3"/>
  <c r="S554" i="3"/>
  <c r="Q395" i="3"/>
  <c r="Q220" i="3"/>
  <c r="Q732" i="3"/>
  <c r="O53" i="3"/>
  <c r="Q107" i="3"/>
  <c r="Q444" i="3"/>
  <c r="O118" i="3"/>
  <c r="O630" i="3"/>
  <c r="O167" i="3"/>
  <c r="O679" i="3"/>
  <c r="O264" i="3"/>
  <c r="Q589" i="3"/>
  <c r="O337" i="3"/>
  <c r="Q675" i="3"/>
  <c r="O402" i="3"/>
  <c r="M62" i="3"/>
  <c r="O59" i="3"/>
  <c r="O579" i="3"/>
  <c r="O116" i="3"/>
  <c r="O284" i="3"/>
  <c r="Q658" i="3"/>
  <c r="O389" i="3"/>
  <c r="M49" i="3"/>
  <c r="M252" i="3"/>
  <c r="M774" i="3"/>
  <c r="M264" i="3"/>
  <c r="M783" i="3"/>
  <c r="M320" i="3"/>
  <c r="M832" i="3"/>
  <c r="M369" i="3"/>
  <c r="K29" i="3"/>
  <c r="M410" i="3"/>
  <c r="K70" i="3"/>
  <c r="O844" i="3"/>
  <c r="M579" i="3"/>
  <c r="O856" i="3"/>
  <c r="M588" i="3"/>
  <c r="M37" i="3"/>
  <c r="M613" i="3"/>
  <c r="K273" i="3"/>
  <c r="K512" i="3"/>
  <c r="I172" i="3"/>
  <c r="I684" i="3"/>
  <c r="K689" i="3"/>
  <c r="O476" i="3"/>
  <c r="Q839" i="3"/>
  <c r="O525" i="3"/>
  <c r="M185" i="3"/>
  <c r="M398" i="3"/>
  <c r="K58" i="3"/>
  <c r="M407" i="3"/>
  <c r="K67" i="3"/>
  <c r="M456" i="3"/>
  <c r="K116" i="3"/>
  <c r="M505" i="3"/>
  <c r="O800" i="3"/>
  <c r="M546" i="3"/>
  <c r="K206" i="3"/>
  <c r="M173" i="3"/>
  <c r="M715" i="3"/>
  <c r="M186" i="3"/>
  <c r="M724" i="3"/>
  <c r="M219" i="3"/>
  <c r="M749" i="3"/>
  <c r="K409" i="3"/>
  <c r="K648" i="3"/>
  <c r="I308" i="3"/>
  <c r="K250" i="3"/>
  <c r="K825" i="3"/>
  <c r="O612" i="3"/>
  <c r="O149" i="3"/>
  <c r="O661" i="3"/>
  <c r="O784" i="3"/>
  <c r="M534" i="3"/>
  <c r="O796" i="3"/>
  <c r="M543" i="3"/>
  <c r="M10" i="3"/>
  <c r="M592" i="3"/>
  <c r="M75" i="3"/>
  <c r="M641" i="3"/>
  <c r="M130" i="3"/>
  <c r="M682" i="3"/>
  <c r="K342" i="3"/>
  <c r="M339" i="3"/>
  <c r="M851" i="3"/>
  <c r="M348" i="3"/>
  <c r="K8" i="3"/>
  <c r="M373" i="3"/>
  <c r="K33" i="3"/>
  <c r="K195" i="3"/>
  <c r="O460" i="3"/>
  <c r="Q818" i="3"/>
  <c r="O509" i="3"/>
  <c r="M169" i="3"/>
  <c r="M382" i="3"/>
  <c r="K42" i="3"/>
  <c r="M391" i="3"/>
  <c r="K51" i="3"/>
  <c r="M440" i="3"/>
  <c r="K100" i="3"/>
  <c r="M489" i="3"/>
  <c r="O779" i="3"/>
  <c r="M530" i="3"/>
  <c r="K190" i="3"/>
  <c r="M152" i="3"/>
  <c r="M699" i="3"/>
  <c r="M164" i="3"/>
  <c r="M708" i="3"/>
  <c r="M197" i="3"/>
  <c r="M733" i="3"/>
  <c r="K393" i="3"/>
  <c r="K784" i="3"/>
  <c r="K431" i="3"/>
  <c r="I301" i="3"/>
  <c r="K240" i="3"/>
  <c r="K818" i="3"/>
  <c r="I478" i="3"/>
  <c r="K667" i="3"/>
  <c r="I327" i="3"/>
  <c r="K508" i="3"/>
  <c r="I168" i="3"/>
  <c r="I680" i="3"/>
  <c r="K330" i="3"/>
  <c r="I33" i="3"/>
  <c r="I545" i="3"/>
  <c r="K550" i="3"/>
  <c r="I210" i="3"/>
  <c r="I722" i="3"/>
  <c r="K727" i="3"/>
  <c r="I387" i="3"/>
  <c r="G47" i="3"/>
  <c r="G280" i="3"/>
  <c r="G792" i="3"/>
  <c r="I671" i="3"/>
  <c r="G457" i="3"/>
  <c r="E117" i="3"/>
  <c r="G141" i="3"/>
  <c r="G666" i="3"/>
  <c r="E326" i="3"/>
  <c r="G371" i="3"/>
  <c r="E31" i="3"/>
  <c r="G26" i="3"/>
  <c r="G580" i="3"/>
  <c r="E240" i="3"/>
  <c r="E752" i="3"/>
  <c r="G301" i="3"/>
  <c r="G813" i="3"/>
  <c r="I742" i="3"/>
  <c r="G478" i="3"/>
  <c r="E138" i="3"/>
  <c r="G126" i="3"/>
  <c r="G655" i="3"/>
  <c r="E315" i="3"/>
  <c r="E827" i="3"/>
  <c r="I324" i="3"/>
  <c r="K841" i="3"/>
  <c r="I501" i="3"/>
  <c r="K506" i="3"/>
  <c r="I166" i="3"/>
  <c r="K306" i="3"/>
  <c r="I15" i="3"/>
  <c r="I527" i="3"/>
  <c r="K708" i="3"/>
  <c r="I368" i="3"/>
  <c r="G28" i="3"/>
  <c r="K573" i="3"/>
  <c r="I233" i="3"/>
  <c r="K147" i="3"/>
  <c r="K750" i="3"/>
  <c r="I410" i="3"/>
  <c r="K386" i="3"/>
  <c r="I75" i="3"/>
  <c r="I587" i="3"/>
  <c r="I745" i="3"/>
  <c r="Q378" i="3"/>
  <c r="S779" i="3"/>
  <c r="Q638" i="3"/>
  <c r="O406" i="3"/>
  <c r="Q746" i="3"/>
  <c r="O455" i="3"/>
  <c r="O23" i="3"/>
  <c r="O552" i="3"/>
  <c r="O113" i="3"/>
  <c r="O625" i="3"/>
  <c r="O178" i="3"/>
  <c r="O690" i="3"/>
  <c r="Q613" i="3"/>
  <c r="O355" i="3"/>
  <c r="Q678" i="3"/>
  <c r="Q603" i="3"/>
  <c r="O628" i="3"/>
  <c r="O165" i="3"/>
  <c r="O677" i="3"/>
  <c r="O806" i="3"/>
  <c r="M550" i="3"/>
  <c r="O817" i="3"/>
  <c r="M559" i="3"/>
  <c r="M31" i="3"/>
  <c r="M608" i="3"/>
  <c r="M96" i="3"/>
  <c r="M657" i="3"/>
  <c r="M151" i="3"/>
  <c r="M698" i="3"/>
  <c r="K358" i="3"/>
  <c r="M355" i="3"/>
  <c r="K15" i="3"/>
  <c r="M364" i="3"/>
  <c r="K24" i="3"/>
  <c r="M389" i="3"/>
  <c r="K49" i="3"/>
  <c r="K216" i="3"/>
  <c r="K800" i="3"/>
  <c r="I460" i="3"/>
  <c r="K452" i="3"/>
  <c r="O108" i="3"/>
  <c r="Q531" i="3"/>
  <c r="O301" i="3"/>
  <c r="O813" i="3"/>
  <c r="M135" i="3"/>
  <c r="M686" i="3"/>
  <c r="M147" i="3"/>
  <c r="M695" i="3"/>
  <c r="M212" i="3"/>
  <c r="M744" i="3"/>
  <c r="M277" i="3"/>
  <c r="M793" i="3"/>
  <c r="M322" i="3"/>
  <c r="M834" i="3"/>
  <c r="K494" i="3"/>
  <c r="M491" i="3"/>
  <c r="K151" i="3"/>
  <c r="M500" i="3"/>
  <c r="O772" i="3"/>
  <c r="M525" i="3"/>
  <c r="K185" i="3"/>
  <c r="K397" i="3"/>
  <c r="I84" i="3"/>
  <c r="I596" i="3"/>
  <c r="K601" i="3"/>
  <c r="O380" i="3"/>
  <c r="Q722" i="3"/>
  <c r="O437" i="3"/>
  <c r="M97" i="3"/>
  <c r="M310" i="3"/>
  <c r="M822" i="3"/>
  <c r="M319" i="3"/>
  <c r="M831" i="3"/>
  <c r="M368" i="3"/>
  <c r="K28" i="3"/>
  <c r="M417" i="3"/>
  <c r="K77" i="3"/>
  <c r="M458" i="3"/>
  <c r="K118" i="3"/>
  <c r="M56" i="3"/>
  <c r="M627" i="3"/>
  <c r="M68" i="3"/>
  <c r="M636" i="3"/>
  <c r="M101" i="3"/>
  <c r="M661" i="3"/>
  <c r="K321" i="3"/>
  <c r="O71" i="3"/>
  <c r="O748" i="3"/>
  <c r="O285" i="3"/>
  <c r="O797" i="3"/>
  <c r="M114" i="3"/>
  <c r="M670" i="3"/>
  <c r="M125" i="3"/>
  <c r="M679" i="3"/>
  <c r="M191" i="3"/>
  <c r="M728" i="3"/>
  <c r="M256" i="3"/>
  <c r="M777" i="3"/>
  <c r="M306" i="3"/>
  <c r="M818" i="3"/>
  <c r="K478" i="3"/>
  <c r="M475" i="3"/>
  <c r="K135" i="3"/>
  <c r="M484" i="3"/>
  <c r="O743" i="3"/>
  <c r="M509" i="3"/>
  <c r="K169" i="3"/>
  <c r="K376" i="3"/>
  <c r="I508" i="3"/>
  <c r="I77" i="3"/>
  <c r="I589" i="3"/>
  <c r="K594" i="3"/>
  <c r="I254" i="3"/>
  <c r="K423" i="3"/>
  <c r="I103" i="3"/>
  <c r="K211" i="3"/>
  <c r="K796" i="3"/>
  <c r="I456" i="3"/>
  <c r="G116" i="3"/>
  <c r="K661" i="3"/>
  <c r="I321" i="3"/>
  <c r="K267" i="3"/>
  <c r="K838" i="3"/>
  <c r="I498" i="3"/>
  <c r="K503" i="3"/>
  <c r="I163" i="3"/>
  <c r="I675" i="3"/>
  <c r="G10" i="3"/>
  <c r="G568" i="3"/>
  <c r="E228" i="3"/>
  <c r="G233" i="3"/>
  <c r="G745" i="3"/>
  <c r="I614" i="3"/>
  <c r="G442" i="3"/>
  <c r="E102" i="3"/>
  <c r="G131" i="3"/>
  <c r="G659" i="3"/>
  <c r="E319" i="3"/>
  <c r="G356" i="3"/>
  <c r="E16" i="3"/>
  <c r="E528" i="3"/>
  <c r="G38" i="3"/>
  <c r="G589" i="3"/>
  <c r="E249" i="3"/>
  <c r="G254" i="3"/>
  <c r="G766" i="3"/>
  <c r="I567" i="3"/>
  <c r="G431" i="3"/>
  <c r="E91" i="3"/>
  <c r="E603" i="3"/>
  <c r="K728" i="3"/>
  <c r="K356" i="3"/>
  <c r="I277" i="3"/>
  <c r="K208" i="3"/>
  <c r="K794" i="3"/>
  <c r="I454" i="3"/>
  <c r="K643" i="3"/>
  <c r="I303" i="3"/>
  <c r="K477" i="3"/>
  <c r="I144" i="3"/>
  <c r="I656" i="3"/>
  <c r="K298" i="3"/>
  <c r="I9" i="3"/>
  <c r="I521" i="3"/>
  <c r="K526" i="3"/>
  <c r="I186" i="3"/>
  <c r="I698" i="3"/>
  <c r="K703" i="3"/>
  <c r="I363" i="3"/>
  <c r="G23" i="3"/>
  <c r="S647" i="3"/>
  <c r="Q235" i="3"/>
  <c r="Q572" i="3"/>
  <c r="O182" i="3"/>
  <c r="O694" i="3"/>
  <c r="O231" i="3"/>
  <c r="Q576" i="3"/>
  <c r="O328" i="3"/>
  <c r="Q674" i="3"/>
  <c r="O401" i="3"/>
  <c r="Q760" i="3"/>
  <c r="O466" i="3"/>
  <c r="M126" i="3"/>
  <c r="O131" i="3"/>
  <c r="O643" i="3"/>
  <c r="O180" i="3"/>
  <c r="O404" i="3"/>
  <c r="Q743" i="3"/>
  <c r="O453" i="3"/>
  <c r="M113" i="3"/>
  <c r="M326" i="3"/>
  <c r="M838" i="3"/>
  <c r="M335" i="3"/>
  <c r="M847" i="3"/>
  <c r="M384" i="3"/>
  <c r="K44" i="3"/>
  <c r="M433" i="3"/>
  <c r="K93" i="3"/>
  <c r="M474" i="3"/>
  <c r="K134" i="3"/>
  <c r="M77" i="3"/>
  <c r="M643" i="3"/>
  <c r="M90" i="3"/>
  <c r="M652" i="3"/>
  <c r="M123" i="3"/>
  <c r="M677" i="3"/>
  <c r="K337" i="3"/>
  <c r="K576" i="3"/>
  <c r="I236" i="3"/>
  <c r="K152" i="3"/>
  <c r="K753" i="3"/>
  <c r="O540" i="3"/>
  <c r="O73" i="3"/>
  <c r="O589" i="3"/>
  <c r="M249" i="3"/>
  <c r="M462" i="3"/>
  <c r="K122" i="3"/>
  <c r="M471" i="3"/>
  <c r="O766" i="3"/>
  <c r="M520" i="3"/>
  <c r="O831" i="3"/>
  <c r="M569" i="3"/>
  <c r="M34" i="3"/>
  <c r="M610" i="3"/>
  <c r="T842" i="3"/>
  <c r="U57" i="3"/>
  <c r="U203" i="3"/>
  <c r="U709" i="3"/>
  <c r="S219" i="3"/>
  <c r="S453" i="3"/>
  <c r="U846" i="3"/>
  <c r="U243" i="3"/>
  <c r="S585" i="3"/>
  <c r="S188" i="3"/>
  <c r="U779" i="3"/>
  <c r="S688" i="3"/>
  <c r="Q255" i="3"/>
  <c r="U645" i="3"/>
  <c r="S169" i="3"/>
  <c r="S405" i="3"/>
  <c r="U782" i="3"/>
  <c r="U211" i="3"/>
  <c r="S569" i="3"/>
  <c r="S601" i="3"/>
  <c r="Q56" i="3"/>
  <c r="U855" i="3"/>
  <c r="Q325" i="3"/>
  <c r="Q494" i="3"/>
  <c r="S535" i="3"/>
  <c r="Q516" i="3"/>
  <c r="O431" i="3"/>
  <c r="O601" i="3"/>
  <c r="O331" i="3"/>
  <c r="Q313" i="3"/>
  <c r="S491" i="3"/>
  <c r="O742" i="3"/>
  <c r="Q738" i="3"/>
  <c r="M174" i="3"/>
  <c r="O228" i="3"/>
  <c r="Q272" i="3"/>
  <c r="Q609" i="3"/>
  <c r="Q530" i="3"/>
  <c r="Q148" i="3"/>
  <c r="Q840" i="3"/>
  <c r="O54" i="3"/>
  <c r="O160" i="3"/>
  <c r="O233" i="3"/>
  <c r="O298" i="3"/>
  <c r="Q773" i="3"/>
  <c r="Q478" i="3"/>
  <c r="S678" i="3"/>
  <c r="S145" i="3"/>
  <c r="S339" i="3"/>
  <c r="S684" i="3"/>
  <c r="S573" i="3"/>
  <c r="U557" i="3"/>
  <c r="S154" i="3"/>
  <c r="Q101" i="3"/>
  <c r="Q406" i="3"/>
  <c r="Q71" i="3"/>
  <c r="Q416" i="3"/>
  <c r="Q753" i="3"/>
  <c r="S698" i="3"/>
  <c r="Q292" i="3"/>
  <c r="O158" i="3"/>
  <c r="O207" i="3"/>
  <c r="O304" i="3"/>
  <c r="O377" i="3"/>
  <c r="O442" i="3"/>
  <c r="O107" i="3"/>
  <c r="Q87" i="3"/>
  <c r="Q89" i="3"/>
  <c r="S807" i="3"/>
  <c r="Q315" i="3"/>
  <c r="Q652" i="3"/>
  <c r="O518" i="3"/>
  <c r="O567" i="3"/>
  <c r="O664" i="3"/>
  <c r="O737" i="3"/>
  <c r="O546" i="3"/>
  <c r="M206" i="3"/>
  <c r="O211" i="3"/>
  <c r="O723" i="3"/>
  <c r="O260" i="3"/>
  <c r="Q167" i="3"/>
  <c r="Q304" i="3"/>
  <c r="Q129" i="3"/>
  <c r="Q641" i="3"/>
  <c r="Q35" i="3"/>
  <c r="S466" i="3"/>
  <c r="Q355" i="3"/>
  <c r="Q180" i="3"/>
  <c r="Q692" i="3"/>
  <c r="O31" i="3"/>
  <c r="O558" i="3"/>
  <c r="O95" i="3"/>
  <c r="O607" i="3"/>
  <c r="O192" i="3"/>
  <c r="O704" i="3"/>
  <c r="O265" i="3"/>
  <c r="Q579" i="3"/>
  <c r="O330" i="3"/>
  <c r="O842" i="3"/>
  <c r="Q815" i="3"/>
  <c r="O507" i="3"/>
  <c r="S514" i="3"/>
  <c r="Q152" i="3"/>
  <c r="S742" i="3"/>
  <c r="Q489" i="3"/>
  <c r="S583" i="3"/>
  <c r="Q410" i="3"/>
  <c r="Q203" i="3"/>
  <c r="S843" i="3"/>
  <c r="Q540" i="3"/>
  <c r="Q680" i="3"/>
  <c r="S473" i="3"/>
  <c r="S386" i="3"/>
  <c r="U552" i="3"/>
  <c r="S332" i="3"/>
  <c r="S844" i="3"/>
  <c r="S221" i="3"/>
  <c r="S733" i="3"/>
  <c r="S119" i="3"/>
  <c r="U770" i="3"/>
  <c r="U528" i="3"/>
  <c r="S320" i="3"/>
  <c r="S832" i="3"/>
  <c r="Q261" i="3"/>
  <c r="Q43" i="3"/>
  <c r="S562" i="3"/>
  <c r="Q399" i="3"/>
  <c r="Q366" i="3"/>
  <c r="S851" i="3"/>
  <c r="S566" i="3"/>
  <c r="Q401" i="3"/>
  <c r="O61" i="3"/>
  <c r="Q322" i="3"/>
  <c r="Q115" i="3"/>
  <c r="S667" i="3"/>
  <c r="Q452" i="3"/>
  <c r="Q563" i="3"/>
  <c r="O318" i="3"/>
  <c r="Q629" i="3"/>
  <c r="O367" i="3"/>
  <c r="Q758" i="3"/>
  <c r="O464" i="3"/>
  <c r="Q855" i="3"/>
  <c r="O537" i="3"/>
  <c r="O90" i="3"/>
  <c r="O602" i="3"/>
  <c r="M262" i="3"/>
  <c r="O267" i="3"/>
  <c r="Q560" i="3"/>
  <c r="Q407" i="3"/>
  <c r="Q424" i="3"/>
  <c r="Q249" i="3"/>
  <c r="Q761" i="3"/>
  <c r="Q170" i="3"/>
  <c r="S714" i="3"/>
  <c r="Q475" i="3"/>
  <c r="Q300" i="3"/>
  <c r="Q812" i="3"/>
  <c r="O166" i="3"/>
  <c r="O678" i="3"/>
  <c r="O215" i="3"/>
  <c r="Q552" i="3"/>
  <c r="O312" i="3"/>
  <c r="Q653" i="3"/>
  <c r="O385" i="3"/>
  <c r="Q739" i="3"/>
  <c r="O450" i="3"/>
  <c r="M110" i="3"/>
  <c r="O115" i="3"/>
  <c r="O627" i="3"/>
  <c r="O164" i="3"/>
  <c r="S738" i="3"/>
  <c r="Q208" i="3"/>
  <c r="S854" i="3"/>
  <c r="Q545" i="3"/>
  <c r="S695" i="3"/>
  <c r="Q466" i="3"/>
  <c r="Q259" i="3"/>
  <c r="Q84" i="3"/>
  <c r="Q596" i="3"/>
  <c r="Q755" i="3"/>
  <c r="O462" i="3"/>
  <c r="Q821" i="3"/>
  <c r="O511" i="3"/>
  <c r="O96" i="3"/>
  <c r="O608" i="3"/>
  <c r="O169" i="3"/>
  <c r="O681" i="3"/>
  <c r="O234" i="3"/>
  <c r="O746" i="3"/>
  <c r="Q687" i="3"/>
  <c r="O411" i="3"/>
  <c r="Q350" i="3"/>
  <c r="S819" i="3"/>
  <c r="S550" i="3"/>
  <c r="Q393" i="3"/>
  <c r="S281" i="3"/>
  <c r="S194" i="3"/>
  <c r="S403" i="3"/>
  <c r="S236" i="3"/>
  <c r="S748" i="3"/>
  <c r="S107" i="3"/>
  <c r="S637" i="3"/>
  <c r="U843" i="3"/>
  <c r="U642" i="3"/>
  <c r="S399" i="3"/>
  <c r="S224" i="3"/>
  <c r="S736" i="3"/>
  <c r="Q165" i="3"/>
  <c r="S703" i="3"/>
  <c r="Q470" i="3"/>
  <c r="Q303" i="3"/>
  <c r="Q174" i="3"/>
  <c r="Q519" i="3"/>
  <c r="Q480" i="3"/>
  <c r="Q305" i="3"/>
  <c r="Q817" i="3"/>
  <c r="Q226" i="3"/>
  <c r="S826" i="3"/>
  <c r="S470" i="3"/>
  <c r="Q356" i="3"/>
  <c r="O16" i="3"/>
  <c r="O222" i="3"/>
  <c r="O734" i="3"/>
  <c r="O271" i="3"/>
  <c r="Q630" i="3"/>
  <c r="O368" i="3"/>
  <c r="Q727" i="3"/>
  <c r="O441" i="3"/>
  <c r="Q814" i="3"/>
  <c r="O506" i="3"/>
  <c r="M166" i="3"/>
  <c r="O171" i="3"/>
  <c r="O683" i="3"/>
  <c r="Q215" i="3"/>
  <c r="Q328" i="3"/>
  <c r="Q153" i="3"/>
  <c r="Q665" i="3"/>
  <c r="Q74" i="3"/>
  <c r="S522" i="3"/>
  <c r="Q379" i="3"/>
  <c r="Q204" i="3"/>
  <c r="Q716" i="3"/>
  <c r="O63" i="3"/>
  <c r="O582" i="3"/>
  <c r="O119" i="3"/>
  <c r="O631" i="3"/>
  <c r="O216" i="3"/>
  <c r="O728" i="3"/>
  <c r="O289" i="3"/>
  <c r="Q611" i="3"/>
  <c r="O354" i="3"/>
  <c r="M14" i="3"/>
  <c r="Q847" i="3"/>
  <c r="O531" i="3"/>
  <c r="O60" i="3"/>
  <c r="Q462" i="3"/>
  <c r="Q112" i="3"/>
  <c r="S662" i="3"/>
  <c r="Q449" i="3"/>
  <c r="S503" i="3"/>
  <c r="Q370" i="3"/>
  <c r="Q163" i="3"/>
  <c r="S763" i="3"/>
  <c r="Q500" i="3"/>
  <c r="Q627" i="3"/>
  <c r="O366" i="3"/>
  <c r="Q693" i="3"/>
  <c r="O415" i="3"/>
  <c r="Q822" i="3"/>
  <c r="O512" i="3"/>
  <c r="O67" i="3"/>
  <c r="O585" i="3"/>
  <c r="O138" i="3"/>
  <c r="O650" i="3"/>
  <c r="Q559" i="3"/>
  <c r="O315" i="3"/>
  <c r="Q158" i="3"/>
  <c r="Q503" i="3"/>
  <c r="Q472" i="3"/>
  <c r="Q297" i="3"/>
  <c r="Q809" i="3"/>
  <c r="Q218" i="3"/>
  <c r="S810" i="3"/>
  <c r="Q523" i="3"/>
  <c r="Q348" i="3"/>
  <c r="O8" i="3"/>
  <c r="Q51" i="3"/>
  <c r="Q363" i="3"/>
  <c r="Q700" i="3"/>
  <c r="O246" i="3"/>
  <c r="O758" i="3"/>
  <c r="O295" i="3"/>
  <c r="Q662" i="3"/>
  <c r="O392" i="3"/>
  <c r="Q759" i="3"/>
  <c r="O465" i="3"/>
  <c r="Q846" i="3"/>
  <c r="O530" i="3"/>
  <c r="M190" i="3"/>
  <c r="O195" i="3"/>
  <c r="O707" i="3"/>
  <c r="O244" i="3"/>
  <c r="O468" i="3"/>
  <c r="Q829" i="3"/>
  <c r="O517" i="3"/>
  <c r="M177" i="3"/>
  <c r="M390" i="3"/>
  <c r="K50" i="3"/>
  <c r="M399" i="3"/>
  <c r="K59" i="3"/>
  <c r="M448" i="3"/>
  <c r="K108" i="3"/>
  <c r="M497" i="3"/>
  <c r="O790" i="3"/>
  <c r="M538" i="3"/>
  <c r="K198" i="3"/>
  <c r="M163" i="3"/>
  <c r="M707" i="3"/>
  <c r="M175" i="3"/>
  <c r="M716" i="3"/>
  <c r="M208" i="3"/>
  <c r="M741" i="3"/>
  <c r="K401" i="3"/>
  <c r="K640" i="3"/>
  <c r="I300" i="3"/>
  <c r="K239" i="3"/>
  <c r="K817" i="3"/>
  <c r="O604" i="3"/>
  <c r="O141" i="3"/>
  <c r="O653" i="3"/>
  <c r="O774" i="3"/>
  <c r="M526" i="3"/>
  <c r="O785" i="3"/>
  <c r="M535" i="3"/>
  <c r="O851" i="3"/>
  <c r="M584" i="3"/>
  <c r="M64" i="3"/>
  <c r="M633" i="3"/>
  <c r="M119" i="3"/>
  <c r="M674" i="3"/>
  <c r="K334" i="3"/>
  <c r="M331" i="3"/>
  <c r="M843" i="3"/>
  <c r="M340" i="3"/>
  <c r="M852" i="3"/>
  <c r="M365" i="3"/>
  <c r="K25" i="3"/>
  <c r="K184" i="3"/>
  <c r="K776" i="3"/>
  <c r="I436" i="3"/>
  <c r="K420" i="3"/>
  <c r="O50" i="3"/>
  <c r="O740" i="3"/>
  <c r="O277" i="3"/>
  <c r="O789" i="3"/>
  <c r="M103" i="3"/>
  <c r="M662" i="3"/>
  <c r="M115" i="3"/>
  <c r="M671" i="3"/>
  <c r="M180" i="3"/>
  <c r="M720" i="3"/>
  <c r="M245" i="3"/>
  <c r="M769" i="3"/>
  <c r="M298" i="3"/>
  <c r="M810" i="3"/>
  <c r="K470" i="3"/>
  <c r="M467" i="3"/>
  <c r="K127" i="3"/>
  <c r="M476" i="3"/>
  <c r="K136" i="3"/>
  <c r="M501" i="3"/>
  <c r="K161" i="3"/>
  <c r="K365" i="3"/>
  <c r="O588" i="3"/>
  <c r="O125" i="3"/>
  <c r="O637" i="3"/>
  <c r="O744" i="3"/>
  <c r="M510" i="3"/>
  <c r="O764" i="3"/>
  <c r="M519" i="3"/>
  <c r="O830" i="3"/>
  <c r="M568" i="3"/>
  <c r="M43" i="3"/>
  <c r="M617" i="3"/>
  <c r="M98" i="3"/>
  <c r="M658" i="3"/>
  <c r="K318" i="3"/>
  <c r="M315" i="3"/>
  <c r="M827" i="3"/>
  <c r="M324" i="3"/>
  <c r="M836" i="3"/>
  <c r="M349" i="3"/>
  <c r="K9" i="3"/>
  <c r="K163" i="3"/>
  <c r="I188" i="3"/>
  <c r="K705" i="3"/>
  <c r="I429" i="3"/>
  <c r="K411" i="3"/>
  <c r="I94" i="3"/>
  <c r="K210" i="3"/>
  <c r="K795" i="3"/>
  <c r="I455" i="3"/>
  <c r="K636" i="3"/>
  <c r="I296" i="3"/>
  <c r="I808" i="3"/>
  <c r="K500" i="3"/>
  <c r="I161" i="3"/>
  <c r="I673" i="3"/>
  <c r="K678" i="3"/>
  <c r="I338" i="3"/>
  <c r="K290" i="3"/>
  <c r="K855" i="3"/>
  <c r="I515" i="3"/>
  <c r="G175" i="3"/>
  <c r="G408" i="3"/>
  <c r="E68" i="3"/>
  <c r="G33" i="3"/>
  <c r="G585" i="3"/>
  <c r="E245" i="3"/>
  <c r="G282" i="3"/>
  <c r="G794" i="3"/>
  <c r="I770" i="3"/>
  <c r="G499" i="3"/>
  <c r="E159" i="3"/>
  <c r="G196" i="3"/>
  <c r="G708" i="3"/>
  <c r="E368" i="3"/>
  <c r="I559" i="3"/>
  <c r="G429" i="3"/>
  <c r="E89" i="3"/>
  <c r="G61" i="3"/>
  <c r="G606" i="3"/>
  <c r="E266" i="3"/>
  <c r="G271" i="3"/>
  <c r="G783" i="3"/>
  <c r="E443" i="3"/>
  <c r="E508" i="3"/>
  <c r="I580" i="3"/>
  <c r="I117" i="3"/>
  <c r="I629" i="3"/>
  <c r="K634" i="3"/>
  <c r="I294" i="3"/>
  <c r="K476" i="3"/>
  <c r="I143" i="3"/>
  <c r="K264" i="3"/>
  <c r="K836" i="3"/>
  <c r="I496" i="3"/>
  <c r="G156" i="3"/>
  <c r="K701" i="3"/>
  <c r="I361" i="3"/>
  <c r="K320" i="3"/>
  <c r="I26" i="3"/>
  <c r="I538" i="3"/>
  <c r="K543" i="3"/>
  <c r="I203" i="3"/>
  <c r="I715" i="3"/>
  <c r="Q713" i="3"/>
  <c r="S618" i="3"/>
  <c r="Q252" i="3"/>
  <c r="Q851" i="3"/>
  <c r="O534" i="3"/>
  <c r="O65" i="3"/>
  <c r="O583" i="3"/>
  <c r="O168" i="3"/>
  <c r="O680" i="3"/>
  <c r="O241" i="3"/>
  <c r="Q542" i="3"/>
  <c r="O306" i="3"/>
  <c r="O818" i="3"/>
  <c r="Q783" i="3"/>
  <c r="O483" i="3"/>
  <c r="Q848" i="3"/>
  <c r="O92" i="3"/>
  <c r="O756" i="3"/>
  <c r="O293" i="3"/>
  <c r="O805" i="3"/>
  <c r="M124" i="3"/>
  <c r="M678" i="3"/>
  <c r="M136" i="3"/>
  <c r="M687" i="3"/>
  <c r="M202" i="3"/>
  <c r="M736" i="3"/>
  <c r="M267" i="3"/>
  <c r="M785" i="3"/>
  <c r="M314" i="3"/>
  <c r="M826" i="3"/>
  <c r="K486" i="3"/>
  <c r="M483" i="3"/>
  <c r="K143" i="3"/>
  <c r="M492" i="3"/>
  <c r="O761" i="3"/>
  <c r="M517" i="3"/>
  <c r="K177" i="3"/>
  <c r="K387" i="3"/>
  <c r="I76" i="3"/>
  <c r="I588" i="3"/>
  <c r="K593" i="3"/>
  <c r="O364" i="3"/>
  <c r="Q711" i="3"/>
  <c r="O429" i="3"/>
  <c r="M89" i="3"/>
  <c r="M302" i="3"/>
  <c r="M814" i="3"/>
  <c r="M311" i="3"/>
  <c r="M823" i="3"/>
  <c r="M360" i="3"/>
  <c r="K20" i="3"/>
  <c r="M409" i="3"/>
  <c r="K69" i="3"/>
  <c r="M450" i="3"/>
  <c r="K110" i="3"/>
  <c r="M45" i="3"/>
  <c r="M619" i="3"/>
  <c r="M58" i="3"/>
  <c r="M628" i="3"/>
  <c r="M91" i="3"/>
  <c r="M653" i="3"/>
  <c r="K313" i="3"/>
  <c r="K552" i="3"/>
  <c r="I212" i="3"/>
  <c r="I724" i="3"/>
  <c r="K729" i="3"/>
  <c r="O516" i="3"/>
  <c r="O41" i="3"/>
  <c r="O565" i="3"/>
  <c r="M225" i="3"/>
  <c r="M438" i="3"/>
  <c r="K98" i="3"/>
  <c r="M447" i="3"/>
  <c r="K107" i="3"/>
  <c r="M496" i="3"/>
  <c r="O799" i="3"/>
  <c r="M545" i="3"/>
  <c r="O854" i="3"/>
  <c r="M586" i="3"/>
  <c r="K246" i="3"/>
  <c r="M227" i="3"/>
  <c r="M755" i="3"/>
  <c r="M239" i="3"/>
  <c r="M764" i="3"/>
  <c r="M272" i="3"/>
  <c r="M789" i="3"/>
  <c r="K449" i="3"/>
  <c r="O332" i="3"/>
  <c r="Q690" i="3"/>
  <c r="O413" i="3"/>
  <c r="M73" i="3"/>
  <c r="M284" i="3"/>
  <c r="M798" i="3"/>
  <c r="M295" i="3"/>
  <c r="M807" i="3"/>
  <c r="M344" i="3"/>
  <c r="M856" i="3"/>
  <c r="M393" i="3"/>
  <c r="K53" i="3"/>
  <c r="M434" i="3"/>
  <c r="K94" i="3"/>
  <c r="M24" i="3"/>
  <c r="M603" i="3"/>
  <c r="M36" i="3"/>
  <c r="M612" i="3"/>
  <c r="M69" i="3"/>
  <c r="M637" i="3"/>
  <c r="K297" i="3"/>
  <c r="K592" i="3"/>
  <c r="K175" i="3"/>
  <c r="I205" i="3"/>
  <c r="I717" i="3"/>
  <c r="K722" i="3"/>
  <c r="I382" i="3"/>
  <c r="K571" i="3"/>
  <c r="I231" i="3"/>
  <c r="K381" i="3"/>
  <c r="I72" i="3"/>
  <c r="I584" i="3"/>
  <c r="K202" i="3"/>
  <c r="K789" i="3"/>
  <c r="I449" i="3"/>
  <c r="K437" i="3"/>
  <c r="I114" i="3"/>
  <c r="I626" i="3"/>
  <c r="K631" i="3"/>
  <c r="I291" i="3"/>
  <c r="I803" i="3"/>
  <c r="G181" i="3"/>
  <c r="G696" i="3"/>
  <c r="E356" i="3"/>
  <c r="G361" i="3"/>
  <c r="E21" i="3"/>
  <c r="G13" i="3"/>
  <c r="G570" i="3"/>
  <c r="E230" i="3"/>
  <c r="G275" i="3"/>
  <c r="G787" i="3"/>
  <c r="I750" i="3"/>
  <c r="G484" i="3"/>
  <c r="E144" i="3"/>
  <c r="E656" i="3"/>
  <c r="G205" i="3"/>
  <c r="G717" i="3"/>
  <c r="E377" i="3"/>
  <c r="G382" i="3"/>
  <c r="E42" i="3"/>
  <c r="I850" i="3"/>
  <c r="G559" i="3"/>
  <c r="E219" i="3"/>
  <c r="E731" i="3"/>
  <c r="I132" i="3"/>
  <c r="K649" i="3"/>
  <c r="I405" i="3"/>
  <c r="K379" i="3"/>
  <c r="I70" i="3"/>
  <c r="K178" i="3"/>
  <c r="K771" i="3"/>
  <c r="I431" i="3"/>
  <c r="K612" i="3"/>
  <c r="I272" i="3"/>
  <c r="I784" i="3"/>
  <c r="K468" i="3"/>
  <c r="I137" i="3"/>
  <c r="I649" i="3"/>
  <c r="K654" i="3"/>
  <c r="I314" i="3"/>
  <c r="K258" i="3"/>
  <c r="K831" i="3"/>
  <c r="I491" i="3"/>
  <c r="G151" i="3"/>
  <c r="Q186" i="3"/>
  <c r="Q491" i="3"/>
  <c r="Q828" i="3"/>
  <c r="O310" i="3"/>
  <c r="Q618" i="3"/>
  <c r="O359" i="3"/>
  <c r="Q747" i="3"/>
  <c r="O456" i="3"/>
  <c r="Q845" i="3"/>
  <c r="O529" i="3"/>
  <c r="O79" i="3"/>
  <c r="O594" i="3"/>
  <c r="M254" i="3"/>
  <c r="O259" i="3"/>
  <c r="Q544" i="3"/>
  <c r="O308" i="3"/>
  <c r="O532" i="3"/>
  <c r="O62" i="3"/>
  <c r="O581" i="3"/>
  <c r="M241" i="3"/>
  <c r="M454" i="3"/>
  <c r="K114" i="3"/>
  <c r="M463" i="3"/>
  <c r="O751" i="3"/>
  <c r="M512" i="3"/>
  <c r="O820" i="3"/>
  <c r="M561" i="3"/>
  <c r="M23" i="3"/>
  <c r="M602" i="3"/>
  <c r="K262" i="3"/>
  <c r="M248" i="3"/>
  <c r="M771" i="3"/>
  <c r="M260" i="3"/>
  <c r="M780" i="3"/>
  <c r="M293" i="3"/>
  <c r="M805" i="3"/>
  <c r="K465" i="3"/>
  <c r="K704" i="3"/>
  <c r="I364" i="3"/>
  <c r="K324" i="3"/>
  <c r="Q710" i="3"/>
  <c r="O668" i="3"/>
  <c r="O205" i="3"/>
  <c r="O717" i="3"/>
  <c r="M7" i="3"/>
  <c r="M590" i="3"/>
  <c r="M19" i="3"/>
  <c r="M599" i="3"/>
  <c r="M84" i="3"/>
  <c r="M648" i="3"/>
  <c r="M149" i="3"/>
  <c r="M697" i="3"/>
  <c r="M204" i="3"/>
  <c r="M738" i="3"/>
  <c r="T120" i="3"/>
  <c r="T551" i="3"/>
  <c r="U569" i="3"/>
  <c r="T823" i="3"/>
  <c r="S449" i="3"/>
  <c r="S10" i="3"/>
  <c r="U598" i="3"/>
  <c r="S552" i="3"/>
  <c r="U284" i="3"/>
  <c r="U774" i="3"/>
  <c r="S700" i="3"/>
  <c r="U578" i="3"/>
  <c r="Q117" i="3"/>
  <c r="Q88" i="3"/>
  <c r="S401" i="3"/>
  <c r="U798" i="3"/>
  <c r="U526" i="3"/>
  <c r="S504" i="3"/>
  <c r="U268" i="3"/>
  <c r="U752" i="3"/>
  <c r="U605" i="3"/>
  <c r="S285" i="3"/>
  <c r="U622" i="3"/>
  <c r="Q118" i="3"/>
  <c r="Q128" i="3"/>
  <c r="Q386" i="3"/>
  <c r="Q648" i="3"/>
  <c r="Q843" i="3"/>
  <c r="O154" i="3"/>
  <c r="Q190" i="3"/>
  <c r="Q825" i="3"/>
  <c r="Q364" i="3"/>
  <c r="O279" i="3"/>
  <c r="O449" i="3"/>
  <c r="O179" i="3"/>
  <c r="S482" i="3"/>
  <c r="S726" i="3"/>
  <c r="S567" i="3"/>
  <c r="Q195" i="3"/>
  <c r="Q532" i="3"/>
  <c r="O398" i="3"/>
  <c r="O447" i="3"/>
  <c r="O544" i="3"/>
  <c r="O617" i="3"/>
  <c r="O682" i="3"/>
  <c r="O347" i="3"/>
  <c r="S563" i="3"/>
  <c r="Q329" i="3"/>
  <c r="U534" i="3"/>
  <c r="U851" i="3"/>
  <c r="U703" i="3"/>
  <c r="U587" i="3"/>
  <c r="S207" i="3"/>
  <c r="S544" i="3"/>
  <c r="Q485" i="3"/>
  <c r="Q111" i="3"/>
  <c r="Q135" i="3"/>
  <c r="Q113" i="3"/>
  <c r="S855" i="3"/>
  <c r="Q339" i="3"/>
  <c r="Q676" i="3"/>
  <c r="O542" i="3"/>
  <c r="O591" i="3"/>
  <c r="O688" i="3"/>
  <c r="Q558" i="3"/>
  <c r="O826" i="3"/>
  <c r="O491" i="3"/>
  <c r="Q136" i="3"/>
  <c r="Q473" i="3"/>
  <c r="Q394" i="3"/>
  <c r="S811" i="3"/>
  <c r="Q659" i="3"/>
  <c r="Q725" i="3"/>
  <c r="Q854" i="3"/>
  <c r="O97" i="3"/>
  <c r="O162" i="3"/>
  <c r="O674" i="3"/>
  <c r="Q591" i="3"/>
  <c r="O339" i="3"/>
  <c r="Q656" i="3"/>
  <c r="O388" i="3"/>
  <c r="Q423" i="3"/>
  <c r="Q432" i="3"/>
  <c r="Q257" i="3"/>
  <c r="Q769" i="3"/>
  <c r="Q178" i="3"/>
  <c r="S730" i="3"/>
  <c r="Q483" i="3"/>
  <c r="Q308" i="3"/>
  <c r="Q820" i="3"/>
  <c r="O174" i="3"/>
  <c r="O686" i="3"/>
  <c r="O223" i="3"/>
  <c r="Q566" i="3"/>
  <c r="O320" i="3"/>
  <c r="Q663" i="3"/>
  <c r="O393" i="3"/>
  <c r="Q750" i="3"/>
  <c r="O458" i="3"/>
  <c r="M118" i="3"/>
  <c r="O123" i="3"/>
  <c r="O635" i="3"/>
  <c r="Q119" i="3"/>
  <c r="Q280" i="3"/>
  <c r="Q105" i="3"/>
  <c r="Q617" i="3"/>
  <c r="S839" i="3"/>
  <c r="Q538" i="3"/>
  <c r="Q331" i="3"/>
  <c r="Q156" i="3"/>
  <c r="Q668" i="3"/>
  <c r="S88" i="3"/>
  <c r="S729" i="3"/>
  <c r="U775" i="3"/>
  <c r="U723" i="3"/>
  <c r="S460" i="3"/>
  <c r="U575" i="3"/>
  <c r="S349" i="3"/>
  <c r="Q9" i="3"/>
  <c r="S262" i="3"/>
  <c r="S89" i="3"/>
  <c r="U707" i="3"/>
  <c r="S448" i="3"/>
  <c r="S542" i="3"/>
  <c r="Q389" i="3"/>
  <c r="Q182" i="3"/>
  <c r="S818" i="3"/>
  <c r="S483" i="3"/>
  <c r="S674" i="3"/>
  <c r="Q192" i="3"/>
  <c r="S822" i="3"/>
  <c r="Q529" i="3"/>
  <c r="S663" i="3"/>
  <c r="Q450" i="3"/>
  <c r="Q243" i="3"/>
  <c r="Q66" i="3"/>
  <c r="Q580" i="3"/>
  <c r="Q734" i="3"/>
  <c r="O446" i="3"/>
  <c r="Q799" i="3"/>
  <c r="O495" i="3"/>
  <c r="O76" i="3"/>
  <c r="O592" i="3"/>
  <c r="O153" i="3"/>
  <c r="O665" i="3"/>
  <c r="O218" i="3"/>
  <c r="O730" i="3"/>
  <c r="Q666" i="3"/>
  <c r="O395" i="3"/>
  <c r="Q318" i="3"/>
  <c r="S755" i="3"/>
  <c r="S518" i="3"/>
  <c r="Q377" i="3"/>
  <c r="O37" i="3"/>
  <c r="Q298" i="3"/>
  <c r="Q91" i="3"/>
  <c r="S619" i="3"/>
  <c r="Q428" i="3"/>
  <c r="O88" i="3"/>
  <c r="O294" i="3"/>
  <c r="Q597" i="3"/>
  <c r="O343" i="3"/>
  <c r="Q726" i="3"/>
  <c r="O440" i="3"/>
  <c r="Q823" i="3"/>
  <c r="O513" i="3"/>
  <c r="O58" i="3"/>
  <c r="O578" i="3"/>
  <c r="M238" i="3"/>
  <c r="O243" i="3"/>
  <c r="O755" i="3"/>
  <c r="O292" i="3"/>
  <c r="Q231" i="3"/>
  <c r="Q336" i="3"/>
  <c r="Q161" i="3"/>
  <c r="Q673" i="3"/>
  <c r="Q82" i="3"/>
  <c r="S538" i="3"/>
  <c r="Q387" i="3"/>
  <c r="Q212" i="3"/>
  <c r="Q724" i="3"/>
  <c r="O74" i="3"/>
  <c r="O590" i="3"/>
  <c r="O127" i="3"/>
  <c r="O639" i="3"/>
  <c r="O224" i="3"/>
  <c r="O736" i="3"/>
  <c r="O297" i="3"/>
  <c r="Q622" i="3"/>
  <c r="O362" i="3"/>
  <c r="M22" i="3"/>
  <c r="O6" i="3"/>
  <c r="O539" i="3"/>
  <c r="S642" i="3"/>
  <c r="Q184" i="3"/>
  <c r="S806" i="3"/>
  <c r="Q521" i="3"/>
  <c r="S537" i="3"/>
  <c r="S450" i="3"/>
  <c r="U595" i="3"/>
  <c r="S364" i="3"/>
  <c r="Q24" i="3"/>
  <c r="S253" i="3"/>
  <c r="S765" i="3"/>
  <c r="S162" i="3"/>
  <c r="U813" i="3"/>
  <c r="U579" i="3"/>
  <c r="S352" i="3"/>
  <c r="Q12" i="3"/>
  <c r="Q293" i="3"/>
  <c r="Q86" i="3"/>
  <c r="S626" i="3"/>
  <c r="Q431" i="3"/>
  <c r="Q430" i="3"/>
  <c r="Q96" i="3"/>
  <c r="S630" i="3"/>
  <c r="Q433" i="3"/>
  <c r="S462" i="3"/>
  <c r="Q354" i="3"/>
  <c r="Q147" i="3"/>
  <c r="S731" i="3"/>
  <c r="Q484" i="3"/>
  <c r="Q606" i="3"/>
  <c r="O350" i="3"/>
  <c r="Q671" i="3"/>
  <c r="O399" i="3"/>
  <c r="Q800" i="3"/>
  <c r="O496" i="3"/>
  <c r="O46" i="3"/>
  <c r="O569" i="3"/>
  <c r="O122" i="3"/>
  <c r="O634" i="3"/>
  <c r="Q527" i="3"/>
  <c r="O299" i="3"/>
  <c r="Q126" i="3"/>
  <c r="Q471" i="3"/>
  <c r="Q456" i="3"/>
  <c r="Q281" i="3"/>
  <c r="Q793" i="3"/>
  <c r="Q202" i="3"/>
  <c r="S778" i="3"/>
  <c r="Q507" i="3"/>
  <c r="Q332" i="3"/>
  <c r="Q844" i="3"/>
  <c r="O198" i="3"/>
  <c r="O710" i="3"/>
  <c r="O247" i="3"/>
  <c r="Q598" i="3"/>
  <c r="O344" i="3"/>
  <c r="Q695" i="3"/>
  <c r="O417" i="3"/>
  <c r="Q782" i="3"/>
  <c r="O482" i="3"/>
  <c r="M142" i="3"/>
  <c r="O147" i="3"/>
  <c r="O659" i="3"/>
  <c r="O196" i="3"/>
  <c r="Q14" i="3"/>
  <c r="Q240" i="3"/>
  <c r="Q62" i="3"/>
  <c r="Q577" i="3"/>
  <c r="S759" i="3"/>
  <c r="Q498" i="3"/>
  <c r="Q291" i="3"/>
  <c r="Q116" i="3"/>
  <c r="Q628" i="3"/>
  <c r="Q798" i="3"/>
  <c r="O494" i="3"/>
  <c r="O11" i="3"/>
  <c r="O543" i="3"/>
  <c r="O128" i="3"/>
  <c r="O640" i="3"/>
  <c r="O201" i="3"/>
  <c r="O713" i="3"/>
  <c r="O266" i="3"/>
  <c r="O778" i="3"/>
  <c r="Q730" i="3"/>
  <c r="O443" i="3"/>
  <c r="Q414" i="3"/>
  <c r="Q80" i="3"/>
  <c r="S614" i="3"/>
  <c r="Q425" i="3"/>
  <c r="O85" i="3"/>
  <c r="Q346" i="3"/>
  <c r="Q139" i="3"/>
  <c r="S715" i="3"/>
  <c r="Q476" i="3"/>
  <c r="Q595" i="3"/>
  <c r="Q314" i="3"/>
  <c r="S651" i="3"/>
  <c r="Q550" i="3"/>
  <c r="O374" i="3"/>
  <c r="Q703" i="3"/>
  <c r="O423" i="3"/>
  <c r="Q832" i="3"/>
  <c r="O520" i="3"/>
  <c r="O78" i="3"/>
  <c r="O593" i="3"/>
  <c r="O146" i="3"/>
  <c r="O658" i="3"/>
  <c r="Q570" i="3"/>
  <c r="O323" i="3"/>
  <c r="Q635" i="3"/>
  <c r="O372" i="3"/>
  <c r="O596" i="3"/>
  <c r="O133" i="3"/>
  <c r="O645" i="3"/>
  <c r="O763" i="3"/>
  <c r="M518" i="3"/>
  <c r="O775" i="3"/>
  <c r="M527" i="3"/>
  <c r="O840" i="3"/>
  <c r="M576" i="3"/>
  <c r="M53" i="3"/>
  <c r="M625" i="3"/>
  <c r="M108" i="3"/>
  <c r="M666" i="3"/>
  <c r="K326" i="3"/>
  <c r="M323" i="3"/>
  <c r="M835" i="3"/>
  <c r="M332" i="3"/>
  <c r="M844" i="3"/>
  <c r="M357" i="3"/>
  <c r="K17" i="3"/>
  <c r="K173" i="3"/>
  <c r="K768" i="3"/>
  <c r="I428" i="3"/>
  <c r="K410" i="3"/>
  <c r="O28" i="3"/>
  <c r="O732" i="3"/>
  <c r="O269" i="3"/>
  <c r="O781" i="3"/>
  <c r="M92" i="3"/>
  <c r="M654" i="3"/>
  <c r="M104" i="3"/>
  <c r="M663" i="3"/>
  <c r="M170" i="3"/>
  <c r="M712" i="3"/>
  <c r="M235" i="3"/>
  <c r="M761" i="3"/>
  <c r="M290" i="3"/>
  <c r="M802" i="3"/>
  <c r="K462" i="3"/>
  <c r="M459" i="3"/>
  <c r="K119" i="3"/>
  <c r="M468" i="3"/>
  <c r="K128" i="3"/>
  <c r="M493" i="3"/>
  <c r="K153" i="3"/>
  <c r="K355" i="3"/>
  <c r="I52" i="3"/>
  <c r="I564" i="3"/>
  <c r="K569" i="3"/>
  <c r="O316" i="3"/>
  <c r="Q679" i="3"/>
  <c r="O405" i="3"/>
  <c r="M65" i="3"/>
  <c r="M274" i="3"/>
  <c r="M790" i="3"/>
  <c r="M285" i="3"/>
  <c r="M799" i="3"/>
  <c r="M336" i="3"/>
  <c r="M848" i="3"/>
  <c r="M385" i="3"/>
  <c r="K45" i="3"/>
  <c r="M426" i="3"/>
  <c r="K86" i="3"/>
  <c r="M13" i="3"/>
  <c r="M595" i="3"/>
  <c r="M26" i="3"/>
  <c r="M604" i="3"/>
  <c r="M59" i="3"/>
  <c r="M629" i="3"/>
  <c r="K289" i="3"/>
  <c r="Q838" i="3"/>
  <c r="O716" i="3"/>
  <c r="O253" i="3"/>
  <c r="O765" i="3"/>
  <c r="M71" i="3"/>
  <c r="M638" i="3"/>
  <c r="M83" i="3"/>
  <c r="M647" i="3"/>
  <c r="M148" i="3"/>
  <c r="M696" i="3"/>
  <c r="M213" i="3"/>
  <c r="M745" i="3"/>
  <c r="M268" i="3"/>
  <c r="M786" i="3"/>
  <c r="K446" i="3"/>
  <c r="M443" i="3"/>
  <c r="K103" i="3"/>
  <c r="M452" i="3"/>
  <c r="K112" i="3"/>
  <c r="M477" i="3"/>
  <c r="K137" i="3"/>
  <c r="K333" i="3"/>
  <c r="I444" i="3"/>
  <c r="I45" i="3"/>
  <c r="I557" i="3"/>
  <c r="K562" i="3"/>
  <c r="I222" i="3"/>
  <c r="K380" i="3"/>
  <c r="I71" i="3"/>
  <c r="K168" i="3"/>
  <c r="K764" i="3"/>
  <c r="I424" i="3"/>
  <c r="G84" i="3"/>
  <c r="K629" i="3"/>
  <c r="I289" i="3"/>
  <c r="K224" i="3"/>
  <c r="K806" i="3"/>
  <c r="I466" i="3"/>
  <c r="K460" i="3"/>
  <c r="I131" i="3"/>
  <c r="I643" i="3"/>
  <c r="I820" i="3"/>
  <c r="G536" i="3"/>
  <c r="E196" i="3"/>
  <c r="G201" i="3"/>
  <c r="G713" i="3"/>
  <c r="E373" i="3"/>
  <c r="G410" i="3"/>
  <c r="E70" i="3"/>
  <c r="G89" i="3"/>
  <c r="G627" i="3"/>
  <c r="E287" i="3"/>
  <c r="G324" i="3"/>
  <c r="G836" i="3"/>
  <c r="E496" i="3"/>
  <c r="I847" i="3"/>
  <c r="G557" i="3"/>
  <c r="E217" i="3"/>
  <c r="G222" i="3"/>
  <c r="G734" i="3"/>
  <c r="E394" i="3"/>
  <c r="G399" i="3"/>
  <c r="E59" i="3"/>
  <c r="E571" i="3"/>
  <c r="K664" i="3"/>
  <c r="K271" i="3"/>
  <c r="I245" i="3"/>
  <c r="K165" i="3"/>
  <c r="K762" i="3"/>
  <c r="I422" i="3"/>
  <c r="K611" i="3"/>
  <c r="I271" i="3"/>
  <c r="K435" i="3"/>
  <c r="I112" i="3"/>
  <c r="I624" i="3"/>
  <c r="K255" i="3"/>
  <c r="K829" i="3"/>
  <c r="I489" i="3"/>
  <c r="K491" i="3"/>
  <c r="I154" i="3"/>
  <c r="I666" i="3"/>
  <c r="K671" i="3"/>
  <c r="I331" i="3"/>
  <c r="I843" i="3"/>
  <c r="S519" i="3"/>
  <c r="Q171" i="3"/>
  <c r="Q508" i="3"/>
  <c r="O150" i="3"/>
  <c r="O662" i="3"/>
  <c r="O199" i="3"/>
  <c r="O711" i="3"/>
  <c r="O296" i="3"/>
  <c r="Q631" i="3"/>
  <c r="O369" i="3"/>
  <c r="Q718" i="3"/>
  <c r="O434" i="3"/>
  <c r="M94" i="3"/>
  <c r="O99" i="3"/>
  <c r="O611" i="3"/>
  <c r="O148" i="3"/>
  <c r="O348" i="3"/>
  <c r="Q701" i="3"/>
  <c r="O421" i="3"/>
  <c r="M81" i="3"/>
  <c r="M294" i="3"/>
  <c r="M806" i="3"/>
  <c r="M303" i="3"/>
  <c r="M815" i="3"/>
  <c r="M352" i="3"/>
  <c r="K12" i="3"/>
  <c r="M401" i="3"/>
  <c r="K61" i="3"/>
  <c r="M442" i="3"/>
  <c r="K102" i="3"/>
  <c r="M35" i="3"/>
  <c r="M611" i="3"/>
  <c r="M47" i="3"/>
  <c r="M620" i="3"/>
  <c r="M80" i="3"/>
  <c r="M645" i="3"/>
  <c r="K305" i="3"/>
  <c r="K544" i="3"/>
  <c r="I204" i="3"/>
  <c r="I716" i="3"/>
  <c r="K721" i="3"/>
  <c r="O508" i="3"/>
  <c r="O30" i="3"/>
  <c r="O557" i="3"/>
  <c r="M217" i="3"/>
  <c r="M430" i="3"/>
  <c r="K90" i="3"/>
  <c r="M439" i="3"/>
  <c r="K99" i="3"/>
  <c r="M488" i="3"/>
  <c r="O788" i="3"/>
  <c r="M537" i="3"/>
  <c r="O843" i="3"/>
  <c r="M578" i="3"/>
  <c r="K238" i="3"/>
  <c r="M216" i="3"/>
  <c r="M747" i="3"/>
  <c r="M228" i="3"/>
  <c r="M756" i="3"/>
  <c r="M261" i="3"/>
  <c r="M781" i="3"/>
  <c r="K441" i="3"/>
  <c r="K680" i="3"/>
  <c r="I340" i="3"/>
  <c r="K292" i="3"/>
  <c r="Q646" i="3"/>
  <c r="O644" i="3"/>
  <c r="O181" i="3"/>
  <c r="O693" i="3"/>
  <c r="O827" i="3"/>
  <c r="M566" i="3"/>
  <c r="O839" i="3"/>
  <c r="M575" i="3"/>
  <c r="M52" i="3"/>
  <c r="T632" i="3"/>
  <c r="U367" i="3"/>
  <c r="T687" i="3"/>
  <c r="U148" i="3"/>
  <c r="U592" i="3"/>
  <c r="S564" i="3"/>
  <c r="S366" i="3"/>
  <c r="S750" i="3"/>
  <c r="U796" i="3"/>
  <c r="U583" i="3"/>
  <c r="S43" i="3"/>
  <c r="S351" i="3"/>
  <c r="S607" i="3"/>
  <c r="U100" i="3"/>
  <c r="U518" i="3"/>
  <c r="S516" i="3"/>
  <c r="S318" i="3"/>
  <c r="S654" i="3"/>
  <c r="U780" i="3"/>
  <c r="U562" i="3"/>
  <c r="U638" i="3"/>
  <c r="S797" i="3"/>
  <c r="S384" i="3"/>
  <c r="S690" i="3"/>
  <c r="S694" i="3"/>
  <c r="Q179" i="3"/>
  <c r="O382" i="3"/>
  <c r="O528" i="3"/>
  <c r="O666" i="3"/>
  <c r="S499" i="3"/>
  <c r="Q234" i="3"/>
  <c r="O24" i="3"/>
  <c r="Q640" i="3"/>
  <c r="Q824" i="3"/>
  <c r="O691" i="3"/>
  <c r="Q103" i="3"/>
  <c r="Q97" i="3"/>
  <c r="S823" i="3"/>
  <c r="Q323" i="3"/>
  <c r="Q660" i="3"/>
  <c r="O526" i="3"/>
  <c r="O575" i="3"/>
  <c r="O672" i="3"/>
  <c r="Q526" i="3"/>
  <c r="O810" i="3"/>
  <c r="O475" i="3"/>
  <c r="Q120" i="3"/>
  <c r="Q457" i="3"/>
  <c r="S28" i="3"/>
  <c r="S170" i="3"/>
  <c r="S22" i="3"/>
  <c r="U758" i="3"/>
  <c r="S335" i="3"/>
  <c r="S672" i="3"/>
  <c r="S575" i="3"/>
  <c r="Q239" i="3"/>
  <c r="Q391" i="3"/>
  <c r="Q241" i="3"/>
  <c r="Q162" i="3"/>
  <c r="Q467" i="3"/>
  <c r="Q804" i="3"/>
  <c r="O670" i="3"/>
  <c r="Q536" i="3"/>
  <c r="Q642" i="3"/>
  <c r="Q728" i="3"/>
  <c r="M102" i="3"/>
  <c r="O619" i="3"/>
  <c r="Q264" i="3"/>
  <c r="Q601" i="3"/>
  <c r="Q522" i="3"/>
  <c r="Q140" i="3"/>
  <c r="Q830" i="3"/>
  <c r="O43" i="3"/>
  <c r="O152" i="3"/>
  <c r="O225" i="3"/>
  <c r="O290" i="3"/>
  <c r="O802" i="3"/>
  <c r="Q762" i="3"/>
  <c r="O467" i="3"/>
  <c r="Q827" i="3"/>
  <c r="Q334" i="3"/>
  <c r="S787" i="3"/>
  <c r="S534" i="3"/>
  <c r="Q385" i="3"/>
  <c r="O45" i="3"/>
  <c r="Q306" i="3"/>
  <c r="Q99" i="3"/>
  <c r="S635" i="3"/>
  <c r="Q436" i="3"/>
  <c r="Q534" i="3"/>
  <c r="O302" i="3"/>
  <c r="Q607" i="3"/>
  <c r="O351" i="3"/>
  <c r="Q736" i="3"/>
  <c r="O448" i="3"/>
  <c r="Q834" i="3"/>
  <c r="O521" i="3"/>
  <c r="O68" i="3"/>
  <c r="O586" i="3"/>
  <c r="M246" i="3"/>
  <c r="O251" i="3"/>
  <c r="Q528" i="3"/>
  <c r="Q375" i="3"/>
  <c r="Q408" i="3"/>
  <c r="Q233" i="3"/>
  <c r="Q745" i="3"/>
  <c r="Q154" i="3"/>
  <c r="S682" i="3"/>
  <c r="Q459" i="3"/>
  <c r="Q284" i="3"/>
  <c r="Q796" i="3"/>
  <c r="U741" i="3"/>
  <c r="U624" i="3"/>
  <c r="S243" i="3"/>
  <c r="S42" i="3"/>
  <c r="S588" i="3"/>
  <c r="U746" i="3"/>
  <c r="S477" i="3"/>
  <c r="U630" i="3"/>
  <c r="S390" i="3"/>
  <c r="S239" i="3"/>
  <c r="S26" i="3"/>
  <c r="S576" i="3"/>
  <c r="S798" i="3"/>
  <c r="Q517" i="3"/>
  <c r="Q310" i="3"/>
  <c r="Q143" i="3"/>
  <c r="S739" i="3"/>
  <c r="Q199" i="3"/>
  <c r="Q320" i="3"/>
  <c r="Q145" i="3"/>
  <c r="Q657" i="3"/>
  <c r="Q63" i="3"/>
  <c r="S506" i="3"/>
  <c r="Q371" i="3"/>
  <c r="Q196" i="3"/>
  <c r="Q708" i="3"/>
  <c r="O52" i="3"/>
  <c r="O574" i="3"/>
  <c r="O111" i="3"/>
  <c r="O623" i="3"/>
  <c r="O208" i="3"/>
  <c r="O720" i="3"/>
  <c r="O281" i="3"/>
  <c r="Q600" i="3"/>
  <c r="O346" i="3"/>
  <c r="M6" i="3"/>
  <c r="Q837" i="3"/>
  <c r="O523" i="3"/>
  <c r="S578" i="3"/>
  <c r="Q168" i="3"/>
  <c r="S774" i="3"/>
  <c r="Q505" i="3"/>
  <c r="S615" i="3"/>
  <c r="Q426" i="3"/>
  <c r="Q219" i="3"/>
  <c r="Q23" i="3"/>
  <c r="Q556" i="3"/>
  <c r="Q702" i="3"/>
  <c r="O422" i="3"/>
  <c r="Q767" i="3"/>
  <c r="O471" i="3"/>
  <c r="O44" i="3"/>
  <c r="O568" i="3"/>
  <c r="O129" i="3"/>
  <c r="O641" i="3"/>
  <c r="O194" i="3"/>
  <c r="O706" i="3"/>
  <c r="Q634" i="3"/>
  <c r="O371" i="3"/>
  <c r="Q699" i="3"/>
  <c r="Q142" i="3"/>
  <c r="Q487" i="3"/>
  <c r="Q464" i="3"/>
  <c r="Q289" i="3"/>
  <c r="Q801" i="3"/>
  <c r="Q210" i="3"/>
  <c r="S794" i="3"/>
  <c r="Q515" i="3"/>
  <c r="Q340" i="3"/>
  <c r="Q852" i="3"/>
  <c r="O206" i="3"/>
  <c r="O718" i="3"/>
  <c r="O255" i="3"/>
  <c r="Q608" i="3"/>
  <c r="O352" i="3"/>
  <c r="Q706" i="3"/>
  <c r="O425" i="3"/>
  <c r="Q792" i="3"/>
  <c r="O490" i="3"/>
  <c r="M150" i="3"/>
  <c r="O155" i="3"/>
  <c r="O667" i="3"/>
  <c r="Q183" i="3"/>
  <c r="Q312" i="3"/>
  <c r="Q137" i="3"/>
  <c r="S152" i="3"/>
  <c r="S793" i="3"/>
  <c r="S9" i="3"/>
  <c r="U766" i="3"/>
  <c r="S492" i="3"/>
  <c r="U618" i="3"/>
  <c r="S381" i="3"/>
  <c r="Q41" i="3"/>
  <c r="S294" i="3"/>
  <c r="S131" i="3"/>
  <c r="U750" i="3"/>
  <c r="S480" i="3"/>
  <c r="S606" i="3"/>
  <c r="Q421" i="3"/>
  <c r="Q214" i="3"/>
  <c r="Q30" i="3"/>
  <c r="S547" i="3"/>
  <c r="S802" i="3"/>
  <c r="Q224" i="3"/>
  <c r="Q34" i="3"/>
  <c r="Q561" i="3"/>
  <c r="S727" i="3"/>
  <c r="Q482" i="3"/>
  <c r="Q275" i="3"/>
  <c r="Q100" i="3"/>
  <c r="Q612" i="3"/>
  <c r="Q776" i="3"/>
  <c r="O478" i="3"/>
  <c r="Q842" i="3"/>
  <c r="O527" i="3"/>
  <c r="O112" i="3"/>
  <c r="O624" i="3"/>
  <c r="O185" i="3"/>
  <c r="O697" i="3"/>
  <c r="O250" i="3"/>
  <c r="O762" i="3"/>
  <c r="Q709" i="3"/>
  <c r="O427" i="3"/>
  <c r="Q382" i="3"/>
  <c r="Q31" i="3"/>
  <c r="S582" i="3"/>
  <c r="Q409" i="3"/>
  <c r="O69" i="3"/>
  <c r="Q330" i="3"/>
  <c r="Q123" i="3"/>
  <c r="S683" i="3"/>
  <c r="Q460" i="3"/>
  <c r="Q574" i="3"/>
  <c r="O326" i="3"/>
  <c r="Q639" i="3"/>
  <c r="O375" i="3"/>
  <c r="Q768" i="3"/>
  <c r="O472" i="3"/>
  <c r="O14" i="3"/>
  <c r="O545" i="3"/>
  <c r="O98" i="3"/>
  <c r="O610" i="3"/>
  <c r="M270" i="3"/>
  <c r="O275" i="3"/>
  <c r="Q571" i="3"/>
  <c r="O324" i="3"/>
  <c r="Q295" i="3"/>
  <c r="Q368" i="3"/>
  <c r="Q193" i="3"/>
  <c r="Q705" i="3"/>
  <c r="Q114" i="3"/>
  <c r="S602" i="3"/>
  <c r="Q419" i="3"/>
  <c r="Q244" i="3"/>
  <c r="Q756" i="3"/>
  <c r="O110" i="3"/>
  <c r="O622" i="3"/>
  <c r="O159" i="3"/>
  <c r="O671" i="3"/>
  <c r="O256" i="3"/>
  <c r="Q578" i="3"/>
  <c r="O329" i="3"/>
  <c r="Q664" i="3"/>
  <c r="O394" i="3"/>
  <c r="M54" i="3"/>
  <c r="O49" i="3"/>
  <c r="O571" i="3"/>
  <c r="S770" i="3"/>
  <c r="Q216" i="3"/>
  <c r="Q18" i="3"/>
  <c r="Q553" i="3"/>
  <c r="S711" i="3"/>
  <c r="Q474" i="3"/>
  <c r="Q267" i="3"/>
  <c r="Q92" i="3"/>
  <c r="Q604" i="3"/>
  <c r="Q649" i="3"/>
  <c r="S490" i="3"/>
  <c r="Q188" i="3"/>
  <c r="Q808" i="3"/>
  <c r="O502" i="3"/>
  <c r="O22" i="3"/>
  <c r="O551" i="3"/>
  <c r="O136" i="3"/>
  <c r="O648" i="3"/>
  <c r="O209" i="3"/>
  <c r="O721" i="3"/>
  <c r="O274" i="3"/>
  <c r="O786" i="3"/>
  <c r="Q741" i="3"/>
  <c r="O451" i="3"/>
  <c r="Q806" i="3"/>
  <c r="O7" i="3"/>
  <c r="O724" i="3"/>
  <c r="O261" i="3"/>
  <c r="O773" i="3"/>
  <c r="M82" i="3"/>
  <c r="M646" i="3"/>
  <c r="M93" i="3"/>
  <c r="M655" i="3"/>
  <c r="M159" i="3"/>
  <c r="M704" i="3"/>
  <c r="M224" i="3"/>
  <c r="M753" i="3"/>
  <c r="M279" i="3"/>
  <c r="M794" i="3"/>
  <c r="K454" i="3"/>
  <c r="M451" i="3"/>
  <c r="K111" i="3"/>
  <c r="M460" i="3"/>
  <c r="K120" i="3"/>
  <c r="M485" i="3"/>
  <c r="K145" i="3"/>
  <c r="K344" i="3"/>
  <c r="I44" i="3"/>
  <c r="I556" i="3"/>
  <c r="K561" i="3"/>
  <c r="O300" i="3"/>
  <c r="Q669" i="3"/>
  <c r="O397" i="3"/>
  <c r="M57" i="3"/>
  <c r="M263" i="3"/>
  <c r="M782" i="3"/>
  <c r="M275" i="3"/>
  <c r="M791" i="3"/>
  <c r="M328" i="3"/>
  <c r="M840" i="3"/>
  <c r="M377" i="3"/>
  <c r="K37" i="3"/>
  <c r="M418" i="3"/>
  <c r="K78" i="3"/>
  <c r="O855" i="3"/>
  <c r="M587" i="3"/>
  <c r="M15" i="3"/>
  <c r="M596" i="3"/>
  <c r="M48" i="3"/>
  <c r="M621" i="3"/>
  <c r="K281" i="3"/>
  <c r="K520" i="3"/>
  <c r="I180" i="3"/>
  <c r="I692" i="3"/>
  <c r="K697" i="3"/>
  <c r="O484" i="3"/>
  <c r="Q850" i="3"/>
  <c r="O533" i="3"/>
  <c r="M193" i="3"/>
  <c r="M406" i="3"/>
  <c r="K66" i="3"/>
  <c r="M415" i="3"/>
  <c r="K75" i="3"/>
  <c r="M464" i="3"/>
  <c r="O752" i="3"/>
  <c r="M513" i="3"/>
  <c r="O811" i="3"/>
  <c r="M554" i="3"/>
  <c r="K214" i="3"/>
  <c r="M184" i="3"/>
  <c r="M723" i="3"/>
  <c r="M196" i="3"/>
  <c r="M732" i="3"/>
  <c r="M229" i="3"/>
  <c r="M757" i="3"/>
  <c r="K417" i="3"/>
  <c r="O268" i="3"/>
  <c r="Q647" i="3"/>
  <c r="O381" i="3"/>
  <c r="M41" i="3"/>
  <c r="M242" i="3"/>
  <c r="M766" i="3"/>
  <c r="M253" i="3"/>
  <c r="M775" i="3"/>
  <c r="M312" i="3"/>
  <c r="M824" i="3"/>
  <c r="M361" i="3"/>
  <c r="K21" i="3"/>
  <c r="M402" i="3"/>
  <c r="K62" i="3"/>
  <c r="O833" i="3"/>
  <c r="M571" i="3"/>
  <c r="O846" i="3"/>
  <c r="M580" i="3"/>
  <c r="M27" i="3"/>
  <c r="M605" i="3"/>
  <c r="K265" i="3"/>
  <c r="K528" i="3"/>
  <c r="I700" i="3"/>
  <c r="I173" i="3"/>
  <c r="I685" i="3"/>
  <c r="K690" i="3"/>
  <c r="I350" i="3"/>
  <c r="K539" i="3"/>
  <c r="I199" i="3"/>
  <c r="K339" i="3"/>
  <c r="I40" i="3"/>
  <c r="I552" i="3"/>
  <c r="K159" i="3"/>
  <c r="K757" i="3"/>
  <c r="I417" i="3"/>
  <c r="K395" i="3"/>
  <c r="I82" i="3"/>
  <c r="I594" i="3"/>
  <c r="K599" i="3"/>
  <c r="I259" i="3"/>
  <c r="I771" i="3"/>
  <c r="G138" i="3"/>
  <c r="G664" i="3"/>
  <c r="E324" i="3"/>
  <c r="G329" i="3"/>
  <c r="G841" i="3"/>
  <c r="I822" i="3"/>
  <c r="G538" i="3"/>
  <c r="E198" i="3"/>
  <c r="G243" i="3"/>
  <c r="G755" i="3"/>
  <c r="I654" i="3"/>
  <c r="G452" i="3"/>
  <c r="E112" i="3"/>
  <c r="E624" i="3"/>
  <c r="G166" i="3"/>
  <c r="G685" i="3"/>
  <c r="E345" i="3"/>
  <c r="G350" i="3"/>
  <c r="E10" i="3"/>
  <c r="I807" i="3"/>
  <c r="G527" i="3"/>
  <c r="E187" i="3"/>
  <c r="E699" i="3"/>
  <c r="I68" i="3"/>
  <c r="K585" i="3"/>
  <c r="I373" i="3"/>
  <c r="K336" i="3"/>
  <c r="I38" i="3"/>
  <c r="I550" i="3"/>
  <c r="K739" i="3"/>
  <c r="I399" i="3"/>
  <c r="K580" i="3"/>
  <c r="I240" i="3"/>
  <c r="I752" i="3"/>
  <c r="K426" i="3"/>
  <c r="I105" i="3"/>
  <c r="I617" i="3"/>
  <c r="K622" i="3"/>
  <c r="I282" i="3"/>
  <c r="K215" i="3"/>
  <c r="K799" i="3"/>
  <c r="I459" i="3"/>
  <c r="G119" i="3"/>
  <c r="Q122" i="3"/>
  <c r="Q427" i="3"/>
  <c r="Q764" i="3"/>
  <c r="O278" i="3"/>
  <c r="Q575" i="3"/>
  <c r="O327" i="3"/>
  <c r="Q704" i="3"/>
  <c r="O424" i="3"/>
  <c r="Q802" i="3"/>
  <c r="O497" i="3"/>
  <c r="O36" i="3"/>
  <c r="O562" i="3"/>
  <c r="M222" i="3"/>
  <c r="O227" i="3"/>
  <c r="O739" i="3"/>
  <c r="O276" i="3"/>
  <c r="O500" i="3"/>
  <c r="O19" i="3"/>
  <c r="O549" i="3"/>
  <c r="M209" i="3"/>
  <c r="M422" i="3"/>
  <c r="K82" i="3"/>
  <c r="M431" i="3"/>
  <c r="K91" i="3"/>
  <c r="M480" i="3"/>
  <c r="O777" i="3"/>
  <c r="M529" i="3"/>
  <c r="O832" i="3"/>
  <c r="M570" i="3"/>
  <c r="K230" i="3"/>
  <c r="M205" i="3"/>
  <c r="M739" i="3"/>
  <c r="M218" i="3"/>
  <c r="M748" i="3"/>
  <c r="M251" i="3"/>
  <c r="M773" i="3"/>
  <c r="K433" i="3"/>
  <c r="K672" i="3"/>
  <c r="I332" i="3"/>
  <c r="K282" i="3"/>
  <c r="Q624" i="3"/>
  <c r="O636" i="3"/>
  <c r="O173" i="3"/>
  <c r="O685" i="3"/>
  <c r="O816" i="3"/>
  <c r="M558" i="3"/>
  <c r="O828" i="3"/>
  <c r="M567" i="3"/>
  <c r="M42" i="3"/>
  <c r="M616" i="3"/>
  <c r="M107" i="3"/>
  <c r="M665" i="3"/>
  <c r="M162" i="3"/>
  <c r="M706" i="3"/>
  <c r="K366" i="3"/>
  <c r="M363" i="3"/>
  <c r="K23" i="3"/>
  <c r="M372" i="3"/>
  <c r="K32" i="3"/>
  <c r="M397" i="3"/>
  <c r="K57" i="3"/>
  <c r="K227" i="3"/>
  <c r="K808" i="3"/>
  <c r="I468" i="3"/>
  <c r="K463" i="3"/>
  <c r="O124" i="3"/>
  <c r="Q547" i="3"/>
  <c r="O309" i="3"/>
  <c r="O821" i="3"/>
  <c r="M146" i="3"/>
  <c r="M694" i="3"/>
  <c r="M157" i="3"/>
  <c r="M703" i="3"/>
  <c r="M223" i="3"/>
  <c r="M117" i="3"/>
  <c r="M172" i="3"/>
  <c r="K374" i="3"/>
  <c r="K31" i="3"/>
  <c r="K40" i="3"/>
  <c r="K65" i="3"/>
  <c r="O492" i="3"/>
  <c r="O541" i="3"/>
  <c r="M414" i="3"/>
  <c r="M423" i="3"/>
  <c r="M472" i="3"/>
  <c r="M521" i="3"/>
  <c r="M562" i="3"/>
  <c r="M195" i="3"/>
  <c r="M207" i="3"/>
  <c r="M240" i="3"/>
  <c r="K425" i="3"/>
  <c r="K513" i="3"/>
  <c r="K283" i="3"/>
  <c r="I510" i="3"/>
  <c r="I359" i="3"/>
  <c r="I200" i="3"/>
  <c r="K372" i="3"/>
  <c r="I577" i="3"/>
  <c r="I242" i="3"/>
  <c r="K759" i="3"/>
  <c r="G79" i="3"/>
  <c r="G824" i="3"/>
  <c r="G489" i="3"/>
  <c r="G184" i="3"/>
  <c r="E358" i="3"/>
  <c r="E63" i="3"/>
  <c r="G612" i="3"/>
  <c r="E784" i="3"/>
  <c r="G845" i="3"/>
  <c r="G510" i="3"/>
  <c r="G169" i="3"/>
  <c r="E347" i="3"/>
  <c r="I388" i="3"/>
  <c r="I533" i="3"/>
  <c r="I198" i="3"/>
  <c r="I47" i="3"/>
  <c r="K740" i="3"/>
  <c r="G60" i="3"/>
  <c r="I265" i="3"/>
  <c r="K782" i="3"/>
  <c r="K428" i="3"/>
  <c r="I619" i="3"/>
  <c r="Q442" i="3"/>
  <c r="Q723" i="3"/>
  <c r="Q789" i="3"/>
  <c r="O66" i="3"/>
  <c r="O145" i="3"/>
  <c r="O210" i="3"/>
  <c r="Q655" i="3"/>
  <c r="Q720" i="3"/>
  <c r="O660" i="3"/>
  <c r="O709" i="3"/>
  <c r="M582" i="3"/>
  <c r="M591" i="3"/>
  <c r="M640" i="3"/>
  <c r="M689" i="3"/>
  <c r="M730" i="3"/>
  <c r="M387" i="3"/>
  <c r="M396" i="3"/>
  <c r="M421" i="3"/>
  <c r="K259" i="3"/>
  <c r="I492" i="3"/>
  <c r="O172" i="3"/>
  <c r="O333" i="3"/>
  <c r="M178" i="3"/>
  <c r="M189" i="3"/>
  <c r="M255" i="3"/>
  <c r="M313" i="3"/>
  <c r="M354" i="3"/>
  <c r="K270" i="3"/>
  <c r="M259" i="3"/>
  <c r="M779" i="3"/>
  <c r="M271" i="3"/>
  <c r="M788" i="3"/>
  <c r="M301" i="3"/>
  <c r="M813" i="3"/>
  <c r="K473" i="3"/>
  <c r="K712" i="3"/>
  <c r="I372" i="3"/>
  <c r="K335" i="3"/>
  <c r="Q731" i="3"/>
  <c r="O676" i="3"/>
  <c r="O213" i="3"/>
  <c r="O725" i="3"/>
  <c r="M18" i="3"/>
  <c r="M598" i="3"/>
  <c r="M29" i="3"/>
  <c r="M607" i="3"/>
  <c r="M95" i="3"/>
  <c r="M656" i="3"/>
  <c r="M160" i="3"/>
  <c r="M705" i="3"/>
  <c r="M215" i="3"/>
  <c r="M746" i="3"/>
  <c r="K406" i="3"/>
  <c r="M403" i="3"/>
  <c r="K63" i="3"/>
  <c r="M412" i="3"/>
  <c r="K72" i="3"/>
  <c r="M437" i="3"/>
  <c r="K97" i="3"/>
  <c r="K280" i="3"/>
  <c r="O524" i="3"/>
  <c r="O51" i="3"/>
  <c r="O573" i="3"/>
  <c r="M233" i="3"/>
  <c r="M446" i="3"/>
  <c r="K106" i="3"/>
  <c r="M455" i="3"/>
  <c r="K115" i="3"/>
  <c r="M504" i="3"/>
  <c r="O809" i="3"/>
  <c r="M553" i="3"/>
  <c r="M12" i="3"/>
  <c r="M594" i="3"/>
  <c r="K254" i="3"/>
  <c r="M237" i="3"/>
  <c r="M763" i="3"/>
  <c r="M250" i="3"/>
  <c r="M772" i="3"/>
  <c r="M283" i="3"/>
  <c r="M797" i="3"/>
  <c r="K457" i="3"/>
  <c r="I60" i="3"/>
  <c r="K577" i="3"/>
  <c r="I365" i="3"/>
  <c r="K325" i="3"/>
  <c r="I30" i="3"/>
  <c r="I542" i="3"/>
  <c r="K731" i="3"/>
  <c r="I391" i="3"/>
  <c r="K572" i="3"/>
  <c r="I232" i="3"/>
  <c r="I744" i="3"/>
  <c r="K415" i="3"/>
  <c r="I97" i="3"/>
  <c r="I609" i="3"/>
  <c r="K614" i="3"/>
  <c r="I274" i="3"/>
  <c r="K204" i="3"/>
  <c r="K791" i="3"/>
  <c r="I451" i="3"/>
  <c r="G111" i="3"/>
  <c r="G344" i="3"/>
  <c r="G856" i="3"/>
  <c r="I799" i="3"/>
  <c r="G521" i="3"/>
  <c r="E181" i="3"/>
  <c r="G218" i="3"/>
  <c r="G730" i="3"/>
  <c r="I583" i="3"/>
  <c r="G435" i="3"/>
  <c r="E95" i="3"/>
  <c r="G112" i="3"/>
  <c r="G644" i="3"/>
  <c r="E304" i="3"/>
  <c r="E816" i="3"/>
  <c r="G365" i="3"/>
  <c r="E25" i="3"/>
  <c r="I828" i="3"/>
  <c r="G542" i="3"/>
  <c r="E202" i="3"/>
  <c r="G207" i="3"/>
  <c r="G719" i="3"/>
  <c r="E379" i="3"/>
  <c r="E422" i="3"/>
  <c r="I452" i="3"/>
  <c r="I53" i="3"/>
  <c r="I565" i="3"/>
  <c r="K570" i="3"/>
  <c r="I230" i="3"/>
  <c r="K391" i="3"/>
  <c r="I79" i="3"/>
  <c r="K179" i="3"/>
  <c r="K772" i="3"/>
  <c r="I432" i="3"/>
  <c r="G92" i="3"/>
  <c r="K637" i="3"/>
  <c r="I297" i="3"/>
  <c r="K235" i="3"/>
  <c r="K814" i="3"/>
  <c r="I474" i="3"/>
  <c r="K471" i="3"/>
  <c r="I139" i="3"/>
  <c r="I651" i="3"/>
  <c r="I830" i="3"/>
  <c r="Q506" i="3"/>
  <c r="Q124" i="3"/>
  <c r="Q766" i="3"/>
  <c r="O470" i="3"/>
  <c r="Q831" i="3"/>
  <c r="O519" i="3"/>
  <c r="O104" i="3"/>
  <c r="O616" i="3"/>
  <c r="O177" i="3"/>
  <c r="O689" i="3"/>
  <c r="O242" i="3"/>
  <c r="O754" i="3"/>
  <c r="Q698" i="3"/>
  <c r="O419" i="3"/>
  <c r="Q763" i="3"/>
  <c r="Q774" i="3"/>
  <c r="O692" i="3"/>
  <c r="O229" i="3"/>
  <c r="O741" i="3"/>
  <c r="M39" i="3"/>
  <c r="M614" i="3"/>
  <c r="M51" i="3"/>
  <c r="M623" i="3"/>
  <c r="M116" i="3"/>
  <c r="M672" i="3"/>
  <c r="M181" i="3"/>
  <c r="M721" i="3"/>
  <c r="M236" i="3"/>
  <c r="M762" i="3"/>
  <c r="K422" i="3"/>
  <c r="M419" i="3"/>
  <c r="K79" i="3"/>
  <c r="M428" i="3"/>
  <c r="K88" i="3"/>
  <c r="M453" i="3"/>
  <c r="K113" i="3"/>
  <c r="K301" i="3"/>
  <c r="I12" i="3"/>
  <c r="I524" i="3"/>
  <c r="K529" i="3"/>
  <c r="O236" i="3"/>
  <c r="Q626" i="3"/>
  <c r="O365" i="3"/>
  <c r="M25" i="3"/>
  <c r="M220" i="3"/>
  <c r="M750" i="3"/>
  <c r="M232" i="3"/>
  <c r="M759" i="3"/>
  <c r="M296" i="3"/>
  <c r="M808" i="3"/>
  <c r="M345" i="3"/>
  <c r="K5" i="3"/>
  <c r="M386" i="3"/>
  <c r="K46" i="3"/>
  <c r="O812" i="3"/>
  <c r="M555" i="3"/>
  <c r="O824" i="3"/>
  <c r="M564" i="3"/>
  <c r="M5" i="3"/>
  <c r="M589" i="3"/>
  <c r="K249" i="3"/>
  <c r="K483" i="3"/>
  <c r="I148" i="3"/>
  <c r="I660" i="3"/>
  <c r="K665" i="3"/>
  <c r="O452" i="3"/>
  <c r="Q807" i="3"/>
  <c r="O501" i="3"/>
  <c r="M161" i="3"/>
  <c r="M374" i="3"/>
  <c r="K34" i="3"/>
  <c r="M383" i="3"/>
  <c r="K43" i="3"/>
  <c r="M432" i="3"/>
  <c r="K92" i="3"/>
  <c r="M481" i="3"/>
  <c r="O768" i="3"/>
  <c r="M522" i="3"/>
  <c r="K182" i="3"/>
  <c r="M141" i="3"/>
  <c r="M691" i="3"/>
  <c r="M154" i="3"/>
  <c r="M700" i="3"/>
  <c r="M187" i="3"/>
  <c r="M725" i="3"/>
  <c r="K385" i="3"/>
  <c r="O204" i="3"/>
  <c r="Q605" i="3"/>
  <c r="O349" i="3"/>
  <c r="M9" i="3"/>
  <c r="M199" i="3"/>
  <c r="M734" i="3"/>
  <c r="M211" i="3"/>
  <c r="M743" i="3"/>
  <c r="M276" i="3"/>
  <c r="M792" i="3"/>
  <c r="M329" i="3"/>
  <c r="M841" i="3"/>
  <c r="M370" i="3"/>
  <c r="K30" i="3"/>
  <c r="O791" i="3"/>
  <c r="M539" i="3"/>
  <c r="O803" i="3"/>
  <c r="M548" i="3"/>
  <c r="O836" i="3"/>
  <c r="M573" i="3"/>
  <c r="K233" i="3"/>
  <c r="K451" i="3"/>
  <c r="I636" i="3"/>
  <c r="I141" i="3"/>
  <c r="I653" i="3"/>
  <c r="K658" i="3"/>
  <c r="I318" i="3"/>
  <c r="K507" i="3"/>
  <c r="I167" i="3"/>
  <c r="K296" i="3"/>
  <c r="I8" i="3"/>
  <c r="I520" i="3"/>
  <c r="G180" i="3"/>
  <c r="K725" i="3"/>
  <c r="I385" i="3"/>
  <c r="K352" i="3"/>
  <c r="I50" i="3"/>
  <c r="I562" i="3"/>
  <c r="K567" i="3"/>
  <c r="I227" i="3"/>
  <c r="I739" i="3"/>
  <c r="G96" i="3"/>
  <c r="G632" i="3"/>
  <c r="E292" i="3"/>
  <c r="G297" i="3"/>
  <c r="G809" i="3"/>
  <c r="I780" i="3"/>
  <c r="G506" i="3"/>
  <c r="E166" i="3"/>
  <c r="G211" i="3"/>
  <c r="G723" i="3"/>
  <c r="E383" i="3"/>
  <c r="G420" i="3"/>
  <c r="E80" i="3"/>
  <c r="E592" i="3"/>
  <c r="G123" i="3"/>
  <c r="G653" i="3"/>
  <c r="E313" i="3"/>
  <c r="G318" i="3"/>
  <c r="G830" i="3"/>
  <c r="I765" i="3"/>
  <c r="G495" i="3"/>
  <c r="E155" i="3"/>
  <c r="E667" i="3"/>
  <c r="K856" i="3"/>
  <c r="K521" i="3"/>
  <c r="I341" i="3"/>
  <c r="K293" i="3"/>
  <c r="I6" i="3"/>
  <c r="I518" i="3"/>
  <c r="K707" i="3"/>
  <c r="I367" i="3"/>
  <c r="K548" i="3"/>
  <c r="I208" i="3"/>
  <c r="I720" i="3"/>
  <c r="K383" i="3"/>
  <c r="I73" i="3"/>
  <c r="I585" i="3"/>
  <c r="K590" i="3"/>
  <c r="I250" i="3"/>
  <c r="K172" i="3"/>
  <c r="K767" i="3"/>
  <c r="I427" i="3"/>
  <c r="G87" i="3"/>
  <c r="G224" i="3"/>
  <c r="G736" i="3"/>
  <c r="E396" i="3"/>
  <c r="G401" i="3"/>
  <c r="E61" i="3"/>
  <c r="G66" i="3"/>
  <c r="G610" i="3"/>
  <c r="E270" i="3"/>
  <c r="G315" i="3"/>
  <c r="G827" i="3"/>
  <c r="I804" i="3"/>
  <c r="G524" i="3"/>
  <c r="E184" i="3"/>
  <c r="E696" i="3"/>
  <c r="G245" i="3"/>
  <c r="G757" i="3"/>
  <c r="E417" i="3"/>
  <c r="G422" i="3"/>
  <c r="E82" i="3"/>
  <c r="G51" i="3"/>
  <c r="G599" i="3"/>
  <c r="E259" i="3"/>
  <c r="E771" i="3"/>
  <c r="I220" i="3"/>
  <c r="K737" i="3"/>
  <c r="I445" i="3"/>
  <c r="K432" i="3"/>
  <c r="I110" i="3"/>
  <c r="K231" i="3"/>
  <c r="K811" i="3"/>
  <c r="I471" i="3"/>
  <c r="K652" i="3"/>
  <c r="I312" i="3"/>
  <c r="I824" i="3"/>
  <c r="K517" i="3"/>
  <c r="I177" i="3"/>
  <c r="I689" i="3"/>
  <c r="K694" i="3"/>
  <c r="I354" i="3"/>
  <c r="K311" i="3"/>
  <c r="I19" i="3"/>
  <c r="I531" i="3"/>
  <c r="G191" i="3"/>
  <c r="G424" i="3"/>
  <c r="E84" i="3"/>
  <c r="G54" i="3"/>
  <c r="G601" i="3"/>
  <c r="E261" i="3"/>
  <c r="G298" i="3"/>
  <c r="G810" i="3"/>
  <c r="I791" i="3"/>
  <c r="G515" i="3"/>
  <c r="E175" i="3"/>
  <c r="G212" i="3"/>
  <c r="G724" i="3"/>
  <c r="E384" i="3"/>
  <c r="I623" i="3"/>
  <c r="G445" i="3"/>
  <c r="E105" i="3"/>
  <c r="G82" i="3"/>
  <c r="G622" i="3"/>
  <c r="E282" i="3"/>
  <c r="G287" i="3"/>
  <c r="G799" i="3"/>
  <c r="E459" i="3"/>
  <c r="E529" i="3"/>
  <c r="I612" i="3"/>
  <c r="I133" i="3"/>
  <c r="I645" i="3"/>
  <c r="K650" i="3"/>
  <c r="I310" i="3"/>
  <c r="K498" i="3"/>
  <c r="I159" i="3"/>
  <c r="K285" i="3"/>
  <c r="K852" i="3"/>
  <c r="I512" i="3"/>
  <c r="G172" i="3"/>
  <c r="K717" i="3"/>
  <c r="I377" i="3"/>
  <c r="K341" i="3"/>
  <c r="I42" i="3"/>
  <c r="I554" i="3"/>
  <c r="K559" i="3"/>
  <c r="I219" i="3"/>
  <c r="I731" i="3"/>
  <c r="G85" i="3"/>
  <c r="G624" i="3"/>
  <c r="E284" i="3"/>
  <c r="G289" i="3"/>
  <c r="G801" i="3"/>
  <c r="I769" i="3"/>
  <c r="G498" i="3"/>
  <c r="E158" i="3"/>
  <c r="G203" i="3"/>
  <c r="G715" i="3"/>
  <c r="E375" i="3"/>
  <c r="G412" i="3"/>
  <c r="E72" i="3"/>
  <c r="E584" i="3"/>
  <c r="M288" i="3"/>
  <c r="M330" i="3"/>
  <c r="K502" i="3"/>
  <c r="O735" i="3"/>
  <c r="O783" i="3"/>
  <c r="K193" i="3"/>
  <c r="O620" i="3"/>
  <c r="O669" i="3"/>
  <c r="M542" i="3"/>
  <c r="M551" i="3"/>
  <c r="M600" i="3"/>
  <c r="M649" i="3"/>
  <c r="M690" i="3"/>
  <c r="M347" i="3"/>
  <c r="M356" i="3"/>
  <c r="M381" i="3"/>
  <c r="K205" i="3"/>
  <c r="K769" i="3"/>
  <c r="K453" i="3"/>
  <c r="K252" i="3"/>
  <c r="I487" i="3"/>
  <c r="I328" i="3"/>
  <c r="K533" i="3"/>
  <c r="I705" i="3"/>
  <c r="I370" i="3"/>
  <c r="I35" i="3"/>
  <c r="I606" i="3"/>
  <c r="E100" i="3"/>
  <c r="G617" i="3"/>
  <c r="G314" i="3"/>
  <c r="I813" i="3"/>
  <c r="E191" i="3"/>
  <c r="G740" i="3"/>
  <c r="I687" i="3"/>
  <c r="E121" i="3"/>
  <c r="G638" i="3"/>
  <c r="G303" i="3"/>
  <c r="E475" i="3"/>
  <c r="I644" i="3"/>
  <c r="I661" i="3"/>
  <c r="I326" i="3"/>
  <c r="I175" i="3"/>
  <c r="I16" i="3"/>
  <c r="G188" i="3"/>
  <c r="I393" i="3"/>
  <c r="I58" i="3"/>
  <c r="K575" i="3"/>
  <c r="I747" i="3"/>
  <c r="S746" i="3"/>
  <c r="O42" i="3"/>
  <c r="O103" i="3"/>
  <c r="O200" i="3"/>
  <c r="O273" i="3"/>
  <c r="O338" i="3"/>
  <c r="Q826" i="3"/>
  <c r="O39" i="3"/>
  <c r="Q573" i="3"/>
  <c r="O837" i="3"/>
  <c r="M710" i="3"/>
  <c r="M719" i="3"/>
  <c r="M768" i="3"/>
  <c r="M817" i="3"/>
  <c r="K6" i="3"/>
  <c r="M515" i="3"/>
  <c r="M524" i="3"/>
  <c r="M549" i="3"/>
  <c r="K429" i="3"/>
  <c r="I620" i="3"/>
  <c r="O412" i="3"/>
  <c r="O461" i="3"/>
  <c r="M334" i="3"/>
  <c r="M343" i="3"/>
  <c r="M392" i="3"/>
  <c r="M441" i="3"/>
  <c r="M482" i="3"/>
  <c r="K398" i="3"/>
  <c r="M395" i="3"/>
  <c r="K55" i="3"/>
  <c r="M404" i="3"/>
  <c r="K64" i="3"/>
  <c r="M429" i="3"/>
  <c r="K89" i="3"/>
  <c r="K269" i="3"/>
  <c r="K840" i="3"/>
  <c r="I500" i="3"/>
  <c r="K505" i="3"/>
  <c r="O188" i="3"/>
  <c r="Q594" i="3"/>
  <c r="O341" i="3"/>
  <c r="O853" i="3"/>
  <c r="M188" i="3"/>
  <c r="M726" i="3"/>
  <c r="M200" i="3"/>
  <c r="M735" i="3"/>
  <c r="M266" i="3"/>
  <c r="M784" i="3"/>
  <c r="M321" i="3"/>
  <c r="M833" i="3"/>
  <c r="M362" i="3"/>
  <c r="K22" i="3"/>
  <c r="O780" i="3"/>
  <c r="M531" i="3"/>
  <c r="O792" i="3"/>
  <c r="M540" i="3"/>
  <c r="O825" i="3"/>
  <c r="M565" i="3"/>
  <c r="K225" i="3"/>
  <c r="Q667" i="3"/>
  <c r="O652" i="3"/>
  <c r="O189" i="3"/>
  <c r="O701" i="3"/>
  <c r="O838" i="3"/>
  <c r="M574" i="3"/>
  <c r="O849" i="3"/>
  <c r="M583" i="3"/>
  <c r="M63" i="3"/>
  <c r="M632" i="3"/>
  <c r="M128" i="3"/>
  <c r="M681" i="3"/>
  <c r="M183" i="3"/>
  <c r="M722" i="3"/>
  <c r="K382" i="3"/>
  <c r="M379" i="3"/>
  <c r="K39" i="3"/>
  <c r="M388" i="3"/>
  <c r="K48" i="3"/>
  <c r="M413" i="3"/>
  <c r="K73" i="3"/>
  <c r="K248" i="3"/>
  <c r="I316" i="3"/>
  <c r="K833" i="3"/>
  <c r="I493" i="3"/>
  <c r="K496" i="3"/>
  <c r="I158" i="3"/>
  <c r="K295" i="3"/>
  <c r="I7" i="3"/>
  <c r="I519" i="3"/>
  <c r="K700" i="3"/>
  <c r="I360" i="3"/>
  <c r="G20" i="3"/>
  <c r="K565" i="3"/>
  <c r="I225" i="3"/>
  <c r="K125" i="3"/>
  <c r="K742" i="3"/>
  <c r="I402" i="3"/>
  <c r="K375" i="3"/>
  <c r="I67" i="3"/>
  <c r="I579" i="3"/>
  <c r="I734" i="3"/>
  <c r="G472" i="3"/>
  <c r="E132" i="3"/>
  <c r="G118" i="3"/>
  <c r="G649" i="3"/>
  <c r="E309" i="3"/>
  <c r="G346" i="3"/>
  <c r="E6" i="3"/>
  <c r="I855" i="3"/>
  <c r="G563" i="3"/>
  <c r="E223" i="3"/>
  <c r="G260" i="3"/>
  <c r="G772" i="3"/>
  <c r="E432" i="3"/>
  <c r="I762" i="3"/>
  <c r="G493" i="3"/>
  <c r="E153" i="3"/>
  <c r="G146" i="3"/>
  <c r="G670" i="3"/>
  <c r="E330" i="3"/>
  <c r="G335" i="3"/>
  <c r="G847" i="3"/>
  <c r="E507" i="3"/>
  <c r="K536" i="3"/>
  <c r="I708" i="3"/>
  <c r="I181" i="3"/>
  <c r="I693" i="3"/>
  <c r="K698" i="3"/>
  <c r="I358" i="3"/>
  <c r="K547" i="3"/>
  <c r="I207" i="3"/>
  <c r="K349" i="3"/>
  <c r="I48" i="3"/>
  <c r="I560" i="3"/>
  <c r="K170" i="3"/>
  <c r="K765" i="3"/>
  <c r="I425" i="3"/>
  <c r="K405" i="3"/>
  <c r="I90" i="3"/>
  <c r="I602" i="3"/>
  <c r="K607" i="3"/>
  <c r="I267" i="3"/>
  <c r="I779" i="3"/>
  <c r="Q841" i="3"/>
  <c r="Q22" i="3"/>
  <c r="Q380" i="3"/>
  <c r="O84" i="3"/>
  <c r="O598" i="3"/>
  <c r="O135" i="3"/>
  <c r="O647" i="3"/>
  <c r="O232" i="3"/>
  <c r="Q539" i="3"/>
  <c r="O305" i="3"/>
  <c r="Q632" i="3"/>
  <c r="O370" i="3"/>
  <c r="M30" i="3"/>
  <c r="O17" i="3"/>
  <c r="O547" i="3"/>
  <c r="O82" i="3"/>
  <c r="O220" i="3"/>
  <c r="Q615" i="3"/>
  <c r="O357" i="3"/>
  <c r="M17" i="3"/>
  <c r="M210" i="3"/>
  <c r="M742" i="3"/>
  <c r="M221" i="3"/>
  <c r="M751" i="3"/>
  <c r="M287" i="3"/>
  <c r="M800" i="3"/>
  <c r="M337" i="3"/>
  <c r="M849" i="3"/>
  <c r="M378" i="3"/>
  <c r="K38" i="3"/>
  <c r="O801" i="3"/>
  <c r="M547" i="3"/>
  <c r="O814" i="3"/>
  <c r="M556" i="3"/>
  <c r="O847" i="3"/>
  <c r="M581" i="3"/>
  <c r="K241" i="3"/>
  <c r="K472" i="3"/>
  <c r="I140" i="3"/>
  <c r="I652" i="3"/>
  <c r="K657" i="3"/>
  <c r="O444" i="3"/>
  <c r="Q797" i="3"/>
  <c r="O493" i="3"/>
  <c r="M153" i="3"/>
  <c r="M366" i="3"/>
  <c r="K26" i="3"/>
  <c r="M375" i="3"/>
  <c r="K35" i="3"/>
  <c r="M424" i="3"/>
  <c r="K84" i="3"/>
  <c r="M473" i="3"/>
  <c r="O753" i="3"/>
  <c r="M514" i="3"/>
  <c r="K174" i="3"/>
  <c r="M131" i="3"/>
  <c r="M683" i="3"/>
  <c r="M143" i="3"/>
  <c r="M692" i="3"/>
  <c r="M176" i="3"/>
  <c r="M717" i="3"/>
  <c r="K377" i="3"/>
  <c r="K616" i="3"/>
  <c r="I276" i="3"/>
  <c r="K207" i="3"/>
  <c r="K793" i="3"/>
  <c r="O580" i="3"/>
  <c r="O117" i="3"/>
  <c r="O629" i="3"/>
  <c r="M289" i="3"/>
  <c r="M502" i="3"/>
  <c r="O745" i="3"/>
  <c r="M511" i="3"/>
  <c r="O819" i="3"/>
  <c r="M560" i="3"/>
  <c r="M32" i="3"/>
  <c r="M609" i="3"/>
  <c r="M87" i="3"/>
  <c r="M650" i="3"/>
  <c r="K310" i="3"/>
  <c r="M307" i="3"/>
  <c r="M819" i="3"/>
  <c r="M316" i="3"/>
  <c r="M828" i="3"/>
  <c r="M341" i="3"/>
  <c r="M853" i="3"/>
  <c r="K149" i="3"/>
  <c r="O428" i="3"/>
  <c r="Q775" i="3"/>
  <c r="O477" i="3"/>
  <c r="M137" i="3"/>
  <c r="M350" i="3"/>
  <c r="K10" i="3"/>
  <c r="M359" i="3"/>
  <c r="K19" i="3"/>
  <c r="M408" i="3"/>
  <c r="K68" i="3"/>
  <c r="M457" i="3"/>
  <c r="K117" i="3"/>
  <c r="M498" i="3"/>
  <c r="K158" i="3"/>
  <c r="M109" i="3"/>
  <c r="M667" i="3"/>
  <c r="M122" i="3"/>
  <c r="M676" i="3"/>
  <c r="M155" i="3"/>
  <c r="M701" i="3"/>
  <c r="K361" i="3"/>
  <c r="K720" i="3"/>
  <c r="K346" i="3"/>
  <c r="I269" i="3"/>
  <c r="K197" i="3"/>
  <c r="K786" i="3"/>
  <c r="I446" i="3"/>
  <c r="K635" i="3"/>
  <c r="I295" i="3"/>
  <c r="K467" i="3"/>
  <c r="I136" i="3"/>
  <c r="I648" i="3"/>
  <c r="K287" i="3"/>
  <c r="K853" i="3"/>
  <c r="I513" i="3"/>
  <c r="K518" i="3"/>
  <c r="I178" i="3"/>
  <c r="I690" i="3"/>
  <c r="K695" i="3"/>
  <c r="I355" i="3"/>
  <c r="G15" i="3"/>
  <c r="G248" i="3"/>
  <c r="G760" i="3"/>
  <c r="E420" i="3"/>
  <c r="G425" i="3"/>
  <c r="E85" i="3"/>
  <c r="G98" i="3"/>
  <c r="G634" i="3"/>
  <c r="E294" i="3"/>
  <c r="G339" i="3"/>
  <c r="G851" i="3"/>
  <c r="I836" i="3"/>
  <c r="G548" i="3"/>
  <c r="E208" i="3"/>
  <c r="E720" i="3"/>
  <c r="G269" i="3"/>
  <c r="G781" i="3"/>
  <c r="I630" i="3"/>
  <c r="G446" i="3"/>
  <c r="E106" i="3"/>
  <c r="G83" i="3"/>
  <c r="G623" i="3"/>
  <c r="E283" i="3"/>
  <c r="E795" i="3"/>
  <c r="I260" i="3"/>
  <c r="K777" i="3"/>
  <c r="I469" i="3"/>
  <c r="K464" i="3"/>
  <c r="I134" i="3"/>
  <c r="K263" i="3"/>
  <c r="K835" i="3"/>
  <c r="I495" i="3"/>
  <c r="K676" i="3"/>
  <c r="I336" i="3"/>
  <c r="I848" i="3"/>
  <c r="K541" i="3"/>
  <c r="I201" i="3"/>
  <c r="I713" i="3"/>
  <c r="K718" i="3"/>
  <c r="I378" i="3"/>
  <c r="K343" i="3"/>
  <c r="I43" i="3"/>
  <c r="I555" i="3"/>
  <c r="I638" i="3"/>
  <c r="G352" i="3"/>
  <c r="E12" i="3"/>
  <c r="I810" i="3"/>
  <c r="G529" i="3"/>
  <c r="E189" i="3"/>
  <c r="G226" i="3"/>
  <c r="G738" i="3"/>
  <c r="I615" i="3"/>
  <c r="G443" i="3"/>
  <c r="E103" i="3"/>
  <c r="G122" i="3"/>
  <c r="G652" i="3"/>
  <c r="E312" i="3"/>
  <c r="E824" i="3"/>
  <c r="G373" i="3"/>
  <c r="E33" i="3"/>
  <c r="I838" i="3"/>
  <c r="G550" i="3"/>
  <c r="E210" i="3"/>
  <c r="G215" i="3"/>
  <c r="G727" i="3"/>
  <c r="E387" i="3"/>
  <c r="E433" i="3"/>
  <c r="I476" i="3"/>
  <c r="I61" i="3"/>
  <c r="I573" i="3"/>
  <c r="K578" i="3"/>
  <c r="I238" i="3"/>
  <c r="K402" i="3"/>
  <c r="I87" i="3"/>
  <c r="K189" i="3"/>
  <c r="K780" i="3"/>
  <c r="I440" i="3"/>
  <c r="G100" i="3"/>
  <c r="K645" i="3"/>
  <c r="I305" i="3"/>
  <c r="K245" i="3"/>
  <c r="K822" i="3"/>
  <c r="I482" i="3"/>
  <c r="K482" i="3"/>
  <c r="I147" i="3"/>
  <c r="I659" i="3"/>
  <c r="I841" i="3"/>
  <c r="G552" i="3"/>
  <c r="E212" i="3"/>
  <c r="G217" i="3"/>
  <c r="G729" i="3"/>
  <c r="E389" i="3"/>
  <c r="G426" i="3"/>
  <c r="E86" i="3"/>
  <c r="G110" i="3"/>
  <c r="G643" i="3"/>
  <c r="E303" i="3"/>
  <c r="G340" i="3"/>
  <c r="G852" i="3"/>
  <c r="E512" i="3"/>
  <c r="G17" i="3"/>
  <c r="G573" i="3"/>
  <c r="E233" i="3"/>
  <c r="G238" i="3"/>
  <c r="G750" i="3"/>
  <c r="E410" i="3"/>
  <c r="G415" i="3"/>
  <c r="E75" i="3"/>
  <c r="E587" i="3"/>
  <c r="K696" i="3"/>
  <c r="K314" i="3"/>
  <c r="I261" i="3"/>
  <c r="K187" i="3"/>
  <c r="K778" i="3"/>
  <c r="I438" i="3"/>
  <c r="K627" i="3"/>
  <c r="I287" i="3"/>
  <c r="K456" i="3"/>
  <c r="I128" i="3"/>
  <c r="I640" i="3"/>
  <c r="K276" i="3"/>
  <c r="K845" i="3"/>
  <c r="I505" i="3"/>
  <c r="K510" i="3"/>
  <c r="I170" i="3"/>
  <c r="I682" i="3"/>
  <c r="K687" i="3"/>
  <c r="I347" i="3"/>
  <c r="G7" i="3"/>
  <c r="G240" i="3"/>
  <c r="G752" i="3"/>
  <c r="E412" i="3"/>
  <c r="G417" i="3"/>
  <c r="E77" i="3"/>
  <c r="G88" i="3"/>
  <c r="G626" i="3"/>
  <c r="E286" i="3"/>
  <c r="G331" i="3"/>
  <c r="G843" i="3"/>
  <c r="I825" i="3"/>
  <c r="G540" i="3"/>
  <c r="E200" i="3"/>
  <c r="E712" i="3"/>
  <c r="M624" i="3"/>
  <c r="M673" i="3"/>
  <c r="M714" i="3"/>
  <c r="M371" i="3"/>
  <c r="M380" i="3"/>
  <c r="M405" i="3"/>
  <c r="K237" i="3"/>
  <c r="O9" i="3"/>
  <c r="M201" i="3"/>
  <c r="K74" i="3"/>
  <c r="K83" i="3"/>
  <c r="O767" i="3"/>
  <c r="O822" i="3"/>
  <c r="K222" i="3"/>
  <c r="M731" i="3"/>
  <c r="M740" i="3"/>
  <c r="M765" i="3"/>
  <c r="K848" i="3"/>
  <c r="I333" i="3"/>
  <c r="K850" i="3"/>
  <c r="K699" i="3"/>
  <c r="K540" i="3"/>
  <c r="I712" i="3"/>
  <c r="I65" i="3"/>
  <c r="K582" i="3"/>
  <c r="K162" i="3"/>
  <c r="I419" i="3"/>
  <c r="G312" i="3"/>
  <c r="I757" i="3"/>
  <c r="E149" i="3"/>
  <c r="G698" i="3"/>
  <c r="G403" i="3"/>
  <c r="G69" i="3"/>
  <c r="E272" i="3"/>
  <c r="G333" i="3"/>
  <c r="I785" i="3"/>
  <c r="E170" i="3"/>
  <c r="G687" i="3"/>
  <c r="Q4" i="3"/>
  <c r="I21" i="3"/>
  <c r="K538" i="3"/>
  <c r="K348" i="3"/>
  <c r="K123" i="3"/>
  <c r="I400" i="3"/>
  <c r="K605" i="3"/>
  <c r="K192" i="3"/>
  <c r="I442" i="3"/>
  <c r="I107" i="3"/>
  <c r="I788" i="3"/>
  <c r="Q55" i="3"/>
  <c r="O438" i="3"/>
  <c r="O487" i="3"/>
  <c r="O584" i="3"/>
  <c r="O657" i="3"/>
  <c r="O722" i="3"/>
  <c r="O387" i="3"/>
  <c r="Q688" i="3"/>
  <c r="O197" i="3"/>
  <c r="O848" i="3"/>
  <c r="M8" i="3"/>
  <c r="M74" i="3"/>
  <c r="M139" i="3"/>
  <c r="M194" i="3"/>
  <c r="K390" i="3"/>
  <c r="K47" i="3"/>
  <c r="K56" i="3"/>
  <c r="K81" i="3"/>
  <c r="K832" i="3"/>
  <c r="K495" i="3"/>
  <c r="Q583" i="3"/>
  <c r="O845" i="3"/>
  <c r="M718" i="3"/>
  <c r="M727" i="3"/>
  <c r="M776" i="3"/>
  <c r="M825" i="3"/>
  <c r="K14" i="3"/>
  <c r="O769" i="3"/>
  <c r="M523" i="3"/>
  <c r="O782" i="3"/>
  <c r="M532" i="3"/>
  <c r="O815" i="3"/>
  <c r="M557" i="3"/>
  <c r="K217" i="3"/>
  <c r="K440" i="3"/>
  <c r="I116" i="3"/>
  <c r="I628" i="3"/>
  <c r="K633" i="3"/>
  <c r="O420" i="3"/>
  <c r="Q765" i="3"/>
  <c r="O469" i="3"/>
  <c r="M129" i="3"/>
  <c r="M342" i="3"/>
  <c r="M854" i="3"/>
  <c r="M351" i="3"/>
  <c r="K11" i="3"/>
  <c r="M400" i="3"/>
  <c r="K60" i="3"/>
  <c r="M449" i="3"/>
  <c r="K109" i="3"/>
  <c r="M490" i="3"/>
  <c r="K150" i="3"/>
  <c r="M99" i="3"/>
  <c r="M659" i="3"/>
  <c r="M111" i="3"/>
  <c r="M668" i="3"/>
  <c r="M144" i="3"/>
  <c r="M693" i="3"/>
  <c r="K353" i="3"/>
  <c r="O140" i="3"/>
  <c r="Q562" i="3"/>
  <c r="O317" i="3"/>
  <c r="O829" i="3"/>
  <c r="M156" i="3"/>
  <c r="M702" i="3"/>
  <c r="M168" i="3"/>
  <c r="M711" i="3"/>
  <c r="M234" i="3"/>
  <c r="M760" i="3"/>
  <c r="M297" i="3"/>
  <c r="M809" i="3"/>
  <c r="M338" i="3"/>
  <c r="M850" i="3"/>
  <c r="O727" i="3"/>
  <c r="M507" i="3"/>
  <c r="O760" i="3"/>
  <c r="M516" i="3"/>
  <c r="O793" i="3"/>
  <c r="M541" i="3"/>
  <c r="K201" i="3"/>
  <c r="K419" i="3"/>
  <c r="I572" i="3"/>
  <c r="I109" i="3"/>
  <c r="I621" i="3"/>
  <c r="K626" i="3"/>
  <c r="I286" i="3"/>
  <c r="K466" i="3"/>
  <c r="I135" i="3"/>
  <c r="K253" i="3"/>
  <c r="K828" i="3"/>
  <c r="I488" i="3"/>
  <c r="G148" i="3"/>
  <c r="K693" i="3"/>
  <c r="I353" i="3"/>
  <c r="K309" i="3"/>
  <c r="I18" i="3"/>
  <c r="I530" i="3"/>
  <c r="K535" i="3"/>
  <c r="I195" i="3"/>
  <c r="I707" i="3"/>
  <c r="G53" i="3"/>
  <c r="G600" i="3"/>
  <c r="E260" i="3"/>
  <c r="G265" i="3"/>
  <c r="G777" i="3"/>
  <c r="I737" i="3"/>
  <c r="G474" i="3"/>
  <c r="E134" i="3"/>
  <c r="G174" i="3"/>
  <c r="G691" i="3"/>
  <c r="E351" i="3"/>
  <c r="G388" i="3"/>
  <c r="E48" i="3"/>
  <c r="E560" i="3"/>
  <c r="G81" i="3"/>
  <c r="G621" i="3"/>
  <c r="E281" i="3"/>
  <c r="G286" i="3"/>
  <c r="G798" i="3"/>
  <c r="I695" i="3"/>
  <c r="G463" i="3"/>
  <c r="E123" i="3"/>
  <c r="E635" i="3"/>
  <c r="K792" i="3"/>
  <c r="K442" i="3"/>
  <c r="I309" i="3"/>
  <c r="K251" i="3"/>
  <c r="K826" i="3"/>
  <c r="I486" i="3"/>
  <c r="K675" i="3"/>
  <c r="I335" i="3"/>
  <c r="K516" i="3"/>
  <c r="I176" i="3"/>
  <c r="I688" i="3"/>
  <c r="K340" i="3"/>
  <c r="I41" i="3"/>
  <c r="I553" i="3"/>
  <c r="K558" i="3"/>
  <c r="I218" i="3"/>
  <c r="I730" i="3"/>
  <c r="K735" i="3"/>
  <c r="I395" i="3"/>
  <c r="G55" i="3"/>
  <c r="S775" i="3"/>
  <c r="Q299" i="3"/>
  <c r="Q636" i="3"/>
  <c r="O214" i="3"/>
  <c r="O726" i="3"/>
  <c r="O263" i="3"/>
  <c r="Q619" i="3"/>
  <c r="O360" i="3"/>
  <c r="Q717" i="3"/>
  <c r="O433" i="3"/>
  <c r="Q803" i="3"/>
  <c r="O498" i="3"/>
  <c r="M158" i="3"/>
  <c r="O163" i="3"/>
  <c r="O675" i="3"/>
  <c r="O212" i="3"/>
  <c r="O436" i="3"/>
  <c r="Q786" i="3"/>
  <c r="O485" i="3"/>
  <c r="M145" i="3"/>
  <c r="M358" i="3"/>
  <c r="K18" i="3"/>
  <c r="M367" i="3"/>
  <c r="K27" i="3"/>
  <c r="M416" i="3"/>
  <c r="K76" i="3"/>
  <c r="M465" i="3"/>
  <c r="O719" i="3"/>
  <c r="M506" i="3"/>
  <c r="K166" i="3"/>
  <c r="M120" i="3"/>
  <c r="M675" i="3"/>
  <c r="M132" i="3"/>
  <c r="M684" i="3"/>
  <c r="M165" i="3"/>
  <c r="M709" i="3"/>
  <c r="K369" i="3"/>
  <c r="K608" i="3"/>
  <c r="I268" i="3"/>
  <c r="K196" i="3"/>
  <c r="K785" i="3"/>
  <c r="O572" i="3"/>
  <c r="O109" i="3"/>
  <c r="O621" i="3"/>
  <c r="M281" i="3"/>
  <c r="M494" i="3"/>
  <c r="K154" i="3"/>
  <c r="M503" i="3"/>
  <c r="O808" i="3"/>
  <c r="M552" i="3"/>
  <c r="M21" i="3"/>
  <c r="M601" i="3"/>
  <c r="M76" i="3"/>
  <c r="M642" i="3"/>
  <c r="K302" i="3"/>
  <c r="M299" i="3"/>
  <c r="M811" i="3"/>
  <c r="M308" i="3"/>
  <c r="M820" i="3"/>
  <c r="M333" i="3"/>
  <c r="M845" i="3"/>
  <c r="K132" i="3"/>
  <c r="K744" i="3"/>
  <c r="I404" i="3"/>
  <c r="K378" i="3"/>
  <c r="Q816" i="3"/>
  <c r="O708" i="3"/>
  <c r="O245" i="3"/>
  <c r="O757" i="3"/>
  <c r="M60" i="3"/>
  <c r="M630" i="3"/>
  <c r="M72" i="3"/>
  <c r="M639" i="3"/>
  <c r="M138" i="3"/>
  <c r="M688" i="3"/>
  <c r="M203" i="3"/>
  <c r="M737" i="3"/>
  <c r="M258" i="3"/>
  <c r="M778" i="3"/>
  <c r="K438" i="3"/>
  <c r="M435" i="3"/>
  <c r="K95" i="3"/>
  <c r="M444" i="3"/>
  <c r="K104" i="3"/>
  <c r="M469" i="3"/>
  <c r="K129" i="3"/>
  <c r="K323" i="3"/>
  <c r="O556" i="3"/>
  <c r="O93" i="3"/>
  <c r="O605" i="3"/>
  <c r="M265" i="3"/>
  <c r="M478" i="3"/>
  <c r="K138" i="3"/>
  <c r="M487" i="3"/>
  <c r="O787" i="3"/>
  <c r="M536" i="3"/>
  <c r="O852" i="3"/>
  <c r="M585" i="3"/>
  <c r="M55" i="3"/>
  <c r="M626" i="3"/>
  <c r="K286" i="3"/>
  <c r="M280" i="3"/>
  <c r="M795" i="3"/>
  <c r="M292" i="3"/>
  <c r="M804" i="3"/>
  <c r="M317" i="3"/>
  <c r="M829" i="3"/>
  <c r="K489" i="3"/>
  <c r="I124" i="3"/>
  <c r="K641" i="3"/>
  <c r="I397" i="3"/>
  <c r="K368" i="3"/>
  <c r="I62" i="3"/>
  <c r="K167" i="3"/>
  <c r="K763" i="3"/>
  <c r="I423" i="3"/>
  <c r="K604" i="3"/>
  <c r="I264" i="3"/>
  <c r="I776" i="3"/>
  <c r="K458" i="3"/>
  <c r="I129" i="3"/>
  <c r="I641" i="3"/>
  <c r="K646" i="3"/>
  <c r="I306" i="3"/>
  <c r="K247" i="3"/>
  <c r="K823" i="3"/>
  <c r="I483" i="3"/>
  <c r="G143" i="3"/>
  <c r="G376" i="3"/>
  <c r="E36" i="3"/>
  <c r="I842" i="3"/>
  <c r="G553" i="3"/>
  <c r="E213" i="3"/>
  <c r="G250" i="3"/>
  <c r="G762" i="3"/>
  <c r="I711" i="3"/>
  <c r="G467" i="3"/>
  <c r="E127" i="3"/>
  <c r="G154" i="3"/>
  <c r="G676" i="3"/>
  <c r="E336" i="3"/>
  <c r="E848" i="3"/>
  <c r="G397" i="3"/>
  <c r="E57" i="3"/>
  <c r="G18" i="3"/>
  <c r="G574" i="3"/>
  <c r="E234" i="3"/>
  <c r="G239" i="3"/>
  <c r="G751" i="3"/>
  <c r="E411" i="3"/>
  <c r="E465" i="3"/>
  <c r="I516" i="3"/>
  <c r="I85" i="3"/>
  <c r="I597" i="3"/>
  <c r="K602" i="3"/>
  <c r="I262" i="3"/>
  <c r="K434" i="3"/>
  <c r="I111" i="3"/>
  <c r="K221" i="3"/>
  <c r="K804" i="3"/>
  <c r="I464" i="3"/>
  <c r="G124" i="3"/>
  <c r="K669" i="3"/>
  <c r="I329" i="3"/>
  <c r="K277" i="3"/>
  <c r="K846" i="3"/>
  <c r="I506" i="3"/>
  <c r="K511" i="3"/>
  <c r="I171" i="3"/>
  <c r="I683" i="3"/>
  <c r="G21" i="3"/>
  <c r="G480" i="3"/>
  <c r="E140" i="3"/>
  <c r="G129" i="3"/>
  <c r="G657" i="3"/>
  <c r="E317" i="3"/>
  <c r="G354" i="3"/>
  <c r="E14" i="3"/>
  <c r="G14" i="3"/>
  <c r="G571" i="3"/>
  <c r="E231" i="3"/>
  <c r="G268" i="3"/>
  <c r="G780" i="3"/>
  <c r="E440" i="3"/>
  <c r="I773" i="3"/>
  <c r="G501" i="3"/>
  <c r="E161" i="3"/>
  <c r="G157" i="3"/>
  <c r="G678" i="3"/>
  <c r="E338" i="3"/>
  <c r="G343" i="3"/>
  <c r="G855" i="3"/>
  <c r="E515" i="3"/>
  <c r="K560" i="3"/>
  <c r="I732" i="3"/>
  <c r="I189" i="3"/>
  <c r="I701" i="3"/>
  <c r="K706" i="3"/>
  <c r="I366" i="3"/>
  <c r="K555" i="3"/>
  <c r="I215" i="3"/>
  <c r="K360" i="3"/>
  <c r="I56" i="3"/>
  <c r="I568" i="3"/>
  <c r="K180" i="3"/>
  <c r="K773" i="3"/>
  <c r="I433" i="3"/>
  <c r="K416" i="3"/>
  <c r="I98" i="3"/>
  <c r="I610" i="3"/>
  <c r="K615" i="3"/>
  <c r="I275" i="3"/>
  <c r="I787" i="3"/>
  <c r="G160" i="3"/>
  <c r="G680" i="3"/>
  <c r="E340" i="3"/>
  <c r="G345" i="3"/>
  <c r="E5" i="3"/>
  <c r="I844" i="3"/>
  <c r="G554" i="3"/>
  <c r="E214" i="3"/>
  <c r="G259" i="3"/>
  <c r="G771" i="3"/>
  <c r="I718" i="3"/>
  <c r="G468" i="3"/>
  <c r="E128" i="3"/>
  <c r="E640" i="3"/>
  <c r="G187" i="3"/>
  <c r="G701" i="3"/>
  <c r="E361" i="3"/>
  <c r="G366" i="3"/>
  <c r="E26" i="3"/>
  <c r="I829" i="3"/>
  <c r="G543" i="3"/>
  <c r="E203" i="3"/>
  <c r="E715" i="3"/>
  <c r="I100" i="3"/>
  <c r="K617" i="3"/>
  <c r="I389" i="3"/>
  <c r="K357" i="3"/>
  <c r="I54" i="3"/>
  <c r="K156" i="3"/>
  <c r="K755" i="3"/>
  <c r="I415" i="3"/>
  <c r="K596" i="3"/>
  <c r="I256" i="3"/>
  <c r="I768" i="3"/>
  <c r="K447" i="3"/>
  <c r="I121" i="3"/>
  <c r="I633" i="3"/>
  <c r="K638" i="3"/>
  <c r="I298" i="3"/>
  <c r="K236" i="3"/>
  <c r="K815" i="3"/>
  <c r="I475" i="3"/>
  <c r="G135" i="3"/>
  <c r="G368" i="3"/>
  <c r="E28" i="3"/>
  <c r="I831" i="3"/>
  <c r="G545" i="3"/>
  <c r="E205" i="3"/>
  <c r="G242" i="3"/>
  <c r="G754" i="3"/>
  <c r="I679" i="3"/>
  <c r="G459" i="3"/>
  <c r="E119" i="3"/>
  <c r="G144" i="3"/>
  <c r="G668" i="3"/>
  <c r="E328" i="3"/>
  <c r="E840" i="3"/>
  <c r="G389" i="3"/>
  <c r="E49" i="3"/>
  <c r="G8" i="3"/>
  <c r="G566" i="3"/>
  <c r="E226" i="3"/>
  <c r="G231" i="3"/>
  <c r="G743" i="3"/>
  <c r="E403" i="3"/>
  <c r="E454" i="3"/>
  <c r="B170" i="3"/>
  <c r="B682" i="3"/>
  <c r="E679" i="3"/>
  <c r="B363" i="3"/>
  <c r="E777" i="3"/>
  <c r="E522" i="3"/>
  <c r="B245" i="3"/>
  <c r="B757" i="3"/>
  <c r="E748" i="3"/>
  <c r="B414" i="3"/>
  <c r="L13" i="3"/>
  <c r="B103" i="3"/>
  <c r="E430" i="3"/>
  <c r="B176" i="3"/>
  <c r="E847" i="3"/>
  <c r="B489" i="3"/>
  <c r="R21" i="3"/>
  <c r="D48" i="3"/>
  <c r="C105" i="3"/>
  <c r="B807" i="3"/>
  <c r="P67" i="3"/>
  <c r="B412" i="3"/>
  <c r="C51" i="3"/>
  <c r="R107" i="3"/>
  <c r="N30" i="3"/>
  <c r="L87" i="3"/>
  <c r="B748" i="3"/>
  <c r="L64" i="3"/>
  <c r="J121" i="3"/>
  <c r="H178" i="3"/>
  <c r="H35" i="3"/>
  <c r="F92" i="3"/>
  <c r="B524" i="3"/>
  <c r="D54" i="3"/>
  <c r="C111" i="3"/>
  <c r="B851" i="3"/>
  <c r="F70" i="3"/>
  <c r="D127" i="3"/>
  <c r="C184" i="3"/>
  <c r="P183" i="3"/>
  <c r="H244" i="3"/>
  <c r="F301" i="3"/>
  <c r="E646" i="3"/>
  <c r="B338" i="3"/>
  <c r="B850" i="3"/>
  <c r="B19" i="3"/>
  <c r="B531" i="3"/>
  <c r="B92" i="3"/>
  <c r="E746" i="3"/>
  <c r="B413" i="3"/>
  <c r="J13" i="3"/>
  <c r="B70" i="3"/>
  <c r="B582" i="3"/>
  <c r="E557" i="3"/>
  <c r="B271" i="3"/>
  <c r="E654" i="3"/>
  <c r="B344" i="3"/>
  <c r="B145" i="3"/>
  <c r="B657" i="3"/>
  <c r="B788" i="3"/>
  <c r="P66" i="3"/>
  <c r="N123" i="3"/>
  <c r="G256" i="3"/>
  <c r="G768" i="3"/>
  <c r="I575" i="3"/>
  <c r="G433" i="3"/>
  <c r="E93" i="3"/>
  <c r="G109" i="3"/>
  <c r="G642" i="3"/>
  <c r="E302" i="3"/>
  <c r="G347" i="3"/>
  <c r="E7" i="3"/>
  <c r="I846" i="3"/>
  <c r="G556" i="3"/>
  <c r="E216" i="3"/>
  <c r="E728" i="3"/>
  <c r="G277" i="3"/>
  <c r="G789" i="3"/>
  <c r="I662" i="3"/>
  <c r="G454" i="3"/>
  <c r="E114" i="3"/>
  <c r="G94" i="3"/>
  <c r="G631" i="3"/>
  <c r="E291" i="3"/>
  <c r="E803" i="3"/>
  <c r="I284" i="3"/>
  <c r="K801" i="3"/>
  <c r="I477" i="3"/>
  <c r="K475" i="3"/>
  <c r="I142" i="3"/>
  <c r="K274" i="3"/>
  <c r="K843" i="3"/>
  <c r="I503" i="3"/>
  <c r="K684" i="3"/>
  <c r="I344" i="3"/>
  <c r="I856" i="3"/>
  <c r="K549" i="3"/>
  <c r="I209" i="3"/>
  <c r="I721" i="3"/>
  <c r="K726" i="3"/>
  <c r="I386" i="3"/>
  <c r="K354" i="3"/>
  <c r="I51" i="3"/>
  <c r="I563" i="3"/>
  <c r="I670" i="3"/>
  <c r="G456" i="3"/>
  <c r="E116" i="3"/>
  <c r="G97" i="3"/>
  <c r="G633" i="3"/>
  <c r="E293" i="3"/>
  <c r="G330" i="3"/>
  <c r="G842" i="3"/>
  <c r="I834" i="3"/>
  <c r="G547" i="3"/>
  <c r="E207" i="3"/>
  <c r="G244" i="3"/>
  <c r="G756" i="3"/>
  <c r="E416" i="3"/>
  <c r="I741" i="3"/>
  <c r="G477" i="3"/>
  <c r="E137" i="3"/>
  <c r="G125" i="3"/>
  <c r="G654" i="3"/>
  <c r="E314" i="3"/>
  <c r="G319" i="3"/>
  <c r="G831" i="3"/>
  <c r="E491" i="3"/>
  <c r="K504" i="3"/>
  <c r="I676" i="3"/>
  <c r="I165" i="3"/>
  <c r="I677" i="3"/>
  <c r="K682" i="3"/>
  <c r="I342" i="3"/>
  <c r="K531" i="3"/>
  <c r="I191" i="3"/>
  <c r="K328" i="3"/>
  <c r="I32" i="3"/>
  <c r="I544" i="3"/>
  <c r="K144" i="3"/>
  <c r="K749" i="3"/>
  <c r="I409" i="3"/>
  <c r="K384" i="3"/>
  <c r="I74" i="3"/>
  <c r="I586" i="3"/>
  <c r="K591" i="3"/>
  <c r="I251" i="3"/>
  <c r="I763" i="3"/>
  <c r="G128" i="3"/>
  <c r="G656" i="3"/>
  <c r="E316" i="3"/>
  <c r="G321" i="3"/>
  <c r="G833" i="3"/>
  <c r="I812" i="3"/>
  <c r="G530" i="3"/>
  <c r="E190" i="3"/>
  <c r="G235" i="3"/>
  <c r="G747" i="3"/>
  <c r="I622" i="3"/>
  <c r="G444" i="3"/>
  <c r="E104" i="3"/>
  <c r="E616" i="3"/>
  <c r="G155" i="3"/>
  <c r="G677" i="3"/>
  <c r="E337" i="3"/>
  <c r="G342" i="3"/>
  <c r="G854" i="3"/>
  <c r="I797" i="3"/>
  <c r="G519" i="3"/>
  <c r="E179" i="3"/>
  <c r="E691" i="3"/>
  <c r="E806" i="3"/>
  <c r="B458" i="3"/>
  <c r="J18" i="3"/>
  <c r="B139" i="3"/>
  <c r="E478" i="3"/>
  <c r="B212" i="3"/>
  <c r="B21" i="3"/>
  <c r="B533" i="3"/>
  <c r="E449" i="3"/>
  <c r="B190" i="3"/>
  <c r="B702" i="3"/>
  <c r="E717" i="3"/>
  <c r="B391" i="3"/>
  <c r="E814" i="3"/>
  <c r="E549" i="3"/>
  <c r="B265" i="3"/>
  <c r="B777" i="3"/>
  <c r="F23" i="3"/>
  <c r="D80" i="3"/>
  <c r="C137" i="3"/>
  <c r="R42" i="3"/>
  <c r="P99" i="3"/>
  <c r="D26" i="3"/>
  <c r="C83" i="3"/>
  <c r="B715" i="3"/>
  <c r="N62" i="3"/>
  <c r="L119" i="3"/>
  <c r="N39" i="3"/>
  <c r="L96" i="3"/>
  <c r="J153" i="3"/>
  <c r="B799" i="3"/>
  <c r="H67" i="3"/>
  <c r="F124" i="3"/>
  <c r="F29" i="3"/>
  <c r="D86" i="3"/>
  <c r="C143" i="3"/>
  <c r="H45" i="3"/>
  <c r="F102" i="3"/>
  <c r="D159" i="3"/>
  <c r="L150" i="3"/>
  <c r="J219" i="3"/>
  <c r="M752" i="3"/>
  <c r="M801" i="3"/>
  <c r="M842" i="3"/>
  <c r="M499" i="3"/>
  <c r="M508" i="3"/>
  <c r="M533" i="3"/>
  <c r="K408" i="3"/>
  <c r="O157" i="3"/>
  <c r="O795" i="3"/>
  <c r="O807" i="3"/>
  <c r="M20" i="3"/>
  <c r="M85" i="3"/>
  <c r="M140" i="3"/>
  <c r="K350" i="3"/>
  <c r="K7" i="3"/>
  <c r="K16" i="3"/>
  <c r="K41" i="3"/>
  <c r="I252" i="3"/>
  <c r="I461" i="3"/>
  <c r="I126" i="3"/>
  <c r="K827" i="3"/>
  <c r="K668" i="3"/>
  <c r="I840" i="3"/>
  <c r="I193" i="3"/>
  <c r="K710" i="3"/>
  <c r="K332" i="3"/>
  <c r="I547" i="3"/>
  <c r="G440" i="3"/>
  <c r="G75" i="3"/>
  <c r="E277" i="3"/>
  <c r="G826" i="3"/>
  <c r="G531" i="3"/>
  <c r="G228" i="3"/>
  <c r="E400" i="3"/>
  <c r="G461" i="3"/>
  <c r="G104" i="3"/>
  <c r="E298" i="3"/>
  <c r="G815" i="3"/>
  <c r="K461" i="3"/>
  <c r="I149" i="3"/>
  <c r="K666" i="3"/>
  <c r="K515" i="3"/>
  <c r="K307" i="3"/>
  <c r="I528" i="3"/>
  <c r="K733" i="3"/>
  <c r="K363" i="3"/>
  <c r="I570" i="3"/>
  <c r="I235" i="3"/>
  <c r="Q777" i="3"/>
  <c r="Q316" i="3"/>
  <c r="O566" i="3"/>
  <c r="O615" i="3"/>
  <c r="O712" i="3"/>
  <c r="Q590" i="3"/>
  <c r="O850" i="3"/>
  <c r="O515" i="3"/>
  <c r="O156" i="3"/>
  <c r="O325" i="3"/>
  <c r="M167" i="3"/>
  <c r="M179" i="3"/>
  <c r="M244" i="3"/>
  <c r="M305" i="3"/>
  <c r="M346" i="3"/>
  <c r="O759" i="3"/>
  <c r="O771" i="3"/>
  <c r="O804" i="3"/>
  <c r="K209" i="3"/>
  <c r="I108" i="3"/>
  <c r="K625" i="3"/>
  <c r="Q754" i="3"/>
  <c r="M121" i="3"/>
  <c r="M846" i="3"/>
  <c r="M855" i="3"/>
  <c r="K52" i="3"/>
  <c r="K101" i="3"/>
  <c r="K142" i="3"/>
  <c r="M88" i="3"/>
  <c r="M651" i="3"/>
  <c r="M100" i="3"/>
  <c r="M660" i="3"/>
  <c r="M133" i="3"/>
  <c r="M685" i="3"/>
  <c r="K345" i="3"/>
  <c r="K584" i="3"/>
  <c r="I244" i="3"/>
  <c r="K164" i="3"/>
  <c r="K761" i="3"/>
  <c r="O548" i="3"/>
  <c r="O83" i="3"/>
  <c r="O597" i="3"/>
  <c r="M257" i="3"/>
  <c r="M470" i="3"/>
  <c r="K130" i="3"/>
  <c r="M479" i="3"/>
  <c r="O776" i="3"/>
  <c r="M528" i="3"/>
  <c r="O841" i="3"/>
  <c r="M577" i="3"/>
  <c r="M44" i="3"/>
  <c r="M618" i="3"/>
  <c r="K278" i="3"/>
  <c r="M269" i="3"/>
  <c r="M787" i="3"/>
  <c r="M282" i="3"/>
  <c r="M796" i="3"/>
  <c r="M309" i="3"/>
  <c r="M821" i="3"/>
  <c r="K481" i="3"/>
  <c r="O396" i="3"/>
  <c r="Q733" i="3"/>
  <c r="O445" i="3"/>
  <c r="M105" i="3"/>
  <c r="M318" i="3"/>
  <c r="M830" i="3"/>
  <c r="M327" i="3"/>
  <c r="M839" i="3"/>
  <c r="M376" i="3"/>
  <c r="K36" i="3"/>
  <c r="M425" i="3"/>
  <c r="K85" i="3"/>
  <c r="M466" i="3"/>
  <c r="K126" i="3"/>
  <c r="M67" i="3"/>
  <c r="M635" i="3"/>
  <c r="M79" i="3"/>
  <c r="M644" i="3"/>
  <c r="M112" i="3"/>
  <c r="M669" i="3"/>
  <c r="K329" i="3"/>
  <c r="K656" i="3"/>
  <c r="K260" i="3"/>
  <c r="I237" i="3"/>
  <c r="K155" i="3"/>
  <c r="K754" i="3"/>
  <c r="I414" i="3"/>
  <c r="K603" i="3"/>
  <c r="I263" i="3"/>
  <c r="K424" i="3"/>
  <c r="I104" i="3"/>
  <c r="I616" i="3"/>
  <c r="K244" i="3"/>
  <c r="K821" i="3"/>
  <c r="I481" i="3"/>
  <c r="K480" i="3"/>
  <c r="I146" i="3"/>
  <c r="I658" i="3"/>
  <c r="K663" i="3"/>
  <c r="I323" i="3"/>
  <c r="I835" i="3"/>
  <c r="G216" i="3"/>
  <c r="G728" i="3"/>
  <c r="E388" i="3"/>
  <c r="G393" i="3"/>
  <c r="E53" i="3"/>
  <c r="G56" i="3"/>
  <c r="G602" i="3"/>
  <c r="E262" i="3"/>
  <c r="G307" i="3"/>
  <c r="G819" i="3"/>
  <c r="I793" i="3"/>
  <c r="G516" i="3"/>
  <c r="E176" i="3"/>
  <c r="E688" i="3"/>
  <c r="G237" i="3"/>
  <c r="G749" i="3"/>
  <c r="E409" i="3"/>
  <c r="G414" i="3"/>
  <c r="E74" i="3"/>
  <c r="G41" i="3"/>
  <c r="G591" i="3"/>
  <c r="E251" i="3"/>
  <c r="E763" i="3"/>
  <c r="I196" i="3"/>
  <c r="K713" i="3"/>
  <c r="I437" i="3"/>
  <c r="K421" i="3"/>
  <c r="I102" i="3"/>
  <c r="K220" i="3"/>
  <c r="K803" i="3"/>
  <c r="I463" i="3"/>
  <c r="K644" i="3"/>
  <c r="I304" i="3"/>
  <c r="I816" i="3"/>
  <c r="K509" i="3"/>
  <c r="I169" i="3"/>
  <c r="I681" i="3"/>
  <c r="K686" i="3"/>
  <c r="I346" i="3"/>
  <c r="K300" i="3"/>
  <c r="I11" i="3"/>
  <c r="I523" i="3"/>
  <c r="G183" i="3"/>
  <c r="Q250" i="3"/>
  <c r="S523" i="3"/>
  <c r="O40" i="3"/>
  <c r="O342" i="3"/>
  <c r="Q661" i="3"/>
  <c r="O391" i="3"/>
  <c r="Q790" i="3"/>
  <c r="O488" i="3"/>
  <c r="O35" i="3"/>
  <c r="O561" i="3"/>
  <c r="O114" i="3"/>
  <c r="O626" i="3"/>
  <c r="M286" i="3"/>
  <c r="O291" i="3"/>
  <c r="Q592" i="3"/>
  <c r="O340" i="3"/>
  <c r="O564" i="3"/>
  <c r="O101" i="3"/>
  <c r="O613" i="3"/>
  <c r="M273" i="3"/>
  <c r="M486" i="3"/>
  <c r="K146" i="3"/>
  <c r="M495" i="3"/>
  <c r="O798" i="3"/>
  <c r="M544" i="3"/>
  <c r="M11" i="3"/>
  <c r="M593" i="3"/>
  <c r="M66" i="3"/>
  <c r="M634" i="3"/>
  <c r="K294" i="3"/>
  <c r="M291" i="3"/>
  <c r="M803" i="3"/>
  <c r="M300" i="3"/>
  <c r="M812" i="3"/>
  <c r="M325" i="3"/>
  <c r="M837" i="3"/>
  <c r="K497" i="3"/>
  <c r="K736" i="3"/>
  <c r="I396" i="3"/>
  <c r="K367" i="3"/>
  <c r="Q795" i="3"/>
  <c r="O700" i="3"/>
  <c r="O237" i="3"/>
  <c r="O749" i="3"/>
  <c r="M50" i="3"/>
  <c r="M622" i="3"/>
  <c r="M61" i="3"/>
  <c r="M631" i="3"/>
  <c r="M127" i="3"/>
  <c r="M680" i="3"/>
  <c r="M192" i="3"/>
  <c r="M729" i="3"/>
  <c r="M247" i="3"/>
  <c r="M770" i="3"/>
  <c r="K430" i="3"/>
  <c r="M427" i="3"/>
  <c r="K87" i="3"/>
  <c r="M436" i="3"/>
  <c r="K96" i="3"/>
  <c r="M461" i="3"/>
  <c r="K121" i="3"/>
  <c r="K312" i="3"/>
  <c r="I20" i="3"/>
  <c r="I532" i="3"/>
  <c r="K537" i="3"/>
  <c r="O252" i="3"/>
  <c r="Q637" i="3"/>
  <c r="O373" i="3"/>
  <c r="M33" i="3"/>
  <c r="M231" i="3"/>
  <c r="M758" i="3"/>
  <c r="M243" i="3"/>
  <c r="M767" i="3"/>
  <c r="M304" i="3"/>
  <c r="M816" i="3"/>
  <c r="M353" i="3"/>
  <c r="K13" i="3"/>
  <c r="M394" i="3"/>
  <c r="K54" i="3"/>
  <c r="O823" i="3"/>
  <c r="M563" i="3"/>
  <c r="O835" i="3"/>
  <c r="M572" i="3"/>
  <c r="M16" i="3"/>
  <c r="M597" i="3"/>
  <c r="K257" i="3"/>
  <c r="Q752" i="3"/>
  <c r="O684" i="3"/>
  <c r="O221" i="3"/>
  <c r="O733" i="3"/>
  <c r="M28" i="3"/>
  <c r="M606" i="3"/>
  <c r="M40" i="3"/>
  <c r="M615" i="3"/>
  <c r="M106" i="3"/>
  <c r="M664" i="3"/>
  <c r="M171" i="3"/>
  <c r="M713" i="3"/>
  <c r="M226" i="3"/>
  <c r="M754" i="3"/>
  <c r="K414" i="3"/>
  <c r="M411" i="3"/>
  <c r="K71" i="3"/>
  <c r="M420" i="3"/>
  <c r="K80" i="3"/>
  <c r="M445" i="3"/>
  <c r="K105" i="3"/>
  <c r="K291" i="3"/>
  <c r="I380" i="3"/>
  <c r="I13" i="3"/>
  <c r="I525" i="3"/>
  <c r="K530" i="3"/>
  <c r="I190" i="3"/>
  <c r="K338" i="3"/>
  <c r="I39" i="3"/>
  <c r="I551" i="3"/>
  <c r="K732" i="3"/>
  <c r="I392" i="3"/>
  <c r="G52" i="3"/>
  <c r="K597" i="3"/>
  <c r="I257" i="3"/>
  <c r="K181" i="3"/>
  <c r="K774" i="3"/>
  <c r="I434" i="3"/>
  <c r="K418" i="3"/>
  <c r="I99" i="3"/>
  <c r="I611" i="3"/>
  <c r="I777" i="3"/>
  <c r="G504" i="3"/>
  <c r="E164" i="3"/>
  <c r="G161" i="3"/>
  <c r="G681" i="3"/>
  <c r="E341" i="3"/>
  <c r="G378" i="3"/>
  <c r="E38" i="3"/>
  <c r="G46" i="3"/>
  <c r="G595" i="3"/>
  <c r="E255" i="3"/>
  <c r="G292" i="3"/>
  <c r="G804" i="3"/>
  <c r="E464" i="3"/>
  <c r="I805" i="3"/>
  <c r="G525" i="3"/>
  <c r="E185" i="3"/>
  <c r="G189" i="3"/>
  <c r="G702" i="3"/>
  <c r="E362" i="3"/>
  <c r="G367" i="3"/>
  <c r="E27" i="3"/>
  <c r="E539" i="3"/>
  <c r="K600" i="3"/>
  <c r="K186" i="3"/>
  <c r="I213" i="3"/>
  <c r="I725" i="3"/>
  <c r="K730" i="3"/>
  <c r="I390" i="3"/>
  <c r="K579" i="3"/>
  <c r="I239" i="3"/>
  <c r="K392" i="3"/>
  <c r="I80" i="3"/>
  <c r="I592" i="3"/>
  <c r="K212" i="3"/>
  <c r="K797" i="3"/>
  <c r="I457" i="3"/>
  <c r="K448" i="3"/>
  <c r="I122" i="3"/>
  <c r="I634" i="3"/>
  <c r="K639" i="3"/>
  <c r="I299" i="3"/>
  <c r="I811" i="3"/>
  <c r="G64" i="3"/>
  <c r="G608" i="3"/>
  <c r="E268" i="3"/>
  <c r="G273" i="3"/>
  <c r="G785" i="3"/>
  <c r="I748" i="3"/>
  <c r="G482" i="3"/>
  <c r="E142" i="3"/>
  <c r="G185" i="3"/>
  <c r="G699" i="3"/>
  <c r="E359" i="3"/>
  <c r="G396" i="3"/>
  <c r="E56" i="3"/>
  <c r="E568" i="3"/>
  <c r="G91" i="3"/>
  <c r="G629" i="3"/>
  <c r="E289" i="3"/>
  <c r="G294" i="3"/>
  <c r="G806" i="3"/>
  <c r="I727" i="3"/>
  <c r="G471" i="3"/>
  <c r="E131" i="3"/>
  <c r="E643" i="3"/>
  <c r="K816" i="3"/>
  <c r="K474" i="3"/>
  <c r="I317" i="3"/>
  <c r="K261" i="3"/>
  <c r="K834" i="3"/>
  <c r="I494" i="3"/>
  <c r="K683" i="3"/>
  <c r="I343" i="3"/>
  <c r="K524" i="3"/>
  <c r="I184" i="3"/>
  <c r="I696" i="3"/>
  <c r="K351" i="3"/>
  <c r="I49" i="3"/>
  <c r="I561" i="3"/>
  <c r="K566" i="3"/>
  <c r="I226" i="3"/>
  <c r="K131" i="3"/>
  <c r="K743" i="3"/>
  <c r="I403" i="3"/>
  <c r="G63" i="3"/>
  <c r="G296" i="3"/>
  <c r="G808" i="3"/>
  <c r="I735" i="3"/>
  <c r="G473" i="3"/>
  <c r="E133" i="3"/>
  <c r="G162" i="3"/>
  <c r="G682" i="3"/>
  <c r="E342" i="3"/>
  <c r="G387" i="3"/>
  <c r="E47" i="3"/>
  <c r="G48" i="3"/>
  <c r="G596" i="3"/>
  <c r="E256" i="3"/>
  <c r="E768" i="3"/>
  <c r="G317" i="3"/>
  <c r="G829" i="3"/>
  <c r="I764" i="3"/>
  <c r="G494" i="3"/>
  <c r="E154" i="3"/>
  <c r="G147" i="3"/>
  <c r="G671" i="3"/>
  <c r="E331" i="3"/>
  <c r="E843" i="3"/>
  <c r="I356" i="3"/>
  <c r="I5" i="3"/>
  <c r="I517" i="3"/>
  <c r="K522" i="3"/>
  <c r="I182" i="3"/>
  <c r="K327" i="3"/>
  <c r="I31" i="3"/>
  <c r="I543" i="3"/>
  <c r="K724" i="3"/>
  <c r="I384" i="3"/>
  <c r="G44" i="3"/>
  <c r="K589" i="3"/>
  <c r="I249" i="3"/>
  <c r="K171" i="3"/>
  <c r="K766" i="3"/>
  <c r="I426" i="3"/>
  <c r="K407" i="3"/>
  <c r="I91" i="3"/>
  <c r="I603" i="3"/>
  <c r="I766" i="3"/>
  <c r="G496" i="3"/>
  <c r="E156" i="3"/>
  <c r="G150" i="3"/>
  <c r="G673" i="3"/>
  <c r="E333" i="3"/>
  <c r="G370" i="3"/>
  <c r="E30" i="3"/>
  <c r="G35" i="3"/>
  <c r="G587" i="3"/>
  <c r="E247" i="3"/>
  <c r="G284" i="3"/>
  <c r="G796" i="3"/>
  <c r="E456" i="3"/>
  <c r="I794" i="3"/>
  <c r="G517" i="3"/>
  <c r="E177" i="3"/>
  <c r="G178" i="3"/>
  <c r="G694" i="3"/>
  <c r="E354" i="3"/>
  <c r="G359" i="3"/>
  <c r="E19" i="3"/>
  <c r="E531" i="3"/>
  <c r="E593" i="3"/>
  <c r="B298" i="3"/>
  <c r="B810" i="3"/>
  <c r="E850" i="3"/>
  <c r="B491" i="3"/>
  <c r="B52" i="3"/>
  <c r="E693" i="3"/>
  <c r="B373" i="3"/>
  <c r="C9" i="3"/>
  <c r="B30" i="3"/>
  <c r="B542" i="3"/>
  <c r="E503" i="3"/>
  <c r="B231" i="3"/>
  <c r="E601" i="3"/>
  <c r="B304" i="3"/>
  <c r="B105" i="3"/>
  <c r="B617" i="3"/>
  <c r="B708" i="3"/>
  <c r="H62" i="3"/>
  <c r="F119" i="3"/>
  <c r="D25" i="3"/>
  <c r="C82" i="3"/>
  <c r="B760" i="3"/>
  <c r="F65" i="3"/>
  <c r="D122" i="3"/>
  <c r="R44" i="3"/>
  <c r="P101" i="3"/>
  <c r="L21" i="3"/>
  <c r="P78" i="3"/>
  <c r="N135" i="3"/>
  <c r="B360" i="3"/>
  <c r="L49" i="3"/>
  <c r="J106" i="3"/>
  <c r="B816" i="3"/>
  <c r="H68" i="3"/>
  <c r="F125" i="3"/>
  <c r="L27" i="3"/>
  <c r="J84" i="3"/>
  <c r="H141" i="3"/>
  <c r="F198" i="3"/>
  <c r="F201" i="3"/>
  <c r="L258" i="3"/>
  <c r="J315" i="3"/>
  <c r="E817" i="3"/>
  <c r="B466" i="3"/>
  <c r="H19" i="3"/>
  <c r="B147" i="3"/>
  <c r="E489" i="3"/>
  <c r="B220" i="3"/>
  <c r="B29" i="3"/>
  <c r="B541" i="3"/>
  <c r="E460" i="3"/>
  <c r="B198" i="3"/>
  <c r="B710" i="3"/>
  <c r="E727" i="3"/>
  <c r="B399" i="3"/>
  <c r="E825" i="3"/>
  <c r="E559" i="3"/>
  <c r="B273" i="3"/>
  <c r="B785" i="3"/>
  <c r="D24" i="3"/>
  <c r="C81" i="3"/>
  <c r="R137" i="3"/>
  <c r="G384" i="3"/>
  <c r="E44" i="3"/>
  <c r="I853" i="3"/>
  <c r="G561" i="3"/>
  <c r="E221" i="3"/>
  <c r="G258" i="3"/>
  <c r="G770" i="3"/>
  <c r="I738" i="3"/>
  <c r="G475" i="3"/>
  <c r="E135" i="3"/>
  <c r="G165" i="3"/>
  <c r="G684" i="3"/>
  <c r="E344" i="3"/>
  <c r="E856" i="3"/>
  <c r="G405" i="3"/>
  <c r="E65" i="3"/>
  <c r="G29" i="3"/>
  <c r="G582" i="3"/>
  <c r="E242" i="3"/>
  <c r="G247" i="3"/>
  <c r="G759" i="3"/>
  <c r="E419" i="3"/>
  <c r="E476" i="3"/>
  <c r="I540" i="3"/>
  <c r="I93" i="3"/>
  <c r="I605" i="3"/>
  <c r="K610" i="3"/>
  <c r="I270" i="3"/>
  <c r="K444" i="3"/>
  <c r="I119" i="3"/>
  <c r="K232" i="3"/>
  <c r="K812" i="3"/>
  <c r="I472" i="3"/>
  <c r="G132" i="3"/>
  <c r="K677" i="3"/>
  <c r="I337" i="3"/>
  <c r="K288" i="3"/>
  <c r="K854" i="3"/>
  <c r="I514" i="3"/>
  <c r="K519" i="3"/>
  <c r="I179" i="3"/>
  <c r="I691" i="3"/>
  <c r="G32" i="3"/>
  <c r="G584" i="3"/>
  <c r="E244" i="3"/>
  <c r="G249" i="3"/>
  <c r="G761" i="3"/>
  <c r="I678" i="3"/>
  <c r="G458" i="3"/>
  <c r="E118" i="3"/>
  <c r="G153" i="3"/>
  <c r="G675" i="3"/>
  <c r="E335" i="3"/>
  <c r="G372" i="3"/>
  <c r="E32" i="3"/>
  <c r="E544" i="3"/>
  <c r="G59" i="3"/>
  <c r="G605" i="3"/>
  <c r="E265" i="3"/>
  <c r="G270" i="3"/>
  <c r="G782" i="3"/>
  <c r="I631" i="3"/>
  <c r="G447" i="3"/>
  <c r="E107" i="3"/>
  <c r="E619" i="3"/>
  <c r="K760" i="3"/>
  <c r="K399" i="3"/>
  <c r="I293" i="3"/>
  <c r="K229" i="3"/>
  <c r="K810" i="3"/>
  <c r="I470" i="3"/>
  <c r="K659" i="3"/>
  <c r="I319" i="3"/>
  <c r="K499" i="3"/>
  <c r="I160" i="3"/>
  <c r="I672" i="3"/>
  <c r="K319" i="3"/>
  <c r="I25" i="3"/>
  <c r="I537" i="3"/>
  <c r="K542" i="3"/>
  <c r="I202" i="3"/>
  <c r="I714" i="3"/>
  <c r="K719" i="3"/>
  <c r="I379" i="3"/>
  <c r="G39" i="3"/>
  <c r="G272" i="3"/>
  <c r="G784" i="3"/>
  <c r="I639" i="3"/>
  <c r="G449" i="3"/>
  <c r="E109" i="3"/>
  <c r="G130" i="3"/>
  <c r="G658" i="3"/>
  <c r="E318" i="3"/>
  <c r="G363" i="3"/>
  <c r="E23" i="3"/>
  <c r="G16" i="3"/>
  <c r="G572" i="3"/>
  <c r="E232" i="3"/>
  <c r="E744" i="3"/>
  <c r="G293" i="3"/>
  <c r="G805" i="3"/>
  <c r="I726" i="3"/>
  <c r="G470" i="3"/>
  <c r="E130" i="3"/>
  <c r="G115" i="3"/>
  <c r="G647" i="3"/>
  <c r="E307" i="3"/>
  <c r="E819" i="3"/>
  <c r="B74" i="3"/>
  <c r="B586" i="3"/>
  <c r="E551" i="3"/>
  <c r="B267" i="3"/>
  <c r="E649" i="3"/>
  <c r="B340" i="3"/>
  <c r="B149" i="3"/>
  <c r="B661" i="3"/>
  <c r="E620" i="3"/>
  <c r="B318" i="3"/>
  <c r="B830" i="3"/>
  <c r="B7" i="3"/>
  <c r="B519" i="3"/>
  <c r="B80" i="3"/>
  <c r="E719" i="3"/>
  <c r="B393" i="3"/>
  <c r="F11" i="3"/>
  <c r="J37" i="3"/>
  <c r="H94" i="3"/>
  <c r="B615" i="3"/>
  <c r="D57" i="3"/>
  <c r="C114" i="3"/>
  <c r="H40" i="3"/>
  <c r="F97" i="3"/>
  <c r="L18" i="3"/>
  <c r="R76" i="3"/>
  <c r="B516" i="3"/>
  <c r="R53" i="3"/>
  <c r="P110" i="3"/>
  <c r="N167" i="3"/>
  <c r="N24" i="3"/>
  <c r="L81" i="3"/>
  <c r="J138" i="3"/>
  <c r="J43" i="3"/>
  <c r="H100" i="3"/>
  <c r="B659" i="3"/>
  <c r="L59" i="3"/>
  <c r="J116" i="3"/>
  <c r="H173" i="3"/>
  <c r="L169" i="3"/>
  <c r="N233" i="3"/>
  <c r="G645" i="3"/>
  <c r="G310" i="3"/>
  <c r="I754" i="3"/>
  <c r="E147" i="3"/>
  <c r="E764" i="3"/>
  <c r="R14" i="3"/>
  <c r="E436" i="3"/>
  <c r="I4" i="3"/>
  <c r="E390" i="3"/>
  <c r="B670" i="3"/>
  <c r="B359" i="3"/>
  <c r="E506" i="3"/>
  <c r="B745" i="3"/>
  <c r="L76" i="3"/>
  <c r="H39" i="3"/>
  <c r="J22" i="3"/>
  <c r="B651" i="3"/>
  <c r="C116" i="3"/>
  <c r="C93" i="3"/>
  <c r="B735" i="3"/>
  <c r="N120" i="3"/>
  <c r="L82" i="3"/>
  <c r="P41" i="3"/>
  <c r="L155" i="3"/>
  <c r="R215" i="3"/>
  <c r="N329" i="3"/>
  <c r="B594" i="3"/>
  <c r="B275" i="3"/>
  <c r="B348" i="3"/>
  <c r="B669" i="3"/>
  <c r="B326" i="3"/>
  <c r="B15" i="3"/>
  <c r="B88" i="3"/>
  <c r="B401" i="3"/>
  <c r="H38" i="3"/>
  <c r="B631" i="3"/>
  <c r="E172" i="3"/>
  <c r="G689" i="3"/>
  <c r="G386" i="3"/>
  <c r="G57" i="3"/>
  <c r="E263" i="3"/>
  <c r="G812" i="3"/>
  <c r="I815" i="3"/>
  <c r="E193" i="3"/>
  <c r="G710" i="3"/>
  <c r="G375" i="3"/>
  <c r="E547" i="3"/>
  <c r="K218" i="3"/>
  <c r="I733" i="3"/>
  <c r="I398" i="3"/>
  <c r="I247" i="3"/>
  <c r="I88" i="3"/>
  <c r="K223" i="3"/>
  <c r="I465" i="3"/>
  <c r="I130" i="3"/>
  <c r="K647" i="3"/>
  <c r="I819" i="3"/>
  <c r="G712" i="3"/>
  <c r="G377" i="3"/>
  <c r="G34" i="3"/>
  <c r="E246" i="3"/>
  <c r="G803" i="3"/>
  <c r="G500" i="3"/>
  <c r="E672" i="3"/>
  <c r="G733" i="3"/>
  <c r="G398" i="3"/>
  <c r="G19" i="3"/>
  <c r="E235" i="3"/>
  <c r="I164" i="3"/>
  <c r="I421" i="3"/>
  <c r="I86" i="3"/>
  <c r="K787" i="3"/>
  <c r="K628" i="3"/>
  <c r="I800" i="3"/>
  <c r="I153" i="3"/>
  <c r="K670" i="3"/>
  <c r="K279" i="3"/>
  <c r="I507" i="3"/>
  <c r="G400" i="3"/>
  <c r="G22" i="3"/>
  <c r="E237" i="3"/>
  <c r="G786" i="3"/>
  <c r="G491" i="3"/>
  <c r="G186" i="3"/>
  <c r="E360" i="3"/>
  <c r="G421" i="3"/>
  <c r="G50" i="3"/>
  <c r="E258" i="3"/>
  <c r="G775" i="3"/>
  <c r="E497" i="3"/>
  <c r="B714" i="3"/>
  <c r="B395" i="3"/>
  <c r="E565" i="3"/>
  <c r="B789" i="3"/>
  <c r="B446" i="3"/>
  <c r="B135" i="3"/>
  <c r="B208" i="3"/>
  <c r="B521" i="3"/>
  <c r="N51" i="3"/>
  <c r="J7" i="3"/>
  <c r="B540" i="3"/>
  <c r="J111" i="3"/>
  <c r="D91" i="3"/>
  <c r="D68" i="3"/>
  <c r="R181" i="3"/>
  <c r="P95" i="3"/>
  <c r="N57" i="3"/>
  <c r="H12" i="3"/>
  <c r="N130" i="3"/>
  <c r="L188" i="3"/>
  <c r="H276" i="3"/>
  <c r="F333" i="3"/>
  <c r="B114" i="3"/>
  <c r="B626" i="3"/>
  <c r="E605" i="3"/>
  <c r="B307" i="3"/>
  <c r="E702" i="3"/>
  <c r="E447" i="3"/>
  <c r="B189" i="3"/>
  <c r="B701" i="3"/>
  <c r="E673" i="3"/>
  <c r="B358" i="3"/>
  <c r="H7" i="3"/>
  <c r="B47" i="3"/>
  <c r="B559" i="3"/>
  <c r="B120" i="3"/>
  <c r="E773" i="3"/>
  <c r="B433" i="3"/>
  <c r="N15" i="3"/>
  <c r="R41" i="3"/>
  <c r="P98" i="3"/>
  <c r="B695" i="3"/>
  <c r="G544" i="3"/>
  <c r="E204" i="3"/>
  <c r="G209" i="3"/>
  <c r="G721" i="3"/>
  <c r="E381" i="3"/>
  <c r="G418" i="3"/>
  <c r="E78" i="3"/>
  <c r="G99" i="3"/>
  <c r="G635" i="3"/>
  <c r="E295" i="3"/>
  <c r="G332" i="3"/>
  <c r="G844" i="3"/>
  <c r="E504" i="3"/>
  <c r="G6" i="3"/>
  <c r="G565" i="3"/>
  <c r="E225" i="3"/>
  <c r="G230" i="3"/>
  <c r="G742" i="3"/>
  <c r="E402" i="3"/>
  <c r="G407" i="3"/>
  <c r="E67" i="3"/>
  <c r="E579" i="3"/>
  <c r="K688" i="3"/>
  <c r="K303" i="3"/>
  <c r="I253" i="3"/>
  <c r="K176" i="3"/>
  <c r="K770" i="3"/>
  <c r="I430" i="3"/>
  <c r="K619" i="3"/>
  <c r="I279" i="3"/>
  <c r="K445" i="3"/>
  <c r="I120" i="3"/>
  <c r="I632" i="3"/>
  <c r="K266" i="3"/>
  <c r="K837" i="3"/>
  <c r="I497" i="3"/>
  <c r="K501" i="3"/>
  <c r="I162" i="3"/>
  <c r="I674" i="3"/>
  <c r="K679" i="3"/>
  <c r="I339" i="3"/>
  <c r="I851" i="3"/>
  <c r="G232" i="3"/>
  <c r="G744" i="3"/>
  <c r="E404" i="3"/>
  <c r="G409" i="3"/>
  <c r="E69" i="3"/>
  <c r="G77" i="3"/>
  <c r="G618" i="3"/>
  <c r="E278" i="3"/>
  <c r="G323" i="3"/>
  <c r="G835" i="3"/>
  <c r="I814" i="3"/>
  <c r="G532" i="3"/>
  <c r="E192" i="3"/>
  <c r="E704" i="3"/>
  <c r="G253" i="3"/>
  <c r="G765" i="3"/>
  <c r="I566" i="3"/>
  <c r="G430" i="3"/>
  <c r="E90" i="3"/>
  <c r="G62" i="3"/>
  <c r="G607" i="3"/>
  <c r="E267" i="3"/>
  <c r="E779" i="3"/>
  <c r="I228" i="3"/>
  <c r="K745" i="3"/>
  <c r="I453" i="3"/>
  <c r="K443" i="3"/>
  <c r="I118" i="3"/>
  <c r="K242" i="3"/>
  <c r="K819" i="3"/>
  <c r="I479" i="3"/>
  <c r="K660" i="3"/>
  <c r="I320" i="3"/>
  <c r="I832" i="3"/>
  <c r="K525" i="3"/>
  <c r="I185" i="3"/>
  <c r="I697" i="3"/>
  <c r="K702" i="3"/>
  <c r="I362" i="3"/>
  <c r="K322" i="3"/>
  <c r="I27" i="3"/>
  <c r="I539" i="3"/>
  <c r="I574" i="3"/>
  <c r="G432" i="3"/>
  <c r="E92" i="3"/>
  <c r="G65" i="3"/>
  <c r="G609" i="3"/>
  <c r="E269" i="3"/>
  <c r="G306" i="3"/>
  <c r="G818" i="3"/>
  <c r="I802" i="3"/>
  <c r="G523" i="3"/>
  <c r="E183" i="3"/>
  <c r="G220" i="3"/>
  <c r="G732" i="3"/>
  <c r="E392" i="3"/>
  <c r="I655" i="3"/>
  <c r="G453" i="3"/>
  <c r="E113" i="3"/>
  <c r="G93" i="3"/>
  <c r="G630" i="3"/>
  <c r="E290" i="3"/>
  <c r="G295" i="3"/>
  <c r="G807" i="3"/>
  <c r="E467" i="3"/>
  <c r="E540" i="3"/>
  <c r="B234" i="3"/>
  <c r="B746" i="3"/>
  <c r="E765" i="3"/>
  <c r="B427" i="3"/>
  <c r="K4" i="3"/>
  <c r="E607" i="3"/>
  <c r="B309" i="3"/>
  <c r="B821" i="3"/>
  <c r="E833" i="3"/>
  <c r="B478" i="3"/>
  <c r="E414" i="3"/>
  <c r="B167" i="3"/>
  <c r="E516" i="3"/>
  <c r="B240" i="3"/>
  <c r="B41" i="3"/>
  <c r="B553" i="3"/>
  <c r="B564" i="3"/>
  <c r="F55" i="3"/>
  <c r="D112" i="3"/>
  <c r="L14" i="3"/>
  <c r="R74" i="3"/>
  <c r="B632" i="3"/>
  <c r="D58" i="3"/>
  <c r="C115" i="3"/>
  <c r="P37" i="3"/>
  <c r="N94" i="3"/>
  <c r="C8" i="3"/>
  <c r="N71" i="3"/>
  <c r="L128" i="3"/>
  <c r="J185" i="3"/>
  <c r="J42" i="3"/>
  <c r="H99" i="3"/>
  <c r="B688" i="3"/>
  <c r="F61" i="3"/>
  <c r="D118" i="3"/>
  <c r="J19" i="3"/>
  <c r="H77" i="3"/>
  <c r="F134" i="3"/>
  <c r="D191" i="3"/>
  <c r="D193" i="3"/>
  <c r="J251" i="3"/>
  <c r="H308" i="3"/>
  <c r="E732" i="3"/>
  <c r="B402" i="3"/>
  <c r="F12" i="3"/>
  <c r="B83" i="3"/>
  <c r="B595" i="3"/>
  <c r="B156" i="3"/>
  <c r="E831" i="3"/>
  <c r="B477" i="3"/>
  <c r="L20" i="3"/>
  <c r="B134" i="3"/>
  <c r="B646" i="3"/>
  <c r="E642" i="3"/>
  <c r="B335" i="3"/>
  <c r="E740" i="3"/>
  <c r="E474" i="3"/>
  <c r="B209" i="3"/>
  <c r="B721" i="3"/>
  <c r="J12" i="3"/>
  <c r="R73" i="3"/>
  <c r="P130" i="3"/>
  <c r="G320" i="3"/>
  <c r="G832" i="3"/>
  <c r="I767" i="3"/>
  <c r="G497" i="3"/>
  <c r="E157" i="3"/>
  <c r="G194" i="3"/>
  <c r="G706" i="3"/>
  <c r="E366" i="3"/>
  <c r="G411" i="3"/>
  <c r="E71" i="3"/>
  <c r="G80" i="3"/>
  <c r="G620" i="3"/>
  <c r="E280" i="3"/>
  <c r="E792" i="3"/>
  <c r="G341" i="3"/>
  <c r="G853" i="3"/>
  <c r="I796" i="3"/>
  <c r="G518" i="3"/>
  <c r="E178" i="3"/>
  <c r="G179" i="3"/>
  <c r="G695" i="3"/>
  <c r="E355" i="3"/>
  <c r="R4" i="3"/>
  <c r="I412" i="3"/>
  <c r="I29" i="3"/>
  <c r="I541" i="3"/>
  <c r="K546" i="3"/>
  <c r="I206" i="3"/>
  <c r="K359" i="3"/>
  <c r="I55" i="3"/>
  <c r="K141" i="3"/>
  <c r="K748" i="3"/>
  <c r="I408" i="3"/>
  <c r="G68" i="3"/>
  <c r="K613" i="3"/>
  <c r="I273" i="3"/>
  <c r="K203" i="3"/>
  <c r="K790" i="3"/>
  <c r="I450" i="3"/>
  <c r="K439" i="3"/>
  <c r="I115" i="3"/>
  <c r="I627" i="3"/>
  <c r="I798" i="3"/>
  <c r="G520" i="3"/>
  <c r="E180" i="3"/>
  <c r="G182" i="3"/>
  <c r="G697" i="3"/>
  <c r="E357" i="3"/>
  <c r="G394" i="3"/>
  <c r="E54" i="3"/>
  <c r="G67" i="3"/>
  <c r="G611" i="3"/>
  <c r="E271" i="3"/>
  <c r="G308" i="3"/>
  <c r="G820" i="3"/>
  <c r="E480" i="3"/>
  <c r="I826" i="3"/>
  <c r="G541" i="3"/>
  <c r="E201" i="3"/>
  <c r="G206" i="3"/>
  <c r="G718" i="3"/>
  <c r="E378" i="3"/>
  <c r="G383" i="3"/>
  <c r="E43" i="3"/>
  <c r="E555" i="3"/>
  <c r="K632" i="3"/>
  <c r="K228" i="3"/>
  <c r="I229" i="3"/>
  <c r="K139" i="3"/>
  <c r="K746" i="3"/>
  <c r="I406" i="3"/>
  <c r="K595" i="3"/>
  <c r="I255" i="3"/>
  <c r="K413" i="3"/>
  <c r="I96" i="3"/>
  <c r="I608" i="3"/>
  <c r="K234" i="3"/>
  <c r="K813" i="3"/>
  <c r="I473" i="3"/>
  <c r="K469" i="3"/>
  <c r="I138" i="3"/>
  <c r="I650" i="3"/>
  <c r="K655" i="3"/>
  <c r="I315" i="3"/>
  <c r="I827" i="3"/>
  <c r="G208" i="3"/>
  <c r="G720" i="3"/>
  <c r="E380" i="3"/>
  <c r="G385" i="3"/>
  <c r="E45" i="3"/>
  <c r="G45" i="3"/>
  <c r="G594" i="3"/>
  <c r="E254" i="3"/>
  <c r="G299" i="3"/>
  <c r="G811" i="3"/>
  <c r="I782" i="3"/>
  <c r="G508" i="3"/>
  <c r="E168" i="3"/>
  <c r="E680" i="3"/>
  <c r="G229" i="3"/>
  <c r="G741" i="3"/>
  <c r="E401" i="3"/>
  <c r="G406" i="3"/>
  <c r="E66" i="3"/>
  <c r="G30" i="3"/>
  <c r="G583" i="3"/>
  <c r="E243" i="3"/>
  <c r="E755" i="3"/>
  <c r="B10" i="3"/>
  <c r="B522" i="3"/>
  <c r="E466" i="3"/>
  <c r="B203" i="3"/>
  <c r="E564" i="3"/>
  <c r="B276" i="3"/>
  <c r="B85" i="3"/>
  <c r="B597" i="3"/>
  <c r="E534" i="3"/>
  <c r="B254" i="3"/>
  <c r="B766" i="3"/>
  <c r="E802" i="3"/>
  <c r="B455" i="3"/>
  <c r="B16" i="3"/>
  <c r="E634" i="3"/>
  <c r="B329" i="3"/>
  <c r="B841" i="3"/>
  <c r="H30" i="3"/>
  <c r="F87" i="3"/>
  <c r="B376" i="3"/>
  <c r="C50" i="3"/>
  <c r="R106" i="3"/>
  <c r="F33" i="3"/>
  <c r="D90" i="3"/>
  <c r="B843" i="3"/>
  <c r="P69" i="3"/>
  <c r="N126" i="3"/>
  <c r="P46" i="3"/>
  <c r="N103" i="3"/>
  <c r="L160" i="3"/>
  <c r="N13" i="3"/>
  <c r="J74" i="3"/>
  <c r="H131" i="3"/>
  <c r="H36" i="3"/>
  <c r="F93" i="3"/>
  <c r="B464" i="3"/>
  <c r="J52" i="3"/>
  <c r="H109" i="3"/>
  <c r="F166" i="3"/>
  <c r="D160" i="3"/>
  <c r="L226" i="3"/>
  <c r="J283" i="3"/>
  <c r="H135" i="3"/>
  <c r="B178" i="3"/>
  <c r="B690" i="3"/>
  <c r="E690" i="3"/>
  <c r="B371" i="3"/>
  <c r="E788" i="3"/>
  <c r="E533" i="3"/>
  <c r="B253" i="3"/>
  <c r="B765" i="3"/>
  <c r="E758" i="3"/>
  <c r="B422" i="3"/>
  <c r="J14" i="3"/>
  <c r="B111" i="3"/>
  <c r="E441" i="3"/>
  <c r="B184" i="3"/>
  <c r="S4" i="3"/>
  <c r="B497" i="3"/>
  <c r="P22" i="3"/>
  <c r="C49" i="3"/>
  <c r="R105" i="3"/>
  <c r="B823" i="3"/>
  <c r="C58" i="3"/>
  <c r="R114" i="3"/>
  <c r="F41" i="3"/>
  <c r="D98" i="3"/>
  <c r="C20" i="3"/>
  <c r="P77" i="3"/>
  <c r="B548" i="3"/>
  <c r="P54" i="3"/>
  <c r="N111" i="3"/>
  <c r="L168" i="3"/>
  <c r="L25" i="3"/>
  <c r="J82" i="3"/>
  <c r="H139" i="3"/>
  <c r="H44" i="3"/>
  <c r="F101" i="3"/>
  <c r="B675" i="3"/>
  <c r="J60" i="3"/>
  <c r="H117" i="3"/>
  <c r="F174" i="3"/>
  <c r="P170" i="3"/>
  <c r="L234" i="3"/>
  <c r="J291" i="3"/>
  <c r="E572" i="3"/>
  <c r="B282" i="3"/>
  <c r="B794" i="3"/>
  <c r="E829" i="3"/>
  <c r="B475" i="3"/>
  <c r="B36" i="3"/>
  <c r="E671" i="3"/>
  <c r="B357" i="3"/>
  <c r="F7" i="3"/>
  <c r="B14" i="3"/>
  <c r="B526" i="3"/>
  <c r="E482" i="3"/>
  <c r="B215" i="3"/>
  <c r="E580" i="3"/>
  <c r="B288" i="3"/>
  <c r="B89" i="3"/>
  <c r="B601" i="3"/>
  <c r="B676" i="3"/>
  <c r="L60" i="3"/>
  <c r="J117" i="3"/>
  <c r="H23" i="3"/>
  <c r="F80" i="3"/>
  <c r="B728" i="3"/>
  <c r="J63" i="3"/>
  <c r="H120" i="3"/>
  <c r="D43" i="3"/>
  <c r="C100" i="3"/>
  <c r="N18" i="3"/>
  <c r="C77" i="3"/>
  <c r="R133" i="3"/>
  <c r="P190" i="3"/>
  <c r="P47" i="3"/>
  <c r="N104" i="3"/>
  <c r="B784" i="3"/>
  <c r="L66" i="3"/>
  <c r="J123" i="3"/>
  <c r="P25" i="3"/>
  <c r="N82" i="3"/>
  <c r="L139" i="3"/>
  <c r="J196" i="3"/>
  <c r="F199" i="3"/>
  <c r="P256" i="3"/>
  <c r="N313" i="3"/>
  <c r="E838" i="3"/>
  <c r="B482" i="3"/>
  <c r="E405" i="3"/>
  <c r="B163" i="3"/>
  <c r="E510" i="3"/>
  <c r="B236" i="3"/>
  <c r="B45" i="3"/>
  <c r="B557" i="3"/>
  <c r="G773" i="3"/>
  <c r="G438" i="3"/>
  <c r="G73" i="3"/>
  <c r="E275" i="3"/>
  <c r="B42" i="3"/>
  <c r="E509" i="3"/>
  <c r="E606" i="3"/>
  <c r="B117" i="3"/>
  <c r="E577" i="3"/>
  <c r="B798" i="3"/>
  <c r="B487" i="3"/>
  <c r="E677" i="3"/>
  <c r="N7" i="3"/>
  <c r="P90" i="3"/>
  <c r="L53" i="3"/>
  <c r="P36" i="3"/>
  <c r="J11" i="3"/>
  <c r="B388" i="3"/>
  <c r="F107" i="3"/>
  <c r="J20" i="3"/>
  <c r="R134" i="3"/>
  <c r="P96" i="3"/>
  <c r="C56" i="3"/>
  <c r="P169" i="3"/>
  <c r="D230" i="3"/>
  <c r="H144" i="3"/>
  <c r="B722" i="3"/>
  <c r="B403" i="3"/>
  <c r="E575" i="3"/>
  <c r="B797" i="3"/>
  <c r="B454" i="3"/>
  <c r="B143" i="3"/>
  <c r="B216" i="3"/>
  <c r="B529" i="3"/>
  <c r="L52" i="3"/>
  <c r="G106" i="3"/>
  <c r="E300" i="3"/>
  <c r="G817" i="3"/>
  <c r="G514" i="3"/>
  <c r="G219" i="3"/>
  <c r="I558" i="3"/>
  <c r="E88" i="3"/>
  <c r="G134" i="3"/>
  <c r="E321" i="3"/>
  <c r="G838" i="3"/>
  <c r="G503" i="3"/>
  <c r="E675" i="3"/>
  <c r="K545" i="3"/>
  <c r="K304" i="3"/>
  <c r="I526" i="3"/>
  <c r="I375" i="3"/>
  <c r="I216" i="3"/>
  <c r="K394" i="3"/>
  <c r="I593" i="3"/>
  <c r="I258" i="3"/>
  <c r="K775" i="3"/>
  <c r="G95" i="3"/>
  <c r="G840" i="3"/>
  <c r="G505" i="3"/>
  <c r="G202" i="3"/>
  <c r="E374" i="3"/>
  <c r="E79" i="3"/>
  <c r="G628" i="3"/>
  <c r="E800" i="3"/>
  <c r="E9" i="3"/>
  <c r="G526" i="3"/>
  <c r="G190" i="3"/>
  <c r="E363" i="3"/>
  <c r="I420" i="3"/>
  <c r="I549" i="3"/>
  <c r="I214" i="3"/>
  <c r="I63" i="3"/>
  <c r="K756" i="3"/>
  <c r="G76" i="3"/>
  <c r="I281" i="3"/>
  <c r="K798" i="3"/>
  <c r="K450" i="3"/>
  <c r="I635" i="3"/>
  <c r="G528" i="3"/>
  <c r="G193" i="3"/>
  <c r="E365" i="3"/>
  <c r="E62" i="3"/>
  <c r="G619" i="3"/>
  <c r="G316" i="3"/>
  <c r="E488" i="3"/>
  <c r="G549" i="3"/>
  <c r="G214" i="3"/>
  <c r="E386" i="3"/>
  <c r="E51" i="3"/>
  <c r="E636" i="3"/>
  <c r="B842" i="3"/>
  <c r="B523" i="3"/>
  <c r="E735" i="3"/>
  <c r="L12" i="3"/>
  <c r="B574" i="3"/>
  <c r="B263" i="3"/>
  <c r="B336" i="3"/>
  <c r="B649" i="3"/>
  <c r="R65" i="3"/>
  <c r="N28" i="3"/>
  <c r="B824" i="3"/>
  <c r="N125" i="3"/>
  <c r="H105" i="3"/>
  <c r="H82" i="3"/>
  <c r="B488" i="3"/>
  <c r="C110" i="3"/>
  <c r="R71" i="3"/>
  <c r="D31" i="3"/>
  <c r="R144" i="3"/>
  <c r="F205" i="3"/>
  <c r="L290" i="3"/>
  <c r="L149" i="3"/>
  <c r="B242" i="3"/>
  <c r="B754" i="3"/>
  <c r="E775" i="3"/>
  <c r="B435" i="3"/>
  <c r="F4" i="3"/>
  <c r="E618" i="3"/>
  <c r="B317" i="3"/>
  <c r="B829" i="3"/>
  <c r="E844" i="3"/>
  <c r="B486" i="3"/>
  <c r="E429" i="3"/>
  <c r="B175" i="3"/>
  <c r="E526" i="3"/>
  <c r="B248" i="3"/>
  <c r="B49" i="3"/>
  <c r="B561" i="3"/>
  <c r="B596" i="3"/>
  <c r="D56" i="3"/>
  <c r="C113" i="3"/>
  <c r="G149" i="3"/>
  <c r="G672" i="3"/>
  <c r="E332" i="3"/>
  <c r="G337" i="3"/>
  <c r="G849" i="3"/>
  <c r="I833" i="3"/>
  <c r="G546" i="3"/>
  <c r="E206" i="3"/>
  <c r="G251" i="3"/>
  <c r="G763" i="3"/>
  <c r="I686" i="3"/>
  <c r="G460" i="3"/>
  <c r="E120" i="3"/>
  <c r="E632" i="3"/>
  <c r="G177" i="3"/>
  <c r="G693" i="3"/>
  <c r="E353" i="3"/>
  <c r="G358" i="3"/>
  <c r="E18" i="3"/>
  <c r="I818" i="3"/>
  <c r="G535" i="3"/>
  <c r="E195" i="3"/>
  <c r="E707" i="3"/>
  <c r="I92" i="3"/>
  <c r="K609" i="3"/>
  <c r="I381" i="3"/>
  <c r="K347" i="3"/>
  <c r="I46" i="3"/>
  <c r="K140" i="3"/>
  <c r="K747" i="3"/>
  <c r="I407" i="3"/>
  <c r="K588" i="3"/>
  <c r="I248" i="3"/>
  <c r="I760" i="3"/>
  <c r="K436" i="3"/>
  <c r="I113" i="3"/>
  <c r="I625" i="3"/>
  <c r="K630" i="3"/>
  <c r="I290" i="3"/>
  <c r="K226" i="3"/>
  <c r="K807" i="3"/>
  <c r="I467" i="3"/>
  <c r="G127" i="3"/>
  <c r="G360" i="3"/>
  <c r="E20" i="3"/>
  <c r="I821" i="3"/>
  <c r="G537" i="3"/>
  <c r="E197" i="3"/>
  <c r="G234" i="3"/>
  <c r="G746" i="3"/>
  <c r="I647" i="3"/>
  <c r="G451" i="3"/>
  <c r="E111" i="3"/>
  <c r="G133" i="3"/>
  <c r="G660" i="3"/>
  <c r="E320" i="3"/>
  <c r="E832" i="3"/>
  <c r="G381" i="3"/>
  <c r="E41" i="3"/>
  <c r="I849" i="3"/>
  <c r="G558" i="3"/>
  <c r="E218" i="3"/>
  <c r="G223" i="3"/>
  <c r="G735" i="3"/>
  <c r="E395" i="3"/>
  <c r="E444" i="3"/>
  <c r="I484" i="3"/>
  <c r="I69" i="3"/>
  <c r="I581" i="3"/>
  <c r="K586" i="3"/>
  <c r="I246" i="3"/>
  <c r="K412" i="3"/>
  <c r="I95" i="3"/>
  <c r="K200" i="3"/>
  <c r="K788" i="3"/>
  <c r="I448" i="3"/>
  <c r="G108" i="3"/>
  <c r="K653" i="3"/>
  <c r="I313" i="3"/>
  <c r="K256" i="3"/>
  <c r="K830" i="3"/>
  <c r="I490" i="3"/>
  <c r="K492" i="3"/>
  <c r="I155" i="3"/>
  <c r="I667" i="3"/>
  <c r="I852" i="3"/>
  <c r="G560" i="3"/>
  <c r="E220" i="3"/>
  <c r="G225" i="3"/>
  <c r="G737" i="3"/>
  <c r="I582" i="3"/>
  <c r="G434" i="3"/>
  <c r="E94" i="3"/>
  <c r="G121" i="3"/>
  <c r="G651" i="3"/>
  <c r="E311" i="3"/>
  <c r="G348" i="3"/>
  <c r="E8" i="3"/>
  <c r="E520" i="3"/>
  <c r="G27" i="3"/>
  <c r="G581" i="3"/>
  <c r="E241" i="3"/>
  <c r="G246" i="3"/>
  <c r="G758" i="3"/>
  <c r="E418" i="3"/>
  <c r="G423" i="3"/>
  <c r="E83" i="3"/>
  <c r="E595" i="3"/>
  <c r="E678" i="3"/>
  <c r="B362" i="3"/>
  <c r="P7" i="3"/>
  <c r="B43" i="3"/>
  <c r="B555" i="3"/>
  <c r="B116" i="3"/>
  <c r="E778" i="3"/>
  <c r="B437" i="3"/>
  <c r="D16" i="3"/>
  <c r="B94" i="3"/>
  <c r="B606" i="3"/>
  <c r="E589" i="3"/>
  <c r="B295" i="3"/>
  <c r="E686" i="3"/>
  <c r="E421" i="3"/>
  <c r="B169" i="3"/>
  <c r="B681" i="3"/>
  <c r="B836" i="3"/>
  <c r="J69" i="3"/>
  <c r="H126" i="3"/>
  <c r="F32" i="3"/>
  <c r="D89" i="3"/>
  <c r="H9" i="3"/>
  <c r="H72" i="3"/>
  <c r="B448" i="3"/>
  <c r="C52" i="3"/>
  <c r="R108" i="3"/>
  <c r="C29" i="3"/>
  <c r="R85" i="3"/>
  <c r="P142" i="3"/>
  <c r="B607" i="3"/>
  <c r="N56" i="3"/>
  <c r="L113" i="3"/>
  <c r="L15" i="3"/>
  <c r="J75" i="3"/>
  <c r="H132" i="3"/>
  <c r="N34" i="3"/>
  <c r="L91" i="3"/>
  <c r="J148" i="3"/>
  <c r="H127" i="3"/>
  <c r="P208" i="3"/>
  <c r="N265" i="3"/>
  <c r="L322" i="3"/>
  <c r="B18" i="3"/>
  <c r="B530" i="3"/>
  <c r="E477" i="3"/>
  <c r="B211" i="3"/>
  <c r="E574" i="3"/>
  <c r="B284" i="3"/>
  <c r="B93" i="3"/>
  <c r="B605" i="3"/>
  <c r="E545" i="3"/>
  <c r="B262" i="3"/>
  <c r="B774" i="3"/>
  <c r="E813" i="3"/>
  <c r="B463" i="3"/>
  <c r="B24" i="3"/>
  <c r="E645" i="3"/>
  <c r="B337" i="3"/>
  <c r="B849" i="3"/>
  <c r="F31" i="3"/>
  <c r="D88" i="3"/>
  <c r="B408" i="3"/>
  <c r="G448" i="3"/>
  <c r="E108" i="3"/>
  <c r="G86" i="3"/>
  <c r="G625" i="3"/>
  <c r="E285" i="3"/>
  <c r="G322" i="3"/>
  <c r="G834" i="3"/>
  <c r="I823" i="3"/>
  <c r="G539" i="3"/>
  <c r="E199" i="3"/>
  <c r="G236" i="3"/>
  <c r="G748" i="3"/>
  <c r="E408" i="3"/>
  <c r="I719" i="3"/>
  <c r="G469" i="3"/>
  <c r="E129" i="3"/>
  <c r="G114" i="3"/>
  <c r="G646" i="3"/>
  <c r="E306" i="3"/>
  <c r="G311" i="3"/>
  <c r="G823" i="3"/>
  <c r="E483" i="3"/>
  <c r="K493" i="3"/>
  <c r="I668" i="3"/>
  <c r="I157" i="3"/>
  <c r="I669" i="3"/>
  <c r="K674" i="3"/>
  <c r="I334" i="3"/>
  <c r="K523" i="3"/>
  <c r="I183" i="3"/>
  <c r="K317" i="3"/>
  <c r="I24" i="3"/>
  <c r="I536" i="3"/>
  <c r="K124" i="3"/>
  <c r="K741" i="3"/>
  <c r="I401" i="3"/>
  <c r="K373" i="3"/>
  <c r="I66" i="3"/>
  <c r="I578" i="3"/>
  <c r="K583" i="3"/>
  <c r="I243" i="3"/>
  <c r="I755" i="3"/>
  <c r="G117" i="3"/>
  <c r="G648" i="3"/>
  <c r="E308" i="3"/>
  <c r="G313" i="3"/>
  <c r="G825" i="3"/>
  <c r="I801" i="3"/>
  <c r="G522" i="3"/>
  <c r="E182" i="3"/>
  <c r="G227" i="3"/>
  <c r="G739" i="3"/>
  <c r="I590" i="3"/>
  <c r="G436" i="3"/>
  <c r="E96" i="3"/>
  <c r="E608" i="3"/>
  <c r="G145" i="3"/>
  <c r="G669" i="3"/>
  <c r="E329" i="3"/>
  <c r="G334" i="3"/>
  <c r="G846" i="3"/>
  <c r="I786" i="3"/>
  <c r="G511" i="3"/>
  <c r="E171" i="3"/>
  <c r="E683" i="3"/>
  <c r="I36" i="3"/>
  <c r="K553" i="3"/>
  <c r="I357" i="3"/>
  <c r="K315" i="3"/>
  <c r="I22" i="3"/>
  <c r="I534" i="3"/>
  <c r="K723" i="3"/>
  <c r="I383" i="3"/>
  <c r="K564" i="3"/>
  <c r="I224" i="3"/>
  <c r="I736" i="3"/>
  <c r="K404" i="3"/>
  <c r="I89" i="3"/>
  <c r="I601" i="3"/>
  <c r="K606" i="3"/>
  <c r="I266" i="3"/>
  <c r="K194" i="3"/>
  <c r="K783" i="3"/>
  <c r="I443" i="3"/>
  <c r="G103" i="3"/>
  <c r="G336" i="3"/>
  <c r="G848" i="3"/>
  <c r="I789" i="3"/>
  <c r="G513" i="3"/>
  <c r="E173" i="3"/>
  <c r="G210" i="3"/>
  <c r="G722" i="3"/>
  <c r="E382" i="3"/>
  <c r="G427" i="3"/>
  <c r="E87" i="3"/>
  <c r="G101" i="3"/>
  <c r="G636" i="3"/>
  <c r="E296" i="3"/>
  <c r="E808" i="3"/>
  <c r="G357" i="3"/>
  <c r="E17" i="3"/>
  <c r="I817" i="3"/>
  <c r="G534" i="3"/>
  <c r="E194" i="3"/>
  <c r="G199" i="3"/>
  <c r="G711" i="3"/>
  <c r="E371" i="3"/>
  <c r="E399" i="3"/>
  <c r="B138" i="3"/>
  <c r="B650" i="3"/>
  <c r="E637" i="3"/>
  <c r="B331" i="3"/>
  <c r="E734" i="3"/>
  <c r="E479" i="3"/>
  <c r="B213" i="3"/>
  <c r="B725" i="3"/>
  <c r="E705" i="3"/>
  <c r="B382" i="3"/>
  <c r="C10" i="3"/>
  <c r="B71" i="3"/>
  <c r="B583" i="3"/>
  <c r="B144" i="3"/>
  <c r="E805" i="3"/>
  <c r="B457" i="3"/>
  <c r="H18" i="3"/>
  <c r="L44" i="3"/>
  <c r="J101" i="3"/>
  <c r="B743" i="3"/>
  <c r="F64" i="3"/>
  <c r="D121" i="3"/>
  <c r="J47" i="3"/>
  <c r="H104" i="3"/>
  <c r="D27" i="3"/>
  <c r="C84" i="3"/>
  <c r="B684" i="3"/>
  <c r="C61" i="3"/>
  <c r="R117" i="3"/>
  <c r="P174" i="3"/>
  <c r="P31" i="3"/>
  <c r="N88" i="3"/>
  <c r="B396" i="3"/>
  <c r="L50" i="3"/>
  <c r="J107" i="3"/>
  <c r="B787" i="3"/>
  <c r="N66" i="3"/>
  <c r="L123" i="3"/>
  <c r="J180" i="3"/>
  <c r="C179" i="3"/>
  <c r="P240" i="3"/>
  <c r="N297" i="3"/>
  <c r="E604" i="3"/>
  <c r="B306" i="3"/>
  <c r="B818" i="3"/>
  <c r="M4" i="3"/>
  <c r="B499" i="3"/>
  <c r="B60" i="3"/>
  <c r="E703" i="3"/>
  <c r="B381" i="3"/>
  <c r="R9" i="3"/>
  <c r="B38" i="3"/>
  <c r="B550" i="3"/>
  <c r="E514" i="3"/>
  <c r="B239" i="3"/>
  <c r="E612" i="3"/>
  <c r="B312" i="3"/>
  <c r="B113" i="3"/>
  <c r="B625" i="3"/>
  <c r="B724" i="3"/>
  <c r="F63" i="3"/>
  <c r="D120" i="3"/>
  <c r="F9" i="3"/>
  <c r="F72" i="3"/>
  <c r="B572" i="3"/>
  <c r="J55" i="3"/>
  <c r="H112" i="3"/>
  <c r="D35" i="3"/>
  <c r="C92" i="3"/>
  <c r="B828" i="3"/>
  <c r="C69" i="3"/>
  <c r="R125" i="3"/>
  <c r="P182" i="3"/>
  <c r="P39" i="3"/>
  <c r="N96" i="3"/>
  <c r="B640" i="3"/>
  <c r="L58" i="3"/>
  <c r="J115" i="3"/>
  <c r="D14" i="3"/>
  <c r="N74" i="3"/>
  <c r="L131" i="3"/>
  <c r="J188" i="3"/>
  <c r="N189" i="3"/>
  <c r="P248" i="3"/>
  <c r="N305" i="3"/>
  <c r="E742" i="3"/>
  <c r="B410" i="3"/>
  <c r="D13" i="3"/>
  <c r="B91" i="3"/>
  <c r="E406" i="3"/>
  <c r="B164" i="3"/>
  <c r="E842" i="3"/>
  <c r="B485" i="3"/>
  <c r="J21" i="3"/>
  <c r="B142" i="3"/>
  <c r="B654" i="3"/>
  <c r="E653" i="3"/>
  <c r="B343" i="3"/>
  <c r="E750" i="3"/>
  <c r="E485" i="3"/>
  <c r="B217" i="3"/>
  <c r="B729" i="3"/>
  <c r="F14" i="3"/>
  <c r="P74" i="3"/>
  <c r="N131" i="3"/>
  <c r="L37" i="3"/>
  <c r="J94" i="3"/>
  <c r="R19" i="3"/>
  <c r="N77" i="3"/>
  <c r="B619" i="3"/>
  <c r="H57" i="3"/>
  <c r="F114" i="3"/>
  <c r="H34" i="3"/>
  <c r="F91" i="3"/>
  <c r="D148" i="3"/>
  <c r="B703" i="3"/>
  <c r="C62" i="3"/>
  <c r="R118" i="3"/>
  <c r="R23" i="3"/>
  <c r="P80" i="3"/>
  <c r="N137" i="3"/>
  <c r="C40" i="3"/>
  <c r="R96" i="3"/>
  <c r="P153" i="3"/>
  <c r="P141" i="3"/>
  <c r="D214" i="3"/>
  <c r="C271" i="3"/>
  <c r="R327" i="3"/>
  <c r="B98" i="3"/>
  <c r="B610" i="3"/>
  <c r="E583" i="3"/>
  <c r="B291" i="3"/>
  <c r="E681" i="3"/>
  <c r="E426" i="3"/>
  <c r="B173" i="3"/>
  <c r="B685" i="3"/>
  <c r="E652" i="3"/>
  <c r="B342" i="3"/>
  <c r="B854" i="3"/>
  <c r="B31" i="3"/>
  <c r="B543" i="3"/>
  <c r="B104" i="3"/>
  <c r="E751" i="3"/>
  <c r="B417" i="3"/>
  <c r="R13" i="3"/>
  <c r="D40" i="3"/>
  <c r="C97" i="3"/>
  <c r="B663" i="3"/>
  <c r="P59" i="3"/>
  <c r="N116" i="3"/>
  <c r="C43" i="3"/>
  <c r="R99" i="3"/>
  <c r="L22" i="3"/>
  <c r="L79" i="3"/>
  <c r="B604" i="3"/>
  <c r="L56" i="3"/>
  <c r="J113" i="3"/>
  <c r="H170" i="3"/>
  <c r="H27" i="3"/>
  <c r="F84" i="3"/>
  <c r="D141" i="3"/>
  <c r="D46" i="3"/>
  <c r="C103" i="3"/>
  <c r="B707" i="3"/>
  <c r="F62" i="3"/>
  <c r="D119" i="3"/>
  <c r="C176" i="3"/>
  <c r="D173" i="3"/>
  <c r="H236" i="3"/>
  <c r="F293" i="3"/>
  <c r="N150" i="3"/>
  <c r="L219" i="3"/>
  <c r="J276" i="3"/>
  <c r="C177" i="3"/>
  <c r="F239" i="3"/>
  <c r="D296" i="3"/>
  <c r="N203" i="3"/>
  <c r="N260" i="3"/>
  <c r="D157" i="3"/>
  <c r="H224" i="3"/>
  <c r="F281" i="3"/>
  <c r="D145" i="3"/>
  <c r="L215" i="3"/>
  <c r="J272" i="3"/>
  <c r="F169" i="3"/>
  <c r="J233" i="3"/>
  <c r="H290" i="3"/>
  <c r="F347" i="3"/>
  <c r="D203" i="3"/>
  <c r="F260" i="3"/>
  <c r="D317" i="3"/>
  <c r="P341" i="3"/>
  <c r="H401" i="3"/>
  <c r="F458" i="3"/>
  <c r="D515" i="3"/>
  <c r="N367" i="3"/>
  <c r="L424" i="3"/>
  <c r="J481" i="3"/>
  <c r="N360" i="3"/>
  <c r="L417" i="3"/>
  <c r="C304" i="3"/>
  <c r="H380" i="3"/>
  <c r="F437" i="3"/>
  <c r="H336" i="3"/>
  <c r="H397" i="3"/>
  <c r="F454" i="3"/>
  <c r="D511" i="3"/>
  <c r="D368" i="3"/>
  <c r="C425" i="3"/>
  <c r="R481" i="3"/>
  <c r="R336" i="3"/>
  <c r="L397" i="3"/>
  <c r="D166" i="3"/>
  <c r="D231" i="3"/>
  <c r="C288" i="3"/>
  <c r="H192" i="3"/>
  <c r="P250" i="3"/>
  <c r="N144" i="3"/>
  <c r="H215" i="3"/>
  <c r="F272" i="3"/>
  <c r="L172" i="3"/>
  <c r="R235" i="3"/>
  <c r="P292" i="3"/>
  <c r="H16" i="3"/>
  <c r="P75" i="3"/>
  <c r="B648" i="3"/>
  <c r="C59" i="3"/>
  <c r="R115" i="3"/>
  <c r="N38" i="3"/>
  <c r="L95" i="3"/>
  <c r="P9" i="3"/>
  <c r="L72" i="3"/>
  <c r="J129" i="3"/>
  <c r="H186" i="3"/>
  <c r="H43" i="3"/>
  <c r="F100" i="3"/>
  <c r="B704" i="3"/>
  <c r="D62" i="3"/>
  <c r="C119" i="3"/>
  <c r="P20" i="3"/>
  <c r="F78" i="3"/>
  <c r="D135" i="3"/>
  <c r="C192" i="3"/>
  <c r="D194" i="3"/>
  <c r="H252" i="3"/>
  <c r="F309" i="3"/>
  <c r="E785" i="3"/>
  <c r="B442" i="3"/>
  <c r="N16" i="3"/>
  <c r="B123" i="3"/>
  <c r="E457" i="3"/>
  <c r="B196" i="3"/>
  <c r="R5" i="3"/>
  <c r="B517" i="3"/>
  <c r="E428" i="3"/>
  <c r="B174" i="3"/>
  <c r="B686" i="3"/>
  <c r="E695" i="3"/>
  <c r="B375" i="3"/>
  <c r="E793" i="3"/>
  <c r="E527" i="3"/>
  <c r="B249" i="3"/>
  <c r="B761" i="3"/>
  <c r="R20" i="3"/>
  <c r="H78" i="3"/>
  <c r="F135" i="3"/>
  <c r="D41" i="3"/>
  <c r="C98" i="3"/>
  <c r="H24" i="3"/>
  <c r="F81" i="3"/>
  <c r="B683" i="3"/>
  <c r="R60" i="3"/>
  <c r="G113" i="3"/>
  <c r="E305" i="3"/>
  <c r="G822" i="3"/>
  <c r="G487" i="3"/>
  <c r="E659" i="3"/>
  <c r="B426" i="3"/>
  <c r="B107" i="3"/>
  <c r="B180" i="3"/>
  <c r="B501" i="3"/>
  <c r="B158" i="3"/>
  <c r="E674" i="3"/>
  <c r="E772" i="3"/>
  <c r="B233" i="3"/>
  <c r="P17" i="3"/>
  <c r="J133" i="3"/>
  <c r="F96" i="3"/>
  <c r="J79" i="3"/>
  <c r="D59" i="3"/>
  <c r="D36" i="3"/>
  <c r="R149" i="3"/>
  <c r="P63" i="3"/>
  <c r="N25" i="3"/>
  <c r="J139" i="3"/>
  <c r="N98" i="3"/>
  <c r="L145" i="3"/>
  <c r="P272" i="3"/>
  <c r="B82" i="3"/>
  <c r="E562" i="3"/>
  <c r="E660" i="3"/>
  <c r="B157" i="3"/>
  <c r="E630" i="3"/>
  <c r="B838" i="3"/>
  <c r="B527" i="3"/>
  <c r="E730" i="3"/>
  <c r="D12" i="3"/>
  <c r="F95" i="3"/>
  <c r="G512" i="3"/>
  <c r="G171" i="3"/>
  <c r="E349" i="3"/>
  <c r="E46" i="3"/>
  <c r="G603" i="3"/>
  <c r="G300" i="3"/>
  <c r="E472" i="3"/>
  <c r="G533" i="3"/>
  <c r="G198" i="3"/>
  <c r="E370" i="3"/>
  <c r="E35" i="3"/>
  <c r="K624" i="3"/>
  <c r="I221" i="3"/>
  <c r="K738" i="3"/>
  <c r="K587" i="3"/>
  <c r="K403" i="3"/>
  <c r="I600" i="3"/>
  <c r="K805" i="3"/>
  <c r="K459" i="3"/>
  <c r="I642" i="3"/>
  <c r="I307" i="3"/>
  <c r="G200" i="3"/>
  <c r="E372" i="3"/>
  <c r="E37" i="3"/>
  <c r="G586" i="3"/>
  <c r="G291" i="3"/>
  <c r="I772" i="3"/>
  <c r="E160" i="3"/>
  <c r="G221" i="3"/>
  <c r="E393" i="3"/>
  <c r="E58" i="3"/>
  <c r="G575" i="3"/>
  <c r="E747" i="3"/>
  <c r="K681" i="3"/>
  <c r="K400" i="3"/>
  <c r="K199" i="3"/>
  <c r="I447" i="3"/>
  <c r="I288" i="3"/>
  <c r="K490" i="3"/>
  <c r="I665" i="3"/>
  <c r="I330" i="3"/>
  <c r="K847" i="3"/>
  <c r="G167" i="3"/>
  <c r="E60" i="3"/>
  <c r="G577" i="3"/>
  <c r="G274" i="3"/>
  <c r="I759" i="3"/>
  <c r="E151" i="3"/>
  <c r="G700" i="3"/>
  <c r="H4" i="3"/>
  <c r="E81" i="3"/>
  <c r="G598" i="3"/>
  <c r="G263" i="3"/>
  <c r="E435" i="3"/>
  <c r="B202" i="3"/>
  <c r="E722" i="3"/>
  <c r="E820" i="3"/>
  <c r="B277" i="3"/>
  <c r="E790" i="3"/>
  <c r="D17" i="3"/>
  <c r="E473" i="3"/>
  <c r="B9" i="3"/>
  <c r="B436" i="3"/>
  <c r="L108" i="3"/>
  <c r="H71" i="3"/>
  <c r="L54" i="3"/>
  <c r="F34" i="3"/>
  <c r="B812" i="3"/>
  <c r="C125" i="3"/>
  <c r="R38" i="3"/>
  <c r="B624" i="3"/>
  <c r="L114" i="3"/>
  <c r="P73" i="3"/>
  <c r="L187" i="3"/>
  <c r="R247" i="3"/>
  <c r="P304" i="3"/>
  <c r="E689" i="3"/>
  <c r="B370" i="3"/>
  <c r="N8" i="3"/>
  <c r="B51" i="3"/>
  <c r="B563" i="3"/>
  <c r="B124" i="3"/>
  <c r="E789" i="3"/>
  <c r="B445" i="3"/>
  <c r="C17" i="3"/>
  <c r="B102" i="3"/>
  <c r="B614" i="3"/>
  <c r="E599" i="3"/>
  <c r="B303" i="3"/>
  <c r="E697" i="3"/>
  <c r="E431" i="3"/>
  <c r="B177" i="3"/>
  <c r="B689" i="3"/>
  <c r="B852" i="3"/>
  <c r="H70" i="3"/>
  <c r="F127" i="3"/>
  <c r="G288" i="3"/>
  <c r="G800" i="3"/>
  <c r="I703" i="3"/>
  <c r="G465" i="3"/>
  <c r="E125" i="3"/>
  <c r="G152" i="3"/>
  <c r="G674" i="3"/>
  <c r="E334" i="3"/>
  <c r="G379" i="3"/>
  <c r="E39" i="3"/>
  <c r="G37" i="3"/>
  <c r="G588" i="3"/>
  <c r="E248" i="3"/>
  <c r="E760" i="3"/>
  <c r="G309" i="3"/>
  <c r="G821" i="3"/>
  <c r="I753" i="3"/>
  <c r="G486" i="3"/>
  <c r="E146" i="3"/>
  <c r="G137" i="3"/>
  <c r="G663" i="3"/>
  <c r="E323" i="3"/>
  <c r="E835" i="3"/>
  <c r="I348" i="3"/>
  <c r="K849" i="3"/>
  <c r="I509" i="3"/>
  <c r="K514" i="3"/>
  <c r="I174" i="3"/>
  <c r="K316" i="3"/>
  <c r="I23" i="3"/>
  <c r="I535" i="3"/>
  <c r="K716" i="3"/>
  <c r="I376" i="3"/>
  <c r="G36" i="3"/>
  <c r="K581" i="3"/>
  <c r="I241" i="3"/>
  <c r="K160" i="3"/>
  <c r="K758" i="3"/>
  <c r="I418" i="3"/>
  <c r="K396" i="3"/>
  <c r="I83" i="3"/>
  <c r="I595" i="3"/>
  <c r="I756" i="3"/>
  <c r="G488" i="3"/>
  <c r="E148" i="3"/>
  <c r="G139" i="3"/>
  <c r="G665" i="3"/>
  <c r="E325" i="3"/>
  <c r="G362" i="3"/>
  <c r="E22" i="3"/>
  <c r="G25" i="3"/>
  <c r="G579" i="3"/>
  <c r="E239" i="3"/>
  <c r="G276" i="3"/>
  <c r="G788" i="3"/>
  <c r="E448" i="3"/>
  <c r="I783" i="3"/>
  <c r="G509" i="3"/>
  <c r="E169" i="3"/>
  <c r="G168" i="3"/>
  <c r="G686" i="3"/>
  <c r="E346" i="3"/>
  <c r="G351" i="3"/>
  <c r="E11" i="3"/>
  <c r="E523" i="3"/>
  <c r="K568" i="3"/>
  <c r="K133" i="3"/>
  <c r="I197" i="3"/>
  <c r="I709" i="3"/>
  <c r="K714" i="3"/>
  <c r="I374" i="3"/>
  <c r="K563" i="3"/>
  <c r="I223" i="3"/>
  <c r="K371" i="3"/>
  <c r="I64" i="3"/>
  <c r="I576" i="3"/>
  <c r="K191" i="3"/>
  <c r="K781" i="3"/>
  <c r="I441" i="3"/>
  <c r="K427" i="3"/>
  <c r="I106" i="3"/>
  <c r="I618" i="3"/>
  <c r="K623" i="3"/>
  <c r="I283" i="3"/>
  <c r="I795" i="3"/>
  <c r="G170" i="3"/>
  <c r="G688" i="3"/>
  <c r="E348" i="3"/>
  <c r="G353" i="3"/>
  <c r="E13" i="3"/>
  <c r="I854" i="3"/>
  <c r="G562" i="3"/>
  <c r="E222" i="3"/>
  <c r="G267" i="3"/>
  <c r="G779" i="3"/>
  <c r="I740" i="3"/>
  <c r="G476" i="3"/>
  <c r="E136" i="3"/>
  <c r="E648" i="3"/>
  <c r="G197" i="3"/>
  <c r="G709" i="3"/>
  <c r="E369" i="3"/>
  <c r="G374" i="3"/>
  <c r="E34" i="3"/>
  <c r="I839" i="3"/>
  <c r="G551" i="3"/>
  <c r="E211" i="3"/>
  <c r="E723" i="3"/>
  <c r="E849" i="3"/>
  <c r="B490" i="3"/>
  <c r="E423" i="3"/>
  <c r="B171" i="3"/>
  <c r="E521" i="3"/>
  <c r="B244" i="3"/>
  <c r="B53" i="3"/>
  <c r="B565" i="3"/>
  <c r="E492" i="3"/>
  <c r="B222" i="3"/>
  <c r="B734" i="3"/>
  <c r="E759" i="3"/>
  <c r="B423" i="3"/>
  <c r="U4" i="3"/>
  <c r="E591" i="3"/>
  <c r="B297" i="3"/>
  <c r="B809" i="3"/>
  <c r="P26" i="3"/>
  <c r="N83" i="3"/>
  <c r="L140" i="3"/>
  <c r="J46" i="3"/>
  <c r="H103" i="3"/>
  <c r="N29" i="3"/>
  <c r="L86" i="3"/>
  <c r="B779" i="3"/>
  <c r="F66" i="3"/>
  <c r="D123" i="3"/>
  <c r="F43" i="3"/>
  <c r="D100" i="3"/>
  <c r="C157" i="3"/>
  <c r="L6" i="3"/>
  <c r="R70" i="3"/>
  <c r="P127" i="3"/>
  <c r="P32" i="3"/>
  <c r="N89" i="3"/>
  <c r="L146" i="3"/>
  <c r="R48" i="3"/>
  <c r="P105" i="3"/>
  <c r="N162" i="3"/>
  <c r="H155" i="3"/>
  <c r="C223" i="3"/>
  <c r="R279" i="3"/>
  <c r="P336" i="3"/>
  <c r="B146" i="3"/>
  <c r="B658" i="3"/>
  <c r="E647" i="3"/>
  <c r="B339" i="3"/>
  <c r="E745" i="3"/>
  <c r="E490" i="3"/>
  <c r="B221" i="3"/>
  <c r="B733" i="3"/>
  <c r="E716" i="3"/>
  <c r="B390" i="3"/>
  <c r="R10" i="3"/>
  <c r="B79" i="3"/>
  <c r="B591" i="3"/>
  <c r="B152" i="3"/>
  <c r="E815" i="3"/>
  <c r="B465" i="3"/>
  <c r="F19" i="3"/>
  <c r="J45" i="3"/>
  <c r="H102" i="3"/>
  <c r="B759" i="3"/>
  <c r="G576" i="3"/>
  <c r="E236" i="3"/>
  <c r="G241" i="3"/>
  <c r="G753" i="3"/>
  <c r="I646" i="3"/>
  <c r="G450" i="3"/>
  <c r="E110" i="3"/>
  <c r="G142" i="3"/>
  <c r="G667" i="3"/>
  <c r="E327" i="3"/>
  <c r="G364" i="3"/>
  <c r="E24" i="3"/>
  <c r="E536" i="3"/>
  <c r="G49" i="3"/>
  <c r="G597" i="3"/>
  <c r="E257" i="3"/>
  <c r="G262" i="3"/>
  <c r="G774" i="3"/>
  <c r="I599" i="3"/>
  <c r="G439" i="3"/>
  <c r="E99" i="3"/>
  <c r="E611" i="3"/>
  <c r="K752" i="3"/>
  <c r="K388" i="3"/>
  <c r="I285" i="3"/>
  <c r="K219" i="3"/>
  <c r="K802" i="3"/>
  <c r="I462" i="3"/>
  <c r="K651" i="3"/>
  <c r="I311" i="3"/>
  <c r="K488" i="3"/>
  <c r="I152" i="3"/>
  <c r="I664" i="3"/>
  <c r="K308" i="3"/>
  <c r="I17" i="3"/>
  <c r="I529" i="3"/>
  <c r="K534" i="3"/>
  <c r="I194" i="3"/>
  <c r="I706" i="3"/>
  <c r="K711" i="3"/>
  <c r="I371" i="3"/>
  <c r="G31" i="3"/>
  <c r="G264" i="3"/>
  <c r="G776" i="3"/>
  <c r="I607" i="3"/>
  <c r="G441" i="3"/>
  <c r="E101" i="3"/>
  <c r="G120" i="3"/>
  <c r="G650" i="3"/>
  <c r="E310" i="3"/>
  <c r="G355" i="3"/>
  <c r="E15" i="3"/>
  <c r="G5" i="3"/>
  <c r="G564" i="3"/>
  <c r="E224" i="3"/>
  <c r="E736" i="3"/>
  <c r="G285" i="3"/>
  <c r="G797" i="3"/>
  <c r="I694" i="3"/>
  <c r="G462" i="3"/>
  <c r="E122" i="3"/>
  <c r="G105" i="3"/>
  <c r="G639" i="3"/>
  <c r="E299" i="3"/>
  <c r="E811" i="3"/>
  <c r="I292" i="3"/>
  <c r="K809" i="3"/>
  <c r="I485" i="3"/>
  <c r="K485" i="3"/>
  <c r="I150" i="3"/>
  <c r="K284" i="3"/>
  <c r="K851" i="3"/>
  <c r="I511" i="3"/>
  <c r="K692" i="3"/>
  <c r="I352" i="3"/>
  <c r="G12" i="3"/>
  <c r="K557" i="3"/>
  <c r="I217" i="3"/>
  <c r="I729" i="3"/>
  <c r="K734" i="3"/>
  <c r="I394" i="3"/>
  <c r="K364" i="3"/>
  <c r="I59" i="3"/>
  <c r="I571" i="3"/>
  <c r="I702" i="3"/>
  <c r="G464" i="3"/>
  <c r="E124" i="3"/>
  <c r="G107" i="3"/>
  <c r="G641" i="3"/>
  <c r="E301" i="3"/>
  <c r="G338" i="3"/>
  <c r="G850" i="3"/>
  <c r="I845" i="3"/>
  <c r="G555" i="3"/>
  <c r="E215" i="3"/>
  <c r="G252" i="3"/>
  <c r="G764" i="3"/>
  <c r="E424" i="3"/>
  <c r="I751" i="3"/>
  <c r="G485" i="3"/>
  <c r="E145" i="3"/>
  <c r="G136" i="3"/>
  <c r="G662" i="3"/>
  <c r="E322" i="3"/>
  <c r="G327" i="3"/>
  <c r="G839" i="3"/>
  <c r="E499" i="3"/>
  <c r="E550" i="3"/>
  <c r="B266" i="3"/>
  <c r="B778" i="3"/>
  <c r="E807" i="3"/>
  <c r="B459" i="3"/>
  <c r="B20" i="3"/>
  <c r="E650" i="3"/>
  <c r="B341" i="3"/>
  <c r="B853" i="3"/>
  <c r="D5" i="3"/>
  <c r="B510" i="3"/>
  <c r="E461" i="3"/>
  <c r="B199" i="3"/>
  <c r="E558" i="3"/>
  <c r="B272" i="3"/>
  <c r="B73" i="3"/>
  <c r="B585" i="3"/>
  <c r="B644" i="3"/>
  <c r="P58" i="3"/>
  <c r="N115" i="3"/>
  <c r="D21" i="3"/>
  <c r="J78" i="3"/>
  <c r="B696" i="3"/>
  <c r="N61" i="3"/>
  <c r="L118" i="3"/>
  <c r="H41" i="3"/>
  <c r="F98" i="3"/>
  <c r="D15" i="3"/>
  <c r="F75" i="3"/>
  <c r="D132" i="3"/>
  <c r="C189" i="3"/>
  <c r="C46" i="3"/>
  <c r="R102" i="3"/>
  <c r="B752" i="3"/>
  <c r="P64" i="3"/>
  <c r="N121" i="3"/>
  <c r="C24" i="3"/>
  <c r="R80" i="3"/>
  <c r="P137" i="3"/>
  <c r="N194" i="3"/>
  <c r="D197" i="3"/>
  <c r="C255" i="3"/>
  <c r="R311" i="3"/>
  <c r="E774" i="3"/>
  <c r="B434" i="3"/>
  <c r="P15" i="3"/>
  <c r="B115" i="3"/>
  <c r="E446" i="3"/>
  <c r="B188" i="3"/>
  <c r="B5" i="3"/>
  <c r="B509" i="3"/>
  <c r="E413" i="3"/>
  <c r="B166" i="3"/>
  <c r="B678" i="3"/>
  <c r="E685" i="3"/>
  <c r="B367" i="3"/>
  <c r="E782" i="3"/>
  <c r="E517" i="3"/>
  <c r="B241" i="3"/>
  <c r="B753" i="3"/>
  <c r="L19" i="3"/>
  <c r="J77" i="3"/>
  <c r="H134" i="3"/>
  <c r="L29" i="3"/>
  <c r="J86" i="3"/>
  <c r="B840" i="3"/>
  <c r="N69" i="3"/>
  <c r="L126" i="3"/>
  <c r="H49" i="3"/>
  <c r="F106" i="3"/>
  <c r="H26" i="3"/>
  <c r="F83" i="3"/>
  <c r="D140" i="3"/>
  <c r="B520" i="3"/>
  <c r="C54" i="3"/>
  <c r="R110" i="3"/>
  <c r="F10" i="3"/>
  <c r="P72" i="3"/>
  <c r="N129" i="3"/>
  <c r="C32" i="3"/>
  <c r="R88" i="3"/>
  <c r="P145" i="3"/>
  <c r="N202" i="3"/>
  <c r="D206" i="3"/>
  <c r="C263" i="3"/>
  <c r="R319" i="3"/>
  <c r="B26" i="3"/>
  <c r="B538" i="3"/>
  <c r="E487" i="3"/>
  <c r="B219" i="3"/>
  <c r="E585" i="3"/>
  <c r="B292" i="3"/>
  <c r="B101" i="3"/>
  <c r="B613" i="3"/>
  <c r="E556" i="3"/>
  <c r="B270" i="3"/>
  <c r="B782" i="3"/>
  <c r="E823" i="3"/>
  <c r="B471" i="3"/>
  <c r="B32" i="3"/>
  <c r="E655" i="3"/>
  <c r="B345" i="3"/>
  <c r="B4" i="3"/>
  <c r="D32" i="3"/>
  <c r="C89" i="3"/>
  <c r="B440" i="3"/>
  <c r="P51" i="3"/>
  <c r="N108" i="3"/>
  <c r="C35" i="3"/>
  <c r="R91" i="3"/>
  <c r="R7" i="3"/>
  <c r="L71" i="3"/>
  <c r="J128" i="3"/>
  <c r="L48" i="3"/>
  <c r="J105" i="3"/>
  <c r="H162" i="3"/>
  <c r="F17" i="3"/>
  <c r="F76" i="3"/>
  <c r="D133" i="3"/>
  <c r="D38" i="3"/>
  <c r="C95" i="3"/>
  <c r="B528" i="3"/>
  <c r="F54" i="3"/>
  <c r="D111" i="3"/>
  <c r="C168" i="3"/>
  <c r="J162" i="3"/>
  <c r="H228" i="3"/>
  <c r="F285" i="3"/>
  <c r="R139" i="3"/>
  <c r="B226" i="3"/>
  <c r="B738" i="3"/>
  <c r="E754" i="3"/>
  <c r="B419" i="3"/>
  <c r="E852" i="3"/>
  <c r="E597" i="3"/>
  <c r="B301" i="3"/>
  <c r="B813" i="3"/>
  <c r="E822" i="3"/>
  <c r="B470" i="3"/>
  <c r="E391" i="3"/>
  <c r="B159" i="3"/>
  <c r="E505" i="3"/>
  <c r="B232" i="3"/>
  <c r="B33" i="3"/>
  <c r="B545" i="3"/>
  <c r="B532" i="3"/>
  <c r="H54" i="3"/>
  <c r="F111" i="3"/>
  <c r="P12" i="3"/>
  <c r="C74" i="3"/>
  <c r="B616" i="3"/>
  <c r="F57" i="3"/>
  <c r="D114" i="3"/>
  <c r="R36" i="3"/>
  <c r="P93" i="3"/>
  <c r="F6" i="3"/>
  <c r="P70" i="3"/>
  <c r="N127" i="3"/>
  <c r="L184" i="3"/>
  <c r="L41" i="3"/>
  <c r="J98" i="3"/>
  <c r="B672" i="3"/>
  <c r="H60" i="3"/>
  <c r="F117" i="3"/>
  <c r="N17" i="3"/>
  <c r="J76" i="3"/>
  <c r="H133" i="3"/>
  <c r="F190" i="3"/>
  <c r="D192" i="3"/>
  <c r="L250" i="3"/>
  <c r="J307" i="3"/>
  <c r="N169" i="3"/>
  <c r="P233" i="3"/>
  <c r="N290" i="3"/>
  <c r="H195" i="3"/>
  <c r="J253" i="3"/>
  <c r="N148" i="3"/>
  <c r="C218" i="3"/>
  <c r="R274" i="3"/>
  <c r="D176" i="3"/>
  <c r="L238" i="3"/>
  <c r="J295" i="3"/>
  <c r="H164" i="3"/>
  <c r="P229" i="3"/>
  <c r="N286" i="3"/>
  <c r="F188" i="3"/>
  <c r="N247" i="3"/>
  <c r="L304" i="3"/>
  <c r="C148" i="3"/>
  <c r="L217" i="3"/>
  <c r="J274" i="3"/>
  <c r="H331" i="3"/>
  <c r="N358" i="3"/>
  <c r="L415" i="3"/>
  <c r="J472" i="3"/>
  <c r="R306" i="3"/>
  <c r="R381" i="3"/>
  <c r="P438" i="3"/>
  <c r="N495" i="3"/>
  <c r="R374" i="3"/>
  <c r="P431" i="3"/>
  <c r="R331" i="3"/>
  <c r="L394" i="3"/>
  <c r="J451" i="3"/>
  <c r="N354" i="3"/>
  <c r="L411" i="3"/>
  <c r="J468" i="3"/>
  <c r="P307" i="3"/>
  <c r="H382" i="3"/>
  <c r="F439" i="3"/>
  <c r="D496" i="3"/>
  <c r="R354" i="3"/>
  <c r="P411" i="3"/>
  <c r="D185" i="3"/>
  <c r="H245" i="3"/>
  <c r="F302" i="3"/>
  <c r="D208" i="3"/>
  <c r="C265" i="3"/>
  <c r="C164" i="3"/>
  <c r="L229" i="3"/>
  <c r="J286" i="3"/>
  <c r="J191" i="3"/>
  <c r="D250" i="3"/>
  <c r="C307" i="3"/>
  <c r="D33" i="3"/>
  <c r="C90" i="3"/>
  <c r="D11" i="3"/>
  <c r="F73" i="3"/>
  <c r="B480" i="3"/>
  <c r="R52" i="3"/>
  <c r="P109" i="3"/>
  <c r="R29" i="3"/>
  <c r="P86" i="3"/>
  <c r="N143" i="3"/>
  <c r="B623" i="3"/>
  <c r="L57" i="3"/>
  <c r="J114" i="3"/>
  <c r="H17" i="3"/>
  <c r="H76" i="3"/>
  <c r="F133" i="3"/>
  <c r="L35" i="3"/>
  <c r="J92" i="3"/>
  <c r="H149" i="3"/>
  <c r="D130" i="3"/>
  <c r="N209" i="3"/>
  <c r="L266" i="3"/>
  <c r="J323" i="3"/>
  <c r="B58" i="3"/>
  <c r="B570" i="3"/>
  <c r="E530" i="3"/>
  <c r="B251" i="3"/>
  <c r="E628" i="3"/>
  <c r="B324" i="3"/>
  <c r="B133" i="3"/>
  <c r="B645" i="3"/>
  <c r="E598" i="3"/>
  <c r="B302" i="3"/>
  <c r="B814" i="3"/>
  <c r="T4" i="3"/>
  <c r="B503" i="3"/>
  <c r="B64" i="3"/>
  <c r="E698" i="3"/>
  <c r="B377" i="3"/>
  <c r="J9" i="3"/>
  <c r="N35" i="3"/>
  <c r="L92" i="3"/>
  <c r="B568" i="3"/>
  <c r="H55" i="3"/>
  <c r="F112" i="3"/>
  <c r="L38" i="3"/>
  <c r="J95" i="3"/>
  <c r="C15" i="3"/>
  <c r="D75" i="3"/>
  <c r="G261" i="3"/>
  <c r="I598" i="3"/>
  <c r="E98" i="3"/>
  <c r="G615" i="3"/>
  <c r="E787" i="3"/>
  <c r="B554" i="3"/>
  <c r="B235" i="3"/>
  <c r="B308" i="3"/>
  <c r="B629" i="3"/>
  <c r="B286" i="3"/>
  <c r="E845" i="3"/>
  <c r="B48" i="3"/>
  <c r="B361" i="3"/>
  <c r="R33" i="3"/>
  <c r="B504" i="3"/>
  <c r="J110" i="3"/>
  <c r="N93" i="3"/>
  <c r="H73" i="3"/>
  <c r="H50" i="3"/>
  <c r="D164" i="3"/>
  <c r="C78" i="3"/>
  <c r="R39" i="3"/>
  <c r="B592" i="3"/>
  <c r="R112" i="3"/>
  <c r="P164" i="3"/>
  <c r="C287" i="3"/>
  <c r="B210" i="3"/>
  <c r="E733" i="3"/>
  <c r="E830" i="3"/>
  <c r="B285" i="3"/>
  <c r="E801" i="3"/>
  <c r="C18" i="3"/>
  <c r="E484" i="3"/>
  <c r="B17" i="3"/>
  <c r="B468" i="3"/>
  <c r="J109" i="3"/>
  <c r="G640" i="3"/>
  <c r="G305" i="3"/>
  <c r="I790" i="3"/>
  <c r="E174" i="3"/>
  <c r="G731" i="3"/>
  <c r="G428" i="3"/>
  <c r="E600" i="3"/>
  <c r="G661" i="3"/>
  <c r="G326" i="3"/>
  <c r="I775" i="3"/>
  <c r="E163" i="3"/>
  <c r="I28" i="3"/>
  <c r="I349" i="3"/>
  <c r="I14" i="3"/>
  <c r="K715" i="3"/>
  <c r="K556" i="3"/>
  <c r="I728" i="3"/>
  <c r="I81" i="3"/>
  <c r="K598" i="3"/>
  <c r="K183" i="3"/>
  <c r="I435" i="3"/>
  <c r="G328" i="3"/>
  <c r="I778" i="3"/>
  <c r="E165" i="3"/>
  <c r="G714" i="3"/>
  <c r="G419" i="3"/>
  <c r="G90" i="3"/>
  <c r="E288" i="3"/>
  <c r="G349" i="3"/>
  <c r="I806" i="3"/>
  <c r="E186" i="3"/>
  <c r="G703" i="3"/>
  <c r="C5" i="3"/>
  <c r="I37" i="3"/>
  <c r="K554" i="3"/>
  <c r="K370" i="3"/>
  <c r="K157" i="3"/>
  <c r="I416" i="3"/>
  <c r="K621" i="3"/>
  <c r="K213" i="3"/>
  <c r="I458" i="3"/>
  <c r="I123" i="3"/>
  <c r="I809" i="3"/>
  <c r="E188" i="3"/>
  <c r="G705" i="3"/>
  <c r="G402" i="3"/>
  <c r="G78" i="3"/>
  <c r="E279" i="3"/>
  <c r="G828" i="3"/>
  <c r="I837" i="3"/>
  <c r="E209" i="3"/>
  <c r="G726" i="3"/>
  <c r="G391" i="3"/>
  <c r="E563" i="3"/>
  <c r="B330" i="3"/>
  <c r="B11" i="3"/>
  <c r="B84" i="3"/>
  <c r="B405" i="3"/>
  <c r="B62" i="3"/>
  <c r="E546" i="3"/>
  <c r="E644" i="3"/>
  <c r="B137" i="3"/>
  <c r="B772" i="3"/>
  <c r="P122" i="3"/>
  <c r="L85" i="3"/>
  <c r="P68" i="3"/>
  <c r="J48" i="3"/>
  <c r="J25" i="3"/>
  <c r="F139" i="3"/>
  <c r="D53" i="3"/>
  <c r="J8" i="3"/>
  <c r="P128" i="3"/>
  <c r="C88" i="3"/>
  <c r="P201" i="3"/>
  <c r="D262" i="3"/>
  <c r="C319" i="3"/>
  <c r="O4" i="3"/>
  <c r="B498" i="3"/>
  <c r="E434" i="3"/>
  <c r="B179" i="3"/>
  <c r="E532" i="3"/>
  <c r="B252" i="3"/>
  <c r="B61" i="3"/>
  <c r="B573" i="3"/>
  <c r="E502" i="3"/>
  <c r="B230" i="3"/>
  <c r="B742" i="3"/>
  <c r="E770" i="3"/>
  <c r="B431" i="3"/>
  <c r="P4" i="3"/>
  <c r="E602" i="3"/>
  <c r="B305" i="3"/>
  <c r="B817" i="3"/>
  <c r="N27" i="3"/>
  <c r="L84" i="3"/>
  <c r="J141" i="3"/>
  <c r="G416" i="3"/>
  <c r="E76" i="3"/>
  <c r="G43" i="3"/>
  <c r="G593" i="3"/>
  <c r="E253" i="3"/>
  <c r="G290" i="3"/>
  <c r="G802" i="3"/>
  <c r="I781" i="3"/>
  <c r="G507" i="3"/>
  <c r="E167" i="3"/>
  <c r="G204" i="3"/>
  <c r="G716" i="3"/>
  <c r="E376" i="3"/>
  <c r="I591" i="3"/>
  <c r="G437" i="3"/>
  <c r="E97" i="3"/>
  <c r="G72" i="3"/>
  <c r="G614" i="3"/>
  <c r="E274" i="3"/>
  <c r="G279" i="3"/>
  <c r="G791" i="3"/>
  <c r="E451" i="3"/>
  <c r="E518" i="3"/>
  <c r="I604" i="3"/>
  <c r="I125" i="3"/>
  <c r="I637" i="3"/>
  <c r="K642" i="3"/>
  <c r="I302" i="3"/>
  <c r="K487" i="3"/>
  <c r="I151" i="3"/>
  <c r="K275" i="3"/>
  <c r="K844" i="3"/>
  <c r="I504" i="3"/>
  <c r="G164" i="3"/>
  <c r="K709" i="3"/>
  <c r="I369" i="3"/>
  <c r="K331" i="3"/>
  <c r="I34" i="3"/>
  <c r="I546" i="3"/>
  <c r="K551" i="3"/>
  <c r="I211" i="3"/>
  <c r="I723" i="3"/>
  <c r="G74" i="3"/>
  <c r="G616" i="3"/>
  <c r="E276" i="3"/>
  <c r="G281" i="3"/>
  <c r="G793" i="3"/>
  <c r="I758" i="3"/>
  <c r="G490" i="3"/>
  <c r="E150" i="3"/>
  <c r="G195" i="3"/>
  <c r="G707" i="3"/>
  <c r="E367" i="3"/>
  <c r="G404" i="3"/>
  <c r="E64" i="3"/>
  <c r="E576" i="3"/>
  <c r="G102" i="3"/>
  <c r="G637" i="3"/>
  <c r="E297" i="3"/>
  <c r="G302" i="3"/>
  <c r="G814" i="3"/>
  <c r="I743" i="3"/>
  <c r="G479" i="3"/>
  <c r="E139" i="3"/>
  <c r="E651" i="3"/>
  <c r="K824" i="3"/>
  <c r="K484" i="3"/>
  <c r="I325" i="3"/>
  <c r="K272" i="3"/>
  <c r="K842" i="3"/>
  <c r="I502" i="3"/>
  <c r="K691" i="3"/>
  <c r="I351" i="3"/>
  <c r="K532" i="3"/>
  <c r="I192" i="3"/>
  <c r="I704" i="3"/>
  <c r="K362" i="3"/>
  <c r="I57" i="3"/>
  <c r="I569" i="3"/>
  <c r="K574" i="3"/>
  <c r="I234" i="3"/>
  <c r="K148" i="3"/>
  <c r="K751" i="3"/>
  <c r="I411" i="3"/>
  <c r="G71" i="3"/>
  <c r="G304" i="3"/>
  <c r="G816" i="3"/>
  <c r="I746" i="3"/>
  <c r="G481" i="3"/>
  <c r="E141" i="3"/>
  <c r="G173" i="3"/>
  <c r="G690" i="3"/>
  <c r="E350" i="3"/>
  <c r="G395" i="3"/>
  <c r="E55" i="3"/>
  <c r="G58" i="3"/>
  <c r="G604" i="3"/>
  <c r="E264" i="3"/>
  <c r="E776" i="3"/>
  <c r="G325" i="3"/>
  <c r="G837" i="3"/>
  <c r="I774" i="3"/>
  <c r="G502" i="3"/>
  <c r="E162" i="3"/>
  <c r="G158" i="3"/>
  <c r="G679" i="3"/>
  <c r="E339" i="3"/>
  <c r="E851" i="3"/>
  <c r="B106" i="3"/>
  <c r="B618" i="3"/>
  <c r="E594" i="3"/>
  <c r="B299" i="3"/>
  <c r="E692" i="3"/>
  <c r="E437" i="3"/>
  <c r="B181" i="3"/>
  <c r="B693" i="3"/>
  <c r="E662" i="3"/>
  <c r="B350" i="3"/>
  <c r="J6" i="3"/>
  <c r="B39" i="3"/>
  <c r="B551" i="3"/>
  <c r="B112" i="3"/>
  <c r="E762" i="3"/>
  <c r="B425" i="3"/>
  <c r="P14" i="3"/>
  <c r="C41" i="3"/>
  <c r="R97" i="3"/>
  <c r="B679" i="3"/>
  <c r="N60" i="3"/>
  <c r="L117" i="3"/>
  <c r="R43" i="3"/>
  <c r="P100" i="3"/>
  <c r="L23" i="3"/>
  <c r="J80" i="3"/>
  <c r="B620" i="3"/>
  <c r="J57" i="3"/>
  <c r="H114" i="3"/>
  <c r="F171" i="3"/>
  <c r="F28" i="3"/>
  <c r="D85" i="3"/>
  <c r="C142" i="3"/>
  <c r="C47" i="3"/>
  <c r="R103" i="3"/>
  <c r="B723" i="3"/>
  <c r="D63" i="3"/>
  <c r="C120" i="3"/>
  <c r="R176" i="3"/>
  <c r="H174" i="3"/>
  <c r="F237" i="3"/>
  <c r="D294" i="3"/>
  <c r="E561" i="3"/>
  <c r="B274" i="3"/>
  <c r="B786" i="3"/>
  <c r="E818" i="3"/>
  <c r="B467" i="3"/>
  <c r="B28" i="3"/>
  <c r="E661" i="3"/>
  <c r="B349" i="3"/>
  <c r="H6" i="3"/>
  <c r="B6" i="3"/>
  <c r="B518" i="3"/>
  <c r="E471" i="3"/>
  <c r="B207" i="3"/>
  <c r="E569" i="3"/>
  <c r="B280" i="3"/>
  <c r="B81" i="3"/>
  <c r="B593" i="3"/>
  <c r="B660" i="3"/>
  <c r="N59" i="3"/>
  <c r="L116" i="3"/>
  <c r="G192" i="3"/>
  <c r="G704" i="3"/>
  <c r="E364" i="3"/>
  <c r="G369" i="3"/>
  <c r="E29" i="3"/>
  <c r="G24" i="3"/>
  <c r="G578" i="3"/>
  <c r="E238" i="3"/>
  <c r="G283" i="3"/>
  <c r="G795" i="3"/>
  <c r="I761" i="3"/>
  <c r="G492" i="3"/>
  <c r="E152" i="3"/>
  <c r="E664" i="3"/>
  <c r="G213" i="3"/>
  <c r="G725" i="3"/>
  <c r="E385" i="3"/>
  <c r="G390" i="3"/>
  <c r="E50" i="3"/>
  <c r="G9" i="3"/>
  <c r="G567" i="3"/>
  <c r="E227" i="3"/>
  <c r="E739" i="3"/>
  <c r="I156" i="3"/>
  <c r="K673" i="3"/>
  <c r="I413" i="3"/>
  <c r="K389" i="3"/>
  <c r="I78" i="3"/>
  <c r="K188" i="3"/>
  <c r="K779" i="3"/>
  <c r="I439" i="3"/>
  <c r="K620" i="3"/>
  <c r="I280" i="3"/>
  <c r="I792" i="3"/>
  <c r="K479" i="3"/>
  <c r="I145" i="3"/>
  <c r="I657" i="3"/>
  <c r="K662" i="3"/>
  <c r="I322" i="3"/>
  <c r="K268" i="3"/>
  <c r="K839" i="3"/>
  <c r="I499" i="3"/>
  <c r="G159" i="3"/>
  <c r="G392" i="3"/>
  <c r="E52" i="3"/>
  <c r="G11" i="3"/>
  <c r="G569" i="3"/>
  <c r="E229" i="3"/>
  <c r="G266" i="3"/>
  <c r="G778" i="3"/>
  <c r="I749" i="3"/>
  <c r="G483" i="3"/>
  <c r="E143" i="3"/>
  <c r="G176" i="3"/>
  <c r="G692" i="3"/>
  <c r="E352" i="3"/>
  <c r="G4" i="3"/>
  <c r="G413" i="3"/>
  <c r="E73" i="3"/>
  <c r="G40" i="3"/>
  <c r="G590" i="3"/>
  <c r="E250" i="3"/>
  <c r="G255" i="3"/>
  <c r="G767" i="3"/>
  <c r="E427" i="3"/>
  <c r="E486" i="3"/>
  <c r="I548" i="3"/>
  <c r="I101" i="3"/>
  <c r="I613" i="3"/>
  <c r="K618" i="3"/>
  <c r="I278" i="3"/>
  <c r="K455" i="3"/>
  <c r="I127" i="3"/>
  <c r="K243" i="3"/>
  <c r="K820" i="3"/>
  <c r="I480" i="3"/>
  <c r="G140" i="3"/>
  <c r="K685" i="3"/>
  <c r="I345" i="3"/>
  <c r="K299" i="3"/>
  <c r="I10" i="3"/>
  <c r="I522" i="3"/>
  <c r="K527" i="3"/>
  <c r="I187" i="3"/>
  <c r="I699" i="3"/>
  <c r="G42" i="3"/>
  <c r="G592" i="3"/>
  <c r="E252" i="3"/>
  <c r="G257" i="3"/>
  <c r="G769" i="3"/>
  <c r="I710" i="3"/>
  <c r="G466" i="3"/>
  <c r="E126" i="3"/>
  <c r="G163" i="3"/>
  <c r="G683" i="3"/>
  <c r="E343" i="3"/>
  <c r="G380" i="3"/>
  <c r="E40" i="3"/>
  <c r="E552" i="3"/>
  <c r="G70" i="3"/>
  <c r="G613" i="3"/>
  <c r="E273" i="3"/>
  <c r="G278" i="3"/>
  <c r="G790" i="3"/>
  <c r="I663" i="3"/>
  <c r="G455" i="3"/>
  <c r="E115" i="3"/>
  <c r="E627" i="3"/>
  <c r="E721" i="3"/>
  <c r="B394" i="3"/>
  <c r="H11" i="3"/>
  <c r="B75" i="3"/>
  <c r="B587" i="3"/>
  <c r="B148" i="3"/>
  <c r="E821" i="3"/>
  <c r="B469" i="3"/>
  <c r="N19" i="3"/>
  <c r="B126" i="3"/>
  <c r="B638" i="3"/>
  <c r="E631" i="3"/>
  <c r="B327" i="3"/>
  <c r="E729" i="3"/>
  <c r="E463" i="3"/>
  <c r="B201" i="3"/>
  <c r="B713" i="3"/>
  <c r="N10" i="3"/>
  <c r="C73" i="3"/>
  <c r="R129" i="3"/>
  <c r="P35" i="3"/>
  <c r="N92" i="3"/>
  <c r="J16" i="3"/>
  <c r="R75" i="3"/>
  <c r="B576" i="3"/>
  <c r="L55" i="3"/>
  <c r="J112" i="3"/>
  <c r="L32" i="3"/>
  <c r="J89" i="3"/>
  <c r="H146" i="3"/>
  <c r="B671" i="3"/>
  <c r="F60" i="3"/>
  <c r="D117" i="3"/>
  <c r="P21" i="3"/>
  <c r="C79" i="3"/>
  <c r="R135" i="3"/>
  <c r="F38" i="3"/>
  <c r="D95" i="3"/>
  <c r="C152" i="3"/>
  <c r="F137" i="3"/>
  <c r="H212" i="3"/>
  <c r="F269" i="3"/>
  <c r="D326" i="3"/>
  <c r="B50" i="3"/>
  <c r="B562" i="3"/>
  <c r="E519" i="3"/>
  <c r="B243" i="3"/>
  <c r="E617" i="3"/>
  <c r="B316" i="3"/>
  <c r="B125" i="3"/>
  <c r="B637" i="3"/>
  <c r="E588" i="3"/>
  <c r="B294" i="3"/>
  <c r="B806" i="3"/>
  <c r="E855" i="3"/>
  <c r="B495" i="3"/>
  <c r="B56" i="3"/>
  <c r="E687" i="3"/>
  <c r="B369" i="3"/>
  <c r="L8" i="3"/>
  <c r="P34" i="3"/>
  <c r="N91" i="3"/>
  <c r="B536" i="3"/>
  <c r="P43" i="3"/>
  <c r="N100" i="3"/>
  <c r="C27" i="3"/>
  <c r="R83" i="3"/>
  <c r="B731" i="3"/>
  <c r="L63" i="3"/>
  <c r="J120" i="3"/>
  <c r="L40" i="3"/>
  <c r="J97" i="3"/>
  <c r="H154" i="3"/>
  <c r="B815" i="3"/>
  <c r="F68" i="3"/>
  <c r="D125" i="3"/>
  <c r="D30" i="3"/>
  <c r="C87" i="3"/>
  <c r="R143" i="3"/>
  <c r="F46" i="3"/>
  <c r="D103" i="3"/>
  <c r="C160" i="3"/>
  <c r="P151" i="3"/>
  <c r="H220" i="3"/>
  <c r="F277" i="3"/>
  <c r="D334" i="3"/>
  <c r="B154" i="3"/>
  <c r="B666" i="3"/>
  <c r="E658" i="3"/>
  <c r="B347" i="3"/>
  <c r="E756" i="3"/>
  <c r="B741" i="3"/>
  <c r="B87" i="3"/>
  <c r="B473" i="3"/>
  <c r="B775" i="3"/>
  <c r="D106" i="3"/>
  <c r="P62" i="3"/>
  <c r="J90" i="3"/>
  <c r="B819" i="3"/>
  <c r="J181" i="3"/>
  <c r="B354" i="3"/>
  <c r="B108" i="3"/>
  <c r="E481" i="3"/>
  <c r="B726" i="3"/>
  <c r="B415" i="3"/>
  <c r="E581" i="3"/>
  <c r="B801" i="3"/>
  <c r="P82" i="3"/>
  <c r="L45" i="3"/>
  <c r="P28" i="3"/>
  <c r="B763" i="3"/>
  <c r="F122" i="3"/>
  <c r="F99" i="3"/>
  <c r="B847" i="3"/>
  <c r="R126" i="3"/>
  <c r="P88" i="3"/>
  <c r="C48" i="3"/>
  <c r="P161" i="3"/>
  <c r="D222" i="3"/>
  <c r="R335" i="3"/>
  <c r="F262" i="3"/>
  <c r="C225" i="3"/>
  <c r="L186" i="3"/>
  <c r="D131" i="3"/>
  <c r="C267" i="3"/>
  <c r="P200" i="3"/>
  <c r="H150" i="3"/>
  <c r="D276" i="3"/>
  <c r="C186" i="3"/>
  <c r="R302" i="3"/>
  <c r="D387" i="3"/>
  <c r="R500" i="3"/>
  <c r="H410" i="3"/>
  <c r="J344" i="3"/>
  <c r="F460" i="3"/>
  <c r="C423" i="3"/>
  <c r="D383" i="3"/>
  <c r="R496" i="3"/>
  <c r="P410" i="3"/>
  <c r="P309" i="3"/>
  <c r="F440" i="3"/>
  <c r="P273" i="3"/>
  <c r="L236" i="3"/>
  <c r="L200" i="3"/>
  <c r="L153" i="3"/>
  <c r="L278" i="3"/>
  <c r="L61" i="3"/>
  <c r="P44" i="3"/>
  <c r="J24" i="3"/>
  <c r="B636" i="3"/>
  <c r="F115" i="3"/>
  <c r="D29" i="3"/>
  <c r="R142" i="3"/>
  <c r="P104" i="3"/>
  <c r="C64" i="3"/>
  <c r="P177" i="3"/>
  <c r="D238" i="3"/>
  <c r="E614" i="3"/>
  <c r="B826" i="3"/>
  <c r="B507" i="3"/>
  <c r="E714" i="3"/>
  <c r="P10" i="3"/>
  <c r="B558" i="3"/>
  <c r="B247" i="3"/>
  <c r="B320" i="3"/>
  <c r="B633" i="3"/>
  <c r="D64" i="3"/>
  <c r="R26" i="3"/>
  <c r="B792" i="3"/>
  <c r="R123" i="3"/>
  <c r="L103" i="3"/>
  <c r="N23" i="3"/>
  <c r="L80" i="3"/>
  <c r="J137" i="3"/>
  <c r="B424" i="3"/>
  <c r="H51" i="3"/>
  <c r="F108" i="3"/>
  <c r="B848" i="3"/>
  <c r="D70" i="3"/>
  <c r="C127" i="3"/>
  <c r="H29" i="3"/>
  <c r="F86" i="3"/>
  <c r="D143" i="3"/>
  <c r="C200" i="3"/>
  <c r="F203" i="3"/>
  <c r="H260" i="3"/>
  <c r="F317" i="3"/>
  <c r="L5" i="3"/>
  <c r="B514" i="3"/>
  <c r="E455" i="3"/>
  <c r="B195" i="3"/>
  <c r="E553" i="3"/>
  <c r="B268" i="3"/>
  <c r="B77" i="3"/>
  <c r="B589" i="3"/>
  <c r="E524" i="3"/>
  <c r="B246" i="3"/>
  <c r="B758" i="3"/>
  <c r="E791" i="3"/>
  <c r="B447" i="3"/>
  <c r="B8" i="3"/>
  <c r="E623" i="3"/>
  <c r="B321" i="3"/>
  <c r="B833" i="3"/>
  <c r="J29" i="3"/>
  <c r="H86" i="3"/>
  <c r="F143" i="3"/>
  <c r="D49" i="3"/>
  <c r="C106" i="3"/>
  <c r="H32" i="3"/>
  <c r="F89" i="3"/>
  <c r="B827" i="3"/>
  <c r="R68" i="3"/>
  <c r="P125" i="3"/>
  <c r="R45" i="3"/>
  <c r="P102" i="3"/>
  <c r="N159" i="3"/>
  <c r="R11" i="3"/>
  <c r="L73" i="3"/>
  <c r="J130" i="3"/>
  <c r="J35" i="3"/>
  <c r="H92" i="3"/>
  <c r="B432" i="3"/>
  <c r="L51" i="3"/>
  <c r="J108" i="3"/>
  <c r="H165" i="3"/>
  <c r="R158" i="3"/>
  <c r="N225" i="3"/>
  <c r="L282" i="3"/>
  <c r="P132" i="3"/>
  <c r="R208" i="3"/>
  <c r="P265" i="3"/>
  <c r="P162" i="3"/>
  <c r="L228" i="3"/>
  <c r="J285" i="3"/>
  <c r="H191" i="3"/>
  <c r="C250" i="3"/>
  <c r="P140" i="3"/>
  <c r="N213" i="3"/>
  <c r="L270" i="3"/>
  <c r="J327" i="3"/>
  <c r="R204" i="3"/>
  <c r="P261" i="3"/>
  <c r="C155" i="3"/>
  <c r="P222" i="3"/>
  <c r="N279" i="3"/>
  <c r="L336" i="3"/>
  <c r="N190" i="3"/>
  <c r="L249" i="3"/>
  <c r="J306" i="3"/>
  <c r="L324" i="3"/>
  <c r="N390" i="3"/>
  <c r="L447" i="3"/>
  <c r="J504" i="3"/>
  <c r="C357" i="3"/>
  <c r="R413" i="3"/>
  <c r="P470" i="3"/>
  <c r="H349" i="3"/>
  <c r="R406" i="3"/>
  <c r="P463" i="3"/>
  <c r="N369" i="3"/>
  <c r="L426" i="3"/>
  <c r="L316" i="3"/>
  <c r="N386" i="3"/>
  <c r="L443" i="3"/>
  <c r="J500" i="3"/>
  <c r="J357" i="3"/>
  <c r="H414" i="3"/>
  <c r="F471" i="3"/>
  <c r="R316" i="3"/>
  <c r="R386" i="3"/>
  <c r="R151" i="3"/>
  <c r="J220" i="3"/>
  <c r="H277" i="3"/>
  <c r="D178" i="3"/>
  <c r="D240" i="3"/>
  <c r="C297" i="3"/>
  <c r="N204" i="3"/>
  <c r="L261" i="3"/>
  <c r="H158" i="3"/>
  <c r="F225" i="3"/>
  <c r="D282" i="3"/>
  <c r="J146" i="3"/>
  <c r="J216" i="3"/>
  <c r="H273" i="3"/>
  <c r="J170" i="3"/>
  <c r="H234" i="3"/>
  <c r="F291" i="3"/>
  <c r="D348" i="3"/>
  <c r="D204" i="3"/>
  <c r="D261" i="3"/>
  <c r="C318" i="3"/>
  <c r="F22" i="3"/>
  <c r="H79" i="3"/>
  <c r="B712" i="3"/>
  <c r="L62" i="3"/>
  <c r="J119" i="3"/>
  <c r="F42" i="3"/>
  <c r="D99" i="3"/>
  <c r="R16" i="3"/>
  <c r="D76" i="3"/>
  <c r="C133" i="3"/>
  <c r="R189" i="3"/>
  <c r="R46" i="3"/>
  <c r="P103" i="3"/>
  <c r="B768" i="3"/>
  <c r="N65" i="3"/>
  <c r="L122" i="3"/>
  <c r="R24" i="3"/>
  <c r="P81" i="3"/>
  <c r="N138" i="3"/>
  <c r="L195" i="3"/>
  <c r="D198" i="3"/>
  <c r="R255" i="3"/>
  <c r="P312" i="3"/>
  <c r="E828" i="3"/>
  <c r="B474" i="3"/>
  <c r="F20" i="3"/>
  <c r="B155" i="3"/>
  <c r="E500" i="3"/>
  <c r="B228" i="3"/>
  <c r="B37" i="3"/>
  <c r="B549" i="3"/>
  <c r="E470" i="3"/>
  <c r="B206" i="3"/>
  <c r="B718" i="3"/>
  <c r="E738" i="3"/>
  <c r="B407" i="3"/>
  <c r="E836" i="3"/>
  <c r="E570" i="3"/>
  <c r="B281" i="3"/>
  <c r="B793" i="3"/>
  <c r="C25" i="3"/>
  <c r="R81" i="3"/>
  <c r="P138" i="3"/>
  <c r="N44" i="3"/>
  <c r="L101" i="3"/>
  <c r="R27" i="3"/>
  <c r="P84" i="3"/>
  <c r="B747" i="3"/>
  <c r="J64" i="3"/>
  <c r="H121" i="3"/>
  <c r="J41" i="3"/>
  <c r="H98" i="3"/>
  <c r="F155" i="3"/>
  <c r="B831" i="3"/>
  <c r="D69" i="3"/>
  <c r="C126" i="3"/>
  <c r="C31" i="3"/>
  <c r="R87" i="3"/>
  <c r="P144" i="3"/>
  <c r="D47" i="3"/>
  <c r="C104" i="3"/>
  <c r="R160" i="3"/>
  <c r="C153" i="3"/>
  <c r="F221" i="3"/>
  <c r="D278" i="3"/>
  <c r="C335" i="3"/>
  <c r="B162" i="3"/>
  <c r="B674" i="3"/>
  <c r="E669" i="3"/>
  <c r="B355" i="3"/>
  <c r="E766" i="3"/>
  <c r="E511" i="3"/>
  <c r="B237" i="3"/>
  <c r="B749" i="3"/>
  <c r="E737" i="3"/>
  <c r="B406" i="3"/>
  <c r="N12" i="3"/>
  <c r="B95" i="3"/>
  <c r="E415" i="3"/>
  <c r="B168" i="3"/>
  <c r="E837" i="3"/>
  <c r="B481" i="3"/>
  <c r="C21" i="3"/>
  <c r="F47" i="3"/>
  <c r="D104" i="3"/>
  <c r="B791" i="3"/>
  <c r="R66" i="3"/>
  <c r="B380" i="3"/>
  <c r="D50" i="3"/>
  <c r="C107" i="3"/>
  <c r="P29" i="3"/>
  <c r="N86" i="3"/>
  <c r="B732" i="3"/>
  <c r="N63" i="3"/>
  <c r="L120" i="3"/>
  <c r="J177" i="3"/>
  <c r="J34" i="3"/>
  <c r="H91" i="3"/>
  <c r="B492" i="3"/>
  <c r="F53" i="3"/>
  <c r="D110" i="3"/>
  <c r="B835" i="3"/>
  <c r="H69" i="3"/>
  <c r="F126" i="3"/>
  <c r="D183" i="3"/>
  <c r="L182" i="3"/>
  <c r="J243" i="3"/>
  <c r="H300" i="3"/>
  <c r="F160" i="3"/>
  <c r="N226" i="3"/>
  <c r="L283" i="3"/>
  <c r="J186" i="3"/>
  <c r="H246" i="3"/>
  <c r="L133" i="3"/>
  <c r="R210" i="3"/>
  <c r="P267" i="3"/>
  <c r="L166" i="3"/>
  <c r="J231" i="3"/>
  <c r="H288" i="3"/>
  <c r="R154" i="3"/>
  <c r="N222" i="3"/>
  <c r="L279" i="3"/>
  <c r="P178" i="3"/>
  <c r="L240" i="3"/>
  <c r="J297" i="3"/>
  <c r="C132" i="3"/>
  <c r="J210" i="3"/>
  <c r="H267" i="3"/>
  <c r="F324" i="3"/>
  <c r="H351" i="3"/>
  <c r="J408" i="3"/>
  <c r="H465" i="3"/>
  <c r="F522" i="3"/>
  <c r="P374" i="3"/>
  <c r="N431" i="3"/>
  <c r="L488" i="3"/>
  <c r="P367" i="3"/>
  <c r="N424" i="3"/>
  <c r="F318" i="3"/>
  <c r="J387" i="3"/>
  <c r="H444" i="3"/>
  <c r="C346" i="3"/>
  <c r="J404" i="3"/>
  <c r="H461" i="3"/>
  <c r="F518" i="3"/>
  <c r="F375" i="3"/>
  <c r="D432" i="3"/>
  <c r="C489" i="3"/>
  <c r="F346" i="3"/>
  <c r="N404" i="3"/>
  <c r="L175" i="3"/>
  <c r="F238" i="3"/>
  <c r="D295" i="3"/>
  <c r="J200" i="3"/>
  <c r="R257" i="3"/>
  <c r="L154" i="3"/>
  <c r="J222" i="3"/>
  <c r="H279" i="3"/>
  <c r="C182" i="3"/>
  <c r="C243" i="3"/>
  <c r="R299" i="3"/>
  <c r="C26" i="3"/>
  <c r="R82" i="3"/>
  <c r="B776" i="3"/>
  <c r="D66" i="3"/>
  <c r="C123" i="3"/>
  <c r="P45" i="3"/>
  <c r="N102" i="3"/>
  <c r="N22" i="3"/>
  <c r="N79" i="3"/>
  <c r="L136" i="3"/>
  <c r="B392" i="3"/>
  <c r="J50" i="3"/>
  <c r="H107" i="3"/>
  <c r="B832" i="3"/>
  <c r="F69" i="3"/>
  <c r="D126" i="3"/>
  <c r="J28" i="3"/>
  <c r="H85" i="3"/>
  <c r="F142" i="3"/>
  <c r="D199" i="3"/>
  <c r="F202" i="3"/>
  <c r="J259" i="3"/>
  <c r="H316" i="3"/>
  <c r="L4" i="3"/>
  <c r="B506" i="3"/>
  <c r="E445" i="3"/>
  <c r="B187" i="3"/>
  <c r="E542" i="3"/>
  <c r="B260" i="3"/>
  <c r="B69" i="3"/>
  <c r="B581" i="3"/>
  <c r="E513" i="3"/>
  <c r="B238" i="3"/>
  <c r="B750" i="3"/>
  <c r="E781" i="3"/>
  <c r="B439" i="3"/>
  <c r="H5" i="3"/>
  <c r="E613" i="3"/>
  <c r="B313" i="3"/>
  <c r="B825" i="3"/>
  <c r="L28" i="3"/>
  <c r="J85" i="3"/>
  <c r="H142" i="3"/>
  <c r="F48" i="3"/>
  <c r="D105" i="3"/>
  <c r="J31" i="3"/>
  <c r="H88" i="3"/>
  <c r="B811" i="3"/>
  <c r="C68" i="3"/>
  <c r="R124" i="3"/>
  <c r="C45" i="3"/>
  <c r="R101" i="3"/>
  <c r="P158" i="3"/>
  <c r="D10" i="3"/>
  <c r="N72" i="3"/>
  <c r="L129" i="3"/>
  <c r="L34" i="3"/>
  <c r="J91" i="3"/>
  <c r="B400" i="3"/>
  <c r="N50" i="3"/>
  <c r="L107" i="3"/>
  <c r="J164" i="3"/>
  <c r="N157" i="3"/>
  <c r="P224" i="3"/>
  <c r="N281" i="3"/>
  <c r="F130" i="3"/>
  <c r="B194" i="3"/>
  <c r="B706" i="3"/>
  <c r="E711" i="3"/>
  <c r="B387" i="3"/>
  <c r="E809" i="3"/>
  <c r="E554" i="3"/>
  <c r="B269" i="3"/>
  <c r="B781" i="3"/>
  <c r="E780" i="3"/>
  <c r="B438" i="3"/>
  <c r="F16" i="3"/>
  <c r="B127" i="3"/>
  <c r="E462" i="3"/>
  <c r="B200" i="3"/>
  <c r="J5" i="3"/>
  <c r="B513" i="3"/>
  <c r="B404" i="3"/>
  <c r="P50" i="3"/>
  <c r="N107" i="3"/>
  <c r="B855" i="3"/>
  <c r="J70" i="3"/>
  <c r="B508" i="3"/>
  <c r="N53" i="3"/>
  <c r="L110" i="3"/>
  <c r="H33" i="3"/>
  <c r="F90" i="3"/>
  <c r="B796" i="3"/>
  <c r="F67" i="3"/>
  <c r="D124" i="3"/>
  <c r="C181" i="3"/>
  <c r="C38" i="3"/>
  <c r="R94" i="3"/>
  <c r="B608" i="3"/>
  <c r="P56" i="3"/>
  <c r="N113" i="3"/>
  <c r="L10" i="3"/>
  <c r="R72" i="3"/>
  <c r="P129" i="3"/>
  <c r="N186" i="3"/>
  <c r="H187" i="3"/>
  <c r="C247" i="3"/>
  <c r="R303" i="3"/>
  <c r="R164" i="3"/>
  <c r="F230" i="3"/>
  <c r="D287" i="3"/>
  <c r="F191" i="3"/>
  <c r="R249" i="3"/>
  <c r="N142" i="3"/>
  <c r="J214" i="3"/>
  <c r="H271" i="3"/>
  <c r="H171" i="3"/>
  <c r="C235" i="3"/>
  <c r="R291" i="3"/>
  <c r="L159" i="3"/>
  <c r="F226" i="3"/>
  <c r="D283" i="3"/>
  <c r="J183" i="3"/>
  <c r="D244" i="3"/>
  <c r="C301" i="3"/>
  <c r="N141" i="3"/>
  <c r="C214" i="3"/>
  <c r="R270" i="3"/>
  <c r="P327" i="3"/>
  <c r="D355" i="3"/>
  <c r="C412" i="3"/>
  <c r="R468" i="3"/>
  <c r="P525" i="3"/>
  <c r="H378" i="3"/>
  <c r="F435" i="3"/>
  <c r="D492" i="3"/>
  <c r="H371" i="3"/>
  <c r="F428" i="3"/>
  <c r="H325" i="3"/>
  <c r="C391" i="3"/>
  <c r="R447" i="3"/>
  <c r="N350" i="3"/>
  <c r="C408" i="3"/>
  <c r="R464" i="3"/>
  <c r="P521" i="3"/>
  <c r="P378" i="3"/>
  <c r="N435" i="3"/>
  <c r="L492" i="3"/>
  <c r="D351" i="3"/>
  <c r="F408" i="3"/>
  <c r="H180" i="3"/>
  <c r="P241" i="3"/>
  <c r="N298" i="3"/>
  <c r="L204" i="3"/>
  <c r="J261" i="3"/>
  <c r="H159" i="3"/>
  <c r="C226" i="3"/>
  <c r="R282" i="3"/>
  <c r="P186" i="3"/>
  <c r="L246" i="3"/>
  <c r="J303" i="3"/>
  <c r="C175" i="3"/>
  <c r="P237" i="3"/>
  <c r="N294" i="3"/>
  <c r="R197" i="3"/>
  <c r="N255" i="3"/>
  <c r="L312" i="3"/>
  <c r="N158" i="3"/>
  <c r="L225" i="3"/>
  <c r="J282" i="3"/>
  <c r="H339" i="3"/>
  <c r="D227" i="3"/>
  <c r="N184" i="3"/>
  <c r="R301" i="3"/>
  <c r="R214" i="3"/>
  <c r="N328" i="3"/>
  <c r="P373" i="3"/>
  <c r="N430" i="3"/>
  <c r="L487" i="3"/>
  <c r="C336" i="3"/>
  <c r="C397" i="3"/>
  <c r="R453" i="3"/>
  <c r="D323" i="3"/>
  <c r="C390" i="3"/>
  <c r="R446" i="3"/>
  <c r="P352" i="3"/>
  <c r="N409" i="3"/>
  <c r="L466" i="3"/>
  <c r="P369" i="3"/>
  <c r="N426" i="3"/>
  <c r="L483" i="3"/>
  <c r="J336" i="3"/>
  <c r="J397" i="3"/>
  <c r="H454" i="3"/>
  <c r="F511" i="3"/>
  <c r="C370" i="3"/>
  <c r="R426" i="3"/>
  <c r="H203" i="3"/>
  <c r="J260" i="3"/>
  <c r="N155" i="3"/>
  <c r="F223" i="3"/>
  <c r="D280" i="3"/>
  <c r="F184" i="3"/>
  <c r="N244" i="3"/>
  <c r="P123" i="3"/>
  <c r="H208" i="3"/>
  <c r="F265" i="3"/>
  <c r="D322" i="3"/>
  <c r="P198" i="3"/>
  <c r="J256" i="3"/>
  <c r="R147" i="3"/>
  <c r="J217" i="3"/>
  <c r="H274" i="3"/>
  <c r="F331" i="3"/>
  <c r="L183" i="3"/>
  <c r="F244" i="3"/>
  <c r="D301" i="3"/>
  <c r="R313" i="3"/>
  <c r="H385" i="3"/>
  <c r="F442" i="3"/>
  <c r="D499" i="3"/>
  <c r="J351" i="3"/>
  <c r="L408" i="3"/>
  <c r="J465" i="3"/>
  <c r="F342" i="3"/>
  <c r="L401" i="3"/>
  <c r="J458" i="3"/>
  <c r="H364" i="3"/>
  <c r="F421" i="3"/>
  <c r="R305" i="3"/>
  <c r="H381" i="3"/>
  <c r="F438" i="3"/>
  <c r="D495" i="3"/>
  <c r="D352" i="3"/>
  <c r="C409" i="3"/>
  <c r="R465" i="3"/>
  <c r="F306" i="3"/>
  <c r="L381" i="3"/>
  <c r="J438" i="3"/>
  <c r="C159" i="3"/>
  <c r="P225" i="3"/>
  <c r="N282" i="3"/>
  <c r="F185" i="3"/>
  <c r="J245" i="3"/>
  <c r="C131" i="3"/>
  <c r="C210" i="3"/>
  <c r="R266" i="3"/>
  <c r="J165" i="3"/>
  <c r="L230" i="3"/>
  <c r="J287" i="3"/>
  <c r="N153" i="3"/>
  <c r="P221" i="3"/>
  <c r="N278" i="3"/>
  <c r="L177" i="3"/>
  <c r="N239" i="3"/>
  <c r="L296" i="3"/>
  <c r="C130" i="3"/>
  <c r="L209" i="3"/>
  <c r="J266" i="3"/>
  <c r="H323" i="3"/>
  <c r="F350" i="3"/>
  <c r="L407" i="3"/>
  <c r="J464" i="3"/>
  <c r="H521" i="3"/>
  <c r="R373" i="3"/>
  <c r="P430" i="3"/>
  <c r="N487" i="3"/>
  <c r="R366" i="3"/>
  <c r="P423" i="3"/>
  <c r="J316" i="3"/>
  <c r="L386" i="3"/>
  <c r="J443" i="3"/>
  <c r="R344" i="3"/>
  <c r="L403" i="3"/>
  <c r="J460" i="3"/>
  <c r="H517" i="3"/>
  <c r="H374" i="3"/>
  <c r="F431" i="3"/>
  <c r="D488" i="3"/>
  <c r="D345" i="3"/>
  <c r="P403" i="3"/>
  <c r="N460" i="3"/>
  <c r="P491" i="3"/>
  <c r="N341" i="3"/>
  <c r="F401" i="3"/>
  <c r="D458" i="3"/>
  <c r="C515" i="3"/>
  <c r="P555" i="3"/>
  <c r="N612" i="3"/>
  <c r="L669" i="3"/>
  <c r="J726" i="3"/>
  <c r="H783" i="3"/>
  <c r="D538" i="3"/>
  <c r="C595" i="3"/>
  <c r="R651" i="3"/>
  <c r="P708" i="3"/>
  <c r="H525" i="3"/>
  <c r="N582" i="3"/>
  <c r="L639" i="3"/>
  <c r="J696" i="3"/>
  <c r="H753" i="3"/>
  <c r="D556" i="3"/>
  <c r="C613" i="3"/>
  <c r="R669" i="3"/>
  <c r="P726" i="3"/>
  <c r="P527" i="3"/>
  <c r="N584" i="3"/>
  <c r="L641" i="3"/>
  <c r="J698" i="3"/>
  <c r="H755" i="3"/>
  <c r="D534" i="3"/>
  <c r="C591" i="3"/>
  <c r="R647" i="3"/>
  <c r="P704" i="3"/>
  <c r="N761" i="3"/>
  <c r="F517" i="3"/>
  <c r="N578" i="3"/>
  <c r="L635" i="3"/>
  <c r="J692" i="3"/>
  <c r="H749" i="3"/>
  <c r="H515" i="3"/>
  <c r="R577" i="3"/>
  <c r="P634" i="3"/>
  <c r="N691" i="3"/>
  <c r="L748" i="3"/>
  <c r="J805" i="3"/>
  <c r="F836" i="3"/>
  <c r="D822" i="3"/>
  <c r="P806" i="3"/>
  <c r="D780" i="3"/>
  <c r="P850" i="3"/>
  <c r="P835" i="3"/>
  <c r="P820" i="3"/>
  <c r="R804" i="3"/>
  <c r="L776" i="3"/>
  <c r="J849" i="3"/>
  <c r="H845" i="3"/>
  <c r="P851" i="3"/>
  <c r="N854" i="3"/>
  <c r="H658" i="3"/>
  <c r="P502" i="3"/>
  <c r="L633" i="3"/>
  <c r="N262" i="3"/>
  <c r="N223" i="3"/>
  <c r="J337" i="3"/>
  <c r="J250" i="3"/>
  <c r="H326" i="3"/>
  <c r="L391" i="3"/>
  <c r="J448" i="3"/>
  <c r="H505" i="3"/>
  <c r="R357" i="3"/>
  <c r="P414" i="3"/>
  <c r="N471" i="3"/>
  <c r="J350" i="3"/>
  <c r="P407" i="3"/>
  <c r="N464" i="3"/>
  <c r="L370" i="3"/>
  <c r="J427" i="3"/>
  <c r="H318" i="3"/>
  <c r="L387" i="3"/>
  <c r="J444" i="3"/>
  <c r="H501" i="3"/>
  <c r="H358" i="3"/>
  <c r="F415" i="3"/>
  <c r="D472" i="3"/>
  <c r="N318" i="3"/>
  <c r="P387" i="3"/>
  <c r="D153" i="3"/>
  <c r="H221" i="3"/>
  <c r="F278" i="3"/>
  <c r="H179" i="3"/>
  <c r="C241" i="3"/>
  <c r="R297" i="3"/>
  <c r="L205" i="3"/>
  <c r="J262" i="3"/>
  <c r="J159" i="3"/>
  <c r="D226" i="3"/>
  <c r="C283" i="3"/>
  <c r="P147" i="3"/>
  <c r="H217" i="3"/>
  <c r="F274" i="3"/>
  <c r="N171" i="3"/>
  <c r="F235" i="3"/>
  <c r="D292" i="3"/>
  <c r="C349" i="3"/>
  <c r="D205" i="3"/>
  <c r="C262" i="3"/>
  <c r="R318" i="3"/>
  <c r="F344" i="3"/>
  <c r="D403" i="3"/>
  <c r="C460" i="3"/>
  <c r="R516" i="3"/>
  <c r="J369" i="3"/>
  <c r="H426" i="3"/>
  <c r="F483" i="3"/>
  <c r="J362" i="3"/>
  <c r="H419" i="3"/>
  <c r="L307" i="3"/>
  <c r="D382" i="3"/>
  <c r="C439" i="3"/>
  <c r="R338" i="3"/>
  <c r="D399" i="3"/>
  <c r="C456" i="3"/>
  <c r="R512" i="3"/>
  <c r="R369" i="3"/>
  <c r="P426" i="3"/>
  <c r="N483" i="3"/>
  <c r="D339" i="3"/>
  <c r="H399" i="3"/>
  <c r="E726" i="3"/>
  <c r="E397" i="3"/>
  <c r="D20" i="3"/>
  <c r="C66" i="3"/>
  <c r="R28" i="3"/>
  <c r="N119" i="3"/>
  <c r="B460" i="3"/>
  <c r="J68" i="3"/>
  <c r="L242" i="3"/>
  <c r="R6" i="3"/>
  <c r="E767" i="3"/>
  <c r="B86" i="3"/>
  <c r="E578" i="3"/>
  <c r="E676" i="3"/>
  <c r="B161" i="3"/>
  <c r="B820" i="3"/>
  <c r="J125" i="3"/>
  <c r="F88" i="3"/>
  <c r="J71" i="3"/>
  <c r="D51" i="3"/>
  <c r="D28" i="3"/>
  <c r="R141" i="3"/>
  <c r="P55" i="3"/>
  <c r="P13" i="3"/>
  <c r="J131" i="3"/>
  <c r="N90" i="3"/>
  <c r="J204" i="3"/>
  <c r="P264" i="3"/>
  <c r="N188" i="3"/>
  <c r="R132" i="3"/>
  <c r="N267" i="3"/>
  <c r="F232" i="3"/>
  <c r="L194" i="3"/>
  <c r="N309" i="3"/>
  <c r="C244" i="3"/>
  <c r="C205" i="3"/>
  <c r="P318" i="3"/>
  <c r="P231" i="3"/>
  <c r="L345" i="3"/>
  <c r="P429" i="3"/>
  <c r="J334" i="3"/>
  <c r="C453" i="3"/>
  <c r="D389" i="3"/>
  <c r="R351" i="3"/>
  <c r="N465" i="3"/>
  <c r="P425" i="3"/>
  <c r="F335" i="3"/>
  <c r="J453" i="3"/>
  <c r="D369" i="3"/>
  <c r="H202" i="3"/>
  <c r="J154" i="3"/>
  <c r="F279" i="3"/>
  <c r="P243" i="3"/>
  <c r="J207" i="3"/>
  <c r="F321" i="3"/>
  <c r="F104" i="3"/>
  <c r="J87" i="3"/>
  <c r="D67" i="3"/>
  <c r="D44" i="3"/>
  <c r="R157" i="3"/>
  <c r="P71" i="3"/>
  <c r="N33" i="3"/>
  <c r="B368" i="3"/>
  <c r="N106" i="3"/>
  <c r="L156" i="3"/>
  <c r="P280" i="3"/>
  <c r="B186" i="3"/>
  <c r="E701" i="3"/>
  <c r="E798" i="3"/>
  <c r="B261" i="3"/>
  <c r="E769" i="3"/>
  <c r="H15" i="3"/>
  <c r="E452" i="3"/>
  <c r="N4" i="3"/>
  <c r="B372" i="3"/>
  <c r="P106" i="3"/>
  <c r="L69" i="3"/>
  <c r="P52" i="3"/>
  <c r="J32" i="3"/>
  <c r="P117" i="3"/>
  <c r="R37" i="3"/>
  <c r="P94" i="3"/>
  <c r="N151" i="3"/>
  <c r="B767" i="3"/>
  <c r="L65" i="3"/>
  <c r="J122" i="3"/>
  <c r="J27" i="3"/>
  <c r="H84" i="3"/>
  <c r="F141" i="3"/>
  <c r="L43" i="3"/>
  <c r="J100" i="3"/>
  <c r="H157" i="3"/>
  <c r="F148" i="3"/>
  <c r="N217" i="3"/>
  <c r="L274" i="3"/>
  <c r="J331" i="3"/>
  <c r="B130" i="3"/>
  <c r="B642" i="3"/>
  <c r="E626" i="3"/>
  <c r="B323" i="3"/>
  <c r="E724" i="3"/>
  <c r="E469" i="3"/>
  <c r="B205" i="3"/>
  <c r="B717" i="3"/>
  <c r="E694" i="3"/>
  <c r="B374" i="3"/>
  <c r="D9" i="3"/>
  <c r="B63" i="3"/>
  <c r="B575" i="3"/>
  <c r="B136" i="3"/>
  <c r="E794" i="3"/>
  <c r="B449" i="3"/>
  <c r="J17" i="3"/>
  <c r="N43" i="3"/>
  <c r="L100" i="3"/>
  <c r="B727" i="3"/>
  <c r="H63" i="3"/>
  <c r="F120" i="3"/>
  <c r="L46" i="3"/>
  <c r="J103" i="3"/>
  <c r="F26" i="3"/>
  <c r="D83" i="3"/>
  <c r="B668" i="3"/>
  <c r="D60" i="3"/>
  <c r="C117" i="3"/>
  <c r="R173" i="3"/>
  <c r="R30" i="3"/>
  <c r="P87" i="3"/>
  <c r="B364" i="3"/>
  <c r="N49" i="3"/>
  <c r="L106" i="3"/>
  <c r="B771" i="3"/>
  <c r="P65" i="3"/>
  <c r="N122" i="3"/>
  <c r="L179" i="3"/>
  <c r="R177" i="3"/>
  <c r="R239" i="3"/>
  <c r="P296" i="3"/>
  <c r="J155" i="3"/>
  <c r="D223" i="3"/>
  <c r="C280" i="3"/>
  <c r="N181" i="3"/>
  <c r="P242" i="3"/>
  <c r="N299" i="3"/>
  <c r="H207" i="3"/>
  <c r="F264" i="3"/>
  <c r="R161" i="3"/>
  <c r="R227" i="3"/>
  <c r="P284" i="3"/>
  <c r="D150" i="3"/>
  <c r="D219" i="3"/>
  <c r="C276" i="3"/>
  <c r="C174" i="3"/>
  <c r="C237" i="3"/>
  <c r="R293" i="3"/>
  <c r="P350" i="3"/>
  <c r="R206" i="3"/>
  <c r="P263" i="3"/>
  <c r="N320" i="3"/>
  <c r="N346" i="3"/>
  <c r="R404" i="3"/>
  <c r="P461" i="3"/>
  <c r="N518" i="3"/>
  <c r="F371" i="3"/>
  <c r="D428" i="3"/>
  <c r="C485" i="3"/>
  <c r="F364" i="3"/>
  <c r="D421" i="3"/>
  <c r="D311" i="3"/>
  <c r="R383" i="3"/>
  <c r="P440" i="3"/>
  <c r="H341" i="3"/>
  <c r="R400" i="3"/>
  <c r="P457" i="3"/>
  <c r="N514" i="3"/>
  <c r="N371" i="3"/>
  <c r="L428" i="3"/>
  <c r="J485" i="3"/>
  <c r="L341" i="3"/>
  <c r="D401" i="3"/>
  <c r="R170" i="3"/>
  <c r="N234" i="3"/>
  <c r="L291" i="3"/>
  <c r="H196" i="3"/>
  <c r="H254" i="3"/>
  <c r="P149" i="3"/>
  <c r="R218" i="3"/>
  <c r="P275" i="3"/>
  <c r="F177" i="3"/>
  <c r="J239" i="3"/>
  <c r="H296" i="3"/>
  <c r="L165" i="3"/>
  <c r="N230" i="3"/>
  <c r="L287" i="3"/>
  <c r="J189" i="3"/>
  <c r="L248" i="3"/>
  <c r="J305" i="3"/>
  <c r="F149" i="3"/>
  <c r="J218" i="3"/>
  <c r="H275" i="3"/>
  <c r="F332" i="3"/>
  <c r="N36" i="3"/>
  <c r="L93" i="3"/>
  <c r="F18" i="3"/>
  <c r="P76" i="3"/>
  <c r="B603" i="3"/>
  <c r="J56" i="3"/>
  <c r="H113" i="3"/>
  <c r="J33" i="3"/>
  <c r="H90" i="3"/>
  <c r="F147" i="3"/>
  <c r="B687" i="3"/>
  <c r="D61" i="3"/>
  <c r="C118" i="3"/>
  <c r="C23" i="3"/>
  <c r="R79" i="3"/>
  <c r="P136" i="3"/>
  <c r="D39" i="3"/>
  <c r="C96" i="3"/>
  <c r="R152" i="3"/>
  <c r="P139" i="3"/>
  <c r="F213" i="3"/>
  <c r="D270" i="3"/>
  <c r="C327" i="3"/>
  <c r="B90" i="3"/>
  <c r="B602" i="3"/>
  <c r="E573" i="3"/>
  <c r="B283" i="3"/>
  <c r="E670" i="3"/>
  <c r="E407" i="3"/>
  <c r="B165" i="3"/>
  <c r="B677" i="3"/>
  <c r="E641" i="3"/>
  <c r="B334" i="3"/>
  <c r="B846" i="3"/>
  <c r="B23" i="3"/>
  <c r="B535" i="3"/>
  <c r="B96" i="3"/>
  <c r="E741" i="3"/>
  <c r="B409" i="3"/>
  <c r="C13" i="3"/>
  <c r="F39" i="3"/>
  <c r="D96" i="3"/>
  <c r="B647" i="3"/>
  <c r="R58" i="3"/>
  <c r="P115" i="3"/>
  <c r="D42" i="3"/>
  <c r="C99" i="3"/>
  <c r="H21" i="3"/>
  <c r="N78" i="3"/>
  <c r="B580" i="3"/>
  <c r="N55" i="3"/>
  <c r="L112" i="3"/>
  <c r="J169" i="3"/>
  <c r="J26" i="3"/>
  <c r="H83" i="3"/>
  <c r="F140" i="3"/>
  <c r="F45" i="3"/>
  <c r="D102" i="3"/>
  <c r="B691" i="3"/>
  <c r="H61" i="3"/>
  <c r="F118" i="3"/>
  <c r="D175" i="3"/>
  <c r="R171" i="3"/>
  <c r="J235" i="3"/>
  <c r="H292" i="3"/>
  <c r="E582" i="3"/>
  <c r="B290" i="3"/>
  <c r="B802" i="3"/>
  <c r="E839" i="3"/>
  <c r="B483" i="3"/>
  <c r="B44" i="3"/>
  <c r="E682" i="3"/>
  <c r="B365" i="3"/>
  <c r="D8" i="3"/>
  <c r="B22" i="3"/>
  <c r="B534" i="3"/>
  <c r="E493" i="3"/>
  <c r="B223" i="3"/>
  <c r="E590" i="3"/>
  <c r="B296" i="3"/>
  <c r="B97" i="3"/>
  <c r="B609" i="3"/>
  <c r="B692" i="3"/>
  <c r="J61" i="3"/>
  <c r="H118" i="3"/>
  <c r="F24" i="3"/>
  <c r="D81" i="3"/>
  <c r="B744" i="3"/>
  <c r="H64" i="3"/>
  <c r="F121" i="3"/>
  <c r="C44" i="3"/>
  <c r="R100" i="3"/>
  <c r="H20" i="3"/>
  <c r="R77" i="3"/>
  <c r="P134" i="3"/>
  <c r="N191" i="3"/>
  <c r="N48" i="3"/>
  <c r="L105" i="3"/>
  <c r="B800" i="3"/>
  <c r="J67" i="3"/>
  <c r="H124" i="3"/>
  <c r="N26" i="3"/>
  <c r="L83" i="3"/>
  <c r="J140" i="3"/>
  <c r="H197" i="3"/>
  <c r="F200" i="3"/>
  <c r="N257" i="3"/>
  <c r="L314" i="3"/>
  <c r="D179" i="3"/>
  <c r="R240" i="3"/>
  <c r="P297" i="3"/>
  <c r="J203" i="3"/>
  <c r="L260" i="3"/>
  <c r="D158" i="3"/>
  <c r="D225" i="3"/>
  <c r="C282" i="3"/>
  <c r="L185" i="3"/>
  <c r="N245" i="3"/>
  <c r="L302" i="3"/>
  <c r="P173" i="3"/>
  <c r="R236" i="3"/>
  <c r="P293" i="3"/>
  <c r="R196" i="3"/>
  <c r="P254" i="3"/>
  <c r="N311" i="3"/>
  <c r="L157" i="3"/>
  <c r="N224" i="3"/>
  <c r="L281" i="3"/>
  <c r="J338" i="3"/>
  <c r="P365" i="3"/>
  <c r="N422" i="3"/>
  <c r="L479" i="3"/>
  <c r="D321" i="3"/>
  <c r="C389" i="3"/>
  <c r="R445" i="3"/>
  <c r="D307" i="3"/>
  <c r="C382" i="3"/>
  <c r="R438" i="3"/>
  <c r="H342" i="3"/>
  <c r="N401" i="3"/>
  <c r="L458" i="3"/>
  <c r="P361" i="3"/>
  <c r="N418" i="3"/>
  <c r="L475" i="3"/>
  <c r="C322" i="3"/>
  <c r="J389" i="3"/>
  <c r="H446" i="3"/>
  <c r="F503" i="3"/>
  <c r="C362" i="3"/>
  <c r="R418" i="3"/>
  <c r="F194" i="3"/>
  <c r="J252" i="3"/>
  <c r="J144" i="3"/>
  <c r="F215" i="3"/>
  <c r="D272" i="3"/>
  <c r="L173" i="3"/>
  <c r="N236" i="3"/>
  <c r="L293" i="3"/>
  <c r="N199" i="3"/>
  <c r="F257" i="3"/>
  <c r="D314" i="3"/>
  <c r="F40" i="3"/>
  <c r="D97" i="3"/>
  <c r="J23" i="3"/>
  <c r="H80" i="3"/>
  <c r="B667" i="3"/>
  <c r="C60" i="3"/>
  <c r="R116" i="3"/>
  <c r="C37" i="3"/>
  <c r="R93" i="3"/>
  <c r="P150" i="3"/>
  <c r="B751" i="3"/>
  <c r="N64" i="3"/>
  <c r="L121" i="3"/>
  <c r="L26" i="3"/>
  <c r="J83" i="3"/>
  <c r="H140" i="3"/>
  <c r="N42" i="3"/>
  <c r="L99" i="3"/>
  <c r="J156" i="3"/>
  <c r="C147" i="3"/>
  <c r="P216" i="3"/>
  <c r="N273" i="3"/>
  <c r="L330" i="3"/>
  <c r="B122" i="3"/>
  <c r="B634" i="3"/>
  <c r="E615" i="3"/>
  <c r="B315" i="3"/>
  <c r="E713" i="3"/>
  <c r="E458" i="3"/>
  <c r="B197" i="3"/>
  <c r="B709" i="3"/>
  <c r="E684" i="3"/>
  <c r="B366" i="3"/>
  <c r="F8" i="3"/>
  <c r="B55" i="3"/>
  <c r="B567" i="3"/>
  <c r="B128" i="3"/>
  <c r="E783" i="3"/>
  <c r="B441" i="3"/>
  <c r="L16" i="3"/>
  <c r="P42" i="3"/>
  <c r="N99" i="3"/>
  <c r="B711" i="3"/>
  <c r="J62" i="3"/>
  <c r="H119" i="3"/>
  <c r="N45" i="3"/>
  <c r="L102" i="3"/>
  <c r="H25" i="3"/>
  <c r="F82" i="3"/>
  <c r="B652" i="3"/>
  <c r="F59" i="3"/>
  <c r="D116" i="3"/>
  <c r="C173" i="3"/>
  <c r="C30" i="3"/>
  <c r="R86" i="3"/>
  <c r="P143" i="3"/>
  <c r="P48" i="3"/>
  <c r="N105" i="3"/>
  <c r="B755" i="3"/>
  <c r="R64" i="3"/>
  <c r="P121" i="3"/>
  <c r="N178" i="3"/>
  <c r="N176" i="3"/>
  <c r="C239" i="3"/>
  <c r="R295" i="3"/>
  <c r="E625" i="3"/>
  <c r="B322" i="3"/>
  <c r="B834" i="3"/>
  <c r="N5" i="3"/>
  <c r="B515" i="3"/>
  <c r="B76" i="3"/>
  <c r="E725" i="3"/>
  <c r="B397" i="3"/>
  <c r="N11" i="3"/>
  <c r="B54" i="3"/>
  <c r="B566" i="3"/>
  <c r="E535" i="3"/>
  <c r="B255" i="3"/>
  <c r="E633" i="3"/>
  <c r="B328" i="3"/>
  <c r="B129" i="3"/>
  <c r="B641" i="3"/>
  <c r="B756" i="3"/>
  <c r="C65" i="3"/>
  <c r="R121" i="3"/>
  <c r="P27" i="3"/>
  <c r="N84" i="3"/>
  <c r="B808" i="3"/>
  <c r="R67" i="3"/>
  <c r="P124" i="3"/>
  <c r="L47" i="3"/>
  <c r="J104" i="3"/>
  <c r="L24" i="3"/>
  <c r="J81" i="3"/>
  <c r="H138" i="3"/>
  <c r="B456" i="3"/>
  <c r="F52" i="3"/>
  <c r="D109" i="3"/>
  <c r="N6" i="3"/>
  <c r="C71" i="3"/>
  <c r="R127" i="3"/>
  <c r="F30" i="3"/>
  <c r="D87" i="3"/>
  <c r="C144" i="3"/>
  <c r="R200" i="3"/>
  <c r="F204" i="3"/>
  <c r="F261" i="3"/>
  <c r="D318" i="3"/>
  <c r="R183" i="3"/>
  <c r="J244" i="3"/>
  <c r="H301" i="3"/>
  <c r="F207" i="3"/>
  <c r="D264" i="3"/>
  <c r="R162" i="3"/>
  <c r="N228" i="3"/>
  <c r="L285" i="3"/>
  <c r="H190" i="3"/>
  <c r="F249" i="3"/>
  <c r="D306" i="3"/>
  <c r="L178" i="3"/>
  <c r="J240" i="3"/>
  <c r="H297" i="3"/>
  <c r="C201" i="3"/>
  <c r="H258" i="3"/>
  <c r="F315" i="3"/>
  <c r="F162" i="3"/>
  <c r="E501" i="3"/>
  <c r="B398" i="3"/>
  <c r="B160" i="3"/>
  <c r="H46" i="3"/>
  <c r="R122" i="3"/>
  <c r="P85" i="3"/>
  <c r="L176" i="3"/>
  <c r="H52" i="3"/>
  <c r="H125" i="3"/>
  <c r="J299" i="3"/>
  <c r="B35" i="3"/>
  <c r="B429" i="3"/>
  <c r="B214" i="3"/>
  <c r="E749" i="3"/>
  <c r="E846" i="3"/>
  <c r="B289" i="3"/>
  <c r="R25" i="3"/>
  <c r="N139" i="3"/>
  <c r="J102" i="3"/>
  <c r="N85" i="3"/>
  <c r="H65" i="3"/>
  <c r="H42" i="3"/>
  <c r="D156" i="3"/>
  <c r="C70" i="3"/>
  <c r="R31" i="3"/>
  <c r="N145" i="3"/>
  <c r="R104" i="3"/>
  <c r="D154" i="3"/>
  <c r="C279" i="3"/>
  <c r="H205" i="3"/>
  <c r="C158" i="3"/>
  <c r="R281" i="3"/>
  <c r="J246" i="3"/>
  <c r="D210" i="3"/>
  <c r="R323" i="3"/>
  <c r="F258" i="3"/>
  <c r="F219" i="3"/>
  <c r="C333" i="3"/>
  <c r="C246" i="3"/>
  <c r="J317" i="3"/>
  <c r="C444" i="3"/>
  <c r="J353" i="3"/>
  <c r="F467" i="3"/>
  <c r="H403" i="3"/>
  <c r="D366" i="3"/>
  <c r="J309" i="3"/>
  <c r="C440" i="3"/>
  <c r="R353" i="3"/>
  <c r="N467" i="3"/>
  <c r="H383" i="3"/>
  <c r="R216" i="3"/>
  <c r="J173" i="3"/>
  <c r="J293" i="3"/>
  <c r="C258" i="3"/>
  <c r="N221" i="3"/>
  <c r="R138" i="3"/>
  <c r="J118" i="3"/>
  <c r="N101" i="3"/>
  <c r="H81" i="3"/>
  <c r="H58" i="3"/>
  <c r="D172" i="3"/>
  <c r="C86" i="3"/>
  <c r="R47" i="3"/>
  <c r="B739" i="3"/>
  <c r="R120" i="3"/>
  <c r="J175" i="3"/>
  <c r="C295" i="3"/>
  <c r="B314" i="3"/>
  <c r="J4" i="3"/>
  <c r="B68" i="3"/>
  <c r="B389" i="3"/>
  <c r="B46" i="3"/>
  <c r="E525" i="3"/>
  <c r="E622" i="3"/>
  <c r="B121" i="3"/>
  <c r="B740" i="3"/>
  <c r="C121" i="3"/>
  <c r="P83" i="3"/>
  <c r="C67" i="3"/>
  <c r="N46" i="3"/>
  <c r="B452" i="3"/>
  <c r="D52" i="3"/>
  <c r="C109" i="3"/>
  <c r="R165" i="3"/>
  <c r="R22" i="3"/>
  <c r="P79" i="3"/>
  <c r="N136" i="3"/>
  <c r="N41" i="3"/>
  <c r="L98" i="3"/>
  <c r="B627" i="3"/>
  <c r="P57" i="3"/>
  <c r="N114" i="3"/>
  <c r="L171" i="3"/>
  <c r="F167" i="3"/>
  <c r="R231" i="3"/>
  <c r="P288" i="3"/>
  <c r="D147" i="3"/>
  <c r="B258" i="3"/>
  <c r="B770" i="3"/>
  <c r="E797" i="3"/>
  <c r="B451" i="3"/>
  <c r="B12" i="3"/>
  <c r="E639" i="3"/>
  <c r="B333" i="3"/>
  <c r="B845" i="3"/>
  <c r="E4" i="3"/>
  <c r="B502" i="3"/>
  <c r="E450" i="3"/>
  <c r="B191" i="3"/>
  <c r="E548" i="3"/>
  <c r="B264" i="3"/>
  <c r="B65" i="3"/>
  <c r="B577" i="3"/>
  <c r="B628" i="3"/>
  <c r="R57" i="3"/>
  <c r="P114" i="3"/>
  <c r="P19" i="3"/>
  <c r="L77" i="3"/>
  <c r="B680" i="3"/>
  <c r="P60" i="3"/>
  <c r="N117" i="3"/>
  <c r="J40" i="3"/>
  <c r="H97" i="3"/>
  <c r="H13" i="3"/>
  <c r="H74" i="3"/>
  <c r="F131" i="3"/>
  <c r="D188" i="3"/>
  <c r="D45" i="3"/>
  <c r="C102" i="3"/>
  <c r="B736" i="3"/>
  <c r="R63" i="3"/>
  <c r="P120" i="3"/>
  <c r="D23" i="3"/>
  <c r="C80" i="3"/>
  <c r="R136" i="3"/>
  <c r="P193" i="3"/>
  <c r="D196" i="3"/>
  <c r="D254" i="3"/>
  <c r="C311" i="3"/>
  <c r="J174" i="3"/>
  <c r="H237" i="3"/>
  <c r="F294" i="3"/>
  <c r="J199" i="3"/>
  <c r="C257" i="3"/>
  <c r="H153" i="3"/>
  <c r="L221" i="3"/>
  <c r="J278" i="3"/>
  <c r="P180" i="3"/>
  <c r="D242" i="3"/>
  <c r="C299" i="3"/>
  <c r="D169" i="3"/>
  <c r="H233" i="3"/>
  <c r="F290" i="3"/>
  <c r="P192" i="3"/>
  <c r="F251" i="3"/>
  <c r="D308" i="3"/>
  <c r="P152" i="3"/>
  <c r="D221" i="3"/>
  <c r="C278" i="3"/>
  <c r="R334" i="3"/>
  <c r="F362" i="3"/>
  <c r="D419" i="3"/>
  <c r="C476" i="3"/>
  <c r="C314" i="3"/>
  <c r="J385" i="3"/>
  <c r="H442" i="3"/>
  <c r="F499" i="3"/>
  <c r="J378" i="3"/>
  <c r="H435" i="3"/>
  <c r="N337" i="3"/>
  <c r="D398" i="3"/>
  <c r="C455" i="3"/>
  <c r="F358" i="3"/>
  <c r="D415" i="3"/>
  <c r="C472" i="3"/>
  <c r="R314" i="3"/>
  <c r="R385" i="3"/>
  <c r="P442" i="3"/>
  <c r="N499" i="3"/>
  <c r="J358" i="3"/>
  <c r="H415" i="3"/>
  <c r="P189" i="3"/>
  <c r="R248" i="3"/>
  <c r="J135" i="3"/>
  <c r="N211" i="3"/>
  <c r="L268" i="3"/>
  <c r="P168" i="3"/>
  <c r="D233" i="3"/>
  <c r="C290" i="3"/>
  <c r="N195" i="3"/>
  <c r="N253" i="3"/>
  <c r="L310" i="3"/>
  <c r="J184" i="3"/>
  <c r="R244" i="3"/>
  <c r="P301" i="3"/>
  <c r="R205" i="3"/>
  <c r="P262" i="3"/>
  <c r="N319" i="3"/>
  <c r="F168" i="3"/>
  <c r="N232" i="3"/>
  <c r="L289" i="3"/>
  <c r="J346" i="3"/>
  <c r="R50" i="3"/>
  <c r="P107" i="3"/>
  <c r="D34" i="3"/>
  <c r="C91" i="3"/>
  <c r="D6" i="3"/>
  <c r="N70" i="3"/>
  <c r="L127" i="3"/>
  <c r="N47" i="3"/>
  <c r="L104" i="3"/>
  <c r="J161" i="3"/>
  <c r="J15" i="3"/>
  <c r="H75" i="3"/>
  <c r="F132" i="3"/>
  <c r="F37" i="3"/>
  <c r="D94" i="3"/>
  <c r="B496" i="3"/>
  <c r="H53" i="3"/>
  <c r="F110" i="3"/>
  <c r="D167" i="3"/>
  <c r="F161" i="3"/>
  <c r="J227" i="3"/>
  <c r="H284" i="3"/>
  <c r="H137" i="3"/>
  <c r="B218" i="3"/>
  <c r="B730" i="3"/>
  <c r="E743" i="3"/>
  <c r="B411" i="3"/>
  <c r="E841" i="3"/>
  <c r="E586" i="3"/>
  <c r="B293" i="3"/>
  <c r="B805" i="3"/>
  <c r="E812" i="3"/>
  <c r="B462" i="3"/>
  <c r="R18" i="3"/>
  <c r="B151" i="3"/>
  <c r="E494" i="3"/>
  <c r="B224" i="3"/>
  <c r="B25" i="3"/>
  <c r="B537" i="3"/>
  <c r="B500" i="3"/>
  <c r="J53" i="3"/>
  <c r="H110" i="3"/>
  <c r="C11" i="3"/>
  <c r="D73" i="3"/>
  <c r="B600" i="3"/>
  <c r="H56" i="3"/>
  <c r="F113" i="3"/>
  <c r="C36" i="3"/>
  <c r="R92" i="3"/>
  <c r="B844" i="3"/>
  <c r="R69" i="3"/>
  <c r="P126" i="3"/>
  <c r="N183" i="3"/>
  <c r="N40" i="3"/>
  <c r="L97" i="3"/>
  <c r="B656" i="3"/>
  <c r="J59" i="3"/>
  <c r="H116" i="3"/>
  <c r="R15" i="3"/>
  <c r="L75" i="3"/>
  <c r="J132" i="3"/>
  <c r="H189" i="3"/>
  <c r="R190" i="3"/>
  <c r="N249" i="3"/>
  <c r="L306" i="3"/>
  <c r="E753" i="3"/>
  <c r="B418" i="3"/>
  <c r="C14" i="3"/>
  <c r="B99" i="3"/>
  <c r="E425" i="3"/>
  <c r="B172" i="3"/>
  <c r="E853" i="3"/>
  <c r="B493" i="3"/>
  <c r="H22" i="3"/>
  <c r="B150" i="3"/>
  <c r="B662" i="3"/>
  <c r="E663" i="3"/>
  <c r="B351" i="3"/>
  <c r="E761" i="3"/>
  <c r="E495" i="3"/>
  <c r="B225" i="3"/>
  <c r="B737" i="3"/>
  <c r="C16" i="3"/>
  <c r="N75" i="3"/>
  <c r="L132" i="3"/>
  <c r="J38" i="3"/>
  <c r="H95" i="3"/>
  <c r="F21" i="3"/>
  <c r="L78" i="3"/>
  <c r="B635" i="3"/>
  <c r="F58" i="3"/>
  <c r="D115" i="3"/>
  <c r="F35" i="3"/>
  <c r="D92" i="3"/>
  <c r="C149" i="3"/>
  <c r="B719" i="3"/>
  <c r="R62" i="3"/>
  <c r="P119" i="3"/>
  <c r="P24" i="3"/>
  <c r="N81" i="3"/>
  <c r="L138" i="3"/>
  <c r="R40" i="3"/>
  <c r="P97" i="3"/>
  <c r="N154" i="3"/>
  <c r="F144" i="3"/>
  <c r="C215" i="3"/>
  <c r="R271" i="3"/>
  <c r="P328" i="3"/>
  <c r="F197" i="3"/>
  <c r="D255" i="3"/>
  <c r="L148" i="3"/>
  <c r="R217" i="3"/>
  <c r="P274" i="3"/>
  <c r="D177" i="3"/>
  <c r="H239" i="3"/>
  <c r="F296" i="3"/>
  <c r="P202" i="3"/>
  <c r="R259" i="3"/>
  <c r="P316" i="3"/>
  <c r="N192" i="3"/>
  <c r="D251" i="3"/>
  <c r="J136" i="3"/>
  <c r="D212" i="3"/>
  <c r="C269" i="3"/>
  <c r="R325" i="3"/>
  <c r="J176" i="3"/>
  <c r="R238" i="3"/>
  <c r="P295" i="3"/>
  <c r="D303" i="3"/>
  <c r="C380" i="3"/>
  <c r="R436" i="3"/>
  <c r="P493" i="3"/>
  <c r="H344" i="3"/>
  <c r="F403" i="3"/>
  <c r="D460" i="3"/>
  <c r="L334" i="3"/>
  <c r="F396" i="3"/>
  <c r="D453" i="3"/>
  <c r="C359" i="3"/>
  <c r="R415" i="3"/>
  <c r="P472" i="3"/>
  <c r="C376" i="3"/>
  <c r="R432" i="3"/>
  <c r="P489" i="3"/>
  <c r="C345" i="3"/>
  <c r="N403" i="3"/>
  <c r="L460" i="3"/>
  <c r="J517" i="3"/>
  <c r="F376" i="3"/>
  <c r="D433" i="3"/>
  <c r="P209" i="3"/>
  <c r="N266" i="3"/>
  <c r="R163" i="3"/>
  <c r="J229" i="3"/>
  <c r="H286" i="3"/>
  <c r="J192" i="3"/>
  <c r="R250" i="3"/>
  <c r="H143" i="3"/>
  <c r="L214" i="3"/>
  <c r="J271" i="3"/>
  <c r="H328" i="3"/>
  <c r="J54" i="3"/>
  <c r="H111" i="3"/>
  <c r="N37" i="3"/>
  <c r="L94" i="3"/>
  <c r="F13" i="3"/>
  <c r="F74" i="3"/>
  <c r="B420" i="3"/>
  <c r="F51" i="3"/>
  <c r="D108" i="3"/>
  <c r="C165" i="3"/>
  <c r="N21" i="3"/>
  <c r="R78" i="3"/>
  <c r="P135" i="3"/>
  <c r="P40" i="3"/>
  <c r="N97" i="3"/>
  <c r="B611" i="3"/>
  <c r="R56" i="3"/>
  <c r="P113" i="3"/>
  <c r="N170" i="3"/>
  <c r="C166" i="3"/>
  <c r="C231" i="3"/>
  <c r="R287" i="3"/>
  <c r="R145" i="3"/>
  <c r="B250" i="3"/>
  <c r="B762" i="3"/>
  <c r="E786" i="3"/>
  <c r="B443" i="3"/>
  <c r="P5" i="3"/>
  <c r="E629" i="3"/>
  <c r="B325" i="3"/>
  <c r="B837" i="3"/>
  <c r="E854" i="3"/>
  <c r="B494" i="3"/>
  <c r="E439" i="3"/>
  <c r="B183" i="3"/>
  <c r="E537" i="3"/>
  <c r="B256" i="3"/>
  <c r="B57" i="3"/>
  <c r="B569" i="3"/>
  <c r="B612" i="3"/>
  <c r="C57" i="3"/>
  <c r="R113" i="3"/>
  <c r="D18" i="3"/>
  <c r="N76" i="3"/>
  <c r="B664" i="3"/>
  <c r="R59" i="3"/>
  <c r="P116" i="3"/>
  <c r="L39" i="3"/>
  <c r="J96" i="3"/>
  <c r="L11" i="3"/>
  <c r="J73" i="3"/>
  <c r="H130" i="3"/>
  <c r="F187" i="3"/>
  <c r="F44" i="3"/>
  <c r="D101" i="3"/>
  <c r="B720" i="3"/>
  <c r="C63" i="3"/>
  <c r="R119" i="3"/>
  <c r="C22" i="3"/>
  <c r="D79" i="3"/>
  <c r="C136" i="3"/>
  <c r="R192" i="3"/>
  <c r="D195" i="3"/>
  <c r="F253" i="3"/>
  <c r="D310" i="3"/>
  <c r="E796" i="3"/>
  <c r="B450" i="3"/>
  <c r="L17" i="3"/>
  <c r="B131" i="3"/>
  <c r="E468" i="3"/>
  <c r="B204" i="3"/>
  <c r="B13" i="3"/>
  <c r="B525" i="3"/>
  <c r="E438" i="3"/>
  <c r="B182" i="3"/>
  <c r="B694" i="3"/>
  <c r="E706" i="3"/>
  <c r="B383" i="3"/>
  <c r="E804" i="3"/>
  <c r="E538" i="3"/>
  <c r="B257" i="3"/>
  <c r="B769" i="3"/>
  <c r="D22" i="3"/>
  <c r="F79" i="3"/>
  <c r="D136" i="3"/>
  <c r="C42" i="3"/>
  <c r="R98" i="3"/>
  <c r="F25" i="3"/>
  <c r="D82" i="3"/>
  <c r="B699" i="3"/>
  <c r="P61" i="3"/>
  <c r="N118" i="3"/>
  <c r="P38" i="3"/>
  <c r="N95" i="3"/>
  <c r="L152" i="3"/>
  <c r="B783" i="3"/>
  <c r="J66" i="3"/>
  <c r="H123" i="3"/>
  <c r="H28" i="3"/>
  <c r="F85" i="3"/>
  <c r="D142" i="3"/>
  <c r="J44" i="3"/>
  <c r="H101" i="3"/>
  <c r="F158" i="3"/>
  <c r="J149" i="3"/>
  <c r="L218" i="3"/>
  <c r="J275" i="3"/>
  <c r="H332" i="3"/>
  <c r="H201" i="3"/>
  <c r="N258" i="3"/>
  <c r="F153" i="3"/>
  <c r="J221" i="3"/>
  <c r="H278" i="3"/>
  <c r="P181" i="3"/>
  <c r="R242" i="3"/>
  <c r="P299" i="3"/>
  <c r="L206" i="3"/>
  <c r="J263" i="3"/>
  <c r="H320" i="3"/>
  <c r="P196" i="3"/>
  <c r="N254" i="3"/>
  <c r="F145" i="3"/>
  <c r="N215" i="3"/>
  <c r="L272" i="3"/>
  <c r="J329" i="3"/>
  <c r="F181" i="3"/>
  <c r="J242" i="3"/>
  <c r="H299" i="3"/>
  <c r="H310" i="3"/>
  <c r="L383" i="3"/>
  <c r="J440" i="3"/>
  <c r="H497" i="3"/>
  <c r="F349" i="3"/>
  <c r="P406" i="3"/>
  <c r="N463" i="3"/>
  <c r="P339" i="3"/>
  <c r="P399" i="3"/>
  <c r="N456" i="3"/>
  <c r="L362" i="3"/>
  <c r="J419" i="3"/>
  <c r="J301" i="3"/>
  <c r="L379" i="3"/>
  <c r="J436" i="3"/>
  <c r="H493" i="3"/>
  <c r="N349" i="3"/>
  <c r="F407" i="3"/>
  <c r="D464" i="3"/>
  <c r="H302" i="3"/>
  <c r="P379" i="3"/>
  <c r="N436" i="3"/>
  <c r="H213" i="3"/>
  <c r="F270" i="3"/>
  <c r="N168" i="3"/>
  <c r="C233" i="3"/>
  <c r="R289" i="3"/>
  <c r="L196" i="3"/>
  <c r="J254" i="3"/>
  <c r="P148" i="3"/>
  <c r="D218" i="3"/>
  <c r="C275" i="3"/>
  <c r="F129" i="3"/>
  <c r="H209" i="3"/>
  <c r="F266" i="3"/>
  <c r="C161" i="3"/>
  <c r="F227" i="3"/>
  <c r="D284" i="3"/>
  <c r="C341" i="3"/>
  <c r="C196" i="3"/>
  <c r="C254" i="3"/>
  <c r="R310" i="3"/>
  <c r="P160" i="3"/>
  <c r="C284" i="3"/>
  <c r="C245" i="3"/>
  <c r="D144" i="3"/>
  <c r="P271" i="3"/>
  <c r="D343" i="3"/>
  <c r="F402" i="3"/>
  <c r="D459" i="3"/>
  <c r="C516" i="3"/>
  <c r="L368" i="3"/>
  <c r="J425" i="3"/>
  <c r="H482" i="3"/>
  <c r="L361" i="3"/>
  <c r="J418" i="3"/>
  <c r="P305" i="3"/>
  <c r="F381" i="3"/>
  <c r="D438" i="3"/>
  <c r="P337" i="3"/>
  <c r="F398" i="3"/>
  <c r="D455" i="3"/>
  <c r="C512" i="3"/>
  <c r="C369" i="3"/>
  <c r="R425" i="3"/>
  <c r="P482" i="3"/>
  <c r="C338" i="3"/>
  <c r="J398" i="3"/>
  <c r="H167" i="3"/>
  <c r="C232" i="3"/>
  <c r="R288" i="3"/>
  <c r="H193" i="3"/>
  <c r="N251" i="3"/>
  <c r="D146" i="3"/>
  <c r="F216" i="3"/>
  <c r="D273" i="3"/>
  <c r="N173" i="3"/>
  <c r="P236" i="3"/>
  <c r="N293" i="3"/>
  <c r="C162" i="3"/>
  <c r="C228" i="3"/>
  <c r="R284" i="3"/>
  <c r="R185" i="3"/>
  <c r="R245" i="3"/>
  <c r="P302" i="3"/>
  <c r="H145" i="3"/>
  <c r="P215" i="3"/>
  <c r="N272" i="3"/>
  <c r="L329" i="3"/>
  <c r="R356" i="3"/>
  <c r="P413" i="3"/>
  <c r="N470" i="3"/>
  <c r="F303" i="3"/>
  <c r="D380" i="3"/>
  <c r="C437" i="3"/>
  <c r="R493" i="3"/>
  <c r="D373" i="3"/>
  <c r="C430" i="3"/>
  <c r="R328" i="3"/>
  <c r="P392" i="3"/>
  <c r="N449" i="3"/>
  <c r="R352" i="3"/>
  <c r="P409" i="3"/>
  <c r="N466" i="3"/>
  <c r="F304" i="3"/>
  <c r="L380" i="3"/>
  <c r="J437" i="3"/>
  <c r="H494" i="3"/>
  <c r="D353" i="3"/>
  <c r="C410" i="3"/>
  <c r="R466" i="3"/>
  <c r="F196" i="3"/>
  <c r="F254" i="3"/>
  <c r="H147" i="3"/>
  <c r="C217" i="3"/>
  <c r="R273" i="3"/>
  <c r="R175" i="3"/>
  <c r="J238" i="3"/>
  <c r="H295" i="3"/>
  <c r="N201" i="3"/>
  <c r="C259" i="3"/>
  <c r="R315" i="3"/>
  <c r="L191" i="3"/>
  <c r="F250" i="3"/>
  <c r="J134" i="3"/>
  <c r="F211" i="3"/>
  <c r="D268" i="3"/>
  <c r="C325" i="3"/>
  <c r="H175" i="3"/>
  <c r="C238" i="3"/>
  <c r="R294" i="3"/>
  <c r="P351" i="3"/>
  <c r="D379" i="3"/>
  <c r="C436" i="3"/>
  <c r="R492" i="3"/>
  <c r="F343" i="3"/>
  <c r="H402" i="3"/>
  <c r="F459" i="3"/>
  <c r="H333" i="3"/>
  <c r="H395" i="3"/>
  <c r="F452" i="3"/>
  <c r="D358" i="3"/>
  <c r="C415" i="3"/>
  <c r="R471" i="3"/>
  <c r="D375" i="3"/>
  <c r="C432" i="3"/>
  <c r="R488" i="3"/>
  <c r="R343" i="3"/>
  <c r="P402" i="3"/>
  <c r="N459" i="3"/>
  <c r="L516" i="3"/>
  <c r="H375" i="3"/>
  <c r="F432" i="3"/>
  <c r="D489" i="3"/>
  <c r="F520" i="3"/>
  <c r="P372" i="3"/>
  <c r="N429" i="3"/>
  <c r="L486" i="3"/>
  <c r="H527" i="3"/>
  <c r="F584" i="3"/>
  <c r="D641" i="3"/>
  <c r="C698" i="3"/>
  <c r="R754" i="3"/>
  <c r="F477" i="3"/>
  <c r="L566" i="3"/>
  <c r="J623" i="3"/>
  <c r="H680" i="3"/>
  <c r="F737" i="3"/>
  <c r="F554" i="3"/>
  <c r="D611" i="3"/>
  <c r="C668" i="3"/>
  <c r="R724" i="3"/>
  <c r="N527" i="3"/>
  <c r="L584" i="3"/>
  <c r="J641" i="3"/>
  <c r="H698" i="3"/>
  <c r="F755" i="3"/>
  <c r="F556" i="3"/>
  <c r="D613" i="3"/>
  <c r="C670" i="3"/>
  <c r="R726" i="3"/>
  <c r="P783" i="3"/>
  <c r="L562" i="3"/>
  <c r="J619" i="3"/>
  <c r="H676" i="3"/>
  <c r="F733" i="3"/>
  <c r="D790" i="3"/>
  <c r="F550" i="3"/>
  <c r="D607" i="3"/>
  <c r="C664" i="3"/>
  <c r="R720" i="3"/>
  <c r="P777" i="3"/>
  <c r="J549" i="3"/>
  <c r="H606" i="3"/>
  <c r="F663" i="3"/>
  <c r="D720" i="3"/>
  <c r="C777" i="3"/>
  <c r="L806" i="3"/>
  <c r="R779" i="3"/>
  <c r="L850" i="3"/>
  <c r="J836" i="3"/>
  <c r="H822" i="3"/>
  <c r="R805" i="3"/>
  <c r="H776" i="3"/>
  <c r="F849" i="3"/>
  <c r="D835" i="3"/>
  <c r="C821" i="3"/>
  <c r="P848" i="3"/>
  <c r="C849" i="3"/>
  <c r="C851" i="3"/>
  <c r="F851" i="3"/>
  <c r="N711" i="3"/>
  <c r="D573" i="3"/>
  <c r="P205" i="3"/>
  <c r="F156" i="3"/>
  <c r="L280" i="3"/>
  <c r="R191" i="3"/>
  <c r="H307" i="3"/>
  <c r="D363" i="3"/>
  <c r="C420" i="3"/>
  <c r="R476" i="3"/>
  <c r="P315" i="3"/>
  <c r="H386" i="3"/>
  <c r="F443" i="3"/>
  <c r="D500" i="3"/>
  <c r="H379" i="3"/>
  <c r="F436" i="3"/>
  <c r="P338" i="3"/>
  <c r="C399" i="3"/>
  <c r="R455" i="3"/>
  <c r="D359" i="3"/>
  <c r="C416" i="3"/>
  <c r="R472" i="3"/>
  <c r="N316" i="3"/>
  <c r="P386" i="3"/>
  <c r="N443" i="3"/>
  <c r="L500" i="3"/>
  <c r="H359" i="3"/>
  <c r="F416" i="3"/>
  <c r="C191" i="3"/>
  <c r="P249" i="3"/>
  <c r="C138" i="3"/>
  <c r="L212" i="3"/>
  <c r="J269" i="3"/>
  <c r="C170" i="3"/>
  <c r="C234" i="3"/>
  <c r="R290" i="3"/>
  <c r="N196" i="3"/>
  <c r="L254" i="3"/>
  <c r="J311" i="3"/>
  <c r="N185" i="3"/>
  <c r="P245" i="3"/>
  <c r="N302" i="3"/>
  <c r="P206" i="3"/>
  <c r="N263" i="3"/>
  <c r="L320" i="3"/>
  <c r="H169" i="3"/>
  <c r="L233" i="3"/>
  <c r="J290" i="3"/>
  <c r="H347" i="3"/>
  <c r="N374" i="3"/>
  <c r="L431" i="3"/>
  <c r="J488" i="3"/>
  <c r="F337" i="3"/>
  <c r="R397" i="3"/>
  <c r="P454" i="3"/>
  <c r="R324" i="3"/>
  <c r="R390" i="3"/>
  <c r="P447" i="3"/>
  <c r="N353" i="3"/>
  <c r="L410" i="3"/>
  <c r="J467" i="3"/>
  <c r="N370" i="3"/>
  <c r="L427" i="3"/>
  <c r="J484" i="3"/>
  <c r="R337" i="3"/>
  <c r="H398" i="3"/>
  <c r="F455" i="3"/>
  <c r="D512" i="3"/>
  <c r="R370" i="3"/>
  <c r="P427" i="3"/>
  <c r="B229" i="3"/>
  <c r="P11" i="3"/>
  <c r="E826" i="3"/>
  <c r="F103" i="3"/>
  <c r="F49" i="3"/>
  <c r="B716" i="3"/>
  <c r="L33" i="3"/>
  <c r="F109" i="3"/>
  <c r="F182" i="3"/>
  <c r="E668" i="3"/>
  <c r="B547" i="3"/>
  <c r="F15" i="3"/>
  <c r="B598" i="3"/>
  <c r="B287" i="3"/>
  <c r="E398" i="3"/>
  <c r="B673" i="3"/>
  <c r="L68" i="3"/>
  <c r="H31" i="3"/>
  <c r="L7" i="3"/>
  <c r="B416" i="3"/>
  <c r="C108" i="3"/>
  <c r="C85" i="3"/>
  <c r="B584" i="3"/>
  <c r="N112" i="3"/>
  <c r="L74" i="3"/>
  <c r="P33" i="3"/>
  <c r="L147" i="3"/>
  <c r="R207" i="3"/>
  <c r="N321" i="3"/>
  <c r="C248" i="3"/>
  <c r="P210" i="3"/>
  <c r="L167" i="3"/>
  <c r="D289" i="3"/>
  <c r="P252" i="3"/>
  <c r="H183" i="3"/>
  <c r="R300" i="3"/>
  <c r="R261" i="3"/>
  <c r="C167" i="3"/>
  <c r="N288" i="3"/>
  <c r="R372" i="3"/>
  <c r="N486" i="3"/>
  <c r="D396" i="3"/>
  <c r="H321" i="3"/>
  <c r="C446" i="3"/>
  <c r="P408" i="3"/>
  <c r="R368" i="3"/>
  <c r="N482" i="3"/>
  <c r="L396" i="3"/>
  <c r="H510" i="3"/>
  <c r="C426" i="3"/>
  <c r="L259" i="3"/>
  <c r="H222" i="3"/>
  <c r="C183" i="3"/>
  <c r="N300" i="3"/>
  <c r="H264" i="3"/>
  <c r="H47" i="3"/>
  <c r="L30" i="3"/>
  <c r="B795" i="3"/>
  <c r="C124" i="3"/>
  <c r="C101" i="3"/>
  <c r="H8" i="3"/>
  <c r="N128" i="3"/>
  <c r="L90" i="3"/>
  <c r="P49" i="3"/>
  <c r="L163" i="3"/>
  <c r="R223" i="3"/>
  <c r="J127" i="3"/>
  <c r="B698" i="3"/>
  <c r="B379" i="3"/>
  <c r="E543" i="3"/>
  <c r="B773" i="3"/>
  <c r="B430" i="3"/>
  <c r="B119" i="3"/>
  <c r="B192" i="3"/>
  <c r="B505" i="3"/>
  <c r="R49" i="3"/>
  <c r="B839" i="3"/>
  <c r="B476" i="3"/>
  <c r="N109" i="3"/>
  <c r="H89" i="3"/>
  <c r="B780" i="3"/>
  <c r="H66" i="3"/>
  <c r="F123" i="3"/>
  <c r="D180" i="3"/>
  <c r="D37" i="3"/>
  <c r="C94" i="3"/>
  <c r="B588" i="3"/>
  <c r="R55" i="3"/>
  <c r="P112" i="3"/>
  <c r="P8" i="3"/>
  <c r="C72" i="3"/>
  <c r="R128" i="3"/>
  <c r="P185" i="3"/>
  <c r="D186" i="3"/>
  <c r="D246" i="3"/>
  <c r="C303" i="3"/>
  <c r="E710" i="3"/>
  <c r="B386" i="3"/>
  <c r="J10" i="3"/>
  <c r="B67" i="3"/>
  <c r="B579" i="3"/>
  <c r="B140" i="3"/>
  <c r="E810" i="3"/>
  <c r="B461" i="3"/>
  <c r="P18" i="3"/>
  <c r="B118" i="3"/>
  <c r="B630" i="3"/>
  <c r="E621" i="3"/>
  <c r="B319" i="3"/>
  <c r="E718" i="3"/>
  <c r="E453" i="3"/>
  <c r="B193" i="3"/>
  <c r="B705" i="3"/>
  <c r="R8" i="3"/>
  <c r="D72" i="3"/>
  <c r="C129" i="3"/>
  <c r="R34" i="3"/>
  <c r="P91" i="3"/>
  <c r="N14" i="3"/>
  <c r="C75" i="3"/>
  <c r="B544" i="3"/>
  <c r="N54" i="3"/>
  <c r="L111" i="3"/>
  <c r="N31" i="3"/>
  <c r="L88" i="3"/>
  <c r="J145" i="3"/>
  <c r="B655" i="3"/>
  <c r="H59" i="3"/>
  <c r="F116" i="3"/>
  <c r="N20" i="3"/>
  <c r="D78" i="3"/>
  <c r="C135" i="3"/>
  <c r="H37" i="3"/>
  <c r="F94" i="3"/>
  <c r="D151" i="3"/>
  <c r="N134" i="3"/>
  <c r="J211" i="3"/>
  <c r="H268" i="3"/>
  <c r="F325" i="3"/>
  <c r="F193" i="3"/>
  <c r="L251" i="3"/>
  <c r="L142" i="3"/>
  <c r="H214" i="3"/>
  <c r="F271" i="3"/>
  <c r="H172" i="3"/>
  <c r="P235" i="3"/>
  <c r="N292" i="3"/>
  <c r="N198" i="3"/>
  <c r="H256" i="3"/>
  <c r="F313" i="3"/>
  <c r="C188" i="3"/>
  <c r="L247" i="3"/>
  <c r="L125" i="3"/>
  <c r="L208" i="3"/>
  <c r="J265" i="3"/>
  <c r="H322" i="3"/>
  <c r="P171" i="3"/>
  <c r="H235" i="3"/>
  <c r="F292" i="3"/>
  <c r="D349" i="3"/>
  <c r="J376" i="3"/>
  <c r="H433" i="3"/>
  <c r="F490" i="3"/>
  <c r="N339" i="3"/>
  <c r="N399" i="3"/>
  <c r="L456" i="3"/>
  <c r="J328" i="3"/>
  <c r="N392" i="3"/>
  <c r="L449" i="3"/>
  <c r="J355" i="3"/>
  <c r="H412" i="3"/>
  <c r="F469" i="3"/>
  <c r="J372" i="3"/>
  <c r="H429" i="3"/>
  <c r="F486" i="3"/>
  <c r="H340" i="3"/>
  <c r="D400" i="3"/>
  <c r="C457" i="3"/>
  <c r="R513" i="3"/>
  <c r="N372" i="3"/>
  <c r="L429" i="3"/>
  <c r="F206" i="3"/>
  <c r="D263" i="3"/>
  <c r="F159" i="3"/>
  <c r="R225" i="3"/>
  <c r="P282" i="3"/>
  <c r="P187" i="3"/>
  <c r="H247" i="3"/>
  <c r="N133" i="3"/>
  <c r="C211" i="3"/>
  <c r="R267" i="3"/>
  <c r="P324" i="3"/>
  <c r="R201" i="3"/>
  <c r="D259" i="3"/>
  <c r="J151" i="3"/>
  <c r="D220" i="3"/>
  <c r="C277" i="3"/>
  <c r="R333" i="3"/>
  <c r="D187" i="3"/>
  <c r="R246" i="3"/>
  <c r="P303" i="3"/>
  <c r="F319" i="3"/>
  <c r="D65" i="3"/>
  <c r="C122" i="3"/>
  <c r="H48" i="3"/>
  <c r="F105" i="3"/>
  <c r="C28" i="3"/>
  <c r="R84" i="3"/>
  <c r="B700" i="3"/>
  <c r="R61" i="3"/>
  <c r="P118" i="3"/>
  <c r="N175" i="3"/>
  <c r="N32" i="3"/>
  <c r="L89" i="3"/>
  <c r="B428" i="3"/>
  <c r="J51" i="3"/>
  <c r="H108" i="3"/>
  <c r="B803" i="3"/>
  <c r="L67" i="3"/>
  <c r="J124" i="3"/>
  <c r="H181" i="3"/>
  <c r="F180" i="3"/>
  <c r="N241" i="3"/>
  <c r="L298" i="3"/>
  <c r="E657" i="3"/>
  <c r="B346" i="3"/>
  <c r="C6" i="3"/>
  <c r="B27" i="3"/>
  <c r="B539" i="3"/>
  <c r="B100" i="3"/>
  <c r="E757" i="3"/>
  <c r="B421" i="3"/>
  <c r="H14" i="3"/>
  <c r="B78" i="3"/>
  <c r="B590" i="3"/>
  <c r="E567" i="3"/>
  <c r="B279" i="3"/>
  <c r="E665" i="3"/>
  <c r="B352" i="3"/>
  <c r="B153" i="3"/>
  <c r="B665" i="3"/>
  <c r="B804" i="3"/>
  <c r="N67" i="3"/>
  <c r="L124" i="3"/>
  <c r="J30" i="3"/>
  <c r="H87" i="3"/>
  <c r="B856" i="3"/>
  <c r="L70" i="3"/>
  <c r="B384" i="3"/>
  <c r="F50" i="3"/>
  <c r="D107" i="3"/>
  <c r="F27" i="3"/>
  <c r="D84" i="3"/>
  <c r="C141" i="3"/>
  <c r="B552" i="3"/>
  <c r="R54" i="3"/>
  <c r="P111" i="3"/>
  <c r="C12" i="3"/>
  <c r="N73" i="3"/>
  <c r="L130" i="3"/>
  <c r="R32" i="3"/>
  <c r="P89" i="3"/>
  <c r="N146" i="3"/>
  <c r="L203" i="3"/>
  <c r="C207" i="3"/>
  <c r="R263" i="3"/>
  <c r="P320" i="3"/>
  <c r="B34" i="3"/>
  <c r="B546" i="3"/>
  <c r="E498" i="3"/>
  <c r="B227" i="3"/>
  <c r="E596" i="3"/>
  <c r="B300" i="3"/>
  <c r="B109" i="3"/>
  <c r="B621" i="3"/>
  <c r="E566" i="3"/>
  <c r="B278" i="3"/>
  <c r="B790" i="3"/>
  <c r="E834" i="3"/>
  <c r="B479" i="3"/>
  <c r="B40" i="3"/>
  <c r="E666" i="3"/>
  <c r="B353" i="3"/>
  <c r="P6" i="3"/>
  <c r="C33" i="3"/>
  <c r="R89" i="3"/>
  <c r="B472" i="3"/>
  <c r="N52" i="3"/>
  <c r="L109" i="3"/>
  <c r="R35" i="3"/>
  <c r="P92" i="3"/>
  <c r="N9" i="3"/>
  <c r="J72" i="3"/>
  <c r="B356" i="3"/>
  <c r="J49" i="3"/>
  <c r="H106" i="3"/>
  <c r="F163" i="3"/>
  <c r="C19" i="3"/>
  <c r="D77" i="3"/>
  <c r="C134" i="3"/>
  <c r="C39" i="3"/>
  <c r="R95" i="3"/>
  <c r="B560" i="3"/>
  <c r="D55" i="3"/>
  <c r="C112" i="3"/>
  <c r="R168" i="3"/>
  <c r="N163" i="3"/>
  <c r="F229" i="3"/>
  <c r="D286" i="3"/>
  <c r="J142" i="3"/>
  <c r="J212" i="3"/>
  <c r="H269" i="3"/>
  <c r="J167" i="3"/>
  <c r="D232" i="3"/>
  <c r="C289" i="3"/>
  <c r="J195" i="3"/>
  <c r="L253" i="3"/>
  <c r="N147" i="3"/>
  <c r="F217" i="3"/>
  <c r="D274" i="3"/>
  <c r="N124" i="3"/>
  <c r="J208" i="3"/>
  <c r="H265" i="3"/>
  <c r="P159" i="3"/>
  <c r="H226" i="3"/>
  <c r="F283" i="3"/>
  <c r="D340" i="3"/>
  <c r="C195" i="3"/>
  <c r="D253" i="3"/>
  <c r="C310" i="3"/>
  <c r="L331" i="3"/>
  <c r="F394" i="3"/>
  <c r="D451" i="3"/>
  <c r="C508" i="3"/>
  <c r="L360" i="3"/>
  <c r="J417" i="3"/>
  <c r="H474" i="3"/>
  <c r="L353" i="3"/>
  <c r="J410" i="3"/>
  <c r="H467" i="3"/>
  <c r="F373" i="3"/>
  <c r="D430" i="3"/>
  <c r="N323" i="3"/>
  <c r="F390" i="3"/>
  <c r="D447" i="3"/>
  <c r="C504" i="3"/>
  <c r="C361" i="3"/>
  <c r="R417" i="3"/>
  <c r="P474" i="3"/>
  <c r="C324" i="3"/>
  <c r="J390" i="3"/>
  <c r="N156" i="3"/>
  <c r="C224" i="3"/>
  <c r="R280" i="3"/>
  <c r="R182" i="3"/>
  <c r="N243" i="3"/>
  <c r="L300" i="3"/>
  <c r="F208" i="3"/>
  <c r="D265" i="3"/>
  <c r="C163" i="3"/>
  <c r="P228" i="3"/>
  <c r="N285" i="3"/>
  <c r="H151" i="3"/>
  <c r="N68" i="3"/>
  <c r="B444" i="3"/>
  <c r="R51" i="3"/>
  <c r="P108" i="3"/>
  <c r="L31" i="3"/>
  <c r="J88" i="3"/>
  <c r="B764" i="3"/>
  <c r="J65" i="3"/>
  <c r="H122" i="3"/>
  <c r="F179" i="3"/>
  <c r="F36" i="3"/>
  <c r="D93" i="3"/>
  <c r="B556" i="3"/>
  <c r="C55" i="3"/>
  <c r="R111" i="3"/>
  <c r="C7" i="3"/>
  <c r="D71" i="3"/>
  <c r="C128" i="3"/>
  <c r="R184" i="3"/>
  <c r="C185" i="3"/>
  <c r="F245" i="3"/>
  <c r="D302" i="3"/>
  <c r="E700" i="3"/>
  <c r="B378" i="3"/>
  <c r="L9" i="3"/>
  <c r="B59" i="3"/>
  <c r="B571" i="3"/>
  <c r="B132" i="3"/>
  <c r="E799" i="3"/>
  <c r="B453" i="3"/>
  <c r="R17" i="3"/>
  <c r="B110" i="3"/>
  <c r="B622" i="3"/>
  <c r="E610" i="3"/>
  <c r="B311" i="3"/>
  <c r="E708" i="3"/>
  <c r="E442" i="3"/>
  <c r="B185" i="3"/>
  <c r="B697" i="3"/>
  <c r="D7" i="3"/>
  <c r="F71" i="3"/>
  <c r="D128" i="3"/>
  <c r="C34" i="3"/>
  <c r="R90" i="3"/>
  <c r="R12" i="3"/>
  <c r="D74" i="3"/>
  <c r="B512" i="3"/>
  <c r="P53" i="3"/>
  <c r="N110" i="3"/>
  <c r="P30" i="3"/>
  <c r="N87" i="3"/>
  <c r="L144" i="3"/>
  <c r="B639" i="3"/>
  <c r="J58" i="3"/>
  <c r="H115" i="3"/>
  <c r="D19" i="3"/>
  <c r="F77" i="3"/>
  <c r="D134" i="3"/>
  <c r="J36" i="3"/>
  <c r="H93" i="3"/>
  <c r="F150" i="3"/>
  <c r="N132" i="3"/>
  <c r="L210" i="3"/>
  <c r="J267" i="3"/>
  <c r="H324" i="3"/>
  <c r="B66" i="3"/>
  <c r="B578" i="3"/>
  <c r="E541" i="3"/>
  <c r="B259" i="3"/>
  <c r="E638" i="3"/>
  <c r="B332" i="3"/>
  <c r="B141" i="3"/>
  <c r="B653" i="3"/>
  <c r="E609" i="3"/>
  <c r="B310" i="3"/>
  <c r="B822" i="3"/>
  <c r="F5" i="3"/>
  <c r="B511" i="3"/>
  <c r="B72" i="3"/>
  <c r="E709" i="3"/>
  <c r="B385" i="3"/>
  <c r="H10" i="3"/>
  <c r="L36" i="3"/>
  <c r="J93" i="3"/>
  <c r="B599" i="3"/>
  <c r="F56" i="3"/>
  <c r="D113" i="3"/>
  <c r="J39" i="3"/>
  <c r="H96" i="3"/>
  <c r="P16" i="3"/>
  <c r="C76" i="3"/>
  <c r="B484" i="3"/>
  <c r="C53" i="3"/>
  <c r="R109" i="3"/>
  <c r="P166" i="3"/>
  <c r="P23" i="3"/>
  <c r="N80" i="3"/>
  <c r="L137" i="3"/>
  <c r="L42" i="3"/>
  <c r="J99" i="3"/>
  <c r="B643" i="3"/>
  <c r="N58" i="3"/>
  <c r="L115" i="3"/>
  <c r="J172" i="3"/>
  <c r="H168" i="3"/>
  <c r="P232" i="3"/>
  <c r="N289" i="3"/>
  <c r="H148" i="3"/>
  <c r="C216" i="3"/>
  <c r="R272" i="3"/>
  <c r="F172" i="3"/>
  <c r="N235" i="3"/>
  <c r="L292" i="3"/>
  <c r="L199" i="3"/>
  <c r="D257" i="3"/>
  <c r="H152" i="3"/>
  <c r="P220" i="3"/>
  <c r="N277" i="3"/>
  <c r="H136" i="3"/>
  <c r="C212" i="3"/>
  <c r="R268" i="3"/>
  <c r="L164" i="3"/>
  <c r="R229" i="3"/>
  <c r="P286" i="3"/>
  <c r="N343" i="3"/>
  <c r="C199" i="3"/>
  <c r="N256" i="3"/>
  <c r="L313" i="3"/>
  <c r="D337" i="3"/>
  <c r="P397" i="3"/>
  <c r="N454" i="3"/>
  <c r="L511" i="3"/>
  <c r="D364" i="3"/>
  <c r="C421" i="3"/>
  <c r="R477" i="3"/>
  <c r="D357" i="3"/>
  <c r="C414" i="3"/>
  <c r="R470" i="3"/>
  <c r="P376" i="3"/>
  <c r="N433" i="3"/>
  <c r="P330" i="3"/>
  <c r="P393" i="3"/>
  <c r="N450" i="3"/>
  <c r="L507" i="3"/>
  <c r="L364" i="3"/>
  <c r="J421" i="3"/>
  <c r="H478" i="3"/>
  <c r="C331" i="3"/>
  <c r="C394" i="3"/>
  <c r="H161" i="3"/>
  <c r="L227" i="3"/>
  <c r="J284" i="3"/>
  <c r="N187" i="3"/>
  <c r="F247" i="3"/>
  <c r="L135" i="3"/>
  <c r="P211" i="3"/>
  <c r="N268" i="3"/>
  <c r="P167" i="3"/>
  <c r="H232" i="3"/>
  <c r="F289" i="3"/>
  <c r="C156" i="3"/>
  <c r="L223" i="3"/>
  <c r="J280" i="3"/>
  <c r="R179" i="3"/>
  <c r="J241" i="3"/>
  <c r="H298" i="3"/>
  <c r="L134" i="3"/>
  <c r="H211" i="3"/>
  <c r="F268" i="3"/>
  <c r="D325" i="3"/>
  <c r="P197" i="3"/>
  <c r="P146" i="3"/>
  <c r="J273" i="3"/>
  <c r="J182" i="3"/>
  <c r="F300" i="3"/>
  <c r="L359" i="3"/>
  <c r="J416" i="3"/>
  <c r="H473" i="3"/>
  <c r="N308" i="3"/>
  <c r="P382" i="3"/>
  <c r="N439" i="3"/>
  <c r="L496" i="3"/>
  <c r="P375" i="3"/>
  <c r="N432" i="3"/>
  <c r="J333" i="3"/>
  <c r="J395" i="3"/>
  <c r="H452" i="3"/>
  <c r="L355" i="3"/>
  <c r="J412" i="3"/>
  <c r="H469" i="3"/>
  <c r="L309" i="3"/>
  <c r="F383" i="3"/>
  <c r="D440" i="3"/>
  <c r="C497" i="3"/>
  <c r="P355" i="3"/>
  <c r="N412" i="3"/>
  <c r="F186" i="3"/>
  <c r="F246" i="3"/>
  <c r="F128" i="3"/>
  <c r="C209" i="3"/>
  <c r="R265" i="3"/>
  <c r="F165" i="3"/>
  <c r="J230" i="3"/>
  <c r="H287" i="3"/>
  <c r="L192" i="3"/>
  <c r="C251" i="3"/>
  <c r="R307" i="3"/>
  <c r="R180" i="3"/>
  <c r="F242" i="3"/>
  <c r="D299" i="3"/>
  <c r="C203" i="3"/>
  <c r="D260" i="3"/>
  <c r="C317" i="3"/>
  <c r="N164" i="3"/>
  <c r="C230" i="3"/>
  <c r="R286" i="3"/>
  <c r="P343" i="3"/>
  <c r="D371" i="3"/>
  <c r="C428" i="3"/>
  <c r="R484" i="3"/>
  <c r="N331" i="3"/>
  <c r="H394" i="3"/>
  <c r="F451" i="3"/>
  <c r="P317" i="3"/>
  <c r="H387" i="3"/>
  <c r="F444" i="3"/>
  <c r="J349" i="3"/>
  <c r="C407" i="3"/>
  <c r="R463" i="3"/>
  <c r="D367" i="3"/>
  <c r="C424" i="3"/>
  <c r="R480" i="3"/>
  <c r="J332" i="3"/>
  <c r="P394" i="3"/>
  <c r="N451" i="3"/>
  <c r="L508" i="3"/>
  <c r="H367" i="3"/>
  <c r="F424" i="3"/>
  <c r="D481" i="3"/>
  <c r="L211" i="3"/>
  <c r="J268" i="3"/>
  <c r="H166" i="3"/>
  <c r="F231" i="3"/>
  <c r="D288" i="3"/>
  <c r="J194" i="3"/>
  <c r="N252" i="3"/>
  <c r="F146" i="3"/>
  <c r="H216" i="3"/>
  <c r="F273" i="3"/>
  <c r="D330" i="3"/>
  <c r="L207" i="3"/>
  <c r="J264" i="3"/>
  <c r="L158" i="3"/>
  <c r="J225" i="3"/>
  <c r="H282" i="3"/>
  <c r="F339" i="3"/>
  <c r="C194" i="3"/>
  <c r="F252" i="3"/>
  <c r="D309" i="3"/>
  <c r="R329" i="3"/>
  <c r="H393" i="3"/>
  <c r="F450" i="3"/>
  <c r="D507" i="3"/>
  <c r="N359" i="3"/>
  <c r="L416" i="3"/>
  <c r="J473" i="3"/>
  <c r="N352" i="3"/>
  <c r="L409" i="3"/>
  <c r="J466" i="3"/>
  <c r="H372" i="3"/>
  <c r="F429" i="3"/>
  <c r="R321" i="3"/>
  <c r="H389" i="3"/>
  <c r="F446" i="3"/>
  <c r="D503" i="3"/>
  <c r="D360" i="3"/>
  <c r="C417" i="3"/>
  <c r="R473" i="3"/>
  <c r="F322" i="3"/>
  <c r="L389" i="3"/>
  <c r="J446" i="3"/>
  <c r="D465" i="3"/>
  <c r="H317" i="3"/>
  <c r="C387" i="3"/>
  <c r="R443" i="3"/>
  <c r="P500" i="3"/>
  <c r="L541" i="3"/>
  <c r="J598" i="3"/>
  <c r="H655" i="3"/>
  <c r="F712" i="3"/>
  <c r="D769" i="3"/>
  <c r="J522" i="3"/>
  <c r="P580" i="3"/>
  <c r="N637" i="3"/>
  <c r="L694" i="3"/>
  <c r="D485" i="3"/>
  <c r="J568" i="3"/>
  <c r="H625" i="3"/>
  <c r="F682" i="3"/>
  <c r="D739" i="3"/>
  <c r="R541" i="3"/>
  <c r="P598" i="3"/>
  <c r="N655" i="3"/>
  <c r="L712" i="3"/>
  <c r="D493" i="3"/>
  <c r="J570" i="3"/>
  <c r="H627" i="3"/>
  <c r="F684" i="3"/>
  <c r="D741" i="3"/>
  <c r="L512" i="3"/>
  <c r="P576" i="3"/>
  <c r="N633" i="3"/>
  <c r="L690" i="3"/>
  <c r="J747" i="3"/>
  <c r="H804" i="3"/>
  <c r="J564" i="3"/>
  <c r="H621" i="3"/>
  <c r="F678" i="3"/>
  <c r="D735" i="3"/>
  <c r="C342" i="3"/>
  <c r="F328" i="3"/>
  <c r="L385" i="3"/>
  <c r="D462" i="3"/>
  <c r="D329" i="3"/>
  <c r="L365" i="3"/>
  <c r="N149" i="3"/>
  <c r="F240" i="3"/>
  <c r="N317" i="3"/>
  <c r="C213" i="3"/>
  <c r="P239" i="3"/>
  <c r="L216" i="3"/>
  <c r="C388" i="3"/>
  <c r="F411" i="3"/>
  <c r="D461" i="3"/>
  <c r="C384" i="3"/>
  <c r="N411" i="3"/>
  <c r="D441" i="3"/>
  <c r="J237" i="3"/>
  <c r="P154" i="3"/>
  <c r="P213" i="3"/>
  <c r="L288" i="3"/>
  <c r="H315" i="3"/>
  <c r="H513" i="3"/>
  <c r="R358" i="3"/>
  <c r="J435" i="3"/>
  <c r="H509" i="3"/>
  <c r="P333" i="3"/>
  <c r="C240" i="3"/>
  <c r="R156" i="3"/>
  <c r="P244" i="3"/>
  <c r="R292" i="3"/>
  <c r="H156" i="3"/>
  <c r="R364" i="3"/>
  <c r="D388" i="3"/>
  <c r="C438" i="3"/>
  <c r="R360" i="3"/>
  <c r="L388" i="3"/>
  <c r="C418" i="3"/>
  <c r="J415" i="3"/>
  <c r="R626" i="3"/>
  <c r="H552" i="3"/>
  <c r="C540" i="3"/>
  <c r="H492" i="3"/>
  <c r="C741" i="3"/>
  <c r="N712" i="3"/>
  <c r="D662" i="3"/>
  <c r="R592" i="3"/>
  <c r="C792" i="3"/>
  <c r="L620" i="3"/>
  <c r="H734" i="3"/>
  <c r="C822" i="3"/>
  <c r="C780" i="3"/>
  <c r="L836" i="3"/>
  <c r="P804" i="3"/>
  <c r="H849" i="3"/>
  <c r="F809" i="3"/>
  <c r="L815" i="3"/>
  <c r="N743" i="3"/>
  <c r="F234" i="3"/>
  <c r="C309" i="3"/>
  <c r="P335" i="3"/>
  <c r="F434" i="3"/>
  <c r="P340" i="3"/>
  <c r="J457" i="3"/>
  <c r="L393" i="3"/>
  <c r="H356" i="3"/>
  <c r="D470" i="3"/>
  <c r="F430" i="3"/>
  <c r="J341" i="3"/>
  <c r="R457" i="3"/>
  <c r="L373" i="3"/>
  <c r="D207" i="3"/>
  <c r="H160" i="3"/>
  <c r="N283" i="3"/>
  <c r="F248" i="3"/>
  <c r="R211" i="3"/>
  <c r="N325" i="3"/>
  <c r="C260" i="3"/>
  <c r="C221" i="3"/>
  <c r="P334" i="3"/>
  <c r="P247" i="3"/>
  <c r="C321" i="3"/>
  <c r="P445" i="3"/>
  <c r="F355" i="3"/>
  <c r="C469" i="3"/>
  <c r="D405" i="3"/>
  <c r="R367" i="3"/>
  <c r="C313" i="3"/>
  <c r="P441" i="3"/>
  <c r="N355" i="3"/>
  <c r="J469" i="3"/>
  <c r="D385" i="3"/>
  <c r="J470" i="3"/>
  <c r="H200" i="3"/>
  <c r="P257" i="3"/>
  <c r="D152" i="3"/>
  <c r="L220" i="3"/>
  <c r="J277" i="3"/>
  <c r="N180" i="3"/>
  <c r="C242" i="3"/>
  <c r="R298" i="3"/>
  <c r="N205" i="3"/>
  <c r="L262" i="3"/>
  <c r="J319" i="3"/>
  <c r="P195" i="3"/>
  <c r="P253" i="3"/>
  <c r="L143" i="3"/>
  <c r="P214" i="3"/>
  <c r="N271" i="3"/>
  <c r="L328" i="3"/>
  <c r="C180" i="3"/>
  <c r="L241" i="3"/>
  <c r="J298" i="3"/>
  <c r="L308" i="3"/>
  <c r="N382" i="3"/>
  <c r="L439" i="3"/>
  <c r="J496" i="3"/>
  <c r="R347" i="3"/>
  <c r="R405" i="3"/>
  <c r="P462" i="3"/>
  <c r="N338" i="3"/>
  <c r="R398" i="3"/>
  <c r="P455" i="3"/>
  <c r="N361" i="3"/>
  <c r="L418" i="3"/>
  <c r="J475" i="3"/>
  <c r="N378" i="3"/>
  <c r="L435" i="3"/>
  <c r="J492" i="3"/>
  <c r="L348" i="3"/>
  <c r="H406" i="3"/>
  <c r="F463" i="3"/>
  <c r="D520" i="3"/>
  <c r="R378" i="3"/>
  <c r="P435" i="3"/>
  <c r="P443" i="3"/>
  <c r="P523" i="3"/>
  <c r="H376" i="3"/>
  <c r="F433" i="3"/>
  <c r="D490" i="3"/>
  <c r="R530" i="3"/>
  <c r="P587" i="3"/>
  <c r="N644" i="3"/>
  <c r="L701" i="3"/>
  <c r="J758" i="3"/>
  <c r="J491" i="3"/>
  <c r="D570" i="3"/>
  <c r="C627" i="3"/>
  <c r="R683" i="3"/>
  <c r="P740" i="3"/>
  <c r="P557" i="3"/>
  <c r="N614" i="3"/>
  <c r="L671" i="3"/>
  <c r="J728" i="3"/>
  <c r="F531" i="3"/>
  <c r="D588" i="3"/>
  <c r="C645" i="3"/>
  <c r="R701" i="3"/>
  <c r="P758" i="3"/>
  <c r="P559" i="3"/>
  <c r="N616" i="3"/>
  <c r="L673" i="3"/>
  <c r="J730" i="3"/>
  <c r="H475" i="3"/>
  <c r="D566" i="3"/>
  <c r="C623" i="3"/>
  <c r="R679" i="3"/>
  <c r="P736" i="3"/>
  <c r="N793" i="3"/>
  <c r="P553" i="3"/>
  <c r="N610" i="3"/>
  <c r="L667" i="3"/>
  <c r="J724" i="3"/>
  <c r="H781" i="3"/>
  <c r="C553" i="3"/>
  <c r="R609" i="3"/>
  <c r="P666" i="3"/>
  <c r="N723" i="3"/>
  <c r="L780" i="3"/>
  <c r="F811" i="3"/>
  <c r="P788" i="3"/>
  <c r="D854" i="3"/>
  <c r="C840" i="3"/>
  <c r="R825" i="3"/>
  <c r="L810" i="3"/>
  <c r="J785" i="3"/>
  <c r="P852" i="3"/>
  <c r="N838" i="3"/>
  <c r="L824" i="3"/>
  <c r="P765" i="3"/>
  <c r="R763" i="3"/>
  <c r="R771" i="3"/>
  <c r="J601" i="3"/>
  <c r="H722" i="3"/>
  <c r="F580" i="3"/>
  <c r="D701" i="3"/>
  <c r="F565" i="3"/>
  <c r="J707" i="3"/>
  <c r="C560" i="3"/>
  <c r="L691" i="3"/>
  <c r="R521" i="3"/>
  <c r="L644" i="3"/>
  <c r="J797" i="3"/>
  <c r="F853" i="3"/>
  <c r="D4" i="3"/>
  <c r="L830" i="3"/>
  <c r="R797" i="3"/>
  <c r="H241" i="3"/>
  <c r="C202" i="3"/>
  <c r="D316" i="3"/>
  <c r="D229" i="3"/>
  <c r="R342" i="3"/>
  <c r="R380" i="3"/>
  <c r="P437" i="3"/>
  <c r="N494" i="3"/>
  <c r="N345" i="3"/>
  <c r="D404" i="3"/>
  <c r="C461" i="3"/>
  <c r="D336" i="3"/>
  <c r="D397" i="3"/>
  <c r="C454" i="3"/>
  <c r="R359" i="3"/>
  <c r="P416" i="3"/>
  <c r="N473" i="3"/>
  <c r="R376" i="3"/>
  <c r="P433" i="3"/>
  <c r="N490" i="3"/>
  <c r="D346" i="3"/>
  <c r="L404" i="3"/>
  <c r="J461" i="3"/>
  <c r="H518" i="3"/>
  <c r="D377" i="3"/>
  <c r="C434" i="3"/>
  <c r="N210" i="3"/>
  <c r="L267" i="3"/>
  <c r="D165" i="3"/>
  <c r="H230" i="3"/>
  <c r="F287" i="3"/>
  <c r="J193" i="3"/>
  <c r="P251" i="3"/>
  <c r="C145" i="3"/>
  <c r="J215" i="3"/>
  <c r="H272" i="3"/>
  <c r="F329" i="3"/>
  <c r="N206" i="3"/>
  <c r="L263" i="3"/>
  <c r="J157" i="3"/>
  <c r="L224" i="3"/>
  <c r="J281" i="3"/>
  <c r="H338" i="3"/>
  <c r="C193" i="3"/>
  <c r="H251" i="3"/>
  <c r="F308" i="3"/>
  <c r="D328" i="3"/>
  <c r="J392" i="3"/>
  <c r="H449" i="3"/>
  <c r="F506" i="3"/>
  <c r="P358" i="3"/>
  <c r="N415" i="3"/>
  <c r="L472" i="3"/>
  <c r="L351" i="3"/>
  <c r="N408" i="3"/>
  <c r="L465" i="3"/>
  <c r="J371" i="3"/>
  <c r="H428" i="3"/>
  <c r="D320" i="3"/>
  <c r="J388" i="3"/>
  <c r="H445" i="3"/>
  <c r="F502" i="3"/>
  <c r="F359" i="3"/>
  <c r="D416" i="3"/>
  <c r="C473" i="3"/>
  <c r="J320" i="3"/>
  <c r="N388" i="3"/>
  <c r="L445" i="3"/>
  <c r="J168" i="3"/>
  <c r="R232" i="3"/>
  <c r="P289" i="3"/>
  <c r="H194" i="3"/>
  <c r="L252" i="3"/>
  <c r="J147" i="3"/>
  <c r="D217" i="3"/>
  <c r="C274" i="3"/>
  <c r="R174" i="3"/>
  <c r="N237" i="3"/>
  <c r="L294" i="3"/>
  <c r="D163" i="3"/>
  <c r="R228" i="3"/>
  <c r="P285" i="3"/>
  <c r="C187" i="3"/>
  <c r="P246" i="3"/>
  <c r="N303" i="3"/>
  <c r="R146" i="3"/>
  <c r="N216" i="3"/>
  <c r="L273" i="3"/>
  <c r="J330" i="3"/>
  <c r="P357" i="3"/>
  <c r="N414" i="3"/>
  <c r="L471" i="3"/>
  <c r="D305" i="3"/>
  <c r="C381" i="3"/>
  <c r="R437" i="3"/>
  <c r="P494" i="3"/>
  <c r="C374" i="3"/>
  <c r="R430" i="3"/>
  <c r="N330" i="3"/>
  <c r="N393" i="3"/>
  <c r="L450" i="3"/>
  <c r="P353" i="3"/>
  <c r="N410" i="3"/>
  <c r="L467" i="3"/>
  <c r="C306" i="3"/>
  <c r="J381" i="3"/>
  <c r="H438" i="3"/>
  <c r="F495" i="3"/>
  <c r="C354" i="3"/>
  <c r="R410" i="3"/>
  <c r="P467" i="3"/>
  <c r="R498" i="3"/>
  <c r="F351" i="3"/>
  <c r="H408" i="3"/>
  <c r="F465" i="3"/>
  <c r="D522" i="3"/>
  <c r="R562" i="3"/>
  <c r="P619" i="3"/>
  <c r="N676" i="3"/>
  <c r="L733" i="3"/>
  <c r="J790" i="3"/>
  <c r="F545" i="3"/>
  <c r="D602" i="3"/>
  <c r="C659" i="3"/>
  <c r="R715" i="3"/>
  <c r="R532" i="3"/>
  <c r="P589" i="3"/>
  <c r="N646" i="3"/>
  <c r="L703" i="3"/>
  <c r="J760" i="3"/>
  <c r="F563" i="3"/>
  <c r="D620" i="3"/>
  <c r="C677" i="3"/>
  <c r="R733" i="3"/>
  <c r="R534" i="3"/>
  <c r="P591" i="3"/>
  <c r="N648" i="3"/>
  <c r="L705" i="3"/>
  <c r="J762" i="3"/>
  <c r="F541" i="3"/>
  <c r="D598" i="3"/>
  <c r="C655" i="3"/>
  <c r="R711" i="3"/>
  <c r="P768" i="3"/>
  <c r="R528" i="3"/>
  <c r="P585" i="3"/>
  <c r="N642" i="3"/>
  <c r="L699" i="3"/>
  <c r="J756" i="3"/>
  <c r="D528" i="3"/>
  <c r="C585" i="3"/>
  <c r="R641" i="3"/>
  <c r="P698" i="3"/>
  <c r="N755" i="3"/>
  <c r="F753" i="3"/>
  <c r="H843" i="3"/>
  <c r="F829" i="3"/>
  <c r="D815" i="3"/>
  <c r="R795" i="3"/>
  <c r="N749" i="3"/>
  <c r="R842" i="3"/>
  <c r="R827" i="3"/>
  <c r="P813" i="3"/>
  <c r="J793" i="3"/>
  <c r="L856" i="3"/>
  <c r="F785" i="3"/>
  <c r="N789" i="3"/>
  <c r="R789" i="3"/>
  <c r="L672" i="3"/>
  <c r="J530" i="3"/>
  <c r="F189" i="3"/>
  <c r="H129" i="3"/>
  <c r="H266" i="3"/>
  <c r="R172" i="3"/>
  <c r="D293" i="3"/>
  <c r="C356" i="3"/>
  <c r="R412" i="3"/>
  <c r="P469" i="3"/>
  <c r="N526" i="3"/>
  <c r="F379" i="3"/>
  <c r="D436" i="3"/>
  <c r="C493" i="3"/>
  <c r="F372" i="3"/>
  <c r="D429" i="3"/>
  <c r="D327" i="3"/>
  <c r="R391" i="3"/>
  <c r="P448" i="3"/>
  <c r="C352" i="3"/>
  <c r="R408" i="3"/>
  <c r="P465" i="3"/>
  <c r="L301" i="3"/>
  <c r="N379" i="3"/>
  <c r="L436" i="3"/>
  <c r="J493" i="3"/>
  <c r="F352" i="3"/>
  <c r="D409" i="3"/>
  <c r="L181" i="3"/>
  <c r="N242" i="3"/>
  <c r="L299" i="3"/>
  <c r="J205" i="3"/>
  <c r="H262" i="3"/>
  <c r="J160" i="3"/>
  <c r="R226" i="3"/>
  <c r="P283" i="3"/>
  <c r="R187" i="3"/>
  <c r="J247" i="3"/>
  <c r="H304" i="3"/>
  <c r="F176" i="3"/>
  <c r="N238" i="3"/>
  <c r="L295" i="3"/>
  <c r="R198" i="3"/>
  <c r="L256" i="3"/>
  <c r="J313" i="3"/>
  <c r="R159" i="3"/>
  <c r="J226" i="3"/>
  <c r="H283" i="3"/>
  <c r="F340" i="3"/>
  <c r="L367" i="3"/>
  <c r="J424" i="3"/>
  <c r="H481" i="3"/>
  <c r="N324" i="3"/>
  <c r="P390" i="3"/>
  <c r="N447" i="3"/>
  <c r="N310" i="3"/>
  <c r="P383" i="3"/>
  <c r="N440" i="3"/>
  <c r="P344" i="3"/>
  <c r="J403" i="3"/>
  <c r="H460" i="3"/>
  <c r="L363" i="3"/>
  <c r="J420" i="3"/>
  <c r="H477" i="3"/>
  <c r="L325" i="3"/>
  <c r="F391" i="3"/>
  <c r="D448" i="3"/>
  <c r="C505" i="3"/>
  <c r="P363" i="3"/>
  <c r="N420" i="3"/>
  <c r="L477" i="3"/>
  <c r="C208" i="3"/>
  <c r="R264" i="3"/>
  <c r="L161" i="3"/>
  <c r="N227" i="3"/>
  <c r="L284" i="3"/>
  <c r="D190" i="3"/>
  <c r="D249" i="3"/>
  <c r="F138" i="3"/>
  <c r="P212" i="3"/>
  <c r="N269" i="3"/>
  <c r="L326" i="3"/>
  <c r="R203" i="3"/>
  <c r="R260" i="3"/>
  <c r="R153" i="3"/>
  <c r="R221" i="3"/>
  <c r="P278" i="3"/>
  <c r="N335" i="3"/>
  <c r="L189" i="3"/>
  <c r="N248" i="3"/>
  <c r="L305" i="3"/>
  <c r="P322" i="3"/>
  <c r="P389" i="3"/>
  <c r="N446" i="3"/>
  <c r="L503" i="3"/>
  <c r="D356" i="3"/>
  <c r="C413" i="3"/>
  <c r="R469" i="3"/>
  <c r="C348" i="3"/>
  <c r="C406" i="3"/>
  <c r="R462" i="3"/>
  <c r="P368" i="3"/>
  <c r="N425" i="3"/>
  <c r="P314" i="3"/>
  <c r="P385" i="3"/>
  <c r="N442" i="3"/>
  <c r="L499" i="3"/>
  <c r="L356" i="3"/>
  <c r="J413" i="3"/>
  <c r="H470" i="3"/>
  <c r="D315" i="3"/>
  <c r="C386" i="3"/>
  <c r="R442" i="3"/>
  <c r="C458" i="3"/>
  <c r="F310" i="3"/>
  <c r="J383" i="3"/>
  <c r="H440" i="3"/>
  <c r="F497" i="3"/>
  <c r="C538" i="3"/>
  <c r="R594" i="3"/>
  <c r="P651" i="3"/>
  <c r="N708" i="3"/>
  <c r="L765" i="3"/>
  <c r="L513" i="3"/>
  <c r="F577" i="3"/>
  <c r="D634" i="3"/>
  <c r="C691" i="3"/>
  <c r="R747" i="3"/>
  <c r="R564" i="3"/>
  <c r="P621" i="3"/>
  <c r="N678" i="3"/>
  <c r="L735" i="3"/>
  <c r="H538" i="3"/>
  <c r="F595" i="3"/>
  <c r="D652" i="3"/>
  <c r="C709" i="3"/>
  <c r="R478" i="3"/>
  <c r="R566" i="3"/>
  <c r="P623" i="3"/>
  <c r="N680" i="3"/>
  <c r="L737" i="3"/>
  <c r="R502" i="3"/>
  <c r="F573" i="3"/>
  <c r="D630" i="3"/>
  <c r="C687" i="3"/>
  <c r="R743" i="3"/>
  <c r="P800" i="3"/>
  <c r="R560" i="3"/>
  <c r="P617" i="3"/>
  <c r="N674" i="3"/>
  <c r="L731" i="3"/>
  <c r="J788" i="3"/>
  <c r="D560" i="3"/>
  <c r="C617" i="3"/>
  <c r="R673" i="3"/>
  <c r="P730" i="3"/>
  <c r="N787" i="3"/>
  <c r="J818" i="3"/>
  <c r="F801" i="3"/>
  <c r="H770" i="3"/>
  <c r="D847" i="3"/>
  <c r="C833" i="3"/>
  <c r="C818" i="3"/>
  <c r="R798" i="3"/>
  <c r="P766" i="3"/>
  <c r="P845" i="3"/>
  <c r="N831" i="3"/>
  <c r="D804" i="3"/>
  <c r="D803" i="3"/>
  <c r="J807" i="3"/>
  <c r="F619" i="3"/>
  <c r="L736" i="3"/>
  <c r="J594" i="3"/>
  <c r="H715" i="3"/>
  <c r="C583" i="3"/>
  <c r="P728" i="3"/>
  <c r="H581" i="3"/>
  <c r="P705" i="3"/>
  <c r="R537" i="3"/>
  <c r="H662" i="3"/>
  <c r="F777" i="3"/>
  <c r="P799" i="3"/>
  <c r="N792" i="3"/>
  <c r="P844" i="3"/>
  <c r="L816" i="3"/>
  <c r="H779" i="3"/>
  <c r="P792" i="3"/>
  <c r="L755" i="3"/>
  <c r="R729" i="3"/>
  <c r="C800" i="3"/>
  <c r="L823" i="3"/>
  <c r="F496" i="3"/>
  <c r="N347" i="3"/>
  <c r="N405" i="3"/>
  <c r="L462" i="3"/>
  <c r="J519" i="3"/>
  <c r="F560" i="3"/>
  <c r="D617" i="3"/>
  <c r="C674" i="3"/>
  <c r="R730" i="3"/>
  <c r="P787" i="3"/>
  <c r="L542" i="3"/>
  <c r="J599" i="3"/>
  <c r="H656" i="3"/>
  <c r="F713" i="3"/>
  <c r="F530" i="3"/>
  <c r="D587" i="3"/>
  <c r="C644" i="3"/>
  <c r="R700" i="3"/>
  <c r="P757" i="3"/>
  <c r="L560" i="3"/>
  <c r="J617" i="3"/>
  <c r="H674" i="3"/>
  <c r="F731" i="3"/>
  <c r="F532" i="3"/>
  <c r="D589" i="3"/>
  <c r="C646" i="3"/>
  <c r="R702" i="3"/>
  <c r="P759" i="3"/>
  <c r="L538" i="3"/>
  <c r="J595" i="3"/>
  <c r="H652" i="3"/>
  <c r="F709" i="3"/>
  <c r="D766" i="3"/>
  <c r="C526" i="3"/>
  <c r="D583" i="3"/>
  <c r="C640" i="3"/>
  <c r="R696" i="3"/>
  <c r="P753" i="3"/>
  <c r="C525" i="3"/>
  <c r="H582" i="3"/>
  <c r="F639" i="3"/>
  <c r="D696" i="3"/>
  <c r="C753" i="3"/>
  <c r="R809" i="3"/>
  <c r="N840" i="3"/>
  <c r="L826" i="3"/>
  <c r="J812" i="3"/>
  <c r="P790" i="3"/>
  <c r="F855" i="3"/>
  <c r="F840" i="3"/>
  <c r="F825" i="3"/>
  <c r="C811" i="3"/>
  <c r="D788" i="3"/>
  <c r="R853" i="3"/>
  <c r="L792" i="3"/>
  <c r="D796" i="3"/>
  <c r="J796" i="3"/>
  <c r="C669" i="3"/>
  <c r="R526" i="3"/>
  <c r="F644" i="3"/>
  <c r="F772" i="3"/>
  <c r="P632" i="3"/>
  <c r="L778" i="3"/>
  <c r="L627" i="3"/>
  <c r="P737" i="3"/>
  <c r="H566" i="3"/>
  <c r="R697" i="3"/>
  <c r="P831" i="3"/>
  <c r="D839" i="3"/>
  <c r="N820" i="3"/>
  <c r="R773" i="3"/>
  <c r="H834" i="3"/>
  <c r="H511" i="3"/>
  <c r="R363" i="3"/>
  <c r="P420" i="3"/>
  <c r="N477" i="3"/>
  <c r="H508" i="3"/>
  <c r="H575" i="3"/>
  <c r="F632" i="3"/>
  <c r="D689" i="3"/>
  <c r="C746" i="3"/>
  <c r="R802" i="3"/>
  <c r="N557" i="3"/>
  <c r="L614" i="3"/>
  <c r="J671" i="3"/>
  <c r="H728" i="3"/>
  <c r="H545" i="3"/>
  <c r="F602" i="3"/>
  <c r="D659" i="3"/>
  <c r="C716" i="3"/>
  <c r="F509" i="3"/>
  <c r="N575" i="3"/>
  <c r="L632" i="3"/>
  <c r="J689" i="3"/>
  <c r="H746" i="3"/>
  <c r="H547" i="3"/>
  <c r="F604" i="3"/>
  <c r="D661" i="3"/>
  <c r="C718" i="3"/>
  <c r="R774" i="3"/>
  <c r="N553" i="3"/>
  <c r="L610" i="3"/>
  <c r="J667" i="3"/>
  <c r="H724" i="3"/>
  <c r="F781" i="3"/>
  <c r="H541" i="3"/>
  <c r="F598" i="3"/>
  <c r="D655" i="3"/>
  <c r="C712" i="3"/>
  <c r="R768" i="3"/>
  <c r="L540" i="3"/>
  <c r="J597" i="3"/>
  <c r="H654" i="3"/>
  <c r="F711" i="3"/>
  <c r="D768" i="3"/>
  <c r="P791" i="3"/>
  <c r="P855" i="3"/>
  <c r="L852" i="3"/>
  <c r="N847" i="3"/>
  <c r="D654" i="3"/>
  <c r="N602" i="3"/>
  <c r="L767" i="3"/>
  <c r="H794" i="3"/>
  <c r="H519" i="3"/>
  <c r="R371" i="3"/>
  <c r="P428" i="3"/>
  <c r="N485" i="3"/>
  <c r="F526" i="3"/>
  <c r="H583" i="3"/>
  <c r="J654" i="3"/>
  <c r="C754" i="3"/>
  <c r="D594" i="3"/>
  <c r="D722" i="3"/>
  <c r="F610" i="3"/>
  <c r="F738" i="3"/>
  <c r="C662" i="3"/>
  <c r="F661" i="3"/>
  <c r="J652" i="3"/>
  <c r="J605" i="3"/>
  <c r="N799" i="3"/>
  <c r="J783" i="3"/>
  <c r="P451" i="3"/>
  <c r="R304" i="3"/>
  <c r="P380" i="3"/>
  <c r="N437" i="3"/>
  <c r="L494" i="3"/>
  <c r="H535" i="3"/>
  <c r="F592" i="3"/>
  <c r="D649" i="3"/>
  <c r="C706" i="3"/>
  <c r="R762" i="3"/>
  <c r="J506" i="3"/>
  <c r="L574" i="3"/>
  <c r="J631" i="3"/>
  <c r="H688" i="3"/>
  <c r="F745" i="3"/>
  <c r="F562" i="3"/>
  <c r="D619" i="3"/>
  <c r="C676" i="3"/>
  <c r="R732" i="3"/>
  <c r="N535" i="3"/>
  <c r="L592" i="3"/>
  <c r="J649" i="3"/>
  <c r="H706" i="3"/>
  <c r="F763" i="3"/>
  <c r="F564" i="3"/>
  <c r="D621" i="3"/>
  <c r="C678" i="3"/>
  <c r="R734" i="3"/>
  <c r="F493" i="3"/>
  <c r="L570" i="3"/>
  <c r="J627" i="3"/>
  <c r="H684" i="3"/>
  <c r="F741" i="3"/>
  <c r="D798" i="3"/>
  <c r="F558" i="3"/>
  <c r="D615" i="3"/>
  <c r="C672" i="3"/>
  <c r="R728" i="3"/>
  <c r="P785" i="3"/>
  <c r="J557" i="3"/>
  <c r="H614" i="3"/>
  <c r="F671" i="3"/>
  <c r="D728" i="3"/>
  <c r="C785" i="3"/>
  <c r="P815" i="3"/>
  <c r="R796" i="3"/>
  <c r="D762" i="3"/>
  <c r="J844" i="3"/>
  <c r="H830" i="3"/>
  <c r="H815" i="3"/>
  <c r="N794" i="3"/>
  <c r="J751" i="3"/>
  <c r="D843" i="3"/>
  <c r="C829" i="3"/>
  <c r="L798" i="3"/>
  <c r="H808" i="3"/>
  <c r="C812" i="3"/>
  <c r="P622" i="3"/>
  <c r="C733" i="3"/>
  <c r="R590" i="3"/>
  <c r="P711" i="3"/>
  <c r="H572" i="3"/>
  <c r="N721" i="3"/>
  <c r="D567" i="3"/>
  <c r="C688" i="3"/>
  <c r="L490" i="3"/>
  <c r="R633" i="3"/>
  <c r="R793" i="3"/>
  <c r="D846" i="3"/>
  <c r="H846" i="3"/>
  <c r="P812" i="3"/>
  <c r="L855" i="3"/>
  <c r="R482" i="3"/>
  <c r="F334" i="3"/>
  <c r="R395" i="3"/>
  <c r="P452" i="3"/>
  <c r="N509" i="3"/>
  <c r="J550" i="3"/>
  <c r="H607" i="3"/>
  <c r="F664" i="3"/>
  <c r="D721" i="3"/>
  <c r="C778" i="3"/>
  <c r="P532" i="3"/>
  <c r="N589" i="3"/>
  <c r="L646" i="3"/>
  <c r="J703" i="3"/>
  <c r="N513" i="3"/>
  <c r="H577" i="3"/>
  <c r="F634" i="3"/>
  <c r="D691" i="3"/>
  <c r="C748" i="3"/>
  <c r="P550" i="3"/>
  <c r="N607" i="3"/>
  <c r="L664" i="3"/>
  <c r="J721" i="3"/>
  <c r="C519" i="3"/>
  <c r="H579" i="3"/>
  <c r="F636" i="3"/>
  <c r="D693" i="3"/>
  <c r="C750" i="3"/>
  <c r="P528" i="3"/>
  <c r="N585" i="3"/>
  <c r="L642" i="3"/>
  <c r="J699" i="3"/>
  <c r="H756" i="3"/>
  <c r="C503" i="3"/>
  <c r="H573" i="3"/>
  <c r="F630" i="3"/>
  <c r="D687" i="3"/>
  <c r="C744" i="3"/>
  <c r="D501" i="3"/>
  <c r="L572" i="3"/>
  <c r="J629" i="3"/>
  <c r="H686" i="3"/>
  <c r="F743" i="3"/>
  <c r="D800" i="3"/>
  <c r="R830" i="3"/>
  <c r="R816" i="3"/>
  <c r="L854" i="3"/>
  <c r="F533" i="3"/>
  <c r="J803" i="3"/>
  <c r="H726" i="3"/>
  <c r="N849" i="3"/>
  <c r="J494" i="3"/>
  <c r="F345" i="3"/>
  <c r="R403" i="3"/>
  <c r="P460" i="3"/>
  <c r="N517" i="3"/>
  <c r="J558" i="3"/>
  <c r="H615" i="3"/>
  <c r="F672" i="3"/>
  <c r="D729" i="3"/>
  <c r="C786" i="3"/>
  <c r="P540" i="3"/>
  <c r="N597" i="3"/>
  <c r="L654" i="3"/>
  <c r="J711" i="3"/>
  <c r="J528" i="3"/>
  <c r="H585" i="3"/>
  <c r="F642" i="3"/>
  <c r="D699" i="3"/>
  <c r="C756" i="3"/>
  <c r="P558" i="3"/>
  <c r="P675" i="3"/>
  <c r="H775" i="3"/>
  <c r="P572" i="3"/>
  <c r="L686" i="3"/>
  <c r="F546" i="3"/>
  <c r="C660" i="3"/>
  <c r="L759" i="3"/>
  <c r="R597" i="3"/>
  <c r="J611" i="3"/>
  <c r="P609" i="3"/>
  <c r="P562" i="3"/>
  <c r="D821" i="3"/>
  <c r="F824" i="3"/>
  <c r="R837" i="3"/>
  <c r="L517" i="3"/>
  <c r="D370" i="3"/>
  <c r="C427" i="3"/>
  <c r="R483" i="3"/>
  <c r="L523" i="3"/>
  <c r="L581" i="3"/>
  <c r="J638" i="3"/>
  <c r="H695" i="3"/>
  <c r="F752" i="3"/>
  <c r="D809" i="3"/>
  <c r="R563" i="3"/>
  <c r="P620" i="3"/>
  <c r="N677" i="3"/>
  <c r="L734" i="3"/>
  <c r="L551" i="3"/>
  <c r="J608" i="3"/>
  <c r="H665" i="3"/>
  <c r="F722" i="3"/>
  <c r="F524" i="3"/>
  <c r="R581" i="3"/>
  <c r="P638" i="3"/>
  <c r="N695" i="3"/>
  <c r="L752" i="3"/>
  <c r="L553" i="3"/>
  <c r="J610" i="3"/>
  <c r="H667" i="3"/>
  <c r="F724" i="3"/>
  <c r="D781" i="3"/>
  <c r="R559" i="3"/>
  <c r="P616" i="3"/>
  <c r="N673" i="3"/>
  <c r="L730" i="3"/>
  <c r="J787" i="3"/>
  <c r="L547" i="3"/>
  <c r="J604" i="3"/>
  <c r="H661" i="3"/>
  <c r="F718" i="3"/>
  <c r="D775" i="3"/>
  <c r="P546" i="3"/>
  <c r="N603" i="3"/>
  <c r="L660" i="3"/>
  <c r="J717" i="3"/>
  <c r="H774" i="3"/>
  <c r="H802" i="3"/>
  <c r="P772" i="3"/>
  <c r="R847" i="3"/>
  <c r="P833" i="3"/>
  <c r="N819" i="3"/>
  <c r="L801" i="3"/>
  <c r="F769" i="3"/>
  <c r="L846" i="3"/>
  <c r="J832" i="3"/>
  <c r="H818" i="3"/>
  <c r="F845" i="3"/>
  <c r="D856" i="3"/>
  <c r="L758" i="3"/>
  <c r="P854" i="3"/>
  <c r="F715" i="3"/>
  <c r="L569" i="3"/>
  <c r="R686" i="3"/>
  <c r="R543" i="3"/>
  <c r="F693" i="3"/>
  <c r="N538" i="3"/>
  <c r="F670" i="3"/>
  <c r="R776" i="3"/>
  <c r="C609" i="3"/>
  <c r="J765" i="3"/>
  <c r="N817" i="3"/>
  <c r="C825" i="3"/>
  <c r="P773" i="3"/>
  <c r="F834" i="3"/>
  <c r="L461" i="3"/>
  <c r="P313" i="3"/>
  <c r="F385" i="3"/>
  <c r="D442" i="3"/>
  <c r="C499" i="3"/>
  <c r="P539" i="3"/>
  <c r="N596" i="3"/>
  <c r="L653" i="3"/>
  <c r="J710" i="3"/>
  <c r="H767" i="3"/>
  <c r="D518" i="3"/>
  <c r="C579" i="3"/>
  <c r="R635" i="3"/>
  <c r="P692" i="3"/>
  <c r="C478" i="3"/>
  <c r="N566" i="3"/>
  <c r="L623" i="3"/>
  <c r="J680" i="3"/>
  <c r="H737" i="3"/>
  <c r="D540" i="3"/>
  <c r="C597" i="3"/>
  <c r="R653" i="3"/>
  <c r="P710" i="3"/>
  <c r="C486" i="3"/>
  <c r="N568" i="3"/>
  <c r="L625" i="3"/>
  <c r="J682" i="3"/>
  <c r="H739" i="3"/>
  <c r="J507" i="3"/>
  <c r="C575" i="3"/>
  <c r="R631" i="3"/>
  <c r="P688" i="3"/>
  <c r="N745" i="3"/>
  <c r="L802" i="3"/>
  <c r="N562" i="3"/>
  <c r="L619" i="3"/>
  <c r="J676" i="3"/>
  <c r="H733" i="3"/>
  <c r="F790" i="3"/>
  <c r="R561" i="3"/>
  <c r="P618" i="3"/>
  <c r="N675" i="3"/>
  <c r="L732" i="3"/>
  <c r="J789" i="3"/>
  <c r="F820" i="3"/>
  <c r="L834" i="3"/>
  <c r="P801" i="3"/>
  <c r="C758" i="3"/>
  <c r="D750" i="3"/>
  <c r="H694" i="3"/>
  <c r="F810" i="3"/>
  <c r="N476" i="3"/>
  <c r="P329" i="3"/>
  <c r="F393" i="3"/>
  <c r="D450" i="3"/>
  <c r="C507" i="3"/>
  <c r="P547" i="3"/>
  <c r="R618" i="3"/>
  <c r="C690" i="3"/>
  <c r="R501" i="3"/>
  <c r="R643" i="3"/>
  <c r="C532" i="3"/>
  <c r="P645" i="3"/>
  <c r="P511" i="3"/>
  <c r="L761" i="3"/>
  <c r="C775" i="3"/>
  <c r="H741" i="3"/>
  <c r="D712" i="3"/>
  <c r="H853" i="3"/>
  <c r="L808" i="3"/>
  <c r="N492" i="3"/>
  <c r="C343" i="3"/>
  <c r="D402" i="3"/>
  <c r="C459" i="3"/>
  <c r="R515" i="3"/>
  <c r="N556" i="3"/>
  <c r="L613" i="3"/>
  <c r="J670" i="3"/>
  <c r="H727" i="3"/>
  <c r="F784" i="3"/>
  <c r="C539" i="3"/>
  <c r="R595" i="3"/>
  <c r="P652" i="3"/>
  <c r="N709" i="3"/>
  <c r="L526" i="3"/>
  <c r="L583" i="3"/>
  <c r="J640" i="3"/>
  <c r="H697" i="3"/>
  <c r="F754" i="3"/>
  <c r="C557" i="3"/>
  <c r="R613" i="3"/>
  <c r="P670" i="3"/>
  <c r="N727" i="3"/>
  <c r="N528" i="3"/>
  <c r="L585" i="3"/>
  <c r="J642" i="3"/>
  <c r="H699" i="3"/>
  <c r="F756" i="3"/>
  <c r="C535" i="3"/>
  <c r="R591" i="3"/>
  <c r="P648" i="3"/>
  <c r="N705" i="3"/>
  <c r="L762" i="3"/>
  <c r="P519" i="3"/>
  <c r="L579" i="3"/>
  <c r="J636" i="3"/>
  <c r="H693" i="3"/>
  <c r="F750" i="3"/>
  <c r="R517" i="3"/>
  <c r="P578" i="3"/>
  <c r="N635" i="3"/>
  <c r="L692" i="3"/>
  <c r="J749" i="3"/>
  <c r="H806" i="3"/>
  <c r="D837" i="3"/>
  <c r="C823" i="3"/>
  <c r="R807" i="3"/>
  <c r="N782" i="3"/>
  <c r="N851" i="3"/>
  <c r="N836" i="3"/>
  <c r="N821" i="3"/>
  <c r="D806" i="3"/>
  <c r="D779" i="3"/>
  <c r="H850" i="3"/>
  <c r="R765" i="3"/>
  <c r="R780" i="3"/>
  <c r="C772" i="3"/>
  <c r="R661" i="3"/>
  <c r="R511" i="3"/>
  <c r="D637" i="3"/>
  <c r="D765" i="3"/>
  <c r="N625" i="3"/>
  <c r="H369" i="3"/>
  <c r="L392" i="3"/>
  <c r="J442" i="3"/>
  <c r="H365" i="3"/>
  <c r="C393" i="3"/>
  <c r="J422" i="3"/>
  <c r="P218" i="3"/>
  <c r="D297" i="3"/>
  <c r="N193" i="3"/>
  <c r="R269" i="3"/>
  <c r="N296" i="3"/>
  <c r="H330" i="3"/>
  <c r="R444" i="3"/>
  <c r="D468" i="3"/>
  <c r="C367" i="3"/>
  <c r="R440" i="3"/>
  <c r="L468" i="3"/>
  <c r="P217" i="3"/>
  <c r="H294" i="3"/>
  <c r="L222" i="3"/>
  <c r="N270" i="3"/>
  <c r="J345" i="3"/>
  <c r="L339" i="3"/>
  <c r="R365" i="3"/>
  <c r="P415" i="3"/>
  <c r="L333" i="3"/>
  <c r="H366" i="3"/>
  <c r="P395" i="3"/>
  <c r="R296" i="3"/>
  <c r="F224" i="3"/>
  <c r="N301" i="3"/>
  <c r="R195" i="3"/>
  <c r="P223" i="3"/>
  <c r="P421" i="3"/>
  <c r="C445" i="3"/>
  <c r="F341" i="3"/>
  <c r="P417" i="3"/>
  <c r="J445" i="3"/>
  <c r="R474" i="3"/>
  <c r="H472" i="3"/>
  <c r="P683" i="3"/>
  <c r="F609" i="3"/>
  <c r="R596" i="3"/>
  <c r="H570" i="3"/>
  <c r="C542" i="3"/>
  <c r="L769" i="3"/>
  <c r="C719" i="3"/>
  <c r="P649" i="3"/>
  <c r="F535" i="3"/>
  <c r="C649" i="3"/>
  <c r="P762" i="3"/>
  <c r="J850" i="3"/>
  <c r="F822" i="3"/>
  <c r="F778" i="3"/>
  <c r="C835" i="3"/>
  <c r="C805" i="3"/>
  <c r="J813" i="3"/>
  <c r="N815" i="3"/>
  <c r="N544" i="3"/>
  <c r="D291" i="3"/>
  <c r="C154" i="3"/>
  <c r="P347" i="3"/>
  <c r="N462" i="3"/>
  <c r="D372" i="3"/>
  <c r="R485" i="3"/>
  <c r="C422" i="3"/>
  <c r="P384" i="3"/>
  <c r="J342" i="3"/>
  <c r="N458" i="3"/>
  <c r="L372" i="3"/>
  <c r="H486" i="3"/>
  <c r="C402" i="3"/>
  <c r="L235" i="3"/>
  <c r="J197" i="3"/>
  <c r="C151" i="3"/>
  <c r="N276" i="3"/>
  <c r="H240" i="3"/>
  <c r="N166" i="3"/>
  <c r="J288" i="3"/>
  <c r="J249" i="3"/>
  <c r="J150" i="3"/>
  <c r="F276" i="3"/>
  <c r="J360" i="3"/>
  <c r="F474" i="3"/>
  <c r="N383" i="3"/>
  <c r="J497" i="3"/>
  <c r="L433" i="3"/>
  <c r="H396" i="3"/>
  <c r="J356" i="3"/>
  <c r="F470" i="3"/>
  <c r="D384" i="3"/>
  <c r="R497" i="3"/>
  <c r="L413" i="3"/>
  <c r="N484" i="3"/>
  <c r="D215" i="3"/>
  <c r="C272" i="3"/>
  <c r="C171" i="3"/>
  <c r="P234" i="3"/>
  <c r="N291" i="3"/>
  <c r="L198" i="3"/>
  <c r="F256" i="3"/>
  <c r="F151" i="3"/>
  <c r="R219" i="3"/>
  <c r="P276" i="3"/>
  <c r="P133" i="3"/>
  <c r="D211" i="3"/>
  <c r="C268" i="3"/>
  <c r="H163" i="3"/>
  <c r="C229" i="3"/>
  <c r="R285" i="3"/>
  <c r="P342" i="3"/>
  <c r="C198" i="3"/>
  <c r="P255" i="3"/>
  <c r="N312" i="3"/>
  <c r="L335" i="3"/>
  <c r="R396" i="3"/>
  <c r="P453" i="3"/>
  <c r="N510" i="3"/>
  <c r="F363" i="3"/>
  <c r="D420" i="3"/>
  <c r="C477" i="3"/>
  <c r="F356" i="3"/>
  <c r="D413" i="3"/>
  <c r="C470" i="3"/>
  <c r="R375" i="3"/>
  <c r="P432" i="3"/>
  <c r="C329" i="3"/>
  <c r="R392" i="3"/>
  <c r="P449" i="3"/>
  <c r="N506" i="3"/>
  <c r="N363" i="3"/>
  <c r="L420" i="3"/>
  <c r="J477" i="3"/>
  <c r="H329" i="3"/>
  <c r="D393" i="3"/>
  <c r="C450" i="3"/>
  <c r="F472" i="3"/>
  <c r="J324" i="3"/>
  <c r="L390" i="3"/>
  <c r="J447" i="3"/>
  <c r="H504" i="3"/>
  <c r="D545" i="3"/>
  <c r="C602" i="3"/>
  <c r="R658" i="3"/>
  <c r="P715" i="3"/>
  <c r="N772" i="3"/>
  <c r="J527" i="3"/>
  <c r="H584" i="3"/>
  <c r="F641" i="3"/>
  <c r="D698" i="3"/>
  <c r="H499" i="3"/>
  <c r="C572" i="3"/>
  <c r="R628" i="3"/>
  <c r="P685" i="3"/>
  <c r="N742" i="3"/>
  <c r="J545" i="3"/>
  <c r="H602" i="3"/>
  <c r="F659" i="3"/>
  <c r="D716" i="3"/>
  <c r="P504" i="3"/>
  <c r="C574" i="3"/>
  <c r="R630" i="3"/>
  <c r="P687" i="3"/>
  <c r="N744" i="3"/>
  <c r="L521" i="3"/>
  <c r="H580" i="3"/>
  <c r="F637" i="3"/>
  <c r="D694" i="3"/>
  <c r="C751" i="3"/>
  <c r="H483" i="3"/>
  <c r="C568" i="3"/>
  <c r="R624" i="3"/>
  <c r="P681" i="3"/>
  <c r="N738" i="3"/>
  <c r="R479" i="3"/>
  <c r="F567" i="3"/>
  <c r="D624" i="3"/>
  <c r="C681" i="3"/>
  <c r="R737" i="3"/>
  <c r="P794" i="3"/>
  <c r="L825" i="3"/>
  <c r="H811" i="3"/>
  <c r="R788" i="3"/>
  <c r="F854" i="3"/>
  <c r="D840" i="3"/>
  <c r="D825" i="3"/>
  <c r="L809" i="3"/>
  <c r="D786" i="3"/>
  <c r="R852" i="3"/>
  <c r="P838" i="3"/>
  <c r="J820" i="3"/>
  <c r="H823" i="3"/>
  <c r="F826" i="3"/>
  <c r="J633" i="3"/>
  <c r="P750" i="3"/>
  <c r="N608" i="3"/>
  <c r="D733" i="3"/>
  <c r="P600" i="3"/>
  <c r="L746" i="3"/>
  <c r="D599" i="3"/>
  <c r="C720" i="3"/>
  <c r="D552" i="3"/>
  <c r="N683" i="3"/>
  <c r="D810" i="3"/>
  <c r="H821" i="3"/>
  <c r="D817" i="3"/>
  <c r="P764" i="3"/>
  <c r="P830" i="3"/>
  <c r="P269" i="3"/>
  <c r="P230" i="3"/>
  <c r="L344" i="3"/>
  <c r="L257" i="3"/>
  <c r="P332" i="3"/>
  <c r="D395" i="3"/>
  <c r="C452" i="3"/>
  <c r="R508" i="3"/>
  <c r="J361" i="3"/>
  <c r="H418" i="3"/>
  <c r="F475" i="3"/>
  <c r="J354" i="3"/>
  <c r="H411" i="3"/>
  <c r="F468" i="3"/>
  <c r="D374" i="3"/>
  <c r="C431" i="3"/>
  <c r="J325" i="3"/>
  <c r="D391" i="3"/>
  <c r="C448" i="3"/>
  <c r="R504" i="3"/>
  <c r="R361" i="3"/>
  <c r="P418" i="3"/>
  <c r="N475" i="3"/>
  <c r="P325" i="3"/>
  <c r="H391" i="3"/>
  <c r="P157" i="3"/>
  <c r="R224" i="3"/>
  <c r="P281" i="3"/>
  <c r="D184" i="3"/>
  <c r="L244" i="3"/>
  <c r="H128" i="3"/>
  <c r="D209" i="3"/>
  <c r="C266" i="3"/>
  <c r="F164" i="3"/>
  <c r="N229" i="3"/>
  <c r="L286" i="3"/>
  <c r="J152" i="3"/>
  <c r="R220" i="3"/>
  <c r="P277" i="3"/>
  <c r="H176" i="3"/>
  <c r="P238" i="3"/>
  <c r="N295" i="3"/>
  <c r="J126" i="3"/>
  <c r="N208" i="3"/>
  <c r="L265" i="3"/>
  <c r="J322" i="3"/>
  <c r="R348" i="3"/>
  <c r="N406" i="3"/>
  <c r="L463" i="3"/>
  <c r="J520" i="3"/>
  <c r="C373" i="3"/>
  <c r="R429" i="3"/>
  <c r="P486" i="3"/>
  <c r="C366" i="3"/>
  <c r="R422" i="3"/>
  <c r="N314" i="3"/>
  <c r="N385" i="3"/>
  <c r="L442" i="3"/>
  <c r="L343" i="3"/>
  <c r="N402" i="3"/>
  <c r="L459" i="3"/>
  <c r="J516" i="3"/>
  <c r="J373" i="3"/>
  <c r="H430" i="3"/>
  <c r="F487" i="3"/>
  <c r="C344" i="3"/>
  <c r="R402" i="3"/>
  <c r="P459" i="3"/>
  <c r="J187" i="3"/>
  <c r="D247" i="3"/>
  <c r="R130" i="3"/>
  <c r="R209" i="3"/>
  <c r="P266" i="3"/>
  <c r="J166" i="3"/>
  <c r="H231" i="3"/>
  <c r="F288" i="3"/>
  <c r="L193" i="3"/>
  <c r="R251" i="3"/>
  <c r="P308" i="3"/>
  <c r="D182" i="3"/>
  <c r="D243" i="3"/>
  <c r="C300" i="3"/>
  <c r="C204" i="3"/>
  <c r="C261" i="3"/>
  <c r="R317" i="3"/>
  <c r="P165" i="3"/>
  <c r="R230" i="3"/>
  <c r="P287" i="3"/>
  <c r="N344" i="3"/>
  <c r="C372" i="3"/>
  <c r="R428" i="3"/>
  <c r="P485" i="3"/>
  <c r="R332" i="3"/>
  <c r="F395" i="3"/>
  <c r="D452" i="3"/>
  <c r="L319" i="3"/>
  <c r="F388" i="3"/>
  <c r="D445" i="3"/>
  <c r="L350" i="3"/>
  <c r="R407" i="3"/>
  <c r="P464" i="3"/>
  <c r="C368" i="3"/>
  <c r="R424" i="3"/>
  <c r="P481" i="3"/>
  <c r="N333" i="3"/>
  <c r="N395" i="3"/>
  <c r="L452" i="3"/>
  <c r="J509" i="3"/>
  <c r="F368" i="3"/>
  <c r="D425" i="3"/>
  <c r="C482" i="3"/>
  <c r="D513" i="3"/>
  <c r="N365" i="3"/>
  <c r="L422" i="3"/>
  <c r="J479" i="3"/>
  <c r="J513" i="3"/>
  <c r="D577" i="3"/>
  <c r="C634" i="3"/>
  <c r="R690" i="3"/>
  <c r="P747" i="3"/>
  <c r="N804" i="3"/>
  <c r="J559" i="3"/>
  <c r="H616" i="3"/>
  <c r="F673" i="3"/>
  <c r="D730" i="3"/>
  <c r="D547" i="3"/>
  <c r="C604" i="3"/>
  <c r="R660" i="3"/>
  <c r="P717" i="3"/>
  <c r="H514" i="3"/>
  <c r="J577" i="3"/>
  <c r="H634" i="3"/>
  <c r="F691" i="3"/>
  <c r="D748" i="3"/>
  <c r="D549" i="3"/>
  <c r="C606" i="3"/>
  <c r="R662" i="3"/>
  <c r="P719" i="3"/>
  <c r="N776" i="3"/>
  <c r="J555" i="3"/>
  <c r="H612" i="3"/>
  <c r="F669" i="3"/>
  <c r="D726" i="3"/>
  <c r="C783" i="3"/>
  <c r="D543" i="3"/>
  <c r="C600" i="3"/>
  <c r="R656" i="3"/>
  <c r="P713" i="3"/>
  <c r="N770" i="3"/>
  <c r="H542" i="3"/>
  <c r="F599" i="3"/>
  <c r="D656" i="3"/>
  <c r="C713" i="3"/>
  <c r="R769" i="3"/>
  <c r="F795" i="3"/>
  <c r="D754" i="3"/>
  <c r="J843" i="3"/>
  <c r="H829" i="3"/>
  <c r="F815" i="3"/>
  <c r="J794" i="3"/>
  <c r="C4" i="3"/>
  <c r="D842" i="3"/>
  <c r="C828" i="3"/>
  <c r="R813" i="3"/>
  <c r="J827" i="3"/>
  <c r="N827" i="3"/>
  <c r="F833" i="3"/>
  <c r="J833" i="3"/>
  <c r="J697" i="3"/>
  <c r="R558" i="3"/>
  <c r="C220" i="3"/>
  <c r="F175" i="3"/>
  <c r="P294" i="3"/>
  <c r="P207" i="3"/>
  <c r="L321" i="3"/>
  <c r="F370" i="3"/>
  <c r="D427" i="3"/>
  <c r="C484" i="3"/>
  <c r="C330" i="3"/>
  <c r="J393" i="3"/>
  <c r="H450" i="3"/>
  <c r="C316" i="3"/>
  <c r="J386" i="3"/>
  <c r="H443" i="3"/>
  <c r="H348" i="3"/>
  <c r="D406" i="3"/>
  <c r="C463" i="3"/>
  <c r="F366" i="3"/>
  <c r="D423" i="3"/>
  <c r="C480" i="3"/>
  <c r="R330" i="3"/>
  <c r="R393" i="3"/>
  <c r="P450" i="3"/>
  <c r="N507" i="3"/>
  <c r="J366" i="3"/>
  <c r="H423" i="3"/>
  <c r="H199" i="3"/>
  <c r="R256" i="3"/>
  <c r="R150" i="3"/>
  <c r="N219" i="3"/>
  <c r="L276" i="3"/>
  <c r="J179" i="3"/>
  <c r="D241" i="3"/>
  <c r="C298" i="3"/>
  <c r="P204" i="3"/>
  <c r="N261" i="3"/>
  <c r="L318" i="3"/>
  <c r="P194" i="3"/>
  <c r="R252" i="3"/>
  <c r="L141" i="3"/>
  <c r="R213" i="3"/>
  <c r="P270" i="3"/>
  <c r="N327" i="3"/>
  <c r="R178" i="3"/>
  <c r="N240" i="3"/>
  <c r="L297" i="3"/>
  <c r="P306" i="3"/>
  <c r="P381" i="3"/>
  <c r="N438" i="3"/>
  <c r="L495" i="3"/>
  <c r="P346" i="3"/>
  <c r="C405" i="3"/>
  <c r="R461" i="3"/>
  <c r="H337" i="3"/>
  <c r="C398" i="3"/>
  <c r="R454" i="3"/>
  <c r="P360" i="3"/>
  <c r="N417" i="3"/>
  <c r="L474" i="3"/>
  <c r="P377" i="3"/>
  <c r="N434" i="3"/>
  <c r="L491" i="3"/>
  <c r="J347" i="3"/>
  <c r="J405" i="3"/>
  <c r="H462" i="3"/>
  <c r="F519" i="3"/>
  <c r="C378" i="3"/>
  <c r="R434" i="3"/>
  <c r="F154" i="3"/>
  <c r="F222" i="3"/>
  <c r="D279" i="3"/>
  <c r="L180" i="3"/>
  <c r="R241" i="3"/>
  <c r="P298" i="3"/>
  <c r="J206" i="3"/>
  <c r="H263" i="3"/>
  <c r="N160" i="3"/>
  <c r="C227" i="3"/>
  <c r="R283" i="3"/>
  <c r="R148" i="3"/>
  <c r="F218" i="3"/>
  <c r="D275" i="3"/>
  <c r="P172" i="3"/>
  <c r="D236" i="3"/>
  <c r="C293" i="3"/>
  <c r="R349" i="3"/>
  <c r="C206" i="3"/>
  <c r="R262" i="3"/>
  <c r="P319" i="3"/>
  <c r="H345" i="3"/>
  <c r="C404" i="3"/>
  <c r="R460" i="3"/>
  <c r="P517" i="3"/>
  <c r="H370" i="3"/>
  <c r="F427" i="3"/>
  <c r="D484" i="3"/>
  <c r="H363" i="3"/>
  <c r="F420" i="3"/>
  <c r="H309" i="3"/>
  <c r="C383" i="3"/>
  <c r="R439" i="3"/>
  <c r="C340" i="3"/>
  <c r="C400" i="3"/>
  <c r="R456" i="3"/>
  <c r="P513" i="3"/>
  <c r="P370" i="3"/>
  <c r="N427" i="3"/>
  <c r="L484" i="3"/>
  <c r="J340" i="3"/>
  <c r="F400" i="3"/>
  <c r="D457" i="3"/>
  <c r="J486" i="3"/>
  <c r="C337" i="3"/>
  <c r="N397" i="3"/>
  <c r="L454" i="3"/>
  <c r="J511" i="3"/>
  <c r="F552" i="3"/>
  <c r="D609" i="3"/>
  <c r="C666" i="3"/>
  <c r="R722" i="3"/>
  <c r="P779" i="3"/>
  <c r="L534" i="3"/>
  <c r="J591" i="3"/>
  <c r="H648" i="3"/>
  <c r="F705" i="3"/>
  <c r="P518" i="3"/>
  <c r="D579" i="3"/>
  <c r="C636" i="3"/>
  <c r="R692" i="3"/>
  <c r="P749" i="3"/>
  <c r="L552" i="3"/>
  <c r="J609" i="3"/>
  <c r="H666" i="3"/>
  <c r="F723" i="3"/>
  <c r="P522" i="3"/>
  <c r="D581" i="3"/>
  <c r="C638" i="3"/>
  <c r="R694" i="3"/>
  <c r="P751" i="3"/>
  <c r="L530" i="3"/>
  <c r="J587" i="3"/>
  <c r="H644" i="3"/>
  <c r="F701" i="3"/>
  <c r="D758" i="3"/>
  <c r="D508" i="3"/>
  <c r="D575" i="3"/>
  <c r="C632" i="3"/>
  <c r="R688" i="3"/>
  <c r="P745" i="3"/>
  <c r="N505" i="3"/>
  <c r="H574" i="3"/>
  <c r="F631" i="3"/>
  <c r="D688" i="3"/>
  <c r="C745" i="3"/>
  <c r="R801" i="3"/>
  <c r="N832" i="3"/>
  <c r="L818" i="3"/>
  <c r="H801" i="3"/>
  <c r="C771" i="3"/>
  <c r="F847" i="3"/>
  <c r="F832" i="3"/>
  <c r="F817" i="3"/>
  <c r="D799" i="3"/>
  <c r="J767" i="3"/>
  <c r="R845" i="3"/>
  <c r="F838" i="3"/>
  <c r="D841" i="3"/>
  <c r="C844" i="3"/>
  <c r="N647" i="3"/>
  <c r="J474" i="3"/>
  <c r="R622" i="3"/>
  <c r="R750" i="3"/>
  <c r="L618" i="3"/>
  <c r="H764" i="3"/>
  <c r="R616" i="3"/>
  <c r="F734" i="3"/>
  <c r="R569" i="3"/>
  <c r="J701" i="3"/>
  <c r="F828" i="3"/>
  <c r="F846" i="3"/>
  <c r="H831" i="3"/>
  <c r="P797" i="3"/>
  <c r="C845" i="3"/>
  <c r="R575" i="3"/>
  <c r="N570" i="3"/>
  <c r="P530" i="3"/>
  <c r="D808" i="3"/>
  <c r="N775" i="3"/>
  <c r="N808" i="3"/>
  <c r="J510" i="3"/>
  <c r="C363" i="3"/>
  <c r="R419" i="3"/>
  <c r="P476" i="3"/>
  <c r="H506" i="3"/>
  <c r="J574" i="3"/>
  <c r="H631" i="3"/>
  <c r="F688" i="3"/>
  <c r="D745" i="3"/>
  <c r="C802" i="3"/>
  <c r="P556" i="3"/>
  <c r="N613" i="3"/>
  <c r="L670" i="3"/>
  <c r="J727" i="3"/>
  <c r="J544" i="3"/>
  <c r="H601" i="3"/>
  <c r="F658" i="3"/>
  <c r="D715" i="3"/>
  <c r="F507" i="3"/>
  <c r="P574" i="3"/>
  <c r="N631" i="3"/>
  <c r="L688" i="3"/>
  <c r="J745" i="3"/>
  <c r="J546" i="3"/>
  <c r="H603" i="3"/>
  <c r="F660" i="3"/>
  <c r="D717" i="3"/>
  <c r="C774" i="3"/>
  <c r="P552" i="3"/>
  <c r="N609" i="3"/>
  <c r="L666" i="3"/>
  <c r="J723" i="3"/>
  <c r="H780" i="3"/>
  <c r="J540" i="3"/>
  <c r="H597" i="3"/>
  <c r="F654" i="3"/>
  <c r="D711" i="3"/>
  <c r="C768" i="3"/>
  <c r="N539" i="3"/>
  <c r="L596" i="3"/>
  <c r="J653" i="3"/>
  <c r="H710" i="3"/>
  <c r="F767" i="3"/>
  <c r="C790" i="3"/>
  <c r="R854" i="3"/>
  <c r="P840" i="3"/>
  <c r="N826" i="3"/>
  <c r="L812" i="3"/>
  <c r="D789" i="3"/>
  <c r="J854" i="3"/>
  <c r="J839" i="3"/>
  <c r="H825" i="3"/>
  <c r="D811" i="3"/>
  <c r="C831" i="3"/>
  <c r="P834" i="3"/>
  <c r="P836" i="3"/>
  <c r="C837" i="3"/>
  <c r="C701" i="3"/>
  <c r="H555" i="3"/>
  <c r="N672" i="3"/>
  <c r="N529" i="3"/>
  <c r="J675" i="3"/>
  <c r="F515" i="3"/>
  <c r="C656" i="3"/>
  <c r="F766" i="3"/>
  <c r="P594" i="3"/>
  <c r="D744" i="3"/>
  <c r="C787" i="3"/>
  <c r="P805" i="3"/>
  <c r="D849" i="3"/>
  <c r="C820" i="3"/>
  <c r="H447" i="3"/>
  <c r="L525" i="3"/>
  <c r="D378" i="3"/>
  <c r="C435" i="3"/>
  <c r="R491" i="3"/>
  <c r="N532" i="3"/>
  <c r="L589" i="3"/>
  <c r="J646" i="3"/>
  <c r="H703" i="3"/>
  <c r="F760" i="3"/>
  <c r="L498" i="3"/>
  <c r="R571" i="3"/>
  <c r="P628" i="3"/>
  <c r="N685" i="3"/>
  <c r="L742" i="3"/>
  <c r="L559" i="3"/>
  <c r="J616" i="3"/>
  <c r="H673" i="3"/>
  <c r="F730" i="3"/>
  <c r="C533" i="3"/>
  <c r="R589" i="3"/>
  <c r="P646" i="3"/>
  <c r="N703" i="3"/>
  <c r="L760" i="3"/>
  <c r="L561" i="3"/>
  <c r="J618" i="3"/>
  <c r="H675" i="3"/>
  <c r="F732" i="3"/>
  <c r="L482" i="3"/>
  <c r="R567" i="3"/>
  <c r="P624" i="3"/>
  <c r="N681" i="3"/>
  <c r="L738" i="3"/>
  <c r="J795" i="3"/>
  <c r="L555" i="3"/>
  <c r="J612" i="3"/>
  <c r="H669" i="3"/>
  <c r="F726" i="3"/>
  <c r="D783" i="3"/>
  <c r="P554" i="3"/>
  <c r="N611" i="3"/>
  <c r="L668" i="3"/>
  <c r="J725" i="3"/>
  <c r="H782" i="3"/>
  <c r="D813" i="3"/>
  <c r="C804" i="3"/>
  <c r="N844" i="3"/>
  <c r="J722" i="3"/>
  <c r="D718" i="3"/>
  <c r="R665" i="3"/>
  <c r="D853" i="3"/>
  <c r="J462" i="3"/>
  <c r="L315" i="3"/>
  <c r="D386" i="3"/>
  <c r="C443" i="3"/>
  <c r="R499" i="3"/>
  <c r="N540" i="3"/>
  <c r="L597" i="3"/>
  <c r="N668" i="3"/>
  <c r="N796" i="3"/>
  <c r="L622" i="3"/>
  <c r="L481" i="3"/>
  <c r="N638" i="3"/>
  <c r="P488" i="3"/>
  <c r="C726" i="3"/>
  <c r="J739" i="3"/>
  <c r="R712" i="3"/>
  <c r="C673" i="3"/>
  <c r="F814" i="3"/>
  <c r="R851" i="3"/>
  <c r="F480" i="3"/>
  <c r="N332" i="3"/>
  <c r="C395" i="3"/>
  <c r="R451" i="3"/>
  <c r="P508" i="3"/>
  <c r="L549" i="3"/>
  <c r="J606" i="3"/>
  <c r="H663" i="3"/>
  <c r="F720" i="3"/>
  <c r="D777" i="3"/>
  <c r="R531" i="3"/>
  <c r="P588" i="3"/>
  <c r="N645" i="3"/>
  <c r="L702" i="3"/>
  <c r="N511" i="3"/>
  <c r="J576" i="3"/>
  <c r="H633" i="3"/>
  <c r="F690" i="3"/>
  <c r="D747" i="3"/>
  <c r="R549" i="3"/>
  <c r="P606" i="3"/>
  <c r="N663" i="3"/>
  <c r="L720" i="3"/>
  <c r="C517" i="3"/>
  <c r="J578" i="3"/>
  <c r="H635" i="3"/>
  <c r="F692" i="3"/>
  <c r="D749" i="3"/>
  <c r="R527" i="3"/>
  <c r="P584" i="3"/>
  <c r="N641" i="3"/>
  <c r="L698" i="3"/>
  <c r="J755" i="3"/>
  <c r="C501" i="3"/>
  <c r="J572" i="3"/>
  <c r="H629" i="3"/>
  <c r="F686" i="3"/>
  <c r="D743" i="3"/>
  <c r="N497" i="3"/>
  <c r="N571" i="3"/>
  <c r="L628" i="3"/>
  <c r="J685" i="3"/>
  <c r="H742" i="3"/>
  <c r="F799" i="3"/>
  <c r="C830" i="3"/>
  <c r="R815" i="3"/>
  <c r="C797" i="3"/>
  <c r="C763" i="3"/>
  <c r="L844" i="3"/>
  <c r="L829" i="3"/>
  <c r="L814" i="3"/>
  <c r="C795" i="3"/>
  <c r="H752" i="3"/>
  <c r="F843" i="3"/>
  <c r="P841" i="3"/>
  <c r="F848" i="3"/>
  <c r="L847" i="3"/>
  <c r="F651" i="3"/>
  <c r="J761" i="3"/>
  <c r="H619" i="3"/>
  <c r="H747" i="3"/>
  <c r="R607" i="3"/>
  <c r="N753" i="3"/>
  <c r="F606" i="3"/>
  <c r="J716" i="3"/>
  <c r="J541" i="3"/>
  <c r="J669" i="3"/>
  <c r="L799" i="3"/>
  <c r="P817" i="3"/>
  <c r="P798" i="3"/>
  <c r="F841" i="3"/>
  <c r="C813" i="3"/>
  <c r="N500" i="3"/>
  <c r="F353" i="3"/>
  <c r="D410" i="3"/>
  <c r="C467" i="3"/>
  <c r="R523" i="3"/>
  <c r="N564" i="3"/>
  <c r="L621" i="3"/>
  <c r="J678" i="3"/>
  <c r="H735" i="3"/>
  <c r="F792" i="3"/>
  <c r="C547" i="3"/>
  <c r="R603" i="3"/>
  <c r="P660" i="3"/>
  <c r="N717" i="3"/>
  <c r="N534" i="3"/>
  <c r="L591" i="3"/>
  <c r="J648" i="3"/>
  <c r="H705" i="3"/>
  <c r="F762" i="3"/>
  <c r="C565" i="3"/>
  <c r="R621" i="3"/>
  <c r="P678" i="3"/>
  <c r="N735" i="3"/>
  <c r="N536" i="3"/>
  <c r="L593" i="3"/>
  <c r="J650" i="3"/>
  <c r="H707" i="3"/>
  <c r="F764" i="3"/>
  <c r="C543" i="3"/>
  <c r="R599" i="3"/>
  <c r="P656" i="3"/>
  <c r="N713" i="3"/>
  <c r="L770" i="3"/>
  <c r="N530" i="3"/>
  <c r="L587" i="3"/>
  <c r="J644" i="3"/>
  <c r="H701" i="3"/>
  <c r="F758" i="3"/>
  <c r="R529" i="3"/>
  <c r="P586" i="3"/>
  <c r="N643" i="3"/>
  <c r="L700" i="3"/>
  <c r="J757" i="3"/>
  <c r="C765" i="3"/>
  <c r="D845" i="3"/>
  <c r="F804" i="3"/>
  <c r="J759" i="3"/>
  <c r="H604" i="3"/>
  <c r="L563" i="3"/>
  <c r="D776" i="3"/>
  <c r="J828" i="3"/>
  <c r="N508" i="3"/>
  <c r="F361" i="3"/>
  <c r="D418" i="3"/>
  <c r="C475" i="3"/>
  <c r="F501" i="3"/>
  <c r="N572" i="3"/>
  <c r="L629" i="3"/>
  <c r="J686" i="3"/>
  <c r="H743" i="3"/>
  <c r="F800" i="3"/>
  <c r="C555" i="3"/>
  <c r="R611" i="3"/>
  <c r="P668" i="3"/>
  <c r="N725" i="3"/>
  <c r="N542" i="3"/>
  <c r="L599" i="3"/>
  <c r="J656" i="3"/>
  <c r="H713" i="3"/>
  <c r="D502" i="3"/>
  <c r="C573" i="3"/>
  <c r="F704" i="3"/>
  <c r="P803" i="3"/>
  <c r="F601" i="3"/>
  <c r="C715" i="3"/>
  <c r="N574" i="3"/>
  <c r="J688" i="3"/>
  <c r="R533" i="3"/>
  <c r="F676" i="3"/>
  <c r="C679" i="3"/>
  <c r="N666" i="3"/>
  <c r="N619" i="3"/>
  <c r="F821" i="3"/>
  <c r="J808" i="3"/>
  <c r="R458" i="3"/>
  <c r="C312" i="3"/>
  <c r="H384" i="3"/>
  <c r="F441" i="3"/>
  <c r="D498" i="3"/>
  <c r="R538" i="3"/>
  <c r="P595" i="3"/>
  <c r="N652" i="3"/>
  <c r="L709" i="3"/>
  <c r="J766" i="3"/>
  <c r="D516" i="3"/>
  <c r="D578" i="3"/>
  <c r="C635" i="3"/>
  <c r="R691" i="3"/>
  <c r="P748" i="3"/>
  <c r="P565" i="3"/>
  <c r="N622" i="3"/>
  <c r="L679" i="3"/>
  <c r="J736" i="3"/>
  <c r="F539" i="3"/>
  <c r="D596" i="3"/>
  <c r="C653" i="3"/>
  <c r="R709" i="3"/>
  <c r="J482" i="3"/>
  <c r="P567" i="3"/>
  <c r="N624" i="3"/>
  <c r="L681" i="3"/>
  <c r="J738" i="3"/>
  <c r="J505" i="3"/>
  <c r="D574" i="3"/>
  <c r="C631" i="3"/>
  <c r="R687" i="3"/>
  <c r="P744" i="3"/>
  <c r="N801" i="3"/>
  <c r="P561" i="3"/>
  <c r="N618" i="3"/>
  <c r="L675" i="3"/>
  <c r="J732" i="3"/>
  <c r="H789" i="3"/>
  <c r="C561" i="3"/>
  <c r="R617" i="3"/>
  <c r="P674" i="3"/>
  <c r="N731" i="3"/>
  <c r="L788" i="3"/>
  <c r="H819" i="3"/>
  <c r="J802" i="3"/>
  <c r="R772" i="3"/>
  <c r="C848" i="3"/>
  <c r="R833" i="3"/>
  <c r="R818" i="3"/>
  <c r="J800" i="3"/>
  <c r="H769" i="3"/>
  <c r="N846" i="3"/>
  <c r="L832" i="3"/>
  <c r="H813" i="3"/>
  <c r="P819" i="3"/>
  <c r="N822" i="3"/>
  <c r="H626" i="3"/>
  <c r="D740" i="3"/>
  <c r="C598" i="3"/>
  <c r="R718" i="3"/>
  <c r="J579" i="3"/>
  <c r="F725" i="3"/>
  <c r="P577" i="3"/>
  <c r="D695" i="3"/>
  <c r="P512" i="3"/>
  <c r="C641" i="3"/>
  <c r="C801" i="3"/>
  <c r="P856" i="3"/>
  <c r="J853" i="3"/>
  <c r="R819" i="3"/>
  <c r="L774" i="3"/>
  <c r="C490" i="3"/>
  <c r="J339" i="3"/>
  <c r="J399" i="3"/>
  <c r="H456" i="3"/>
  <c r="F513" i="3"/>
  <c r="C554" i="3"/>
  <c r="R610" i="3"/>
  <c r="P667" i="3"/>
  <c r="N724" i="3"/>
  <c r="L781" i="3"/>
  <c r="H536" i="3"/>
  <c r="F593" i="3"/>
  <c r="D650" i="3"/>
  <c r="C707" i="3"/>
  <c r="L522" i="3"/>
  <c r="R580" i="3"/>
  <c r="P637" i="3"/>
  <c r="N694" i="3"/>
  <c r="L751" i="3"/>
  <c r="H554" i="3"/>
  <c r="F611" i="3"/>
  <c r="D668" i="3"/>
  <c r="C725" i="3"/>
  <c r="N525" i="3"/>
  <c r="R582" i="3"/>
  <c r="P639" i="3"/>
  <c r="N696" i="3"/>
  <c r="L753" i="3"/>
  <c r="H532" i="3"/>
  <c r="F589" i="3"/>
  <c r="D646" i="3"/>
  <c r="C703" i="3"/>
  <c r="R759" i="3"/>
  <c r="N512" i="3"/>
  <c r="R576" i="3"/>
  <c r="P633" i="3"/>
  <c r="N690" i="3"/>
  <c r="L747" i="3"/>
  <c r="P510" i="3"/>
  <c r="D576" i="3"/>
  <c r="C633" i="3"/>
  <c r="R689" i="3"/>
  <c r="P746" i="3"/>
  <c r="N803" i="3"/>
  <c r="J834" i="3"/>
  <c r="N834" i="3"/>
  <c r="F796" i="3"/>
  <c r="C551" i="3"/>
  <c r="L505" i="3"/>
  <c r="C737" i="3"/>
  <c r="H768" i="3"/>
  <c r="C498" i="3"/>
  <c r="D350" i="3"/>
  <c r="J407" i="3"/>
  <c r="H464" i="3"/>
  <c r="F521" i="3"/>
  <c r="C562" i="3"/>
  <c r="D633" i="3"/>
  <c r="J718" i="3"/>
  <c r="H544" i="3"/>
  <c r="H672" i="3"/>
  <c r="J560" i="3"/>
  <c r="F674" i="3"/>
  <c r="D548" i="3"/>
  <c r="D558" i="3"/>
  <c r="R552" i="3"/>
  <c r="N503" i="3"/>
  <c r="P786" i="3"/>
  <c r="R849" i="3"/>
  <c r="N783" i="3"/>
  <c r="R506" i="3"/>
  <c r="J359" i="3"/>
  <c r="H416" i="3"/>
  <c r="F473" i="3"/>
  <c r="R494" i="3"/>
  <c r="R570" i="3"/>
  <c r="P627" i="3"/>
  <c r="N684" i="3"/>
  <c r="L741" i="3"/>
  <c r="J798" i="3"/>
  <c r="F553" i="3"/>
  <c r="D610" i="3"/>
  <c r="C667" i="3"/>
  <c r="R723" i="3"/>
  <c r="R540" i="3"/>
  <c r="P597" i="3"/>
  <c r="N654" i="3"/>
  <c r="L711" i="3"/>
  <c r="R495" i="3"/>
  <c r="F571" i="3"/>
  <c r="D628" i="3"/>
  <c r="C685" i="3"/>
  <c r="R741" i="3"/>
  <c r="R542" i="3"/>
  <c r="P599" i="3"/>
  <c r="N656" i="3"/>
  <c r="L713" i="3"/>
  <c r="J770" i="3"/>
  <c r="F549" i="3"/>
  <c r="D606" i="3"/>
  <c r="C663" i="3"/>
  <c r="R719" i="3"/>
  <c r="P776" i="3"/>
  <c r="R536" i="3"/>
  <c r="P593" i="3"/>
  <c r="N650" i="3"/>
  <c r="L707" i="3"/>
  <c r="J764" i="3"/>
  <c r="D536" i="3"/>
  <c r="C593" i="3"/>
  <c r="R649" i="3"/>
  <c r="P706" i="3"/>
  <c r="N763" i="3"/>
  <c r="P781" i="3"/>
  <c r="H851" i="3"/>
  <c r="F837" i="3"/>
  <c r="D823" i="3"/>
  <c r="C808" i="3"/>
  <c r="P780" i="3"/>
  <c r="R850" i="3"/>
  <c r="R835" i="3"/>
  <c r="P821" i="3"/>
  <c r="F806" i="3"/>
  <c r="R823" i="3"/>
  <c r="F831" i="3"/>
  <c r="N829" i="3"/>
  <c r="H826" i="3"/>
  <c r="R693" i="3"/>
  <c r="F548" i="3"/>
  <c r="L665" i="3"/>
  <c r="N519" i="3"/>
  <c r="P664" i="3"/>
  <c r="P479" i="3"/>
  <c r="R648" i="3"/>
  <c r="D759" i="3"/>
  <c r="N587" i="3"/>
  <c r="J733" i="3"/>
  <c r="N767" i="3"/>
  <c r="F787" i="3"/>
  <c r="C842" i="3"/>
  <c r="R812" i="3"/>
  <c r="N855" i="3"/>
  <c r="C522" i="3"/>
  <c r="L374" i="3"/>
  <c r="J431" i="3"/>
  <c r="H488" i="3"/>
  <c r="D529" i="3"/>
  <c r="C586" i="3"/>
  <c r="R642" i="3"/>
  <c r="P699" i="3"/>
  <c r="N756" i="3"/>
  <c r="H484" i="3"/>
  <c r="H568" i="3"/>
  <c r="F625" i="3"/>
  <c r="D682" i="3"/>
  <c r="C739" i="3"/>
  <c r="C556" i="3"/>
  <c r="R612" i="3"/>
  <c r="P669" i="3"/>
  <c r="N726" i="3"/>
  <c r="J529" i="3"/>
  <c r="H586" i="3"/>
  <c r="F643" i="3"/>
  <c r="D700" i="3"/>
  <c r="C757" i="3"/>
  <c r="C558" i="3"/>
  <c r="R614" i="3"/>
  <c r="P671" i="3"/>
  <c r="N728" i="3"/>
  <c r="L785" i="3"/>
  <c r="H564" i="3"/>
  <c r="F621" i="3"/>
  <c r="D678" i="3"/>
  <c r="C735" i="3"/>
  <c r="R791" i="3"/>
  <c r="C552" i="3"/>
  <c r="R608" i="3"/>
  <c r="P665" i="3"/>
  <c r="N722" i="3"/>
  <c r="L779" i="3"/>
  <c r="F551" i="3"/>
  <c r="D608" i="3"/>
  <c r="C665" i="3"/>
  <c r="R721" i="3"/>
  <c r="P778" i="3"/>
  <c r="P808" i="3"/>
  <c r="F798" i="3"/>
  <c r="J830" i="3"/>
  <c r="C694" i="3"/>
  <c r="R703" i="3"/>
  <c r="F655" i="3"/>
  <c r="H835" i="3"/>
  <c r="H455" i="3"/>
  <c r="J308" i="3"/>
  <c r="L382" i="3"/>
  <c r="J439" i="3"/>
  <c r="H496" i="3"/>
  <c r="D537" i="3"/>
  <c r="C594" i="3"/>
  <c r="R650" i="3"/>
  <c r="P707" i="3"/>
  <c r="N764" i="3"/>
  <c r="C511" i="3"/>
  <c r="H576" i="3"/>
  <c r="F633" i="3"/>
  <c r="D690" i="3"/>
  <c r="C747" i="3"/>
  <c r="C564" i="3"/>
  <c r="R620" i="3"/>
  <c r="P677" i="3"/>
  <c r="N734" i="3"/>
  <c r="J537" i="3"/>
  <c r="H594" i="3"/>
  <c r="P739" i="3"/>
  <c r="F537" i="3"/>
  <c r="P636" i="3"/>
  <c r="H736" i="3"/>
  <c r="C596" i="3"/>
  <c r="P709" i="3"/>
  <c r="F555" i="3"/>
  <c r="F685" i="3"/>
  <c r="D742" i="3"/>
  <c r="C799" i="3"/>
  <c r="D559" i="3"/>
  <c r="C616" i="3"/>
  <c r="R672" i="3"/>
  <c r="P729" i="3"/>
  <c r="N786" i="3"/>
  <c r="H558" i="3"/>
  <c r="F615" i="3"/>
  <c r="D672" i="3"/>
  <c r="C729" i="3"/>
  <c r="R785" i="3"/>
  <c r="N816" i="3"/>
  <c r="P816" i="3"/>
  <c r="F771" i="3"/>
  <c r="F740" i="3"/>
  <c r="H732" i="3"/>
  <c r="D680" i="3"/>
  <c r="D794" i="3"/>
  <c r="L469" i="3"/>
  <c r="N322" i="3"/>
  <c r="N389" i="3"/>
  <c r="L446" i="3"/>
  <c r="J503" i="3"/>
  <c r="F544" i="3"/>
  <c r="D601" i="3"/>
  <c r="C658" i="3"/>
  <c r="R714" i="3"/>
  <c r="P771" i="3"/>
  <c r="H526" i="3"/>
  <c r="H640" i="3"/>
  <c r="F697" i="3"/>
  <c r="P495" i="3"/>
  <c r="D571" i="3"/>
  <c r="C628" i="3"/>
  <c r="R684" i="3"/>
  <c r="P741" i="3"/>
  <c r="L544" i="3"/>
  <c r="N604" i="3"/>
  <c r="R746" i="3"/>
  <c r="D658" i="3"/>
  <c r="L506" i="3"/>
  <c r="L631" i="3"/>
  <c r="D731" i="3"/>
  <c r="P590" i="3"/>
  <c r="P536" i="3"/>
  <c r="L787" i="3"/>
  <c r="N835" i="3"/>
  <c r="H503" i="3"/>
  <c r="R355" i="3"/>
  <c r="N469" i="3"/>
  <c r="H567" i="3"/>
  <c r="D681" i="3"/>
  <c r="C738" i="3"/>
  <c r="N549" i="3"/>
  <c r="J663" i="3"/>
  <c r="H537" i="3"/>
  <c r="D651" i="3"/>
  <c r="N481" i="3"/>
  <c r="J681" i="3"/>
  <c r="H539" i="3"/>
  <c r="D653" i="3"/>
  <c r="R766" i="3"/>
  <c r="L602" i="3"/>
  <c r="H716" i="3"/>
  <c r="H533" i="3"/>
  <c r="C704" i="3"/>
  <c r="L532" i="3"/>
  <c r="H646" i="3"/>
  <c r="D760" i="3"/>
  <c r="P847" i="3"/>
  <c r="L819" i="3"/>
  <c r="F228" i="3"/>
  <c r="F426" i="3"/>
  <c r="J449" i="3"/>
  <c r="C347" i="3"/>
  <c r="F422" i="3"/>
  <c r="R449" i="3"/>
  <c r="H198" i="3"/>
  <c r="N275" i="3"/>
  <c r="P203" i="3"/>
  <c r="C252" i="3"/>
  <c r="P326" i="3"/>
  <c r="C305" i="3"/>
  <c r="H243" i="3"/>
  <c r="P501" i="3"/>
  <c r="P345" i="3"/>
  <c r="R423" i="3"/>
  <c r="P497" i="3"/>
  <c r="L311" i="3"/>
  <c r="N274" i="3"/>
  <c r="L201" i="3"/>
  <c r="J279" i="3"/>
  <c r="R166" i="3"/>
  <c r="D201" i="3"/>
  <c r="L399" i="3"/>
  <c r="P422" i="3"/>
  <c r="N472" i="3"/>
  <c r="L395" i="3"/>
  <c r="F423" i="3"/>
  <c r="N452" i="3"/>
  <c r="J202" i="3"/>
  <c r="D281" i="3"/>
  <c r="N172" i="3"/>
  <c r="R253" i="3"/>
  <c r="N280" i="3"/>
  <c r="N478" i="3"/>
  <c r="H305" i="3"/>
  <c r="P400" i="3"/>
  <c r="N474" i="3"/>
  <c r="H502" i="3"/>
  <c r="C506" i="3"/>
  <c r="H491" i="3"/>
  <c r="N740" i="3"/>
  <c r="D666" i="3"/>
  <c r="P653" i="3"/>
  <c r="F627" i="3"/>
  <c r="R598" i="3"/>
  <c r="H548" i="3"/>
  <c r="R775" i="3"/>
  <c r="N706" i="3"/>
  <c r="N563" i="3"/>
  <c r="J677" i="3"/>
  <c r="F791" i="3"/>
  <c r="N806" i="3"/>
  <c r="N850" i="3"/>
  <c r="L821" i="3"/>
  <c r="J776" i="3"/>
  <c r="F835" i="3"/>
  <c r="N812" i="3"/>
  <c r="R629" i="3"/>
  <c r="L601" i="3"/>
  <c r="R193" i="3"/>
  <c r="C222" i="3"/>
  <c r="H377" i="3"/>
  <c r="D491" i="3"/>
  <c r="L400" i="3"/>
  <c r="F330" i="3"/>
  <c r="J450" i="3"/>
  <c r="F413" i="3"/>
  <c r="H373" i="3"/>
  <c r="D487" i="3"/>
  <c r="C401" i="3"/>
  <c r="P514" i="3"/>
  <c r="J430" i="3"/>
  <c r="C264" i="3"/>
  <c r="P226" i="3"/>
  <c r="R188" i="3"/>
  <c r="F136" i="3"/>
  <c r="P268" i="3"/>
  <c r="R202" i="3"/>
  <c r="N152" i="3"/>
  <c r="R277" i="3"/>
  <c r="H188" i="3"/>
  <c r="N304" i="3"/>
  <c r="R388" i="3"/>
  <c r="N502" i="3"/>
  <c r="D412" i="3"/>
  <c r="R346" i="3"/>
  <c r="C462" i="3"/>
  <c r="P424" i="3"/>
  <c r="R384" i="3"/>
  <c r="N498" i="3"/>
  <c r="L412" i="3"/>
  <c r="H313" i="3"/>
  <c r="C442" i="3"/>
  <c r="P163" i="3"/>
  <c r="H229" i="3"/>
  <c r="F286" i="3"/>
  <c r="C190" i="3"/>
  <c r="C249" i="3"/>
  <c r="N140" i="3"/>
  <c r="L213" i="3"/>
  <c r="J270" i="3"/>
  <c r="D170" i="3"/>
  <c r="D234" i="3"/>
  <c r="C291" i="3"/>
  <c r="J158" i="3"/>
  <c r="H225" i="3"/>
  <c r="F282" i="3"/>
  <c r="H182" i="3"/>
  <c r="F243" i="3"/>
  <c r="D300" i="3"/>
  <c r="D139" i="3"/>
  <c r="D213" i="3"/>
  <c r="C270" i="3"/>
  <c r="R326" i="3"/>
  <c r="F354" i="3"/>
  <c r="D411" i="3"/>
  <c r="C468" i="3"/>
  <c r="R524" i="3"/>
  <c r="J377" i="3"/>
  <c r="H434" i="3"/>
  <c r="F491" i="3"/>
  <c r="J370" i="3"/>
  <c r="H427" i="3"/>
  <c r="L323" i="3"/>
  <c r="D390" i="3"/>
  <c r="C447" i="3"/>
  <c r="L349" i="3"/>
  <c r="D407" i="3"/>
  <c r="C464" i="3"/>
  <c r="R520" i="3"/>
  <c r="R377" i="3"/>
  <c r="P434" i="3"/>
  <c r="N491" i="3"/>
  <c r="P349" i="3"/>
  <c r="H407" i="3"/>
  <c r="F464" i="3"/>
  <c r="H495" i="3"/>
  <c r="L346" i="3"/>
  <c r="P404" i="3"/>
  <c r="N461" i="3"/>
  <c r="L518" i="3"/>
  <c r="H559" i="3"/>
  <c r="F616" i="3"/>
  <c r="D673" i="3"/>
  <c r="C730" i="3"/>
  <c r="R786" i="3"/>
  <c r="N541" i="3"/>
  <c r="L598" i="3"/>
  <c r="J655" i="3"/>
  <c r="H712" i="3"/>
  <c r="H529" i="3"/>
  <c r="F586" i="3"/>
  <c r="D643" i="3"/>
  <c r="C700" i="3"/>
  <c r="R756" i="3"/>
  <c r="N559" i="3"/>
  <c r="L616" i="3"/>
  <c r="J673" i="3"/>
  <c r="H730" i="3"/>
  <c r="H531" i="3"/>
  <c r="F588" i="3"/>
  <c r="D645" i="3"/>
  <c r="C702" i="3"/>
  <c r="R758" i="3"/>
  <c r="N537" i="3"/>
  <c r="L594" i="3"/>
  <c r="J651" i="3"/>
  <c r="H708" i="3"/>
  <c r="F765" i="3"/>
  <c r="L524" i="3"/>
  <c r="F582" i="3"/>
  <c r="D639" i="3"/>
  <c r="C696" i="3"/>
  <c r="R752" i="3"/>
  <c r="J523" i="3"/>
  <c r="J581" i="3"/>
  <c r="H638" i="3"/>
  <c r="F695" i="3"/>
  <c r="D752" i="3"/>
  <c r="C809" i="3"/>
  <c r="P839" i="3"/>
  <c r="N825" i="3"/>
  <c r="J811" i="3"/>
  <c r="C789" i="3"/>
  <c r="H854" i="3"/>
  <c r="H839" i="3"/>
  <c r="H824" i="3"/>
  <c r="N809" i="3"/>
  <c r="F786" i="3"/>
  <c r="C853" i="3"/>
  <c r="C856" i="3"/>
  <c r="N757" i="3"/>
  <c r="N781" i="3"/>
  <c r="J665" i="3"/>
  <c r="J521" i="3"/>
  <c r="N640" i="3"/>
  <c r="N768" i="3"/>
  <c r="H636" i="3"/>
  <c r="D782" i="3"/>
  <c r="D631" i="3"/>
  <c r="J748" i="3"/>
  <c r="D584" i="3"/>
  <c r="F719" i="3"/>
  <c r="C846" i="3"/>
  <c r="D778" i="3"/>
  <c r="L845" i="3"/>
  <c r="J816" i="3"/>
  <c r="P179" i="3"/>
  <c r="F298" i="3"/>
  <c r="F259" i="3"/>
  <c r="J163" i="3"/>
  <c r="C286" i="3"/>
  <c r="J352" i="3"/>
  <c r="H409" i="3"/>
  <c r="F466" i="3"/>
  <c r="D523" i="3"/>
  <c r="N375" i="3"/>
  <c r="L432" i="3"/>
  <c r="J489" i="3"/>
  <c r="N368" i="3"/>
  <c r="L425" i="3"/>
  <c r="C320" i="3"/>
  <c r="H388" i="3"/>
  <c r="F445" i="3"/>
  <c r="D347" i="3"/>
  <c r="H405" i="3"/>
  <c r="F462" i="3"/>
  <c r="D519" i="3"/>
  <c r="D376" i="3"/>
  <c r="C433" i="3"/>
  <c r="R489" i="3"/>
  <c r="L347" i="3"/>
  <c r="L405" i="3"/>
  <c r="P176" i="3"/>
  <c r="D239" i="3"/>
  <c r="C296" i="3"/>
  <c r="J201" i="3"/>
  <c r="P258" i="3"/>
  <c r="P155" i="3"/>
  <c r="H223" i="3"/>
  <c r="F280" i="3"/>
  <c r="F183" i="3"/>
  <c r="R243" i="3"/>
  <c r="P300" i="3"/>
  <c r="J171" i="3"/>
  <c r="D235" i="3"/>
  <c r="C292" i="3"/>
  <c r="R194" i="3"/>
  <c r="C253" i="3"/>
  <c r="R309" i="3"/>
  <c r="D155" i="3"/>
  <c r="R222" i="3"/>
  <c r="P279" i="3"/>
  <c r="N336" i="3"/>
  <c r="C364" i="3"/>
  <c r="R420" i="3"/>
  <c r="P477" i="3"/>
  <c r="L317" i="3"/>
  <c r="F387" i="3"/>
  <c r="D444" i="3"/>
  <c r="H303" i="3"/>
  <c r="F380" i="3"/>
  <c r="D437" i="3"/>
  <c r="R339" i="3"/>
  <c r="R399" i="3"/>
  <c r="P456" i="3"/>
  <c r="C360" i="3"/>
  <c r="R416" i="3"/>
  <c r="P473" i="3"/>
  <c r="J318" i="3"/>
  <c r="N387" i="3"/>
  <c r="L444" i="3"/>
  <c r="J501" i="3"/>
  <c r="F360" i="3"/>
  <c r="D417" i="3"/>
  <c r="C474" i="3"/>
  <c r="H204" i="3"/>
  <c r="H261" i="3"/>
  <c r="P156" i="3"/>
  <c r="D224" i="3"/>
  <c r="C281" i="3"/>
  <c r="H185" i="3"/>
  <c r="L245" i="3"/>
  <c r="D129" i="3"/>
  <c r="F209" i="3"/>
  <c r="D266" i="3"/>
  <c r="C323" i="3"/>
  <c r="P199" i="3"/>
  <c r="H257" i="3"/>
  <c r="D149" i="3"/>
  <c r="H218" i="3"/>
  <c r="F275" i="3"/>
  <c r="D332" i="3"/>
  <c r="P184" i="3"/>
  <c r="D245" i="3"/>
  <c r="C302" i="3"/>
  <c r="N315" i="3"/>
  <c r="F386" i="3"/>
  <c r="D443" i="3"/>
  <c r="C500" i="3"/>
  <c r="L352" i="3"/>
  <c r="J409" i="3"/>
  <c r="H466" i="3"/>
  <c r="H343" i="3"/>
  <c r="J402" i="3"/>
  <c r="H459" i="3"/>
  <c r="F365" i="3"/>
  <c r="D422" i="3"/>
  <c r="N307" i="3"/>
  <c r="F382" i="3"/>
  <c r="D439" i="3"/>
  <c r="C496" i="3"/>
  <c r="C353" i="3"/>
  <c r="R409" i="3"/>
  <c r="P466" i="3"/>
  <c r="C308" i="3"/>
  <c r="J382" i="3"/>
  <c r="H439" i="3"/>
  <c r="R450" i="3"/>
  <c r="J302" i="3"/>
  <c r="R379" i="3"/>
  <c r="P436" i="3"/>
  <c r="N493" i="3"/>
  <c r="J534" i="3"/>
  <c r="H591" i="3"/>
  <c r="F648" i="3"/>
  <c r="D705" i="3"/>
  <c r="C762" i="3"/>
  <c r="R503" i="3"/>
  <c r="N573" i="3"/>
  <c r="L630" i="3"/>
  <c r="J687" i="3"/>
  <c r="H744" i="3"/>
  <c r="H561" i="3"/>
  <c r="F618" i="3"/>
  <c r="D675" i="3"/>
  <c r="C732" i="3"/>
  <c r="P534" i="3"/>
  <c r="N591" i="3"/>
  <c r="L648" i="3"/>
  <c r="J705" i="3"/>
  <c r="H762" i="3"/>
  <c r="H563" i="3"/>
  <c r="F620" i="3"/>
  <c r="D677" i="3"/>
  <c r="C734" i="3"/>
  <c r="N489" i="3"/>
  <c r="N569" i="3"/>
  <c r="L626" i="3"/>
  <c r="J683" i="3"/>
  <c r="H740" i="3"/>
  <c r="F797" i="3"/>
  <c r="H557" i="3"/>
  <c r="F614" i="3"/>
  <c r="D671" i="3"/>
  <c r="C728" i="3"/>
  <c r="R784" i="3"/>
  <c r="L556" i="3"/>
  <c r="J613" i="3"/>
  <c r="H670" i="3"/>
  <c r="F727" i="3"/>
  <c r="D784" i="3"/>
  <c r="R814" i="3"/>
  <c r="H795" i="3"/>
  <c r="C755" i="3"/>
  <c r="L843" i="3"/>
  <c r="J829" i="3"/>
  <c r="J814" i="3"/>
  <c r="F793" i="3"/>
  <c r="H856" i="3"/>
  <c r="F842" i="3"/>
  <c r="D828" i="3"/>
  <c r="L784" i="3"/>
  <c r="P782" i="3"/>
  <c r="P789" i="3"/>
  <c r="D612" i="3"/>
  <c r="J729" i="3"/>
  <c r="H587" i="3"/>
  <c r="J248" i="3"/>
  <c r="J209" i="3"/>
  <c r="F323" i="3"/>
  <c r="F236" i="3"/>
  <c r="C350" i="3"/>
  <c r="J384" i="3"/>
  <c r="H441" i="3"/>
  <c r="F498" i="3"/>
  <c r="H350" i="3"/>
  <c r="N407" i="3"/>
  <c r="L464" i="3"/>
  <c r="R340" i="3"/>
  <c r="N400" i="3"/>
  <c r="L457" i="3"/>
  <c r="J363" i="3"/>
  <c r="H420" i="3"/>
  <c r="D304" i="3"/>
  <c r="J380" i="3"/>
  <c r="H437" i="3"/>
  <c r="F494" i="3"/>
  <c r="C351" i="3"/>
  <c r="D408" i="3"/>
  <c r="C465" i="3"/>
  <c r="J304" i="3"/>
  <c r="N380" i="3"/>
  <c r="L437" i="3"/>
  <c r="F214" i="3"/>
  <c r="D271" i="3"/>
  <c r="R169" i="3"/>
  <c r="R233" i="3"/>
  <c r="P290" i="3"/>
  <c r="L197" i="3"/>
  <c r="H255" i="3"/>
  <c r="C150" i="3"/>
  <c r="C219" i="3"/>
  <c r="R275" i="3"/>
  <c r="P131" i="3"/>
  <c r="F210" i="3"/>
  <c r="D267" i="3"/>
  <c r="D162" i="3"/>
  <c r="D228" i="3"/>
  <c r="C285" i="3"/>
  <c r="R341" i="3"/>
  <c r="C197" i="3"/>
  <c r="R254" i="3"/>
  <c r="P311" i="3"/>
  <c r="H334" i="3"/>
  <c r="C396" i="3"/>
  <c r="R452" i="3"/>
  <c r="P509" i="3"/>
  <c r="H362" i="3"/>
  <c r="F419" i="3"/>
  <c r="D476" i="3"/>
  <c r="H355" i="3"/>
  <c r="F412" i="3"/>
  <c r="D469" i="3"/>
  <c r="C375" i="3"/>
  <c r="R431" i="3"/>
  <c r="F327" i="3"/>
  <c r="C392" i="3"/>
  <c r="R448" i="3"/>
  <c r="P505" i="3"/>
  <c r="P362" i="3"/>
  <c r="N419" i="3"/>
  <c r="L476" i="3"/>
  <c r="L327" i="3"/>
  <c r="F392" i="3"/>
  <c r="D449" i="3"/>
  <c r="F173" i="3"/>
  <c r="J236" i="3"/>
  <c r="H293" i="3"/>
  <c r="J198" i="3"/>
  <c r="D256" i="3"/>
  <c r="F152" i="3"/>
  <c r="N220" i="3"/>
  <c r="L277" i="3"/>
  <c r="N179" i="3"/>
  <c r="F241" i="3"/>
  <c r="D298" i="3"/>
  <c r="R167" i="3"/>
  <c r="J232" i="3"/>
  <c r="H289" i="3"/>
  <c r="P191" i="3"/>
  <c r="H250" i="3"/>
  <c r="F307" i="3"/>
  <c r="L151" i="3"/>
  <c r="F220" i="3"/>
  <c r="D277" i="3"/>
  <c r="C334" i="3"/>
  <c r="H361" i="3"/>
  <c r="F418" i="3"/>
  <c r="D475" i="3"/>
  <c r="F312" i="3"/>
  <c r="L384" i="3"/>
  <c r="J441" i="3"/>
  <c r="H498" i="3"/>
  <c r="L377" i="3"/>
  <c r="J434" i="3"/>
  <c r="F336" i="3"/>
  <c r="F397" i="3"/>
  <c r="D454" i="3"/>
  <c r="H357" i="3"/>
  <c r="F414" i="3"/>
  <c r="D471" i="3"/>
  <c r="D313" i="3"/>
  <c r="C385" i="3"/>
  <c r="R441" i="3"/>
  <c r="P498" i="3"/>
  <c r="L357" i="3"/>
  <c r="J414" i="3"/>
  <c r="H471" i="3"/>
  <c r="J502" i="3"/>
  <c r="C355" i="3"/>
  <c r="R411" i="3"/>
  <c r="P468" i="3"/>
  <c r="D477" i="3"/>
  <c r="J566" i="3"/>
  <c r="H623" i="3"/>
  <c r="F680" i="3"/>
  <c r="D737" i="3"/>
  <c r="C794" i="3"/>
  <c r="P548" i="3"/>
  <c r="N605" i="3"/>
  <c r="L662" i="3"/>
  <c r="J719" i="3"/>
  <c r="J536" i="3"/>
  <c r="H593" i="3"/>
  <c r="F650" i="3"/>
  <c r="D707" i="3"/>
  <c r="D478" i="3"/>
  <c r="P566" i="3"/>
  <c r="N623" i="3"/>
  <c r="L680" i="3"/>
  <c r="J737" i="3"/>
  <c r="J538" i="3"/>
  <c r="H595" i="3"/>
  <c r="F652" i="3"/>
  <c r="D709" i="3"/>
  <c r="C766" i="3"/>
  <c r="P544" i="3"/>
  <c r="N601" i="3"/>
  <c r="L658" i="3"/>
  <c r="J715" i="3"/>
  <c r="H772" i="3"/>
  <c r="J532" i="3"/>
  <c r="H589" i="3"/>
  <c r="F646" i="3"/>
  <c r="D703" i="3"/>
  <c r="C760" i="3"/>
  <c r="N531" i="3"/>
  <c r="L588" i="3"/>
  <c r="J645" i="3"/>
  <c r="H702" i="3"/>
  <c r="F759" i="3"/>
  <c r="D770" i="3"/>
  <c r="R846" i="3"/>
  <c r="P832" i="3"/>
  <c r="N818" i="3"/>
  <c r="J801" i="3"/>
  <c r="L768" i="3"/>
  <c r="J846" i="3"/>
  <c r="J831" i="3"/>
  <c r="H817" i="3"/>
  <c r="J799" i="3"/>
  <c r="J784" i="3"/>
  <c r="N798" i="3"/>
  <c r="D807" i="3"/>
  <c r="F802" i="3"/>
  <c r="D676" i="3"/>
  <c r="L537" i="3"/>
  <c r="R654" i="3"/>
  <c r="J786" i="3"/>
  <c r="L650" i="3"/>
  <c r="R799" i="3"/>
  <c r="H645" i="3"/>
  <c r="N762" i="3"/>
  <c r="H598" i="3"/>
  <c r="L740" i="3"/>
  <c r="H777" i="3"/>
  <c r="J810" i="3"/>
  <c r="C764" i="3"/>
  <c r="N830" i="3"/>
  <c r="P647" i="3"/>
  <c r="C647" i="3"/>
  <c r="F638" i="3"/>
  <c r="F591" i="3"/>
  <c r="N856" i="3"/>
  <c r="N852" i="3"/>
  <c r="N444" i="3"/>
  <c r="N524" i="3"/>
  <c r="F377" i="3"/>
  <c r="D434" i="3"/>
  <c r="C491" i="3"/>
  <c r="P531" i="3"/>
  <c r="N588" i="3"/>
  <c r="L645" i="3"/>
  <c r="J702" i="3"/>
  <c r="H759" i="3"/>
  <c r="C495" i="3"/>
  <c r="C571" i="3"/>
  <c r="R627" i="3"/>
  <c r="P684" i="3"/>
  <c r="N741" i="3"/>
  <c r="N558" i="3"/>
  <c r="L615" i="3"/>
  <c r="J672" i="3"/>
  <c r="H729" i="3"/>
  <c r="D532" i="3"/>
  <c r="C589" i="3"/>
  <c r="R645" i="3"/>
  <c r="P702" i="3"/>
  <c r="N759" i="3"/>
  <c r="N560" i="3"/>
  <c r="L617" i="3"/>
  <c r="J674" i="3"/>
  <c r="H731" i="3"/>
  <c r="C479" i="3"/>
  <c r="C567" i="3"/>
  <c r="R623" i="3"/>
  <c r="P680" i="3"/>
  <c r="N737" i="3"/>
  <c r="L794" i="3"/>
  <c r="N554" i="3"/>
  <c r="L611" i="3"/>
  <c r="J668" i="3"/>
  <c r="H725" i="3"/>
  <c r="F782" i="3"/>
  <c r="R553" i="3"/>
  <c r="P610" i="3"/>
  <c r="N667" i="3"/>
  <c r="L724" i="3"/>
  <c r="J781" i="3"/>
  <c r="F812" i="3"/>
  <c r="L790" i="3"/>
  <c r="C855" i="3"/>
  <c r="R840" i="3"/>
  <c r="P826" i="3"/>
  <c r="P811" i="3"/>
  <c r="R787" i="3"/>
  <c r="N853" i="3"/>
  <c r="L839" i="3"/>
  <c r="J825" i="3"/>
  <c r="J775" i="3"/>
  <c r="H797" i="3"/>
  <c r="D802" i="3"/>
  <c r="N615" i="3"/>
  <c r="R725" i="3"/>
  <c r="P583" i="3"/>
  <c r="N704" i="3"/>
  <c r="N561" i="3"/>
  <c r="C711" i="3"/>
  <c r="J556" i="3"/>
  <c r="R680" i="3"/>
  <c r="D791" i="3"/>
  <c r="F623" i="3"/>
  <c r="F783" i="3"/>
  <c r="J835" i="3"/>
  <c r="F839" i="3"/>
  <c r="F803" i="3"/>
  <c r="J848" i="3"/>
  <c r="P475" i="3"/>
  <c r="C328" i="3"/>
  <c r="H392" i="3"/>
  <c r="F449" i="3"/>
  <c r="D506" i="3"/>
  <c r="R546" i="3"/>
  <c r="P603" i="3"/>
  <c r="N660" i="3"/>
  <c r="L717" i="3"/>
  <c r="J774" i="3"/>
  <c r="F529" i="3"/>
  <c r="D586" i="3"/>
  <c r="C643" i="3"/>
  <c r="R699" i="3"/>
  <c r="L504" i="3"/>
  <c r="P573" i="3"/>
  <c r="N630" i="3"/>
  <c r="L687" i="3"/>
  <c r="J744" i="3"/>
  <c r="F547" i="3"/>
  <c r="D604" i="3"/>
  <c r="C661" i="3"/>
  <c r="R717" i="3"/>
  <c r="R509" i="3"/>
  <c r="P575" i="3"/>
  <c r="N632" i="3"/>
  <c r="L689" i="3"/>
  <c r="J746" i="3"/>
  <c r="J524" i="3"/>
  <c r="D582" i="3"/>
  <c r="C639" i="3"/>
  <c r="R695" i="3"/>
  <c r="P752" i="3"/>
  <c r="J490" i="3"/>
  <c r="P569" i="3"/>
  <c r="N626" i="3"/>
  <c r="L683" i="3"/>
  <c r="J740" i="3"/>
  <c r="C487" i="3"/>
  <c r="C569" i="3"/>
  <c r="R625" i="3"/>
  <c r="P682" i="3"/>
  <c r="N739" i="3"/>
  <c r="L796" i="3"/>
  <c r="H827" i="3"/>
  <c r="J792" i="3"/>
  <c r="H840" i="3"/>
  <c r="H500" i="3"/>
  <c r="N785" i="3"/>
  <c r="N715" i="3"/>
  <c r="C839" i="3"/>
  <c r="R490" i="3"/>
  <c r="L340" i="3"/>
  <c r="H400" i="3"/>
  <c r="F457" i="3"/>
  <c r="D514" i="3"/>
  <c r="R554" i="3"/>
  <c r="C626" i="3"/>
  <c r="D697" i="3"/>
  <c r="N520" i="3"/>
  <c r="C651" i="3"/>
  <c r="D539" i="3"/>
  <c r="D667" i="3"/>
  <c r="C541" i="3"/>
  <c r="C510" i="3"/>
  <c r="C494" i="3"/>
  <c r="H773" i="3"/>
  <c r="F751" i="3"/>
  <c r="J821" i="3"/>
  <c r="P837" i="3"/>
  <c r="P499" i="3"/>
  <c r="H352" i="3"/>
  <c r="F409" i="3"/>
  <c r="D466" i="3"/>
  <c r="C523" i="3"/>
  <c r="P563" i="3"/>
  <c r="N620" i="3"/>
  <c r="L677" i="3"/>
  <c r="J734" i="3"/>
  <c r="H791" i="3"/>
  <c r="D546" i="3"/>
  <c r="C603" i="3"/>
  <c r="R659" i="3"/>
  <c r="P716" i="3"/>
  <c r="P533" i="3"/>
  <c r="N590" i="3"/>
  <c r="L647" i="3"/>
  <c r="J704" i="3"/>
  <c r="H761" i="3"/>
  <c r="D564" i="3"/>
  <c r="C621" i="3"/>
  <c r="R677" i="3"/>
  <c r="P734" i="3"/>
  <c r="P535" i="3"/>
  <c r="N592" i="3"/>
  <c r="L649" i="3"/>
  <c r="J706" i="3"/>
  <c r="H763" i="3"/>
  <c r="D542" i="3"/>
  <c r="C599" i="3"/>
  <c r="R655" i="3"/>
  <c r="P712" i="3"/>
  <c r="N769" i="3"/>
  <c r="P529" i="3"/>
  <c r="N586" i="3"/>
  <c r="L643" i="3"/>
  <c r="J700" i="3"/>
  <c r="H757" i="3"/>
  <c r="C529" i="3"/>
  <c r="R585" i="3"/>
  <c r="P642" i="3"/>
  <c r="N699" i="3"/>
  <c r="L756" i="3"/>
  <c r="H760" i="3"/>
  <c r="F844" i="3"/>
  <c r="D830" i="3"/>
  <c r="C816" i="3"/>
  <c r="D797" i="3"/>
  <c r="P756" i="3"/>
  <c r="P843" i="3"/>
  <c r="P828" i="3"/>
  <c r="N814" i="3"/>
  <c r="D795" i="3"/>
  <c r="N765" i="3"/>
  <c r="H809" i="3"/>
  <c r="R811" i="3"/>
  <c r="D812" i="3"/>
  <c r="N679" i="3"/>
  <c r="C534" i="3"/>
  <c r="H651" i="3"/>
  <c r="R782" i="3"/>
  <c r="J643" i="3"/>
  <c r="F789" i="3"/>
  <c r="N634" i="3"/>
  <c r="R744" i="3"/>
  <c r="J573" i="3"/>
  <c r="L708" i="3"/>
  <c r="J842" i="3"/>
  <c r="P849" i="3"/>
  <c r="P827" i="3"/>
  <c r="L791" i="3"/>
  <c r="J841" i="3"/>
  <c r="R514" i="3"/>
  <c r="J367" i="3"/>
  <c r="H424" i="3"/>
  <c r="F481" i="3"/>
  <c r="C518" i="3"/>
  <c r="R578" i="3"/>
  <c r="P635" i="3"/>
  <c r="N692" i="3"/>
  <c r="L749" i="3"/>
  <c r="J806" i="3"/>
  <c r="F561" i="3"/>
  <c r="D618" i="3"/>
  <c r="C675" i="3"/>
  <c r="R731" i="3"/>
  <c r="R548" i="3"/>
  <c r="P605" i="3"/>
  <c r="N662" i="3"/>
  <c r="L719" i="3"/>
  <c r="R518" i="3"/>
  <c r="F579" i="3"/>
  <c r="D636" i="3"/>
  <c r="C693" i="3"/>
  <c r="R749" i="3"/>
  <c r="R550" i="3"/>
  <c r="P607" i="3"/>
  <c r="N664" i="3"/>
  <c r="L721" i="3"/>
  <c r="J778" i="3"/>
  <c r="F557" i="3"/>
  <c r="D614" i="3"/>
  <c r="C671" i="3"/>
  <c r="R727" i="3"/>
  <c r="P784" i="3"/>
  <c r="R544" i="3"/>
  <c r="P601" i="3"/>
  <c r="N658" i="3"/>
  <c r="L715" i="3"/>
  <c r="J772" i="3"/>
  <c r="D544" i="3"/>
  <c r="C601" i="3"/>
  <c r="R657" i="3"/>
  <c r="P714" i="3"/>
  <c r="N771" i="3"/>
  <c r="C798" i="3"/>
  <c r="P774" i="3"/>
  <c r="R790" i="3"/>
  <c r="L608" i="3"/>
  <c r="R671" i="3"/>
  <c r="F559" i="3"/>
  <c r="D805" i="3"/>
  <c r="R817" i="3"/>
  <c r="R522" i="3"/>
  <c r="J375" i="3"/>
  <c r="H432" i="3"/>
  <c r="F489" i="3"/>
  <c r="C530" i="3"/>
  <c r="R586" i="3"/>
  <c r="P643" i="3"/>
  <c r="N700" i="3"/>
  <c r="L757" i="3"/>
  <c r="R487" i="3"/>
  <c r="F569" i="3"/>
  <c r="D626" i="3"/>
  <c r="C683" i="3"/>
  <c r="R739" i="3"/>
  <c r="R556" i="3"/>
  <c r="P613" i="3"/>
  <c r="N670" i="3"/>
  <c r="L727" i="3"/>
  <c r="H530" i="3"/>
  <c r="F587" i="3"/>
  <c r="N732" i="3"/>
  <c r="D530" i="3"/>
  <c r="N629" i="3"/>
  <c r="F729" i="3"/>
  <c r="D603" i="3"/>
  <c r="N702" i="3"/>
  <c r="H562" i="3"/>
  <c r="P743" i="3"/>
  <c r="F757" i="3"/>
  <c r="D727" i="3"/>
  <c r="P690" i="3"/>
  <c r="L835" i="3"/>
  <c r="L783" i="3"/>
  <c r="H487" i="3"/>
  <c r="D338" i="3"/>
  <c r="L398" i="3"/>
  <c r="J455" i="3"/>
  <c r="H512" i="3"/>
  <c r="D553" i="3"/>
  <c r="C610" i="3"/>
  <c r="R666" i="3"/>
  <c r="P723" i="3"/>
  <c r="N780" i="3"/>
  <c r="J535" i="3"/>
  <c r="H592" i="3"/>
  <c r="F649" i="3"/>
  <c r="D706" i="3"/>
  <c r="P520" i="3"/>
  <c r="C580" i="3"/>
  <c r="R636" i="3"/>
  <c r="P693" i="3"/>
  <c r="N750" i="3"/>
  <c r="J553" i="3"/>
  <c r="H610" i="3"/>
  <c r="F667" i="3"/>
  <c r="D724" i="3"/>
  <c r="H524" i="3"/>
  <c r="C582" i="3"/>
  <c r="R638" i="3"/>
  <c r="P695" i="3"/>
  <c r="N752" i="3"/>
  <c r="J531" i="3"/>
  <c r="H588" i="3"/>
  <c r="F645" i="3"/>
  <c r="D702" i="3"/>
  <c r="C759" i="3"/>
  <c r="D510" i="3"/>
  <c r="C576" i="3"/>
  <c r="R632" i="3"/>
  <c r="P689" i="3"/>
  <c r="N746" i="3"/>
  <c r="F508" i="3"/>
  <c r="F575" i="3"/>
  <c r="D632" i="3"/>
  <c r="C689" i="3"/>
  <c r="R745" i="3"/>
  <c r="P802" i="3"/>
  <c r="L833" i="3"/>
  <c r="J819" i="3"/>
  <c r="N802" i="3"/>
  <c r="C773" i="3"/>
  <c r="D848" i="3"/>
  <c r="D833" i="3"/>
  <c r="D818" i="3"/>
  <c r="L800" i="3"/>
  <c r="J769" i="3"/>
  <c r="P846" i="3"/>
  <c r="J852" i="3"/>
  <c r="H855" i="3"/>
  <c r="D851" i="3"/>
  <c r="P654" i="3"/>
  <c r="L489" i="3"/>
  <c r="J626" i="3"/>
  <c r="J754" i="3"/>
  <c r="C615" i="3"/>
  <c r="P760" i="3"/>
  <c r="H613" i="3"/>
  <c r="L723" i="3"/>
  <c r="L548" i="3"/>
  <c r="L676" i="3"/>
  <c r="C814" i="3"/>
  <c r="R824" i="3"/>
  <c r="J809" i="3"/>
  <c r="H848" i="3"/>
  <c r="D820" i="3"/>
  <c r="F504" i="3"/>
  <c r="P356" i="3"/>
  <c r="N413" i="3"/>
  <c r="L470" i="3"/>
  <c r="F484" i="3"/>
  <c r="F568" i="3"/>
  <c r="D625" i="3"/>
  <c r="C682" i="3"/>
  <c r="R738" i="3"/>
  <c r="P795" i="3"/>
  <c r="L550" i="3"/>
  <c r="J607" i="3"/>
  <c r="H664" i="3"/>
  <c r="F721" i="3"/>
  <c r="F538" i="3"/>
  <c r="D595" i="3"/>
  <c r="C652" i="3"/>
  <c r="R708" i="3"/>
  <c r="F485" i="3"/>
  <c r="L568" i="3"/>
  <c r="J625" i="3"/>
  <c r="H682" i="3"/>
  <c r="F739" i="3"/>
  <c r="F540" i="3"/>
  <c r="D597" i="3"/>
  <c r="C654" i="3"/>
  <c r="R710" i="3"/>
  <c r="P767" i="3"/>
  <c r="L546" i="3"/>
  <c r="J603" i="3"/>
  <c r="H660" i="3"/>
  <c r="F717" i="3"/>
  <c r="D774" i="3"/>
  <c r="F534" i="3"/>
  <c r="D591" i="3"/>
  <c r="C648" i="3"/>
  <c r="R704" i="3"/>
  <c r="P761" i="3"/>
  <c r="J533" i="3"/>
  <c r="H590" i="3"/>
  <c r="F647" i="3"/>
  <c r="D704" i="3"/>
  <c r="C761" i="3"/>
  <c r="N774" i="3"/>
  <c r="N848" i="3"/>
  <c r="D824" i="3"/>
  <c r="L807" i="3"/>
  <c r="D622" i="3"/>
  <c r="F574" i="3"/>
  <c r="H790" i="3"/>
  <c r="N842" i="3"/>
  <c r="F512" i="3"/>
  <c r="P364" i="3"/>
  <c r="N421" i="3"/>
  <c r="L478" i="3"/>
  <c r="R510" i="3"/>
  <c r="F576" i="3"/>
  <c r="H647" i="3"/>
  <c r="D761" i="3"/>
  <c r="C587" i="3"/>
  <c r="P700" i="3"/>
  <c r="R588" i="3"/>
  <c r="R716" i="3"/>
  <c r="L576" i="3"/>
  <c r="F629" i="3"/>
  <c r="C624" i="3"/>
  <c r="C577" i="3"/>
  <c r="R838" i="3"/>
  <c r="J838" i="3"/>
  <c r="D852" i="3"/>
  <c r="D521" i="3"/>
  <c r="N373" i="3"/>
  <c r="L430" i="3"/>
  <c r="J487" i="3"/>
  <c r="F528" i="3"/>
  <c r="D585" i="3"/>
  <c r="C642" i="3"/>
  <c r="R698" i="3"/>
  <c r="P755" i="3"/>
  <c r="P480" i="3"/>
  <c r="J567" i="3"/>
  <c r="H624" i="3"/>
  <c r="F681" i="3"/>
  <c r="D738" i="3"/>
  <c r="D555" i="3"/>
  <c r="C612" i="3"/>
  <c r="R668" i="3"/>
  <c r="P725" i="3"/>
  <c r="L528" i="3"/>
  <c r="J585" i="3"/>
  <c r="H642" i="3"/>
  <c r="F699" i="3"/>
  <c r="D756" i="3"/>
  <c r="D557" i="3"/>
  <c r="C614" i="3"/>
  <c r="R670" i="3"/>
  <c r="P727" i="3"/>
  <c r="N784" i="3"/>
  <c r="J563" i="3"/>
  <c r="H620" i="3"/>
  <c r="F677" i="3"/>
  <c r="D734" i="3"/>
  <c r="C791" i="3"/>
  <c r="D551" i="3"/>
  <c r="C608" i="3"/>
  <c r="R664" i="3"/>
  <c r="P721" i="3"/>
  <c r="N778" i="3"/>
  <c r="H550" i="3"/>
  <c r="F607" i="3"/>
  <c r="D664" i="3"/>
  <c r="C721" i="3"/>
  <c r="R777" i="3"/>
  <c r="N807" i="3"/>
  <c r="R781" i="3"/>
  <c r="J851" i="3"/>
  <c r="H837" i="3"/>
  <c r="F823" i="3"/>
  <c r="C807" i="3"/>
  <c r="H778" i="3"/>
  <c r="D850" i="3"/>
  <c r="C836" i="3"/>
  <c r="R821" i="3"/>
  <c r="R855" i="3"/>
  <c r="N773" i="3"/>
  <c r="C781" i="3"/>
  <c r="C605" i="3"/>
  <c r="P718" i="3"/>
  <c r="N576" i="3"/>
  <c r="L697" i="3"/>
  <c r="L554" i="3"/>
  <c r="H700" i="3"/>
  <c r="H549" i="3"/>
  <c r="P673" i="3"/>
  <c r="C784" i="3"/>
  <c r="D616" i="3"/>
  <c r="L772" i="3"/>
  <c r="H828" i="3"/>
  <c r="D832" i="3"/>
  <c r="J791" i="3"/>
  <c r="H841" i="3"/>
  <c r="N468" i="3"/>
  <c r="R320" i="3"/>
  <c r="P388" i="3"/>
  <c r="N445" i="3"/>
  <c r="L502" i="3"/>
  <c r="H543" i="3"/>
  <c r="F600" i="3"/>
  <c r="D657" i="3"/>
  <c r="C714" i="3"/>
  <c r="R770" i="3"/>
  <c r="F525" i="3"/>
  <c r="L582" i="3"/>
  <c r="J639" i="3"/>
  <c r="H696" i="3"/>
  <c r="F492" i="3"/>
  <c r="F570" i="3"/>
  <c r="D627" i="3"/>
  <c r="C684" i="3"/>
  <c r="R740" i="3"/>
  <c r="N543" i="3"/>
  <c r="L600" i="3"/>
  <c r="J657" i="3"/>
  <c r="H714" i="3"/>
  <c r="F500" i="3"/>
  <c r="F572" i="3"/>
  <c r="D629" i="3"/>
  <c r="C686" i="3"/>
  <c r="R742" i="3"/>
  <c r="D517" i="3"/>
  <c r="L578" i="3"/>
  <c r="J635" i="3"/>
  <c r="H692" i="3"/>
  <c r="F749" i="3"/>
  <c r="F476" i="3"/>
  <c r="F566" i="3"/>
  <c r="D623" i="3"/>
  <c r="C680" i="3"/>
  <c r="R736" i="3"/>
  <c r="P793" i="3"/>
  <c r="J565" i="3"/>
  <c r="H622" i="3"/>
  <c r="F679" i="3"/>
  <c r="D736" i="3"/>
  <c r="C793" i="3"/>
  <c r="P823" i="3"/>
  <c r="H852" i="3"/>
  <c r="L822" i="3"/>
  <c r="P775" i="3"/>
  <c r="R767" i="3"/>
  <c r="C705" i="3"/>
  <c r="P824" i="3"/>
  <c r="P483" i="3"/>
  <c r="J335" i="3"/>
  <c r="P396" i="3"/>
  <c r="N453" i="3"/>
  <c r="L510" i="3"/>
  <c r="H551" i="3"/>
  <c r="F608" i="3"/>
  <c r="D665" i="3"/>
  <c r="C722" i="3"/>
  <c r="R778" i="3"/>
  <c r="N533" i="3"/>
  <c r="L590" i="3"/>
  <c r="J647" i="3"/>
  <c r="H704" i="3"/>
  <c r="F516" i="3"/>
  <c r="F578" i="3"/>
  <c r="D635" i="3"/>
  <c r="C692" i="3"/>
  <c r="R748" i="3"/>
  <c r="N551" i="3"/>
  <c r="P611" i="3"/>
  <c r="F768" i="3"/>
  <c r="N565" i="3"/>
  <c r="F665" i="3"/>
  <c r="D524" i="3"/>
  <c r="J624" i="3"/>
  <c r="C724" i="3"/>
  <c r="N583" i="3"/>
  <c r="D285" i="3"/>
  <c r="D483" i="3"/>
  <c r="F314" i="3"/>
  <c r="F405" i="3"/>
  <c r="D479" i="3"/>
  <c r="P506" i="3"/>
  <c r="C256" i="3"/>
  <c r="F178" i="3"/>
  <c r="P260" i="3"/>
  <c r="C139" i="3"/>
  <c r="N177" i="3"/>
  <c r="L255" i="3"/>
  <c r="D312" i="3"/>
  <c r="H354" i="3"/>
  <c r="F404" i="3"/>
  <c r="F311" i="3"/>
  <c r="P354" i="3"/>
  <c r="F384" i="3"/>
  <c r="L174" i="3"/>
  <c r="R258" i="3"/>
  <c r="R140" i="3"/>
  <c r="N231" i="3"/>
  <c r="J258" i="3"/>
  <c r="J456" i="3"/>
  <c r="N479" i="3"/>
  <c r="L378" i="3"/>
  <c r="J452" i="3"/>
  <c r="D480" i="3"/>
  <c r="C178" i="3"/>
  <c r="N259" i="3"/>
  <c r="H184" i="3"/>
  <c r="C236" i="3"/>
  <c r="P310" i="3"/>
  <c r="L337" i="3"/>
  <c r="H319" i="3"/>
  <c r="D381" i="3"/>
  <c r="N457" i="3"/>
  <c r="F320" i="3"/>
  <c r="D361" i="3"/>
  <c r="L358" i="3"/>
  <c r="C570" i="3"/>
  <c r="L797" i="3"/>
  <c r="C723" i="3"/>
  <c r="N710" i="3"/>
  <c r="D684" i="3"/>
  <c r="P655" i="3"/>
  <c r="F605" i="3"/>
  <c r="C536" i="3"/>
  <c r="L763" i="3"/>
  <c r="D592" i="3"/>
  <c r="R705" i="3"/>
  <c r="F779" i="3"/>
  <c r="H836" i="3"/>
  <c r="R806" i="3"/>
  <c r="C850" i="3"/>
  <c r="R820" i="3"/>
  <c r="R808" i="3"/>
  <c r="J815" i="3"/>
  <c r="F683" i="3"/>
  <c r="F170" i="3"/>
  <c r="D252" i="3"/>
  <c r="R278" i="3"/>
  <c r="P405" i="3"/>
  <c r="L519" i="3"/>
  <c r="C429" i="3"/>
  <c r="D365" i="3"/>
  <c r="R312" i="3"/>
  <c r="N441" i="3"/>
  <c r="P401" i="3"/>
  <c r="L515" i="3"/>
  <c r="J429" i="3"/>
  <c r="N342" i="3"/>
  <c r="C172" i="3"/>
  <c r="J292" i="3"/>
  <c r="F255" i="3"/>
  <c r="P219" i="3"/>
  <c r="J178" i="3"/>
  <c r="F297" i="3"/>
  <c r="L231" i="3"/>
  <c r="L190" i="3"/>
  <c r="H306" i="3"/>
  <c r="H219" i="3"/>
  <c r="D333" i="3"/>
  <c r="H417" i="3"/>
  <c r="J310" i="3"/>
  <c r="L440" i="3"/>
  <c r="N376" i="3"/>
  <c r="N334" i="3"/>
  <c r="F453" i="3"/>
  <c r="H413" i="3"/>
  <c r="H311" i="3"/>
  <c r="C441" i="3"/>
  <c r="N356" i="3"/>
  <c r="F456" i="3"/>
  <c r="N182" i="3"/>
  <c r="L243" i="3"/>
  <c r="J300" i="3"/>
  <c r="H206" i="3"/>
  <c r="F263" i="3"/>
  <c r="N161" i="3"/>
  <c r="P227" i="3"/>
  <c r="N284" i="3"/>
  <c r="D189" i="3"/>
  <c r="H248" i="3"/>
  <c r="F305" i="3"/>
  <c r="H177" i="3"/>
  <c r="L239" i="3"/>
  <c r="J296" i="3"/>
  <c r="R199" i="3"/>
  <c r="J257" i="3"/>
  <c r="H314" i="3"/>
  <c r="D161" i="3"/>
  <c r="H227" i="3"/>
  <c r="F284" i="3"/>
  <c r="D341" i="3"/>
  <c r="J368" i="3"/>
  <c r="H425" i="3"/>
  <c r="F482" i="3"/>
  <c r="J326" i="3"/>
  <c r="N391" i="3"/>
  <c r="L448" i="3"/>
  <c r="J312" i="3"/>
  <c r="N384" i="3"/>
  <c r="L441" i="3"/>
  <c r="R345" i="3"/>
  <c r="H404" i="3"/>
  <c r="F461" i="3"/>
  <c r="J364" i="3"/>
  <c r="H421" i="3"/>
  <c r="F478" i="3"/>
  <c r="H327" i="3"/>
  <c r="D392" i="3"/>
  <c r="C449" i="3"/>
  <c r="R505" i="3"/>
  <c r="N364" i="3"/>
  <c r="L421" i="3"/>
  <c r="J478" i="3"/>
  <c r="L509" i="3"/>
  <c r="D362" i="3"/>
  <c r="C419" i="3"/>
  <c r="R475" i="3"/>
  <c r="P503" i="3"/>
  <c r="L573" i="3"/>
  <c r="J630" i="3"/>
  <c r="H687" i="3"/>
  <c r="F744" i="3"/>
  <c r="D801" i="3"/>
  <c r="R555" i="3"/>
  <c r="P612" i="3"/>
  <c r="N669" i="3"/>
  <c r="L726" i="3"/>
  <c r="L543" i="3"/>
  <c r="J600" i="3"/>
  <c r="H657" i="3"/>
  <c r="F714" i="3"/>
  <c r="N504" i="3"/>
  <c r="R573" i="3"/>
  <c r="P630" i="3"/>
  <c r="N687" i="3"/>
  <c r="L744" i="3"/>
  <c r="L545" i="3"/>
  <c r="J602" i="3"/>
  <c r="H659" i="3"/>
  <c r="F716" i="3"/>
  <c r="D773" i="3"/>
  <c r="R551" i="3"/>
  <c r="P608" i="3"/>
  <c r="N665" i="3"/>
  <c r="L722" i="3"/>
  <c r="J779" i="3"/>
  <c r="L539" i="3"/>
  <c r="J596" i="3"/>
  <c r="H653" i="3"/>
  <c r="F710" i="3"/>
  <c r="D767" i="3"/>
  <c r="P538" i="3"/>
  <c r="N595" i="3"/>
  <c r="L652" i="3"/>
  <c r="J709" i="3"/>
  <c r="H766" i="3"/>
  <c r="F788" i="3"/>
  <c r="C854" i="3"/>
  <c r="R839" i="3"/>
  <c r="P825" i="3"/>
  <c r="L811" i="3"/>
  <c r="H787" i="3"/>
  <c r="L853" i="3"/>
  <c r="L838" i="3"/>
  <c r="J824" i="3"/>
  <c r="P809" i="3"/>
  <c r="H820" i="3"/>
  <c r="L820" i="3"/>
  <c r="D826" i="3"/>
  <c r="P822" i="3"/>
  <c r="H690" i="3"/>
  <c r="P551" i="3"/>
  <c r="D669" i="3"/>
  <c r="R525" i="3"/>
  <c r="H668" i="3"/>
  <c r="H523" i="3"/>
  <c r="L659" i="3"/>
  <c r="J780" i="3"/>
  <c r="L612" i="3"/>
  <c r="H758" i="3"/>
  <c r="D814" i="3"/>
  <c r="L828" i="3"/>
  <c r="N797" i="3"/>
  <c r="R844" i="3"/>
  <c r="R212" i="3"/>
  <c r="N165" i="3"/>
  <c r="N287" i="3"/>
  <c r="D200" i="3"/>
  <c r="J314" i="3"/>
  <c r="N366" i="3"/>
  <c r="L423" i="3"/>
  <c r="J480" i="3"/>
  <c r="R322" i="3"/>
  <c r="R389" i="3"/>
  <c r="P446" i="3"/>
  <c r="R308" i="3"/>
  <c r="R382" i="3"/>
  <c r="P439" i="3"/>
  <c r="J343" i="3"/>
  <c r="L402" i="3"/>
  <c r="J459" i="3"/>
  <c r="N362" i="3"/>
  <c r="L419" i="3"/>
  <c r="J476" i="3"/>
  <c r="P323" i="3"/>
  <c r="H390" i="3"/>
  <c r="F447" i="3"/>
  <c r="D504" i="3"/>
  <c r="R362" i="3"/>
  <c r="P419" i="3"/>
  <c r="F195" i="3"/>
  <c r="H253" i="3"/>
  <c r="C146" i="3"/>
  <c r="D216" i="3"/>
  <c r="C273" i="3"/>
  <c r="N174" i="3"/>
  <c r="L237" i="3"/>
  <c r="J294" i="3"/>
  <c r="N200" i="3"/>
  <c r="D258" i="3"/>
  <c r="C315" i="3"/>
  <c r="J190" i="3"/>
  <c r="H249" i="3"/>
  <c r="R131" i="3"/>
  <c r="H210" i="3"/>
  <c r="F267" i="3"/>
  <c r="D324" i="3"/>
  <c r="D174" i="3"/>
  <c r="D237" i="3"/>
  <c r="C294" i="3"/>
  <c r="R350" i="3"/>
  <c r="F378" i="3"/>
  <c r="D435" i="3"/>
  <c r="C492" i="3"/>
  <c r="D342" i="3"/>
  <c r="J401" i="3"/>
  <c r="H458" i="3"/>
  <c r="P331" i="3"/>
  <c r="J394" i="3"/>
  <c r="H451" i="3"/>
  <c r="F357" i="3"/>
  <c r="D414" i="3"/>
  <c r="C471" i="3"/>
  <c r="F374" i="3"/>
  <c r="D431" i="3"/>
  <c r="C488" i="3"/>
  <c r="L342" i="3"/>
  <c r="R401" i="3"/>
  <c r="P458" i="3"/>
  <c r="N515" i="3"/>
  <c r="J374" i="3"/>
  <c r="H431" i="3"/>
  <c r="F488" i="3"/>
  <c r="N218" i="3"/>
  <c r="L275" i="3"/>
  <c r="P175" i="3"/>
  <c r="H238" i="3"/>
  <c r="F295" i="3"/>
  <c r="L202" i="3"/>
  <c r="P259" i="3"/>
  <c r="R155" i="3"/>
  <c r="J223" i="3"/>
  <c r="H280" i="3"/>
  <c r="J143" i="3"/>
  <c r="N214" i="3"/>
  <c r="L271" i="3"/>
  <c r="D168" i="3"/>
  <c r="L232" i="3"/>
  <c r="J289" i="3"/>
  <c r="H346" i="3"/>
  <c r="D202" i="3"/>
  <c r="H259" i="3"/>
  <c r="F316" i="3"/>
  <c r="N340" i="3"/>
  <c r="J400" i="3"/>
  <c r="H457" i="3"/>
  <c r="F514" i="3"/>
  <c r="P366" i="3"/>
  <c r="N423" i="3"/>
  <c r="L480" i="3"/>
  <c r="P359" i="3"/>
  <c r="N416" i="3"/>
  <c r="L473" i="3"/>
  <c r="J379" i="3"/>
  <c r="H436" i="3"/>
  <c r="D335" i="3"/>
  <c r="J396" i="3"/>
  <c r="H453" i="3"/>
  <c r="F510" i="3"/>
  <c r="F367" i="3"/>
  <c r="D424" i="3"/>
  <c r="C481" i="3"/>
  <c r="H335" i="3"/>
  <c r="N396" i="3"/>
  <c r="L453" i="3"/>
  <c r="H479" i="3"/>
  <c r="D331" i="3"/>
  <c r="D394" i="3"/>
  <c r="C451" i="3"/>
  <c r="R507" i="3"/>
  <c r="N548" i="3"/>
  <c r="L605" i="3"/>
  <c r="J662" i="3"/>
  <c r="H719" i="3"/>
  <c r="F776" i="3"/>
  <c r="C531" i="3"/>
  <c r="R587" i="3"/>
  <c r="P644" i="3"/>
  <c r="N701" i="3"/>
  <c r="D509" i="3"/>
  <c r="L575" i="3"/>
  <c r="J632" i="3"/>
  <c r="H689" i="3"/>
  <c r="F746" i="3"/>
  <c r="C549" i="3"/>
  <c r="R605" i="3"/>
  <c r="P662" i="3"/>
  <c r="N719" i="3"/>
  <c r="J514" i="3"/>
  <c r="L577" i="3"/>
  <c r="J634" i="3"/>
  <c r="H691" i="3"/>
  <c r="F748" i="3"/>
  <c r="C527" i="3"/>
  <c r="R583" i="3"/>
  <c r="P640" i="3"/>
  <c r="N697" i="3"/>
  <c r="L754" i="3"/>
  <c r="L497" i="3"/>
  <c r="L571" i="3"/>
  <c r="J628" i="3"/>
  <c r="H685" i="3"/>
  <c r="F742" i="3"/>
  <c r="D494" i="3"/>
  <c r="P570" i="3"/>
  <c r="N627" i="3"/>
  <c r="L684" i="3"/>
  <c r="J741" i="3"/>
  <c r="H798" i="3"/>
  <c r="D829" i="3"/>
  <c r="C815" i="3"/>
  <c r="L795" i="3"/>
  <c r="R755" i="3"/>
  <c r="N843" i="3"/>
  <c r="N828" i="3"/>
  <c r="N813" i="3"/>
  <c r="H793" i="3"/>
  <c r="J856" i="3"/>
  <c r="H842" i="3"/>
  <c r="L827" i="3"/>
  <c r="C834" i="3"/>
  <c r="H833" i="3"/>
  <c r="L640" i="3"/>
  <c r="R757" i="3"/>
  <c r="P615" i="3"/>
  <c r="R276" i="3"/>
  <c r="R237" i="3"/>
  <c r="N351" i="3"/>
  <c r="N264" i="3"/>
  <c r="F338" i="3"/>
  <c r="N398" i="3"/>
  <c r="L455" i="3"/>
  <c r="J512" i="3"/>
  <c r="C365" i="3"/>
  <c r="R421" i="3"/>
  <c r="P478" i="3"/>
  <c r="C358" i="3"/>
  <c r="R414" i="3"/>
  <c r="P471" i="3"/>
  <c r="N377" i="3"/>
  <c r="L434" i="3"/>
  <c r="C332" i="3"/>
  <c r="N394" i="3"/>
  <c r="L451" i="3"/>
  <c r="J508" i="3"/>
  <c r="J365" i="3"/>
  <c r="H422" i="3"/>
  <c r="F479" i="3"/>
  <c r="L332" i="3"/>
  <c r="R394" i="3"/>
  <c r="L162" i="3"/>
  <c r="J228" i="3"/>
  <c r="H285" i="3"/>
  <c r="P188" i="3"/>
  <c r="D248" i="3"/>
  <c r="D138" i="3"/>
  <c r="N212" i="3"/>
  <c r="L269" i="3"/>
  <c r="C169" i="3"/>
  <c r="F233" i="3"/>
  <c r="D290" i="3"/>
  <c r="F157" i="3"/>
  <c r="J224" i="3"/>
  <c r="H281" i="3"/>
  <c r="D181" i="3"/>
  <c r="H242" i="3"/>
  <c r="F299" i="3"/>
  <c r="D137" i="3"/>
  <c r="F212" i="3"/>
  <c r="D269" i="3"/>
  <c r="C326" i="3"/>
  <c r="H353" i="3"/>
  <c r="F410" i="3"/>
  <c r="D467" i="3"/>
  <c r="C524" i="3"/>
  <c r="L376" i="3"/>
  <c r="J433" i="3"/>
  <c r="H490" i="3"/>
  <c r="L369" i="3"/>
  <c r="J426" i="3"/>
  <c r="P321" i="3"/>
  <c r="F389" i="3"/>
  <c r="D446" i="3"/>
  <c r="J348" i="3"/>
  <c r="F406" i="3"/>
  <c r="D463" i="3"/>
  <c r="C520" i="3"/>
  <c r="C377" i="3"/>
  <c r="R433" i="3"/>
  <c r="P490" i="3"/>
  <c r="N348" i="3"/>
  <c r="J406" i="3"/>
  <c r="H463" i="3"/>
  <c r="F192" i="3"/>
  <c r="N250" i="3"/>
  <c r="C140" i="3"/>
  <c r="J213" i="3"/>
  <c r="H270" i="3"/>
  <c r="D171" i="3"/>
  <c r="R234" i="3"/>
  <c r="P291" i="3"/>
  <c r="N197" i="3"/>
  <c r="J255" i="3"/>
  <c r="H312" i="3"/>
  <c r="R186" i="3"/>
  <c r="N246" i="3"/>
  <c r="L303" i="3"/>
  <c r="N207" i="3"/>
  <c r="L264" i="3"/>
  <c r="J321" i="3"/>
  <c r="L170" i="3"/>
  <c r="J234" i="3"/>
  <c r="H291" i="3"/>
  <c r="F348" i="3"/>
  <c r="L375" i="3"/>
  <c r="J432" i="3"/>
  <c r="H489" i="3"/>
  <c r="L338" i="3"/>
  <c r="P398" i="3"/>
  <c r="N455" i="3"/>
  <c r="N326" i="3"/>
  <c r="P391" i="3"/>
  <c r="N448" i="3"/>
  <c r="L354" i="3"/>
  <c r="J411" i="3"/>
  <c r="H468" i="3"/>
  <c r="L371" i="3"/>
  <c r="J428" i="3"/>
  <c r="H485" i="3"/>
  <c r="C339" i="3"/>
  <c r="F399" i="3"/>
  <c r="D456" i="3"/>
  <c r="C513" i="3"/>
  <c r="P371" i="3"/>
  <c r="N428" i="3"/>
  <c r="L485" i="3"/>
  <c r="N516" i="3"/>
  <c r="F369" i="3"/>
  <c r="D426" i="3"/>
  <c r="C483" i="3"/>
  <c r="H522" i="3"/>
  <c r="N580" i="3"/>
  <c r="L637" i="3"/>
  <c r="J694" i="3"/>
  <c r="H751" i="3"/>
  <c r="F808" i="3"/>
  <c r="C563" i="3"/>
  <c r="R619" i="3"/>
  <c r="P676" i="3"/>
  <c r="N733" i="3"/>
  <c r="N550" i="3"/>
  <c r="L607" i="3"/>
  <c r="J664" i="3"/>
  <c r="H721" i="3"/>
  <c r="N522" i="3"/>
  <c r="C581" i="3"/>
  <c r="R637" i="3"/>
  <c r="P694" i="3"/>
  <c r="N751" i="3"/>
  <c r="N552" i="3"/>
  <c r="L609" i="3"/>
  <c r="J666" i="3"/>
  <c r="H723" i="3"/>
  <c r="F780" i="3"/>
  <c r="C559" i="3"/>
  <c r="R615" i="3"/>
  <c r="P672" i="3"/>
  <c r="N729" i="3"/>
  <c r="L786" i="3"/>
  <c r="N546" i="3"/>
  <c r="L603" i="3"/>
  <c r="J660" i="3"/>
  <c r="H717" i="3"/>
  <c r="F774" i="3"/>
  <c r="R545" i="3"/>
  <c r="P602" i="3"/>
  <c r="N659" i="3"/>
  <c r="L716" i="3"/>
  <c r="J773" i="3"/>
  <c r="R800" i="3"/>
  <c r="F770" i="3"/>
  <c r="C847" i="3"/>
  <c r="R832" i="3"/>
  <c r="P818" i="3"/>
  <c r="H800" i="3"/>
  <c r="N766" i="3"/>
  <c r="N845" i="3"/>
  <c r="L831" i="3"/>
  <c r="J817" i="3"/>
  <c r="D838" i="3"/>
  <c r="H838" i="3"/>
  <c r="R843" i="3"/>
  <c r="L840" i="3"/>
  <c r="L704" i="3"/>
  <c r="C566" i="3"/>
  <c r="H683" i="3"/>
  <c r="J547" i="3"/>
  <c r="N689" i="3"/>
  <c r="F542" i="3"/>
  <c r="H677" i="3"/>
  <c r="H476" i="3"/>
  <c r="P626" i="3"/>
  <c r="N779" i="3"/>
  <c r="R831" i="3"/>
  <c r="P842" i="3"/>
  <c r="H816" i="3"/>
  <c r="R764" i="3"/>
  <c r="F708" i="3"/>
  <c r="L714" i="3"/>
  <c r="N698" i="3"/>
  <c r="N651" i="3"/>
  <c r="J777" i="3"/>
  <c r="N837" i="3"/>
  <c r="D473" i="3"/>
  <c r="F326" i="3"/>
  <c r="J391" i="3"/>
  <c r="H448" i="3"/>
  <c r="F505" i="3"/>
  <c r="C546" i="3"/>
  <c r="R602" i="3"/>
  <c r="P659" i="3"/>
  <c r="N716" i="3"/>
  <c r="L773" i="3"/>
  <c r="H528" i="3"/>
  <c r="F585" i="3"/>
  <c r="D642" i="3"/>
  <c r="C699" i="3"/>
  <c r="C502" i="3"/>
  <c r="R572" i="3"/>
  <c r="P629" i="3"/>
  <c r="N686" i="3"/>
  <c r="L743" i="3"/>
  <c r="H546" i="3"/>
  <c r="F603" i="3"/>
  <c r="D660" i="3"/>
  <c r="C717" i="3"/>
  <c r="H507" i="3"/>
  <c r="R574" i="3"/>
  <c r="P631" i="3"/>
  <c r="N688" i="3"/>
  <c r="L745" i="3"/>
  <c r="F523" i="3"/>
  <c r="F581" i="3"/>
  <c r="D638" i="3"/>
  <c r="C695" i="3"/>
  <c r="R751" i="3"/>
  <c r="R486" i="3"/>
  <c r="R568" i="3"/>
  <c r="P625" i="3"/>
  <c r="N682" i="3"/>
  <c r="L739" i="3"/>
  <c r="J483" i="3"/>
  <c r="D568" i="3"/>
  <c r="C625" i="3"/>
  <c r="R681" i="3"/>
  <c r="P738" i="3"/>
  <c r="N795" i="3"/>
  <c r="J826" i="3"/>
  <c r="H812" i="3"/>
  <c r="N790" i="3"/>
  <c r="D855" i="3"/>
  <c r="C841" i="3"/>
  <c r="C826" i="3"/>
  <c r="N810" i="3"/>
  <c r="C788" i="3"/>
  <c r="P853" i="3"/>
  <c r="N839" i="3"/>
  <c r="D831" i="3"/>
  <c r="L837" i="3"/>
  <c r="R836" i="3"/>
  <c r="D644" i="3"/>
  <c r="H754" i="3"/>
  <c r="F612" i="3"/>
  <c r="N736" i="3"/>
  <c r="F597" i="3"/>
  <c r="C743" i="3"/>
  <c r="L595" i="3"/>
  <c r="H709" i="3"/>
  <c r="H534" i="3"/>
  <c r="P658" i="3"/>
  <c r="H786" i="3"/>
  <c r="N805" i="3"/>
  <c r="H785" i="3"/>
  <c r="D834" i="3"/>
  <c r="L803" i="3"/>
  <c r="D497" i="3"/>
  <c r="P348" i="3"/>
  <c r="L406" i="3"/>
  <c r="J463" i="3"/>
  <c r="H520" i="3"/>
  <c r="D561" i="3"/>
  <c r="C618" i="3"/>
  <c r="R674" i="3"/>
  <c r="P731" i="3"/>
  <c r="N788" i="3"/>
  <c r="J543" i="3"/>
  <c r="H600" i="3"/>
  <c r="F657" i="3"/>
  <c r="D714" i="3"/>
  <c r="D531" i="3"/>
  <c r="C588" i="3"/>
  <c r="R644" i="3"/>
  <c r="P701" i="3"/>
  <c r="N758" i="3"/>
  <c r="J561" i="3"/>
  <c r="H618" i="3"/>
  <c r="F675" i="3"/>
  <c r="D732" i="3"/>
  <c r="D533" i="3"/>
  <c r="C590" i="3"/>
  <c r="R646" i="3"/>
  <c r="P703" i="3"/>
  <c r="N760" i="3"/>
  <c r="J539" i="3"/>
  <c r="H596" i="3"/>
  <c r="F653" i="3"/>
  <c r="D710" i="3"/>
  <c r="C767" i="3"/>
  <c r="D527" i="3"/>
  <c r="C584" i="3"/>
  <c r="R640" i="3"/>
  <c r="P697" i="3"/>
  <c r="N754" i="3"/>
  <c r="D526" i="3"/>
  <c r="F583" i="3"/>
  <c r="D640" i="3"/>
  <c r="C697" i="3"/>
  <c r="R753" i="3"/>
  <c r="P810" i="3"/>
  <c r="L841" i="3"/>
  <c r="L775" i="3"/>
  <c r="J840" i="3"/>
  <c r="L586" i="3"/>
  <c r="P545" i="3"/>
  <c r="R761" i="3"/>
  <c r="H810" i="3"/>
  <c r="D505" i="3"/>
  <c r="N357" i="3"/>
  <c r="L414" i="3"/>
  <c r="J471" i="3"/>
  <c r="P487" i="3"/>
  <c r="D569" i="3"/>
  <c r="F640" i="3"/>
  <c r="L725" i="3"/>
  <c r="J551" i="3"/>
  <c r="J679" i="3"/>
  <c r="L567" i="3"/>
  <c r="L695" i="3"/>
  <c r="J569" i="3"/>
  <c r="N593" i="3"/>
  <c r="J588" i="3"/>
  <c r="C545" i="3"/>
  <c r="L793" i="3"/>
  <c r="J804" i="3"/>
  <c r="N823" i="3"/>
  <c r="C514" i="3"/>
  <c r="L366" i="3"/>
  <c r="J423" i="3"/>
  <c r="H480" i="3"/>
  <c r="J515" i="3"/>
  <c r="C578" i="3"/>
  <c r="R634" i="3"/>
  <c r="P691" i="3"/>
  <c r="N748" i="3"/>
  <c r="L805" i="3"/>
  <c r="H560" i="3"/>
  <c r="F617" i="3"/>
  <c r="D674" i="3"/>
  <c r="C731" i="3"/>
  <c r="C548" i="3"/>
  <c r="R604" i="3"/>
  <c r="P661" i="3"/>
  <c r="N718" i="3"/>
  <c r="H516" i="3"/>
  <c r="H578" i="3"/>
  <c r="F635" i="3"/>
  <c r="D692" i="3"/>
  <c r="C749" i="3"/>
  <c r="C550" i="3"/>
  <c r="R606" i="3"/>
  <c r="P663" i="3"/>
  <c r="N720" i="3"/>
  <c r="L777" i="3"/>
  <c r="H556" i="3"/>
  <c r="F613" i="3"/>
  <c r="D670" i="3"/>
  <c r="C727" i="3"/>
  <c r="R783" i="3"/>
  <c r="C544" i="3"/>
  <c r="R600" i="3"/>
  <c r="P657" i="3"/>
  <c r="N714" i="3"/>
  <c r="L771" i="3"/>
  <c r="F543" i="3"/>
  <c r="D600" i="3"/>
  <c r="C657" i="3"/>
  <c r="R713" i="3"/>
  <c r="P770" i="3"/>
  <c r="P796" i="3"/>
  <c r="F761" i="3"/>
  <c r="H844" i="3"/>
  <c r="F830" i="3"/>
  <c r="D816" i="3"/>
  <c r="C796" i="3"/>
  <c r="L750" i="3"/>
  <c r="C843" i="3"/>
  <c r="R828" i="3"/>
  <c r="P814" i="3"/>
  <c r="N841" i="3"/>
  <c r="J845" i="3"/>
  <c r="J847" i="3"/>
  <c r="D844" i="3"/>
  <c r="D708" i="3"/>
  <c r="J562" i="3"/>
  <c r="P679" i="3"/>
  <c r="H540" i="3"/>
  <c r="L682" i="3"/>
  <c r="C528" i="3"/>
  <c r="D663" i="3"/>
  <c r="P769" i="3"/>
  <c r="R601" i="3"/>
  <c r="P754" i="3"/>
  <c r="H805" i="3"/>
  <c r="H814" i="3"/>
  <c r="F856" i="3"/>
  <c r="D827" i="3"/>
  <c r="J454" i="3"/>
  <c r="N306" i="3"/>
  <c r="N381" i="3"/>
  <c r="L438" i="3"/>
  <c r="J495" i="3"/>
  <c r="F536" i="3"/>
  <c r="D593" i="3"/>
  <c r="C650" i="3"/>
  <c r="R706" i="3"/>
  <c r="P763" i="3"/>
  <c r="C509" i="3"/>
  <c r="J575" i="3"/>
  <c r="H632" i="3"/>
  <c r="F689" i="3"/>
  <c r="D746" i="3"/>
  <c r="D563" i="3"/>
  <c r="C620" i="3"/>
  <c r="R676" i="3"/>
  <c r="P733" i="3"/>
  <c r="L536" i="3"/>
  <c r="J593" i="3"/>
  <c r="H650" i="3"/>
  <c r="F707" i="3"/>
  <c r="D764" i="3"/>
  <c r="D565" i="3"/>
  <c r="C622" i="3"/>
  <c r="R678" i="3"/>
  <c r="P735" i="3"/>
  <c r="P496" i="3"/>
  <c r="J571" i="3"/>
  <c r="H628" i="3"/>
  <c r="L558" i="3"/>
  <c r="D535" i="3"/>
  <c r="C769" i="3"/>
  <c r="C852" i="3"/>
  <c r="P412" i="3"/>
  <c r="N480" i="3"/>
  <c r="F624" i="3"/>
  <c r="R794" i="3"/>
  <c r="L606" i="3"/>
  <c r="H720" i="3"/>
  <c r="F594" i="3"/>
  <c r="C708" i="3"/>
  <c r="N567" i="3"/>
  <c r="L624" i="3"/>
  <c r="H738" i="3"/>
  <c r="F596" i="3"/>
  <c r="C710" i="3"/>
  <c r="N545" i="3"/>
  <c r="J659" i="3"/>
  <c r="F773" i="3"/>
  <c r="F590" i="3"/>
  <c r="D647" i="3"/>
  <c r="R760" i="3"/>
  <c r="J589" i="3"/>
  <c r="F703" i="3"/>
  <c r="D772" i="3"/>
  <c r="N833" i="3"/>
  <c r="C803" i="3"/>
  <c r="H847" i="3"/>
  <c r="H832" i="3"/>
  <c r="C817" i="3"/>
  <c r="D541" i="3"/>
  <c r="H796" i="3"/>
  <c r="P722" i="3"/>
  <c r="H803" i="3"/>
  <c r="R427" i="3"/>
  <c r="H639" i="3"/>
  <c r="P564" i="3"/>
  <c r="J552" i="3"/>
  <c r="J525" i="3"/>
  <c r="J753" i="3"/>
  <c r="D725" i="3"/>
  <c r="L674" i="3"/>
  <c r="H605" i="3"/>
  <c r="N547" i="3"/>
  <c r="F775" i="3"/>
  <c r="C630" i="3"/>
  <c r="F448" i="3"/>
  <c r="P492" i="3"/>
  <c r="L789" i="3"/>
  <c r="H745" i="3"/>
  <c r="J637" i="3"/>
  <c r="D319" i="3"/>
  <c r="J542" i="3"/>
  <c r="C770" i="3"/>
  <c r="J695" i="3"/>
  <c r="D683" i="3"/>
  <c r="L656" i="3"/>
  <c r="F628" i="3"/>
  <c r="N577" i="3"/>
  <c r="F805" i="3"/>
  <c r="C736" i="3"/>
  <c r="H678" i="3"/>
  <c r="P807" i="3"/>
  <c r="J822" i="3"/>
  <c r="D836" i="3"/>
  <c r="C637" i="3"/>
  <c r="D590" i="3"/>
  <c r="J620" i="3"/>
  <c r="N555" i="3"/>
  <c r="N824" i="3"/>
  <c r="L813" i="3"/>
  <c r="F827" i="3"/>
  <c r="H360" i="3"/>
  <c r="D474" i="3"/>
  <c r="P571" i="3"/>
  <c r="L685" i="3"/>
  <c r="H799" i="3"/>
  <c r="C611" i="3"/>
  <c r="P724" i="3"/>
  <c r="N598" i="3"/>
  <c r="J712" i="3"/>
  <c r="D572" i="3"/>
  <c r="R685" i="3"/>
  <c r="P543" i="3"/>
  <c r="L657" i="3"/>
  <c r="H771" i="3"/>
  <c r="C607" i="3"/>
  <c r="P720" i="3"/>
  <c r="P537" i="3"/>
  <c r="L651" i="3"/>
  <c r="H765" i="3"/>
  <c r="R593" i="3"/>
  <c r="N707" i="3"/>
  <c r="H784" i="3"/>
  <c r="R841" i="3"/>
  <c r="R639" i="3"/>
  <c r="L804" i="3"/>
  <c r="P515" i="3"/>
  <c r="F425" i="3"/>
  <c r="L520" i="3"/>
  <c r="N636" i="3"/>
  <c r="J750" i="3"/>
  <c r="D562" i="3"/>
  <c r="R675" i="3"/>
  <c r="P549" i="3"/>
  <c r="L663" i="3"/>
  <c r="C521" i="3"/>
  <c r="H711" i="3"/>
  <c r="H608" i="3"/>
  <c r="P581" i="3"/>
  <c r="P526" i="3"/>
  <c r="F813" i="3"/>
  <c r="D723" i="3"/>
  <c r="F668" i="3"/>
  <c r="J548" i="3"/>
  <c r="H718" i="3"/>
  <c r="L817" i="3"/>
  <c r="R435" i="3"/>
  <c r="H617" i="3"/>
  <c r="C466" i="3"/>
  <c r="D713" i="3"/>
  <c r="F626" i="3"/>
  <c r="N599" i="3"/>
  <c r="L514" i="3"/>
  <c r="D679" i="3"/>
  <c r="R822" i="3"/>
  <c r="F850" i="3"/>
  <c r="R584" i="3"/>
  <c r="N811" i="3"/>
  <c r="N791" i="3"/>
  <c r="R459" i="3"/>
  <c r="H671" i="3"/>
  <c r="P596" i="3"/>
  <c r="L710" i="3"/>
  <c r="F698" i="3"/>
  <c r="N671" i="3"/>
  <c r="H643" i="3"/>
  <c r="D757" i="3"/>
  <c r="L706" i="3"/>
  <c r="H637" i="3"/>
  <c r="N579" i="3"/>
  <c r="F807" i="3"/>
  <c r="R848" i="3"/>
  <c r="N747" i="3"/>
  <c r="C411" i="3"/>
  <c r="J622" i="3"/>
  <c r="R547" i="3"/>
  <c r="N661" i="3"/>
  <c r="H649" i="3"/>
  <c r="R682" i="3"/>
  <c r="H553" i="3"/>
  <c r="F818" i="3"/>
  <c r="C819" i="3"/>
  <c r="J658" i="3"/>
  <c r="P641" i="3"/>
  <c r="L849" i="3"/>
  <c r="L848" i="3"/>
  <c r="P484" i="3"/>
  <c r="F696" i="3"/>
  <c r="N621" i="3"/>
  <c r="H609" i="3"/>
  <c r="P582" i="3"/>
  <c r="J554" i="3"/>
  <c r="C782" i="3"/>
  <c r="J731" i="3"/>
  <c r="F662" i="3"/>
  <c r="L604" i="3"/>
  <c r="R803" i="3"/>
  <c r="D686" i="3"/>
  <c r="J526" i="3"/>
  <c r="L533" i="3"/>
  <c r="J615" i="3"/>
  <c r="J690" i="3"/>
  <c r="L842" i="3"/>
  <c r="R387" i="3"/>
  <c r="H599" i="3"/>
  <c r="N523" i="3"/>
  <c r="N488" i="3"/>
  <c r="C740" i="3"/>
  <c r="J713" i="3"/>
  <c r="D685" i="3"/>
  <c r="L634" i="3"/>
  <c r="H565" i="3"/>
  <c r="R792" i="3"/>
  <c r="F735" i="3"/>
  <c r="L782" i="3"/>
  <c r="C806" i="3"/>
  <c r="C824" i="3"/>
  <c r="F747" i="3"/>
  <c r="R735" i="3"/>
  <c r="F702" i="3"/>
  <c r="D648" i="3"/>
  <c r="D787" i="3"/>
  <c r="C827" i="3"/>
  <c r="L493" i="3"/>
  <c r="C403" i="3"/>
  <c r="P516" i="3"/>
  <c r="J614" i="3"/>
  <c r="F728" i="3"/>
  <c r="R539" i="3"/>
  <c r="N653" i="3"/>
  <c r="L527" i="3"/>
  <c r="H641" i="3"/>
  <c r="D755" i="3"/>
  <c r="P614" i="3"/>
  <c r="L728" i="3"/>
  <c r="J586" i="3"/>
  <c r="F700" i="3"/>
  <c r="R535" i="3"/>
  <c r="N649" i="3"/>
  <c r="J763" i="3"/>
  <c r="J580" i="3"/>
  <c r="F694" i="3"/>
  <c r="R519" i="3"/>
  <c r="L636" i="3"/>
  <c r="H750" i="3"/>
  <c r="C838" i="3"/>
  <c r="D819" i="3"/>
  <c r="L531" i="3"/>
  <c r="F794" i="3"/>
  <c r="D354" i="3"/>
  <c r="R467" i="3"/>
  <c r="L565" i="3"/>
  <c r="H679" i="3"/>
  <c r="D793" i="3"/>
  <c r="P604" i="3"/>
  <c r="L718" i="3"/>
  <c r="J592" i="3"/>
  <c r="F706" i="3"/>
  <c r="R565" i="3"/>
  <c r="J782" i="3"/>
  <c r="N693" i="3"/>
  <c r="R652" i="3"/>
  <c r="J583" i="3"/>
  <c r="N800" i="3"/>
  <c r="F819" i="3"/>
  <c r="D486" i="3"/>
  <c r="C752" i="3"/>
  <c r="R856" i="3"/>
  <c r="J518" i="3"/>
  <c r="D525" i="3"/>
  <c r="D753" i="3"/>
  <c r="L678" i="3"/>
  <c r="F666" i="3"/>
  <c r="N639" i="3"/>
  <c r="H611" i="3"/>
  <c r="P560" i="3"/>
  <c r="H788" i="3"/>
  <c r="D719" i="3"/>
  <c r="J661" i="3"/>
  <c r="H792" i="3"/>
  <c r="H630" i="3"/>
  <c r="C379" i="3"/>
  <c r="J590" i="3"/>
  <c r="J743" i="3"/>
  <c r="P696" i="3"/>
  <c r="J823" i="3"/>
  <c r="P444" i="3"/>
  <c r="F656" i="3"/>
  <c r="N581" i="3"/>
  <c r="H569" i="3"/>
  <c r="P542" i="3"/>
  <c r="N496" i="3"/>
  <c r="C742" i="3"/>
  <c r="J691" i="3"/>
  <c r="F622" i="3"/>
  <c r="L564" i="3"/>
  <c r="D792" i="3"/>
  <c r="L851" i="3"/>
  <c r="C779" i="3"/>
  <c r="R826" i="3"/>
  <c r="D605" i="3"/>
  <c r="J771" i="3"/>
  <c r="N730" i="3"/>
  <c r="F687" i="3"/>
  <c r="C832" i="3"/>
  <c r="J855" i="3"/>
  <c r="P507" i="3"/>
  <c r="F417" i="3"/>
  <c r="J498" i="3"/>
  <c r="N628" i="3"/>
  <c r="J742" i="3"/>
  <c r="D554" i="3"/>
  <c r="R667" i="3"/>
  <c r="P541" i="3"/>
  <c r="L655" i="3"/>
  <c r="J499" i="3"/>
  <c r="C629" i="3"/>
  <c r="P742" i="3"/>
  <c r="N600" i="3"/>
  <c r="J714" i="3"/>
  <c r="D550" i="3"/>
  <c r="R663" i="3"/>
  <c r="N777" i="3"/>
  <c r="N594" i="3"/>
  <c r="J708" i="3"/>
  <c r="C537" i="3"/>
  <c r="P650" i="3"/>
  <c r="L764" i="3"/>
  <c r="F852" i="3"/>
  <c r="R829" i="3"/>
  <c r="C592" i="3"/>
  <c r="J768" i="3"/>
  <c r="H368" i="3"/>
  <c r="D482" i="3"/>
  <c r="P579" i="3"/>
  <c r="L693" i="3"/>
  <c r="H807" i="3"/>
  <c r="C619" i="3"/>
  <c r="P732" i="3"/>
  <c r="N606" i="3"/>
  <c r="J720" i="3"/>
  <c r="D580" i="3"/>
  <c r="R810" i="3"/>
  <c r="R707" i="3"/>
  <c r="H681" i="3"/>
  <c r="D771" i="3"/>
  <c r="P686" i="3"/>
  <c r="N657" i="3"/>
  <c r="L580" i="3"/>
  <c r="R834" i="3"/>
  <c r="C371" i="3"/>
  <c r="J582" i="3"/>
  <c r="C810" i="3"/>
  <c r="J735" i="3"/>
  <c r="L696" i="3"/>
  <c r="N617" i="3"/>
  <c r="C776" i="3"/>
  <c r="F816" i="3"/>
  <c r="L661" i="3"/>
  <c r="J684" i="3"/>
  <c r="N501" i="3"/>
  <c r="L638" i="3"/>
  <c r="H571" i="3"/>
  <c r="H748" i="3"/>
  <c r="J621" i="3"/>
  <c r="J837" i="3"/>
  <c r="P829" i="3"/>
  <c r="L729" i="3"/>
  <c r="F527" i="3"/>
  <c r="L766" i="3"/>
  <c r="D344" i="3"/>
  <c r="L557" i="3"/>
  <c r="D785" i="3"/>
  <c r="J584" i="3"/>
  <c r="R557" i="3"/>
  <c r="L529" i="3"/>
  <c r="P592" i="3"/>
  <c r="N521" i="3"/>
  <c r="D751" i="3"/>
  <c r="J693" i="3"/>
  <c r="P568" i="3"/>
  <c r="L501" i="3"/>
  <c r="P524" i="3"/>
  <c r="F736" i="3"/>
  <c r="L535" i="3"/>
  <c r="D763" i="3"/>
  <c r="R579" i="3"/>
  <c r="J752" i="3"/>
</calcChain>
</file>

<file path=xl/sharedStrings.xml><?xml version="1.0" encoding="utf-8"?>
<sst xmlns="http://schemas.openxmlformats.org/spreadsheetml/2006/main" count="5243" uniqueCount="1738">
  <si>
    <t/>
  </si>
  <si>
    <t>Municípios</t>
  </si>
  <si>
    <t>Código
IBGE</t>
  </si>
  <si>
    <t>Área Plantada</t>
  </si>
  <si>
    <t>Área
 Total</t>
  </si>
  <si>
    <t>Número de pequenos produtores</t>
  </si>
  <si>
    <t>EXTENSÃO RURAL</t>
  </si>
  <si>
    <t>PROGRAMAS MUNICIPAIS</t>
  </si>
  <si>
    <t>CMDRS com PMDRS em execução</t>
  </si>
  <si>
    <t>Índice</t>
  </si>
  <si>
    <t>Área</t>
  </si>
  <si>
    <t>Pequeno Produtor</t>
  </si>
  <si>
    <t>Variável programa</t>
  </si>
  <si>
    <t>CMDRS</t>
  </si>
  <si>
    <t>INDICE</t>
  </si>
  <si>
    <t>MÉDIA</t>
  </si>
  <si>
    <t>AG. FAMILIARES E JOVENS</t>
  </si>
  <si>
    <t>Fundo Rotativo</t>
  </si>
  <si>
    <t>Mecanização Agrícola</t>
  </si>
  <si>
    <t>Sementes e Mudas</t>
  </si>
  <si>
    <t>Calcário e Fertilizante</t>
  </si>
  <si>
    <t>Apoio à Comercialização</t>
  </si>
  <si>
    <t>Abadia dos Dourados</t>
  </si>
  <si>
    <t>Não</t>
  </si>
  <si>
    <t>Patos de Minas</t>
  </si>
  <si>
    <t>Abaeté</t>
  </si>
  <si>
    <t>3100203</t>
  </si>
  <si>
    <t>Curvelo</t>
  </si>
  <si>
    <t>Abre Campo</t>
  </si>
  <si>
    <t>3100302</t>
  </si>
  <si>
    <t>Sim</t>
  </si>
  <si>
    <t>Ponte Nova</t>
  </si>
  <si>
    <t>Acaiaca</t>
  </si>
  <si>
    <t>3100401</t>
  </si>
  <si>
    <t>Açucena</t>
  </si>
  <si>
    <t>3100500</t>
  </si>
  <si>
    <t>Guanhães</t>
  </si>
  <si>
    <t>Água Boa</t>
  </si>
  <si>
    <t>3100609</t>
  </si>
  <si>
    <t>Capelinha</t>
  </si>
  <si>
    <t>Água Comprida</t>
  </si>
  <si>
    <t>3100708</t>
  </si>
  <si>
    <t>Uberaba</t>
  </si>
  <si>
    <t>Aguanil</t>
  </si>
  <si>
    <t>3100807</t>
  </si>
  <si>
    <t>Lavras</t>
  </si>
  <si>
    <t>Águas Formosas</t>
  </si>
  <si>
    <t>3100906</t>
  </si>
  <si>
    <t>Teófilo Otoni</t>
  </si>
  <si>
    <t>Águas Vermelhas</t>
  </si>
  <si>
    <t>3101003</t>
  </si>
  <si>
    <t>Salinas</t>
  </si>
  <si>
    <t>Aimorés</t>
  </si>
  <si>
    <t>3101102</t>
  </si>
  <si>
    <t>Governador Valadares</t>
  </si>
  <si>
    <t>Aiuruoca</t>
  </si>
  <si>
    <t>Alagoa</t>
  </si>
  <si>
    <t>3101300</t>
  </si>
  <si>
    <t>Albertina</t>
  </si>
  <si>
    <t>3101409</t>
  </si>
  <si>
    <t>Guaxupé</t>
  </si>
  <si>
    <t>Além Paraíba</t>
  </si>
  <si>
    <t>3101508</t>
  </si>
  <si>
    <t>Muriaé</t>
  </si>
  <si>
    <t>Alfenas</t>
  </si>
  <si>
    <t>3101607</t>
  </si>
  <si>
    <t>Alfredo Vasconcelos</t>
  </si>
  <si>
    <t>3101631</t>
  </si>
  <si>
    <t>Almenara</t>
  </si>
  <si>
    <t>3101706</t>
  </si>
  <si>
    <t>Alpercata</t>
  </si>
  <si>
    <t>3101805</t>
  </si>
  <si>
    <t>Alpinópolis</t>
  </si>
  <si>
    <t>3101904</t>
  </si>
  <si>
    <t>Passos</t>
  </si>
  <si>
    <t>Alterosa</t>
  </si>
  <si>
    <t>3102001</t>
  </si>
  <si>
    <t>Alto Caparaó</t>
  </si>
  <si>
    <t>3102050</t>
  </si>
  <si>
    <t>Manhuaçu</t>
  </si>
  <si>
    <t>Alto Jequitibá</t>
  </si>
  <si>
    <t>3153509</t>
  </si>
  <si>
    <t>Alto Rio Doce</t>
  </si>
  <si>
    <t>3102100</t>
  </si>
  <si>
    <t>Alvarenga</t>
  </si>
  <si>
    <t>3102209</t>
  </si>
  <si>
    <t>Alvinópolis</t>
  </si>
  <si>
    <t>3102308</t>
  </si>
  <si>
    <t>Alvorada de Minas</t>
  </si>
  <si>
    <t>3102407</t>
  </si>
  <si>
    <t>Diamantina</t>
  </si>
  <si>
    <t>Amparo do Serra</t>
  </si>
  <si>
    <t>3102506</t>
  </si>
  <si>
    <t>Andradas</t>
  </si>
  <si>
    <t>3102605</t>
  </si>
  <si>
    <t>Andrelândia</t>
  </si>
  <si>
    <t>3102803</t>
  </si>
  <si>
    <t>Angelândia</t>
  </si>
  <si>
    <t>3102852</t>
  </si>
  <si>
    <t>Antônio Carlos</t>
  </si>
  <si>
    <t>3102902</t>
  </si>
  <si>
    <t>Antônio Dias</t>
  </si>
  <si>
    <t>3103009</t>
  </si>
  <si>
    <t>Ipatinga</t>
  </si>
  <si>
    <t>Antônio Prado de Minas</t>
  </si>
  <si>
    <t>3103108</t>
  </si>
  <si>
    <t>Araçaí</t>
  </si>
  <si>
    <t>3103207</t>
  </si>
  <si>
    <t>Aracitaba</t>
  </si>
  <si>
    <t>3103306</t>
  </si>
  <si>
    <t>Juiz de Fora</t>
  </si>
  <si>
    <t>Araçuaí</t>
  </si>
  <si>
    <t>3103405</t>
  </si>
  <si>
    <t>Araguari</t>
  </si>
  <si>
    <t>3103504</t>
  </si>
  <si>
    <t>Uberlândia</t>
  </si>
  <si>
    <t>Arantina</t>
  </si>
  <si>
    <t>3103603</t>
  </si>
  <si>
    <t>Araponga</t>
  </si>
  <si>
    <t>3103702</t>
  </si>
  <si>
    <t>Viçosa</t>
  </si>
  <si>
    <t>Araporã</t>
  </si>
  <si>
    <t>3103751</t>
  </si>
  <si>
    <t>Arapuá</t>
  </si>
  <si>
    <t>3103801</t>
  </si>
  <si>
    <t>Araújos</t>
  </si>
  <si>
    <t>3103900</t>
  </si>
  <si>
    <t>Divinópolis</t>
  </si>
  <si>
    <t>Araxá</t>
  </si>
  <si>
    <t>3104007</t>
  </si>
  <si>
    <t>Arceburgo</t>
  </si>
  <si>
    <t>3104106</t>
  </si>
  <si>
    <t>Arcos</t>
  </si>
  <si>
    <t>3104205</t>
  </si>
  <si>
    <t>Areado</t>
  </si>
  <si>
    <t>3104304</t>
  </si>
  <si>
    <t>Argirita</t>
  </si>
  <si>
    <t>3104403</t>
  </si>
  <si>
    <t>Cataguases</t>
  </si>
  <si>
    <t>Aricanduva</t>
  </si>
  <si>
    <t>3104452</t>
  </si>
  <si>
    <t>Arinos</t>
  </si>
  <si>
    <t>3104502</t>
  </si>
  <si>
    <t>Unaí</t>
  </si>
  <si>
    <t>Astolfo Dutra</t>
  </si>
  <si>
    <t>3104601</t>
  </si>
  <si>
    <t>Ataléia</t>
  </si>
  <si>
    <t>3104700</t>
  </si>
  <si>
    <t>Augusto de Lima</t>
  </si>
  <si>
    <t>3104809</t>
  </si>
  <si>
    <t>Baependi</t>
  </si>
  <si>
    <t>3104908</t>
  </si>
  <si>
    <t>Baldim</t>
  </si>
  <si>
    <t>3105004</t>
  </si>
  <si>
    <t>Sete Lagoas</t>
  </si>
  <si>
    <t>Bambuí</t>
  </si>
  <si>
    <t>3105103</t>
  </si>
  <si>
    <t>Bandeira</t>
  </si>
  <si>
    <t>3105202</t>
  </si>
  <si>
    <t>Bandeira do Sul</t>
  </si>
  <si>
    <t>3105301</t>
  </si>
  <si>
    <t>Barão de Cocais</t>
  </si>
  <si>
    <t>3105400</t>
  </si>
  <si>
    <t>Barão de Monte Alto</t>
  </si>
  <si>
    <t>3105509</t>
  </si>
  <si>
    <t>Barbacena</t>
  </si>
  <si>
    <t>3105608</t>
  </si>
  <si>
    <t>Barra Longa</t>
  </si>
  <si>
    <t>3105707</t>
  </si>
  <si>
    <t>Barroso</t>
  </si>
  <si>
    <t>3105905</t>
  </si>
  <si>
    <t>Bela Vista de Minas</t>
  </si>
  <si>
    <t>3106002</t>
  </si>
  <si>
    <t>Belmiro Braga</t>
  </si>
  <si>
    <t>3106101</t>
  </si>
  <si>
    <t>Belo Horizonte</t>
  </si>
  <si>
    <t>3106200</t>
  </si>
  <si>
    <t>Belo Oriente</t>
  </si>
  <si>
    <t>3106309</t>
  </si>
  <si>
    <t>Belo Vale</t>
  </si>
  <si>
    <t>3106408</t>
  </si>
  <si>
    <t>Berilo</t>
  </si>
  <si>
    <t>3106507</t>
  </si>
  <si>
    <t>Berizal</t>
  </si>
  <si>
    <t>3106655</t>
  </si>
  <si>
    <t>Bertópolis</t>
  </si>
  <si>
    <t>3106606</t>
  </si>
  <si>
    <t>Betim</t>
  </si>
  <si>
    <t>3106705</t>
  </si>
  <si>
    <t>Bias Fortes</t>
  </si>
  <si>
    <t>3106804</t>
  </si>
  <si>
    <t>Bicas</t>
  </si>
  <si>
    <t>3106903</t>
  </si>
  <si>
    <t>Biquinhas</t>
  </si>
  <si>
    <t>3107000</t>
  </si>
  <si>
    <t>Boa Esperança</t>
  </si>
  <si>
    <t>3107109</t>
  </si>
  <si>
    <t>Bocaina de Minas</t>
  </si>
  <si>
    <t>3107208</t>
  </si>
  <si>
    <t>Bocaiúva</t>
  </si>
  <si>
    <t>3107307</t>
  </si>
  <si>
    <t>Montes Claros</t>
  </si>
  <si>
    <t>Bom Despacho</t>
  </si>
  <si>
    <t>3107406</t>
  </si>
  <si>
    <t>Bom Jardim de Minas</t>
  </si>
  <si>
    <t>3107505</t>
  </si>
  <si>
    <t>Bom Jesus da Penha</t>
  </si>
  <si>
    <t>3107604</t>
  </si>
  <si>
    <t>Bom Jesus do Amparo</t>
  </si>
  <si>
    <t>3107703</t>
  </si>
  <si>
    <t>Bom Jesus do Galho</t>
  </si>
  <si>
    <t>3107802</t>
  </si>
  <si>
    <t>Bom Repouso</t>
  </si>
  <si>
    <t>3107901</t>
  </si>
  <si>
    <t>Pouso Alegre</t>
  </si>
  <si>
    <t>Bom Sucesso</t>
  </si>
  <si>
    <t>3108008</t>
  </si>
  <si>
    <t>Bonfim</t>
  </si>
  <si>
    <t>3108107</t>
  </si>
  <si>
    <t>Bonfinópolis de Minas</t>
  </si>
  <si>
    <t>3108206</t>
  </si>
  <si>
    <t>Bonito de Minas</t>
  </si>
  <si>
    <t>3108255</t>
  </si>
  <si>
    <t>Januária</t>
  </si>
  <si>
    <t>Borda da Mata</t>
  </si>
  <si>
    <t>3108305</t>
  </si>
  <si>
    <t>Botelhos</t>
  </si>
  <si>
    <t>3108404</t>
  </si>
  <si>
    <t>Botumirim</t>
  </si>
  <si>
    <t>3108503</t>
  </si>
  <si>
    <t>Brás Pires</t>
  </si>
  <si>
    <t>3108701</t>
  </si>
  <si>
    <t>Brasilândia de Minas</t>
  </si>
  <si>
    <t>3108552</t>
  </si>
  <si>
    <t>Brasília de Minas</t>
  </si>
  <si>
    <t>3108602</t>
  </si>
  <si>
    <t>São Francisco</t>
  </si>
  <si>
    <t>Brasópolis</t>
  </si>
  <si>
    <t>3108909</t>
  </si>
  <si>
    <t>Braúnas</t>
  </si>
  <si>
    <t>3108800</t>
  </si>
  <si>
    <t>Brumadinho</t>
  </si>
  <si>
    <t>3109006</t>
  </si>
  <si>
    <t>Bueno Brandão</t>
  </si>
  <si>
    <t>3109105</t>
  </si>
  <si>
    <t>Buenópolis</t>
  </si>
  <si>
    <t>3109204</t>
  </si>
  <si>
    <t>Bugre</t>
  </si>
  <si>
    <t>3109253</t>
  </si>
  <si>
    <t>Buritis</t>
  </si>
  <si>
    <t>3109303</t>
  </si>
  <si>
    <t>Buritizeiro</t>
  </si>
  <si>
    <t>3109402</t>
  </si>
  <si>
    <t>Cabeceira Grande</t>
  </si>
  <si>
    <t>3109451</t>
  </si>
  <si>
    <t>Cabo Verde</t>
  </si>
  <si>
    <t>3109501</t>
  </si>
  <si>
    <t>Cachoeira da Prata</t>
  </si>
  <si>
    <t>3109600</t>
  </si>
  <si>
    <t>Cachoeira de Minas</t>
  </si>
  <si>
    <t>3109709</t>
  </si>
  <si>
    <t>Cachoeira de Pajeú</t>
  </si>
  <si>
    <t>3102704</t>
  </si>
  <si>
    <t>Cachoeira Dourada</t>
  </si>
  <si>
    <t>3109808</t>
  </si>
  <si>
    <t>Caetanópolis</t>
  </si>
  <si>
    <t>3109907</t>
  </si>
  <si>
    <t>Caeté</t>
  </si>
  <si>
    <t>3110004</t>
  </si>
  <si>
    <t>Caiana</t>
  </si>
  <si>
    <t>3110103</t>
  </si>
  <si>
    <t>Cajuri</t>
  </si>
  <si>
    <t>3110202</t>
  </si>
  <si>
    <t>Caldas</t>
  </si>
  <si>
    <t>3110301</t>
  </si>
  <si>
    <t>Camacho</t>
  </si>
  <si>
    <t>3110400</t>
  </si>
  <si>
    <t>Camanducaia</t>
  </si>
  <si>
    <t>3110509</t>
  </si>
  <si>
    <t>Cambuí</t>
  </si>
  <si>
    <t>3110608</t>
  </si>
  <si>
    <t>Cambuquira</t>
  </si>
  <si>
    <t>3110707</t>
  </si>
  <si>
    <t>Campanário</t>
  </si>
  <si>
    <t>3110806</t>
  </si>
  <si>
    <t>Campanha</t>
  </si>
  <si>
    <t>3110905</t>
  </si>
  <si>
    <t>Campestre</t>
  </si>
  <si>
    <t>3111002</t>
  </si>
  <si>
    <t>Campina Verde</t>
  </si>
  <si>
    <t>3111101</t>
  </si>
  <si>
    <t>Campo Azul</t>
  </si>
  <si>
    <t>3111150</t>
  </si>
  <si>
    <t>Campo Belo</t>
  </si>
  <si>
    <t>3111200</t>
  </si>
  <si>
    <t>Campo do Meio</t>
  </si>
  <si>
    <t>3111309</t>
  </si>
  <si>
    <t>Campo Florido</t>
  </si>
  <si>
    <t>3111408</t>
  </si>
  <si>
    <t>Campos Altos</t>
  </si>
  <si>
    <t>3111507</t>
  </si>
  <si>
    <t>Campos Gerais</t>
  </si>
  <si>
    <t>3111606</t>
  </si>
  <si>
    <t>Cana Verde</t>
  </si>
  <si>
    <t>3111903</t>
  </si>
  <si>
    <t>Canaã</t>
  </si>
  <si>
    <t>3111705</t>
  </si>
  <si>
    <t>Canápolis</t>
  </si>
  <si>
    <t>3111804</t>
  </si>
  <si>
    <t>Candeias</t>
  </si>
  <si>
    <t>3112000</t>
  </si>
  <si>
    <t>Cantagalo</t>
  </si>
  <si>
    <t>3112059</t>
  </si>
  <si>
    <t>Caparaó</t>
  </si>
  <si>
    <t>3112109</t>
  </si>
  <si>
    <t>Capela Nova</t>
  </si>
  <si>
    <t>3112208</t>
  </si>
  <si>
    <t>3112307</t>
  </si>
  <si>
    <t>Capetinga</t>
  </si>
  <si>
    <t>3112406</t>
  </si>
  <si>
    <t>Capim Branco</t>
  </si>
  <si>
    <t>3112505</t>
  </si>
  <si>
    <t>Capinópolis</t>
  </si>
  <si>
    <t>3112604</t>
  </si>
  <si>
    <t>Capitão Andrade</t>
  </si>
  <si>
    <t>3112653</t>
  </si>
  <si>
    <t>Capitão Enéas</t>
  </si>
  <si>
    <t>3112703</t>
  </si>
  <si>
    <t>Capitólio</t>
  </si>
  <si>
    <t>3112802</t>
  </si>
  <si>
    <t>Caputira</t>
  </si>
  <si>
    <t>3112901</t>
  </si>
  <si>
    <t>Caraí</t>
  </si>
  <si>
    <t>3113008</t>
  </si>
  <si>
    <t>Caranaíba</t>
  </si>
  <si>
    <t>3113107</t>
  </si>
  <si>
    <t>Carandaí</t>
  </si>
  <si>
    <t>3113206</t>
  </si>
  <si>
    <t>Carangola</t>
  </si>
  <si>
    <t>3113305</t>
  </si>
  <si>
    <t>Caratinga</t>
  </si>
  <si>
    <t>3113404</t>
  </si>
  <si>
    <t>Carbonita</t>
  </si>
  <si>
    <t>3113503</t>
  </si>
  <si>
    <t>Careaçu</t>
  </si>
  <si>
    <t>3113602</t>
  </si>
  <si>
    <t>Carlos Chagas</t>
  </si>
  <si>
    <t>3113701</t>
  </si>
  <si>
    <t>Carmésia</t>
  </si>
  <si>
    <t>3113800</t>
  </si>
  <si>
    <t>Carmo da Cachoeira</t>
  </si>
  <si>
    <t>3113909</t>
  </si>
  <si>
    <t>Carmo da Mata</t>
  </si>
  <si>
    <t>3114006</t>
  </si>
  <si>
    <t>Carmo de Minas</t>
  </si>
  <si>
    <t>3114105</t>
  </si>
  <si>
    <t>Carmo do Cajuru</t>
  </si>
  <si>
    <t>3114204</t>
  </si>
  <si>
    <t>Carmo do Paranaíba</t>
  </si>
  <si>
    <t>3114303</t>
  </si>
  <si>
    <t>Carmo do Rio Claro</t>
  </si>
  <si>
    <t>3114402</t>
  </si>
  <si>
    <t>Carmópolis de Minas</t>
  </si>
  <si>
    <t>3114501</t>
  </si>
  <si>
    <t>Carneirinho</t>
  </si>
  <si>
    <t>3114550</t>
  </si>
  <si>
    <t>Carrancas</t>
  </si>
  <si>
    <t>3114600</t>
  </si>
  <si>
    <t>Carvalhópolis</t>
  </si>
  <si>
    <t>3114709</t>
  </si>
  <si>
    <t>Carvalhos</t>
  </si>
  <si>
    <t>3114808</t>
  </si>
  <si>
    <t>Casa Grande</t>
  </si>
  <si>
    <t>3114907</t>
  </si>
  <si>
    <t>Cascalho Rico</t>
  </si>
  <si>
    <t>3115003</t>
  </si>
  <si>
    <t>Cássia</t>
  </si>
  <si>
    <t>3115102</t>
  </si>
  <si>
    <t>3115300</t>
  </si>
  <si>
    <t>Catas Altas</t>
  </si>
  <si>
    <t>3115359</t>
  </si>
  <si>
    <t>Catas Altas da Noruega</t>
  </si>
  <si>
    <t>3115409</t>
  </si>
  <si>
    <t>Catuji</t>
  </si>
  <si>
    <t>3115458</t>
  </si>
  <si>
    <t>Catuti</t>
  </si>
  <si>
    <t>3115474</t>
  </si>
  <si>
    <t>Janaúba</t>
  </si>
  <si>
    <t>Caxambu</t>
  </si>
  <si>
    <t>3115508</t>
  </si>
  <si>
    <t>Cedro do Abaeté</t>
  </si>
  <si>
    <t>3115607</t>
  </si>
  <si>
    <t>Central de Minas</t>
  </si>
  <si>
    <t>3115706</t>
  </si>
  <si>
    <t>Centralina</t>
  </si>
  <si>
    <t>3115805</t>
  </si>
  <si>
    <t>Chácara</t>
  </si>
  <si>
    <t>3115904</t>
  </si>
  <si>
    <t>Chalé</t>
  </si>
  <si>
    <t>3116001</t>
  </si>
  <si>
    <t>Chapada do Norte</t>
  </si>
  <si>
    <t>3116100</t>
  </si>
  <si>
    <t>Chapada Gaúcha</t>
  </si>
  <si>
    <t>3116159</t>
  </si>
  <si>
    <t>Chiador</t>
  </si>
  <si>
    <t>3116209</t>
  </si>
  <si>
    <t>Cipotânea</t>
  </si>
  <si>
    <t>3116308</t>
  </si>
  <si>
    <t>Claraval</t>
  </si>
  <si>
    <t>3116407</t>
  </si>
  <si>
    <t>Claro dos Poções</t>
  </si>
  <si>
    <t>3116506</t>
  </si>
  <si>
    <t>Cláudio</t>
  </si>
  <si>
    <t>3116605</t>
  </si>
  <si>
    <t>Coimbra</t>
  </si>
  <si>
    <t>3116704</t>
  </si>
  <si>
    <t>Coluna</t>
  </si>
  <si>
    <t>3116803</t>
  </si>
  <si>
    <t>Comendador Gomes</t>
  </si>
  <si>
    <t>3116902</t>
  </si>
  <si>
    <t>Comercinho</t>
  </si>
  <si>
    <t>3117009</t>
  </si>
  <si>
    <t>Conceição da Aparecida</t>
  </si>
  <si>
    <t>3117108</t>
  </si>
  <si>
    <t>Conceição da Barra de Minas</t>
  </si>
  <si>
    <t>3115201</t>
  </si>
  <si>
    <t>Conceição das Alagoas</t>
  </si>
  <si>
    <t>3117306</t>
  </si>
  <si>
    <t>Conceição das Pedras</t>
  </si>
  <si>
    <t>3117207</t>
  </si>
  <si>
    <t>Conceição de Ipanema</t>
  </si>
  <si>
    <t>3117405</t>
  </si>
  <si>
    <t>Conceição do Mato Dentro</t>
  </si>
  <si>
    <t>3117504</t>
  </si>
  <si>
    <t>Conceição do Pará</t>
  </si>
  <si>
    <t>3117603</t>
  </si>
  <si>
    <t>Conceição do Rio Verde</t>
  </si>
  <si>
    <t>3117702</t>
  </si>
  <si>
    <t>Conceição dos Ouros</t>
  </si>
  <si>
    <t>3117801</t>
  </si>
  <si>
    <t>Cônego Marinho</t>
  </si>
  <si>
    <t>3117836</t>
  </si>
  <si>
    <t>Confins</t>
  </si>
  <si>
    <t>3117876</t>
  </si>
  <si>
    <t>Congonhal</t>
  </si>
  <si>
    <t>3117900</t>
  </si>
  <si>
    <t>Congonhas</t>
  </si>
  <si>
    <t>3118007</t>
  </si>
  <si>
    <t>Congonhas do Norte</t>
  </si>
  <si>
    <t>3118106</t>
  </si>
  <si>
    <t>Conquista</t>
  </si>
  <si>
    <t>3118205</t>
  </si>
  <si>
    <t>Conselheiro Lafaiete</t>
  </si>
  <si>
    <t>3118304</t>
  </si>
  <si>
    <t>Conselheiro Pena</t>
  </si>
  <si>
    <t>3118403</t>
  </si>
  <si>
    <t>Consolação</t>
  </si>
  <si>
    <t>3118502</t>
  </si>
  <si>
    <t>Contagem</t>
  </si>
  <si>
    <t>3118601</t>
  </si>
  <si>
    <t>Coqueiral</t>
  </si>
  <si>
    <t>3118700</t>
  </si>
  <si>
    <t>Coração de Jesus</t>
  </si>
  <si>
    <t>3118809</t>
  </si>
  <si>
    <t>Cordisburgo</t>
  </si>
  <si>
    <t>3118908</t>
  </si>
  <si>
    <t>Cordislândia</t>
  </si>
  <si>
    <t>3119005</t>
  </si>
  <si>
    <t>Corinto</t>
  </si>
  <si>
    <t>3119104</t>
  </si>
  <si>
    <t>Coroaci</t>
  </si>
  <si>
    <t>3119203</t>
  </si>
  <si>
    <t>Coromandel</t>
  </si>
  <si>
    <t>3119302</t>
  </si>
  <si>
    <t>Coronel Fabriciano</t>
  </si>
  <si>
    <t>3119401</t>
  </si>
  <si>
    <t>Coronel Murta</t>
  </si>
  <si>
    <t>3119500</t>
  </si>
  <si>
    <t>Coronel Pacheco</t>
  </si>
  <si>
    <t>3119609</t>
  </si>
  <si>
    <t>Coronel Xavier Chaves</t>
  </si>
  <si>
    <t>3119708</t>
  </si>
  <si>
    <t>Córrego Danta</t>
  </si>
  <si>
    <t>3119807</t>
  </si>
  <si>
    <t>Córrego do Bom Jesus</t>
  </si>
  <si>
    <t>3119906</t>
  </si>
  <si>
    <t>Córrego Fundo</t>
  </si>
  <si>
    <t>3119955</t>
  </si>
  <si>
    <t>Córrego Novo</t>
  </si>
  <si>
    <t>3120003</t>
  </si>
  <si>
    <t>Couto de Magalhães de Minas</t>
  </si>
  <si>
    <t>3120102</t>
  </si>
  <si>
    <t>Crisólita</t>
  </si>
  <si>
    <t>3120151</t>
  </si>
  <si>
    <t>Cristais</t>
  </si>
  <si>
    <t>3120201</t>
  </si>
  <si>
    <t>Cristália</t>
  </si>
  <si>
    <t>3120300</t>
  </si>
  <si>
    <t>Cristiano Otoni</t>
  </si>
  <si>
    <t>3120409</t>
  </si>
  <si>
    <t>Cristina</t>
  </si>
  <si>
    <t>3120508</t>
  </si>
  <si>
    <t>Crucilândia</t>
  </si>
  <si>
    <t>3120607</t>
  </si>
  <si>
    <t>Cruzeiro da Fortaleza</t>
  </si>
  <si>
    <t>3120706</t>
  </si>
  <si>
    <t>Cruzília</t>
  </si>
  <si>
    <t>3120805</t>
  </si>
  <si>
    <t>Cuparaque</t>
  </si>
  <si>
    <t>3120839</t>
  </si>
  <si>
    <t>Curral de Dentro</t>
  </si>
  <si>
    <t>3120870</t>
  </si>
  <si>
    <t>3120904</t>
  </si>
  <si>
    <t>Datas</t>
  </si>
  <si>
    <t>3121001</t>
  </si>
  <si>
    <t>Delfim Moreira</t>
  </si>
  <si>
    <t>3121100</t>
  </si>
  <si>
    <t>Delfinópolis</t>
  </si>
  <si>
    <t>3121209</t>
  </si>
  <si>
    <t>Delta</t>
  </si>
  <si>
    <t>3121258</t>
  </si>
  <si>
    <t>Descoberto</t>
  </si>
  <si>
    <t>3121308</t>
  </si>
  <si>
    <t>Desterro de Entre Rios</t>
  </si>
  <si>
    <t>3121407</t>
  </si>
  <si>
    <t>Desterro do Melo</t>
  </si>
  <si>
    <t>3121506</t>
  </si>
  <si>
    <t>3121605</t>
  </si>
  <si>
    <t>Diogo de Vasconcelos</t>
  </si>
  <si>
    <t>3121704</t>
  </si>
  <si>
    <t>Dionísio</t>
  </si>
  <si>
    <t>3121803</t>
  </si>
  <si>
    <t>Divinésia</t>
  </si>
  <si>
    <t>3121902</t>
  </si>
  <si>
    <t>Divino</t>
  </si>
  <si>
    <t>3122009</t>
  </si>
  <si>
    <t>Divino das Laranjeiras</t>
  </si>
  <si>
    <t>3122108</t>
  </si>
  <si>
    <t>Divinolândia de Minas</t>
  </si>
  <si>
    <t>3122207</t>
  </si>
  <si>
    <t>3122306</t>
  </si>
  <si>
    <t>Divisa Alegre</t>
  </si>
  <si>
    <t>3122355</t>
  </si>
  <si>
    <t>Divisa Nova</t>
  </si>
  <si>
    <t>3122405</t>
  </si>
  <si>
    <t>Divisópolis</t>
  </si>
  <si>
    <t>3122454</t>
  </si>
  <si>
    <t>Dom Bosco</t>
  </si>
  <si>
    <t>3122470</t>
  </si>
  <si>
    <t>Dom Cavati</t>
  </si>
  <si>
    <t>3122504</t>
  </si>
  <si>
    <t>Dom Joaquim</t>
  </si>
  <si>
    <t>3122603</t>
  </si>
  <si>
    <t>Dom Silvério</t>
  </si>
  <si>
    <t>3122702</t>
  </si>
  <si>
    <t>Dom Viçoso</t>
  </si>
  <si>
    <t>3122801</t>
  </si>
  <si>
    <t>Dona Euzébia</t>
  </si>
  <si>
    <t>3122900</t>
  </si>
  <si>
    <t>Dores de Campos</t>
  </si>
  <si>
    <t>3123007</t>
  </si>
  <si>
    <t>Dores de Guanhães</t>
  </si>
  <si>
    <t>3123106</t>
  </si>
  <si>
    <t>Dores do Indaiá</t>
  </si>
  <si>
    <t>3123205</t>
  </si>
  <si>
    <t>Dores do Turvo</t>
  </si>
  <si>
    <t>3123304</t>
  </si>
  <si>
    <t>Doresópolis</t>
  </si>
  <si>
    <t>3123403</t>
  </si>
  <si>
    <t>Douradoquara</t>
  </si>
  <si>
    <t>3123502</t>
  </si>
  <si>
    <t>Durandé</t>
  </si>
  <si>
    <t>3123528</t>
  </si>
  <si>
    <t>Elói Mendes</t>
  </si>
  <si>
    <t>3123601</t>
  </si>
  <si>
    <t>Engenheiro Caldas</t>
  </si>
  <si>
    <t>3123700</t>
  </si>
  <si>
    <t>Engenheiro Navarro</t>
  </si>
  <si>
    <t>3123809</t>
  </si>
  <si>
    <t>Entre Folhas</t>
  </si>
  <si>
    <t>3123858</t>
  </si>
  <si>
    <t>Entre Rios de Minas</t>
  </si>
  <si>
    <t>3123908</t>
  </si>
  <si>
    <t>Ervália</t>
  </si>
  <si>
    <t>3124005</t>
  </si>
  <si>
    <t>Esmeraldas</t>
  </si>
  <si>
    <t>3124104</t>
  </si>
  <si>
    <t>Espera Feliz</t>
  </si>
  <si>
    <t>3124203</t>
  </si>
  <si>
    <t>Espinosa</t>
  </si>
  <si>
    <t>3124302</t>
  </si>
  <si>
    <t>Espírito Santo do Dourado</t>
  </si>
  <si>
    <t>3124401</t>
  </si>
  <si>
    <t>Estiva</t>
  </si>
  <si>
    <t>3124500</t>
  </si>
  <si>
    <t>Estrela Dalva</t>
  </si>
  <si>
    <t>3124609</t>
  </si>
  <si>
    <t>Estrela do Indaiá</t>
  </si>
  <si>
    <t>3124708</t>
  </si>
  <si>
    <t>Estrela do Sul</t>
  </si>
  <si>
    <t>3124807</t>
  </si>
  <si>
    <t>Eugenópolis</t>
  </si>
  <si>
    <t>3124906</t>
  </si>
  <si>
    <t>Ewbank da Câmara</t>
  </si>
  <si>
    <t>3125002</t>
  </si>
  <si>
    <t>Extrema</t>
  </si>
  <si>
    <t>3125101</t>
  </si>
  <si>
    <t>Fama</t>
  </si>
  <si>
    <t>3125200</t>
  </si>
  <si>
    <t>Faria Lemos</t>
  </si>
  <si>
    <t>3125309</t>
  </si>
  <si>
    <t>Felício dos Santos</t>
  </si>
  <si>
    <t>3125408</t>
  </si>
  <si>
    <t>Felisburgo</t>
  </si>
  <si>
    <t>3125606</t>
  </si>
  <si>
    <t>Felixlândia</t>
  </si>
  <si>
    <t>3125705</t>
  </si>
  <si>
    <t>Fernandes Tourinho</t>
  </si>
  <si>
    <t>3125804</t>
  </si>
  <si>
    <t>Ferros</t>
  </si>
  <si>
    <t>3125903</t>
  </si>
  <si>
    <t>Fervedouro</t>
  </si>
  <si>
    <t>3125952</t>
  </si>
  <si>
    <t>Florestal</t>
  </si>
  <si>
    <t>3126000</t>
  </si>
  <si>
    <t>Formiga</t>
  </si>
  <si>
    <t>3126109</t>
  </si>
  <si>
    <t>Formoso</t>
  </si>
  <si>
    <t>3126208</t>
  </si>
  <si>
    <t>Fortaleza de Minas</t>
  </si>
  <si>
    <t>3126307</t>
  </si>
  <si>
    <t>Fortuna de Minas</t>
  </si>
  <si>
    <t>3126406</t>
  </si>
  <si>
    <t>Francisco Badaró</t>
  </si>
  <si>
    <t>3126505</t>
  </si>
  <si>
    <t>Francisco Dumont</t>
  </si>
  <si>
    <t>3126604</t>
  </si>
  <si>
    <t>Francisco Sá</t>
  </si>
  <si>
    <t>3126703</t>
  </si>
  <si>
    <t>Franciscópolis</t>
  </si>
  <si>
    <t>3126752</t>
  </si>
  <si>
    <t>Frei Gaspar</t>
  </si>
  <si>
    <t>3126802</t>
  </si>
  <si>
    <t>Frei Inocêncio</t>
  </si>
  <si>
    <t>3126901</t>
  </si>
  <si>
    <t>Frei Lagonegro</t>
  </si>
  <si>
    <t>3126950</t>
  </si>
  <si>
    <t>Fronteira</t>
  </si>
  <si>
    <t>3127008</t>
  </si>
  <si>
    <t>Fronteira dos Vales</t>
  </si>
  <si>
    <t>3127057</t>
  </si>
  <si>
    <t>Fruta de Leite</t>
  </si>
  <si>
    <t>3127073</t>
  </si>
  <si>
    <t>Frutal</t>
  </si>
  <si>
    <t>3127107</t>
  </si>
  <si>
    <t>Funilândia</t>
  </si>
  <si>
    <t>3127206</t>
  </si>
  <si>
    <t>Galiléia</t>
  </si>
  <si>
    <t>3127305</t>
  </si>
  <si>
    <t>Gameleiras</t>
  </si>
  <si>
    <t>3127339</t>
  </si>
  <si>
    <t>Glaucilândia</t>
  </si>
  <si>
    <t>3127354</t>
  </si>
  <si>
    <t>Goiabeira</t>
  </si>
  <si>
    <t>3127370</t>
  </si>
  <si>
    <t>Goianá</t>
  </si>
  <si>
    <t>3127388</t>
  </si>
  <si>
    <t>Gonçalves</t>
  </si>
  <si>
    <t>3127404</t>
  </si>
  <si>
    <t>Gonzaga</t>
  </si>
  <si>
    <t>3127503</t>
  </si>
  <si>
    <t>Gouveia</t>
  </si>
  <si>
    <t>3127602</t>
  </si>
  <si>
    <t>3127701</t>
  </si>
  <si>
    <t>Grão Mogol</t>
  </si>
  <si>
    <t>3127800</t>
  </si>
  <si>
    <t>Grupiara</t>
  </si>
  <si>
    <t>3127909</t>
  </si>
  <si>
    <t>3128006</t>
  </si>
  <si>
    <t>Guapé</t>
  </si>
  <si>
    <t>3128105</t>
  </si>
  <si>
    <t>Guaraciaba</t>
  </si>
  <si>
    <t>3128204</t>
  </si>
  <si>
    <t>Guaraciama</t>
  </si>
  <si>
    <t>3128253</t>
  </si>
  <si>
    <t>Guaranésia</t>
  </si>
  <si>
    <t>3128303</t>
  </si>
  <si>
    <t>Guarani</t>
  </si>
  <si>
    <t>3128402</t>
  </si>
  <si>
    <t>Guarará</t>
  </si>
  <si>
    <t>3128501</t>
  </si>
  <si>
    <t>Guarda-mor</t>
  </si>
  <si>
    <t>3128600</t>
  </si>
  <si>
    <t>3128709</t>
  </si>
  <si>
    <t>Guidoval</t>
  </si>
  <si>
    <t>3128808</t>
  </si>
  <si>
    <t>Guimarânia</t>
  </si>
  <si>
    <t>3128907</t>
  </si>
  <si>
    <t>Guiricema</t>
  </si>
  <si>
    <t>3129004</t>
  </si>
  <si>
    <t>Gurinhatã</t>
  </si>
  <si>
    <t>3129103</t>
  </si>
  <si>
    <t>Heliodora</t>
  </si>
  <si>
    <t>3129202</t>
  </si>
  <si>
    <t>Iapu</t>
  </si>
  <si>
    <t>3129301</t>
  </si>
  <si>
    <t>Ibertioga</t>
  </si>
  <si>
    <t>3129400</t>
  </si>
  <si>
    <t>Ibiá</t>
  </si>
  <si>
    <t>3129509</t>
  </si>
  <si>
    <t>Ibiaí</t>
  </si>
  <si>
    <t>3129608</t>
  </si>
  <si>
    <t>Ibiracatu</t>
  </si>
  <si>
    <t>3129657</t>
  </si>
  <si>
    <t>Ibiraci</t>
  </si>
  <si>
    <t>3129707</t>
  </si>
  <si>
    <t>Ibirité</t>
  </si>
  <si>
    <t>3129806</t>
  </si>
  <si>
    <t>Ibitiúra de Minas</t>
  </si>
  <si>
    <t>3129905</t>
  </si>
  <si>
    <t>Ibituruna</t>
  </si>
  <si>
    <t>3130002</t>
  </si>
  <si>
    <t>Icaraí de Minas</t>
  </si>
  <si>
    <t>3130051</t>
  </si>
  <si>
    <t>Igarapé</t>
  </si>
  <si>
    <t>3130101</t>
  </si>
  <si>
    <t>Igaratinga</t>
  </si>
  <si>
    <t>3130200</t>
  </si>
  <si>
    <t>Iguatama</t>
  </si>
  <si>
    <t>3130309</t>
  </si>
  <si>
    <t>Ijaci</t>
  </si>
  <si>
    <t>3130408</t>
  </si>
  <si>
    <t>Ilicínea</t>
  </si>
  <si>
    <t>3130507</t>
  </si>
  <si>
    <t>Imbé de Minas</t>
  </si>
  <si>
    <t>3130556</t>
  </si>
  <si>
    <t>Inconfidentes</t>
  </si>
  <si>
    <t>3130606</t>
  </si>
  <si>
    <t>Indaiabira</t>
  </si>
  <si>
    <t>3130655</t>
  </si>
  <si>
    <t>Indianópolis</t>
  </si>
  <si>
    <t>3130705</t>
  </si>
  <si>
    <t>Ingaí</t>
  </si>
  <si>
    <t>3130804</t>
  </si>
  <si>
    <t>Inhapim</t>
  </si>
  <si>
    <t>3130903</t>
  </si>
  <si>
    <t>Inhaúma</t>
  </si>
  <si>
    <t>3131000</t>
  </si>
  <si>
    <t>Inimutaba</t>
  </si>
  <si>
    <t>3131109</t>
  </si>
  <si>
    <t>Ipaba</t>
  </si>
  <si>
    <t>3131158</t>
  </si>
  <si>
    <t>Ipanema</t>
  </si>
  <si>
    <t>3131208</t>
  </si>
  <si>
    <t>3131307</t>
  </si>
  <si>
    <t>Ipiaçu</t>
  </si>
  <si>
    <t>3131406</t>
  </si>
  <si>
    <t>Ipuiúna</t>
  </si>
  <si>
    <t>3131505</t>
  </si>
  <si>
    <t>Iraí de Minas</t>
  </si>
  <si>
    <t>3131604</t>
  </si>
  <si>
    <t>Itabira</t>
  </si>
  <si>
    <t>3131703</t>
  </si>
  <si>
    <t>Itabirinha</t>
  </si>
  <si>
    <t>3131802</t>
  </si>
  <si>
    <t>Itabirito</t>
  </si>
  <si>
    <t>3131901</t>
  </si>
  <si>
    <t>Itacambira</t>
  </si>
  <si>
    <t>3132008</t>
  </si>
  <si>
    <t>Itacarambi</t>
  </si>
  <si>
    <t>3132107</t>
  </si>
  <si>
    <t>Itaguara</t>
  </si>
  <si>
    <t>3132206</t>
  </si>
  <si>
    <t>Itaipé</t>
  </si>
  <si>
    <t>3132305</t>
  </si>
  <si>
    <t>Itajubá</t>
  </si>
  <si>
    <t>3132404</t>
  </si>
  <si>
    <t>Itamarandiba</t>
  </si>
  <si>
    <t>3132503</t>
  </si>
  <si>
    <t>Itamarati de Minas</t>
  </si>
  <si>
    <t>3132602</t>
  </si>
  <si>
    <t>Itambacuri</t>
  </si>
  <si>
    <t>3132701</t>
  </si>
  <si>
    <t>Itambé do Mato Dentro</t>
  </si>
  <si>
    <t>3132800</t>
  </si>
  <si>
    <t>Itamogi</t>
  </si>
  <si>
    <t>3132909</t>
  </si>
  <si>
    <t>Itamonte</t>
  </si>
  <si>
    <t>3133006</t>
  </si>
  <si>
    <t>Itanhandu</t>
  </si>
  <si>
    <t>3133105</t>
  </si>
  <si>
    <t>Itanhomi</t>
  </si>
  <si>
    <t>3133204</t>
  </si>
  <si>
    <t>Itaobim</t>
  </si>
  <si>
    <t>3133303</t>
  </si>
  <si>
    <t>Itapagipe</t>
  </si>
  <si>
    <t>3133402</t>
  </si>
  <si>
    <t>Itapecerica</t>
  </si>
  <si>
    <t>3133501</t>
  </si>
  <si>
    <t>Itapeva</t>
  </si>
  <si>
    <t>3133600</t>
  </si>
  <si>
    <t>Itatiaiuçu</t>
  </si>
  <si>
    <t>3133709</t>
  </si>
  <si>
    <t>Itaú de Minas</t>
  </si>
  <si>
    <t>3133758</t>
  </si>
  <si>
    <t>Itaúna</t>
  </si>
  <si>
    <t>3133808</t>
  </si>
  <si>
    <t>Itaverava</t>
  </si>
  <si>
    <t>3133907</t>
  </si>
  <si>
    <t>Itinga</t>
  </si>
  <si>
    <t>3134004</t>
  </si>
  <si>
    <t>Itueta</t>
  </si>
  <si>
    <t>3134103</t>
  </si>
  <si>
    <t>Ituiutaba</t>
  </si>
  <si>
    <t>3134202</t>
  </si>
  <si>
    <t>Itumirim</t>
  </si>
  <si>
    <t>3134301</t>
  </si>
  <si>
    <t>Iturama</t>
  </si>
  <si>
    <t>3134400</t>
  </si>
  <si>
    <t>Itutinga</t>
  </si>
  <si>
    <t>3134509</t>
  </si>
  <si>
    <t>Jaboticatubas</t>
  </si>
  <si>
    <t>3134608</t>
  </si>
  <si>
    <t>Jacinto</t>
  </si>
  <si>
    <t>3134707</t>
  </si>
  <si>
    <t>Jacuí</t>
  </si>
  <si>
    <t>3134806</t>
  </si>
  <si>
    <t>Jacutinga</t>
  </si>
  <si>
    <t>3134905</t>
  </si>
  <si>
    <t>Jaguaraçu</t>
  </si>
  <si>
    <t>3135001</t>
  </si>
  <si>
    <t>Jaíba</t>
  </si>
  <si>
    <t>3135050</t>
  </si>
  <si>
    <t>Jampruca</t>
  </si>
  <si>
    <t>3135076</t>
  </si>
  <si>
    <t>3135100</t>
  </si>
  <si>
    <t>3135209</t>
  </si>
  <si>
    <t>Japaraíba</t>
  </si>
  <si>
    <t>3135308</t>
  </si>
  <si>
    <t>Japonvar</t>
  </si>
  <si>
    <t>3135357</t>
  </si>
  <si>
    <t>Jeceaba</t>
  </si>
  <si>
    <t>3135407</t>
  </si>
  <si>
    <t>Jenipapo de Minas</t>
  </si>
  <si>
    <t>3135456</t>
  </si>
  <si>
    <t>Jequeri</t>
  </si>
  <si>
    <t>3135506</t>
  </si>
  <si>
    <t>Jequitaí</t>
  </si>
  <si>
    <t>3135605</t>
  </si>
  <si>
    <t>Jequitibá</t>
  </si>
  <si>
    <t>3135704</t>
  </si>
  <si>
    <t>Jequitinhonha</t>
  </si>
  <si>
    <t>3135803</t>
  </si>
  <si>
    <t>Jesuânia</t>
  </si>
  <si>
    <t>3135902</t>
  </si>
  <si>
    <t>Joaíma</t>
  </si>
  <si>
    <t>3136009</t>
  </si>
  <si>
    <t>Joanésia</t>
  </si>
  <si>
    <t>3136108</t>
  </si>
  <si>
    <t>João Monlevade</t>
  </si>
  <si>
    <t>3136207</t>
  </si>
  <si>
    <t>João Pinheiro</t>
  </si>
  <si>
    <t>3136306</t>
  </si>
  <si>
    <t>Joaquim Felício</t>
  </si>
  <si>
    <t>3136405</t>
  </si>
  <si>
    <t>Jordânia</t>
  </si>
  <si>
    <t>3136504</t>
  </si>
  <si>
    <t>José Gonçalves de Minas</t>
  </si>
  <si>
    <t>3136520</t>
  </si>
  <si>
    <t>José Raydan</t>
  </si>
  <si>
    <t>3136553</t>
  </si>
  <si>
    <t>Josenópolis</t>
  </si>
  <si>
    <t>3136579</t>
  </si>
  <si>
    <t>Juatuba</t>
  </si>
  <si>
    <t>3136652</t>
  </si>
  <si>
    <t>3136702</t>
  </si>
  <si>
    <t>Juramento</t>
  </si>
  <si>
    <t>3136801</t>
  </si>
  <si>
    <t>Juruaia</t>
  </si>
  <si>
    <t>3136900</t>
  </si>
  <si>
    <t>Juvenília</t>
  </si>
  <si>
    <t>3136959</t>
  </si>
  <si>
    <t>Ladainha</t>
  </si>
  <si>
    <t>3137007</t>
  </si>
  <si>
    <t>Lagamar</t>
  </si>
  <si>
    <t>3137106</t>
  </si>
  <si>
    <t>Lagoa da Prata</t>
  </si>
  <si>
    <t>3137205</t>
  </si>
  <si>
    <t>Lagoa dos Patos</t>
  </si>
  <si>
    <t>3137304</t>
  </si>
  <si>
    <t>Lagoa Dourada</t>
  </si>
  <si>
    <t>3137403</t>
  </si>
  <si>
    <t>Lagoa Formosa</t>
  </si>
  <si>
    <t>3137502</t>
  </si>
  <si>
    <t>Lagoa Grande</t>
  </si>
  <si>
    <t>3137536</t>
  </si>
  <si>
    <t>Lagoa Santa</t>
  </si>
  <si>
    <t>3137601</t>
  </si>
  <si>
    <t>Lajinha</t>
  </si>
  <si>
    <t>3137700</t>
  </si>
  <si>
    <t>Lambari</t>
  </si>
  <si>
    <t>3137809</t>
  </si>
  <si>
    <t>Lamim</t>
  </si>
  <si>
    <t>3137908</t>
  </si>
  <si>
    <t>Laranjal</t>
  </si>
  <si>
    <t>3138005</t>
  </si>
  <si>
    <t>Lassance</t>
  </si>
  <si>
    <t>3138104</t>
  </si>
  <si>
    <t>3138203</t>
  </si>
  <si>
    <t>Leandro Ferreira</t>
  </si>
  <si>
    <t>3138302</t>
  </si>
  <si>
    <t>Leme do Prado</t>
  </si>
  <si>
    <t>3138351</t>
  </si>
  <si>
    <t>Leopoldina</t>
  </si>
  <si>
    <t>3138401</t>
  </si>
  <si>
    <t>Liberdade</t>
  </si>
  <si>
    <t>3138500</t>
  </si>
  <si>
    <t>Lima Duarte</t>
  </si>
  <si>
    <t>3138609</t>
  </si>
  <si>
    <t>Limeira do Oeste</t>
  </si>
  <si>
    <t>3138625</t>
  </si>
  <si>
    <t>Lontra</t>
  </si>
  <si>
    <t>3138658</t>
  </si>
  <si>
    <t>Luisburgo</t>
  </si>
  <si>
    <t>3138674</t>
  </si>
  <si>
    <t>Luislândia</t>
  </si>
  <si>
    <t>3138682</t>
  </si>
  <si>
    <t>Luminárias</t>
  </si>
  <si>
    <t>3138708</t>
  </si>
  <si>
    <t>Luz</t>
  </si>
  <si>
    <t>3138807</t>
  </si>
  <si>
    <t>Machacalis</t>
  </si>
  <si>
    <t>3138906</t>
  </si>
  <si>
    <t>Machado</t>
  </si>
  <si>
    <t>3139003</t>
  </si>
  <si>
    <t>Madre de Deus de Minas</t>
  </si>
  <si>
    <t>3139102</t>
  </si>
  <si>
    <t>Malacacheta</t>
  </si>
  <si>
    <t>3139201</t>
  </si>
  <si>
    <t>Mamonas</t>
  </si>
  <si>
    <t>3139250</t>
  </si>
  <si>
    <t>Manga</t>
  </si>
  <si>
    <t>3139300</t>
  </si>
  <si>
    <t>3139409</t>
  </si>
  <si>
    <t>Manhumirim</t>
  </si>
  <si>
    <t>3139508</t>
  </si>
  <si>
    <t>Mantena</t>
  </si>
  <si>
    <t>3139607</t>
  </si>
  <si>
    <t>Mar de Espanha</t>
  </si>
  <si>
    <t>3139805</t>
  </si>
  <si>
    <t>Maravilhas</t>
  </si>
  <si>
    <t>3139706</t>
  </si>
  <si>
    <t>Maria da Fé</t>
  </si>
  <si>
    <t>3139904</t>
  </si>
  <si>
    <t>Mariana</t>
  </si>
  <si>
    <t>3140001</t>
  </si>
  <si>
    <t>Marilac</t>
  </si>
  <si>
    <t>3140100</t>
  </si>
  <si>
    <t>Mário Campos</t>
  </si>
  <si>
    <t>3140159</t>
  </si>
  <si>
    <t>Maripá de Minas</t>
  </si>
  <si>
    <t>3140209</t>
  </si>
  <si>
    <t>Marliéria</t>
  </si>
  <si>
    <t>3140308</t>
  </si>
  <si>
    <t>Marmelópolis</t>
  </si>
  <si>
    <t>3140407</t>
  </si>
  <si>
    <t>Martinho Campos</t>
  </si>
  <si>
    <t>3140506</t>
  </si>
  <si>
    <t>Martins Soares</t>
  </si>
  <si>
    <t>3140530</t>
  </si>
  <si>
    <t>Mata Verde</t>
  </si>
  <si>
    <t>3140555</t>
  </si>
  <si>
    <t>Materlândia</t>
  </si>
  <si>
    <t>3140605</t>
  </si>
  <si>
    <t>Mateus Leme</t>
  </si>
  <si>
    <t>3140704</t>
  </si>
  <si>
    <t>Mathias Lobato</t>
  </si>
  <si>
    <t>3171501</t>
  </si>
  <si>
    <t>Matias Barbosa</t>
  </si>
  <si>
    <t>3140803</t>
  </si>
  <si>
    <t>Matias Cardoso</t>
  </si>
  <si>
    <t>3140852</t>
  </si>
  <si>
    <t>Matipó</t>
  </si>
  <si>
    <t>3140902</t>
  </si>
  <si>
    <t>Mato Verde</t>
  </si>
  <si>
    <t>3141009</t>
  </si>
  <si>
    <t>Matozinhos</t>
  </si>
  <si>
    <t>3141108</t>
  </si>
  <si>
    <t>Matutina</t>
  </si>
  <si>
    <t>3141207</t>
  </si>
  <si>
    <t>Medeiros</t>
  </si>
  <si>
    <t>3141306</t>
  </si>
  <si>
    <t>Medina</t>
  </si>
  <si>
    <t>3141405</t>
  </si>
  <si>
    <t>Mendes Pimentel</t>
  </si>
  <si>
    <t>3141504</t>
  </si>
  <si>
    <t>Mercês</t>
  </si>
  <si>
    <t>3141603</t>
  </si>
  <si>
    <t>Mesquita</t>
  </si>
  <si>
    <t>3141702</t>
  </si>
  <si>
    <t>Minas Novas</t>
  </si>
  <si>
    <t>3141801</t>
  </si>
  <si>
    <t>Minduri</t>
  </si>
  <si>
    <t>3141900</t>
  </si>
  <si>
    <t>Mirabela</t>
  </si>
  <si>
    <t>3142007</t>
  </si>
  <si>
    <t>Miradouro</t>
  </si>
  <si>
    <t>3142106</t>
  </si>
  <si>
    <t>Miraí</t>
  </si>
  <si>
    <t>3142205</t>
  </si>
  <si>
    <t>Miravânia</t>
  </si>
  <si>
    <t>3142254</t>
  </si>
  <si>
    <t>Moeda</t>
  </si>
  <si>
    <t>3142304</t>
  </si>
  <si>
    <t>Moema</t>
  </si>
  <si>
    <t>3142403</t>
  </si>
  <si>
    <t>Monjolos</t>
  </si>
  <si>
    <t>3142502</t>
  </si>
  <si>
    <t>Monsenhor Paulo</t>
  </si>
  <si>
    <t>3142601</t>
  </si>
  <si>
    <t>Montalvânia</t>
  </si>
  <si>
    <t>3142700</t>
  </si>
  <si>
    <t>Monte Alegre de Minas</t>
  </si>
  <si>
    <t>3142809</t>
  </si>
  <si>
    <t>Monte Azul</t>
  </si>
  <si>
    <t>3142908</t>
  </si>
  <si>
    <t>Monte Belo</t>
  </si>
  <si>
    <t>3143005</t>
  </si>
  <si>
    <t>Monte Carmelo</t>
  </si>
  <si>
    <t>3143104</t>
  </si>
  <si>
    <t>Monte Formoso</t>
  </si>
  <si>
    <t>3143153</t>
  </si>
  <si>
    <t>Monte Santo de Minas</t>
  </si>
  <si>
    <t>3143203</t>
  </si>
  <si>
    <t>Monte Sião</t>
  </si>
  <si>
    <t>3143401</t>
  </si>
  <si>
    <t>3143302</t>
  </si>
  <si>
    <t>Montezuma</t>
  </si>
  <si>
    <t>3143450</t>
  </si>
  <si>
    <t>Morada Nova de Minas</t>
  </si>
  <si>
    <t>3143500</t>
  </si>
  <si>
    <t>Morro da Garça</t>
  </si>
  <si>
    <t>3143609</t>
  </si>
  <si>
    <t>Morro do Pilar</t>
  </si>
  <si>
    <t>3143708</t>
  </si>
  <si>
    <t>Munhoz</t>
  </si>
  <si>
    <t>3143807</t>
  </si>
  <si>
    <t>3143906</t>
  </si>
  <si>
    <t>Mutum</t>
  </si>
  <si>
    <t>3144003</t>
  </si>
  <si>
    <t>Muzambinho</t>
  </si>
  <si>
    <t>3144102</t>
  </si>
  <si>
    <t>Nacip Raydan</t>
  </si>
  <si>
    <t>3144201</t>
  </si>
  <si>
    <t>Nanuque</t>
  </si>
  <si>
    <t>3144300</t>
  </si>
  <si>
    <t>Naque</t>
  </si>
  <si>
    <t>3144359</t>
  </si>
  <si>
    <t>Natalândia</t>
  </si>
  <si>
    <t>3144375</t>
  </si>
  <si>
    <t>Natércia</t>
  </si>
  <si>
    <t>3144409</t>
  </si>
  <si>
    <t>Nazareno</t>
  </si>
  <si>
    <t>3144508</t>
  </si>
  <si>
    <t>Nepomuceno</t>
  </si>
  <si>
    <t>3144607</t>
  </si>
  <si>
    <t>Ninheira</t>
  </si>
  <si>
    <t>3144656</t>
  </si>
  <si>
    <t>Nova Belém</t>
  </si>
  <si>
    <t>3144672</t>
  </si>
  <si>
    <t>Nova Era</t>
  </si>
  <si>
    <t>3144706</t>
  </si>
  <si>
    <t>Nova Lima</t>
  </si>
  <si>
    <t>3144805</t>
  </si>
  <si>
    <t>Nova Módica</t>
  </si>
  <si>
    <t>3144904</t>
  </si>
  <si>
    <t>Nova Ponte</t>
  </si>
  <si>
    <t>3145000</t>
  </si>
  <si>
    <t>Nova Porteirinha</t>
  </si>
  <si>
    <t>3145059</t>
  </si>
  <si>
    <t>Nova Resende</t>
  </si>
  <si>
    <t>3145109</t>
  </si>
  <si>
    <t>Nova Serrana</t>
  </si>
  <si>
    <t>3145208</t>
  </si>
  <si>
    <t>Nova União</t>
  </si>
  <si>
    <t>3136603</t>
  </si>
  <si>
    <t>Novo Cruzeiro</t>
  </si>
  <si>
    <t>3145307</t>
  </si>
  <si>
    <t>Novo Oriente de Minas</t>
  </si>
  <si>
    <t>3145356</t>
  </si>
  <si>
    <t>Novorizonte</t>
  </si>
  <si>
    <t>3145372</t>
  </si>
  <si>
    <t>Olaria</t>
  </si>
  <si>
    <t>3145406</t>
  </si>
  <si>
    <t>Olhos-D'Água</t>
  </si>
  <si>
    <t>3145455</t>
  </si>
  <si>
    <t>Olímpio Noronha</t>
  </si>
  <si>
    <t>3145505</t>
  </si>
  <si>
    <t>Oliveira</t>
  </si>
  <si>
    <t>3145604</t>
  </si>
  <si>
    <t>Oliveira Fortes</t>
  </si>
  <si>
    <t>3145703</t>
  </si>
  <si>
    <t>Onça de Pitangui</t>
  </si>
  <si>
    <t>3145802</t>
  </si>
  <si>
    <t>Oratórios</t>
  </si>
  <si>
    <t>3145851</t>
  </si>
  <si>
    <t>Orizânia</t>
  </si>
  <si>
    <t>3145877</t>
  </si>
  <si>
    <t>Ouro Branco</t>
  </si>
  <si>
    <t>3145901</t>
  </si>
  <si>
    <t>Ouro Fino</t>
  </si>
  <si>
    <t>3146008</t>
  </si>
  <si>
    <t>Ouro Preto</t>
  </si>
  <si>
    <t>3146107</t>
  </si>
  <si>
    <t>Ouro Verde de Minas</t>
  </si>
  <si>
    <t>3146206</t>
  </si>
  <si>
    <t>Padre Carvalho</t>
  </si>
  <si>
    <t>3146255</t>
  </si>
  <si>
    <t>Padre Paraíso</t>
  </si>
  <si>
    <t>3146305</t>
  </si>
  <si>
    <t>Pai Pedro</t>
  </si>
  <si>
    <t>3146552</t>
  </si>
  <si>
    <t>Paineiras</t>
  </si>
  <si>
    <t>3146404</t>
  </si>
  <si>
    <t>Pains</t>
  </si>
  <si>
    <t>3146503</t>
  </si>
  <si>
    <t>Paiva</t>
  </si>
  <si>
    <t>3146602</t>
  </si>
  <si>
    <t>Palma</t>
  </si>
  <si>
    <t>3146701</t>
  </si>
  <si>
    <t>Palmópolis</t>
  </si>
  <si>
    <t>3146750</t>
  </si>
  <si>
    <t>Papagaios</t>
  </si>
  <si>
    <t>3146909</t>
  </si>
  <si>
    <t>Pará de Minas</t>
  </si>
  <si>
    <t>3147105</t>
  </si>
  <si>
    <t>Paracatu</t>
  </si>
  <si>
    <t>3147006</t>
  </si>
  <si>
    <t>Paraguaçu</t>
  </si>
  <si>
    <t>3147204</t>
  </si>
  <si>
    <t>Paraisópolis</t>
  </si>
  <si>
    <t>3147303</t>
  </si>
  <si>
    <t>Paraopeba</t>
  </si>
  <si>
    <t>3147402</t>
  </si>
  <si>
    <t>Passa Quatro</t>
  </si>
  <si>
    <t>3147600</t>
  </si>
  <si>
    <t>Passa Tempo</t>
  </si>
  <si>
    <t>3147709</t>
  </si>
  <si>
    <t>Passa Vinte</t>
  </si>
  <si>
    <t>3147808</t>
  </si>
  <si>
    <t>Passabém</t>
  </si>
  <si>
    <t>3147501</t>
  </si>
  <si>
    <t>3147907</t>
  </si>
  <si>
    <t>Patis</t>
  </si>
  <si>
    <t>3147956</t>
  </si>
  <si>
    <t>3148004</t>
  </si>
  <si>
    <t>Patrocínio</t>
  </si>
  <si>
    <t>3148103</t>
  </si>
  <si>
    <t>Patrocínio do Muriaé</t>
  </si>
  <si>
    <t>3148202</t>
  </si>
  <si>
    <t>Paula Cândido</t>
  </si>
  <si>
    <t>3148301</t>
  </si>
  <si>
    <t>Paulistas</t>
  </si>
  <si>
    <t>3148400</t>
  </si>
  <si>
    <t>Pavão</t>
  </si>
  <si>
    <t>3148509</t>
  </si>
  <si>
    <t>Peçanha</t>
  </si>
  <si>
    <t>3148608</t>
  </si>
  <si>
    <t>Pedra Azul</t>
  </si>
  <si>
    <t>3148707</t>
  </si>
  <si>
    <t>Pedra Bonita</t>
  </si>
  <si>
    <t>3148756</t>
  </si>
  <si>
    <t>Pedra do Anta</t>
  </si>
  <si>
    <t>3148806</t>
  </si>
  <si>
    <t>Pedra do Indaiá</t>
  </si>
  <si>
    <t>3148905</t>
  </si>
  <si>
    <t>Pedra Dourada</t>
  </si>
  <si>
    <t>3149002</t>
  </si>
  <si>
    <t>Pedralva</t>
  </si>
  <si>
    <t>3149101</t>
  </si>
  <si>
    <t>Pedras de Maria da Cruz</t>
  </si>
  <si>
    <t>3149150</t>
  </si>
  <si>
    <t>Pedrinópolis</t>
  </si>
  <si>
    <t>3149200</t>
  </si>
  <si>
    <t>Pedro Leopoldo</t>
  </si>
  <si>
    <t>3149309</t>
  </si>
  <si>
    <t>Pedro Teixeira</t>
  </si>
  <si>
    <t>3149408</t>
  </si>
  <si>
    <t>Pequeri</t>
  </si>
  <si>
    <t>3149507</t>
  </si>
  <si>
    <t>Pequi</t>
  </si>
  <si>
    <t>3149606</t>
  </si>
  <si>
    <t>Perdigão</t>
  </si>
  <si>
    <t>3149705</t>
  </si>
  <si>
    <t>Perdizes</t>
  </si>
  <si>
    <t>3149804</t>
  </si>
  <si>
    <t>Perdões</t>
  </si>
  <si>
    <t>3149903</t>
  </si>
  <si>
    <t>Periquito</t>
  </si>
  <si>
    <t>3149952</t>
  </si>
  <si>
    <t>Pescador</t>
  </si>
  <si>
    <t>3150000</t>
  </si>
  <si>
    <t>Piau</t>
  </si>
  <si>
    <t>3150109</t>
  </si>
  <si>
    <t>Piedade de Caratinga</t>
  </si>
  <si>
    <t>3150158</t>
  </si>
  <si>
    <t>Piedade de Ponte Nova</t>
  </si>
  <si>
    <t>3150208</t>
  </si>
  <si>
    <t>Piedade do Rio Grande</t>
  </si>
  <si>
    <t>3150307</t>
  </si>
  <si>
    <t>Piedade dos Gerais</t>
  </si>
  <si>
    <t>3150406</t>
  </si>
  <si>
    <t>Pimenta</t>
  </si>
  <si>
    <t>3150505</t>
  </si>
  <si>
    <t>Pingo D'água</t>
  </si>
  <si>
    <t>3150539</t>
  </si>
  <si>
    <t>Pintópolis</t>
  </si>
  <si>
    <t>3150570</t>
  </si>
  <si>
    <t>Piracema</t>
  </si>
  <si>
    <t>3150604</t>
  </si>
  <si>
    <t>Pirajuba</t>
  </si>
  <si>
    <t>3150703</t>
  </si>
  <si>
    <t>Piranga</t>
  </si>
  <si>
    <t>3150802</t>
  </si>
  <si>
    <t>Piranguçu</t>
  </si>
  <si>
    <t>3150901</t>
  </si>
  <si>
    <t>Piranguinho</t>
  </si>
  <si>
    <t>3151008</t>
  </si>
  <si>
    <t>Pirapetinga</t>
  </si>
  <si>
    <t>3151107</t>
  </si>
  <si>
    <t>Pirapora</t>
  </si>
  <si>
    <t>3151206</t>
  </si>
  <si>
    <t>Piraúba</t>
  </si>
  <si>
    <t>3151305</t>
  </si>
  <si>
    <t>Pitangui</t>
  </si>
  <si>
    <t>3151404</t>
  </si>
  <si>
    <t>Piumhi</t>
  </si>
  <si>
    <t>3151503</t>
  </si>
  <si>
    <t>Planura</t>
  </si>
  <si>
    <t>3151602</t>
  </si>
  <si>
    <t>Poço Fundo</t>
  </si>
  <si>
    <t>3151701</t>
  </si>
  <si>
    <t>Poços de Caldas</t>
  </si>
  <si>
    <t>3151800</t>
  </si>
  <si>
    <t>Pocrane</t>
  </si>
  <si>
    <t>3151909</t>
  </si>
  <si>
    <t>Pompéu</t>
  </si>
  <si>
    <t>3152006</t>
  </si>
  <si>
    <t>3152105</t>
  </si>
  <si>
    <t>Ponto Chique</t>
  </si>
  <si>
    <t>3152131</t>
  </si>
  <si>
    <t>Ponto dos Volantes</t>
  </si>
  <si>
    <t>3152170</t>
  </si>
  <si>
    <t>Porteirinha</t>
  </si>
  <si>
    <t>3152204</t>
  </si>
  <si>
    <t>Porto Firme</t>
  </si>
  <si>
    <t>3152303</t>
  </si>
  <si>
    <t>Poté</t>
  </si>
  <si>
    <t>3152402</t>
  </si>
  <si>
    <t>3152501</t>
  </si>
  <si>
    <t>Pouso Alto</t>
  </si>
  <si>
    <t>3152600</t>
  </si>
  <si>
    <t>Prados</t>
  </si>
  <si>
    <t>3152709</t>
  </si>
  <si>
    <t>Prata</t>
  </si>
  <si>
    <t>3152808</t>
  </si>
  <si>
    <t>Pratápolis</t>
  </si>
  <si>
    <t>3152907</t>
  </si>
  <si>
    <t>Pratinha</t>
  </si>
  <si>
    <t>3153004</t>
  </si>
  <si>
    <t>Presidente Bernardes</t>
  </si>
  <si>
    <t>3153103</t>
  </si>
  <si>
    <t>Presidente Juscelino</t>
  </si>
  <si>
    <t>3153202</t>
  </si>
  <si>
    <t>Presidente Kubitschek</t>
  </si>
  <si>
    <t>3153301</t>
  </si>
  <si>
    <t>Presidente Olegário</t>
  </si>
  <si>
    <t>3153400</t>
  </si>
  <si>
    <t>Prudente de Morais</t>
  </si>
  <si>
    <t>3153608</t>
  </si>
  <si>
    <t>Quartel Geral</t>
  </si>
  <si>
    <t>3153707</t>
  </si>
  <si>
    <t>Queluzita</t>
  </si>
  <si>
    <t>3153806</t>
  </si>
  <si>
    <t>Raposos</t>
  </si>
  <si>
    <t>3153905</t>
  </si>
  <si>
    <t>Raul Soares</t>
  </si>
  <si>
    <t>3154002</t>
  </si>
  <si>
    <t>Recreio</t>
  </si>
  <si>
    <t>3154101</t>
  </si>
  <si>
    <t>Reduto</t>
  </si>
  <si>
    <t>3154150</t>
  </si>
  <si>
    <t>Resende Costa</t>
  </si>
  <si>
    <t>3154200</t>
  </si>
  <si>
    <t>Resplendor</t>
  </si>
  <si>
    <t>3154309</t>
  </si>
  <si>
    <t>Ressaquinha</t>
  </si>
  <si>
    <t>3154408</t>
  </si>
  <si>
    <t>Riachinho</t>
  </si>
  <si>
    <t>3154457</t>
  </si>
  <si>
    <t>Riacho dos Machados</t>
  </si>
  <si>
    <t>3154507</t>
  </si>
  <si>
    <t>Ribeirão das Neves</t>
  </si>
  <si>
    <t>3154606</t>
  </si>
  <si>
    <t>Ribeirão Vermelho</t>
  </si>
  <si>
    <t>3154705</t>
  </si>
  <si>
    <t>Rio Acima</t>
  </si>
  <si>
    <t>3154804</t>
  </si>
  <si>
    <t>Rio Casca</t>
  </si>
  <si>
    <t>3154903</t>
  </si>
  <si>
    <t>Rio do Prado</t>
  </si>
  <si>
    <t>3155108</t>
  </si>
  <si>
    <t>Rio Doce</t>
  </si>
  <si>
    <t>3155009</t>
  </si>
  <si>
    <t>Rio Espera</t>
  </si>
  <si>
    <t>3155207</t>
  </si>
  <si>
    <t>Rio Manso</t>
  </si>
  <si>
    <t>3155306</t>
  </si>
  <si>
    <t>Rio Novo</t>
  </si>
  <si>
    <t>3155405</t>
  </si>
  <si>
    <t>Rio Paranaíba</t>
  </si>
  <si>
    <t>3155504</t>
  </si>
  <si>
    <t>Rio Pardo de Minas</t>
  </si>
  <si>
    <t>3155603</t>
  </si>
  <si>
    <t>Rio Piracicaba</t>
  </si>
  <si>
    <t>3155702</t>
  </si>
  <si>
    <t>Rio Pomba</t>
  </si>
  <si>
    <t>3155801</t>
  </si>
  <si>
    <t>Rio Preto</t>
  </si>
  <si>
    <t>3155900</t>
  </si>
  <si>
    <t>Rio Vermelho</t>
  </si>
  <si>
    <t>3156007</t>
  </si>
  <si>
    <t>Ritápolis</t>
  </si>
  <si>
    <t>3156106</t>
  </si>
  <si>
    <t>Rochedo de Minas</t>
  </si>
  <si>
    <t>3156205</t>
  </si>
  <si>
    <t>Rodeiro</t>
  </si>
  <si>
    <t>3156304</t>
  </si>
  <si>
    <t>Romaria</t>
  </si>
  <si>
    <t>3156403</t>
  </si>
  <si>
    <t>Rosário da Limeira</t>
  </si>
  <si>
    <t>3156452</t>
  </si>
  <si>
    <t>Rubelita</t>
  </si>
  <si>
    <t>3156502</t>
  </si>
  <si>
    <t>Rubim</t>
  </si>
  <si>
    <t>3156601</t>
  </si>
  <si>
    <t>Sabará</t>
  </si>
  <si>
    <t>3156700</t>
  </si>
  <si>
    <t>Sabinópolis</t>
  </si>
  <si>
    <t>3156809</t>
  </si>
  <si>
    <t>Sacramento</t>
  </si>
  <si>
    <t>3156908</t>
  </si>
  <si>
    <t>3157005</t>
  </si>
  <si>
    <t>Salto da Divisa</t>
  </si>
  <si>
    <t>3157104</t>
  </si>
  <si>
    <t>Santa Bárbara</t>
  </si>
  <si>
    <t>3157203</t>
  </si>
  <si>
    <t>Santa Bárbara do Leste</t>
  </si>
  <si>
    <t>3157252</t>
  </si>
  <si>
    <t>Santa Bárbara do Monte Verde</t>
  </si>
  <si>
    <t>3157278</t>
  </si>
  <si>
    <t>Santa Bárbara do Tugúrio</t>
  </si>
  <si>
    <t>3157302</t>
  </si>
  <si>
    <t>Santa Cruz de Minas</t>
  </si>
  <si>
    <t>3157336</t>
  </si>
  <si>
    <t>Santa Cruz de Salinas</t>
  </si>
  <si>
    <t>3157377</t>
  </si>
  <si>
    <t>Santa Cruz do Escalvado</t>
  </si>
  <si>
    <t>3157401</t>
  </si>
  <si>
    <t>Santa Efigênia de Minas</t>
  </si>
  <si>
    <t>3157500</t>
  </si>
  <si>
    <t>Santa Fé de Minas</t>
  </si>
  <si>
    <t>3157609</t>
  </si>
  <si>
    <t>Santa Helena de Minas</t>
  </si>
  <si>
    <t>3157658</t>
  </si>
  <si>
    <t>Santa Juliana</t>
  </si>
  <si>
    <t>3157708</t>
  </si>
  <si>
    <t>Santa Luzia</t>
  </si>
  <si>
    <t>3157807</t>
  </si>
  <si>
    <t>Santa Margarida</t>
  </si>
  <si>
    <t>3157906</t>
  </si>
  <si>
    <t>Santa Maria de Itabira</t>
  </si>
  <si>
    <t>3158003</t>
  </si>
  <si>
    <t>Santa Maria do Salto</t>
  </si>
  <si>
    <t>3158102</t>
  </si>
  <si>
    <t>Santa Maria do Suaçuí</t>
  </si>
  <si>
    <t>3158201</t>
  </si>
  <si>
    <t>Santa Rita de Caldas</t>
  </si>
  <si>
    <t>3159209</t>
  </si>
  <si>
    <t>Santa Rita de Ibitipoca</t>
  </si>
  <si>
    <t>3159407</t>
  </si>
  <si>
    <t>Santa Rita de Jacutinga</t>
  </si>
  <si>
    <t>3159308</t>
  </si>
  <si>
    <t>Santa Rita de Minas</t>
  </si>
  <si>
    <t>3159357</t>
  </si>
  <si>
    <t>Santa Rita do Itueto</t>
  </si>
  <si>
    <t>3159506</t>
  </si>
  <si>
    <t>Santa Rita do Sapucaí</t>
  </si>
  <si>
    <t>3159605</t>
  </si>
  <si>
    <t>Santa Rosa da Serra</t>
  </si>
  <si>
    <t>3159704</t>
  </si>
  <si>
    <t>Santa Vitória</t>
  </si>
  <si>
    <t>3159803</t>
  </si>
  <si>
    <t>Santana da Vargem</t>
  </si>
  <si>
    <t>3158300</t>
  </si>
  <si>
    <t>Santana de Cataguases</t>
  </si>
  <si>
    <t>3158409</t>
  </si>
  <si>
    <t>Santana de Pirapama</t>
  </si>
  <si>
    <t>3158508</t>
  </si>
  <si>
    <t>Santana do Deserto</t>
  </si>
  <si>
    <t>3158607</t>
  </si>
  <si>
    <t>Santana do Garambéu</t>
  </si>
  <si>
    <t>3158706</t>
  </si>
  <si>
    <t>Santana do Jacaré</t>
  </si>
  <si>
    <t>3158805</t>
  </si>
  <si>
    <t>Santana do Manhuaçu</t>
  </si>
  <si>
    <t>3158904</t>
  </si>
  <si>
    <t>Santana do Paraíso</t>
  </si>
  <si>
    <t>3158953</t>
  </si>
  <si>
    <t>Santana do Riacho</t>
  </si>
  <si>
    <t>3159001</t>
  </si>
  <si>
    <t>Santana dos Montes</t>
  </si>
  <si>
    <t>3159100</t>
  </si>
  <si>
    <t>Santo Antônio do Amparo</t>
  </si>
  <si>
    <t>3159902</t>
  </si>
  <si>
    <t>Santo Antônio do Aventureiro</t>
  </si>
  <si>
    <t>3160009</t>
  </si>
  <si>
    <t>Santo Antônio do Grama</t>
  </si>
  <si>
    <t>3160108</t>
  </si>
  <si>
    <t>Santo Antônio do Itambé</t>
  </si>
  <si>
    <t>3160207</t>
  </si>
  <si>
    <t>Santo Antônio do Jacinto</t>
  </si>
  <si>
    <t>3160306</t>
  </si>
  <si>
    <t>Santo Antônio do Monte</t>
  </si>
  <si>
    <t>3160405</t>
  </si>
  <si>
    <t>Santo Antônio do Retiro</t>
  </si>
  <si>
    <t>3160454</t>
  </si>
  <si>
    <t>Santo Antônio do Rio Abaixo</t>
  </si>
  <si>
    <t>3160504</t>
  </si>
  <si>
    <t>Santo Hipólito</t>
  </si>
  <si>
    <t>3160603</t>
  </si>
  <si>
    <t>Santos Dumont</t>
  </si>
  <si>
    <t>3160702</t>
  </si>
  <si>
    <t>São Bento Abade</t>
  </si>
  <si>
    <t>3160801</t>
  </si>
  <si>
    <t>São Brás do Suaçuí</t>
  </si>
  <si>
    <t>3160900</t>
  </si>
  <si>
    <t>São Domingos das Dores</t>
  </si>
  <si>
    <t>3160959</t>
  </si>
  <si>
    <t>São Domingos do Prata</t>
  </si>
  <si>
    <t>3161007</t>
  </si>
  <si>
    <t>São Félix de Minas</t>
  </si>
  <si>
    <t>3161056</t>
  </si>
  <si>
    <t>3161106</t>
  </si>
  <si>
    <t>São Francisco de Paula</t>
  </si>
  <si>
    <t>3161205</t>
  </si>
  <si>
    <t>São Francisco de Sales</t>
  </si>
  <si>
    <t>3161304</t>
  </si>
  <si>
    <t>São Francisco do Glória</t>
  </si>
  <si>
    <t>3161403</t>
  </si>
  <si>
    <t>São Geraldo</t>
  </si>
  <si>
    <t>3161502</t>
  </si>
  <si>
    <t>São Geraldo da Piedade</t>
  </si>
  <si>
    <t>3161601</t>
  </si>
  <si>
    <t>São Geraldo do Baixio</t>
  </si>
  <si>
    <t>3161650</t>
  </si>
  <si>
    <t>São Gonçalo do Abaeté</t>
  </si>
  <si>
    <t>3161700</t>
  </si>
  <si>
    <t>São Gonçalo do Pará</t>
  </si>
  <si>
    <t>3161809</t>
  </si>
  <si>
    <t>São Gonçalo do Rio Abaixo</t>
  </si>
  <si>
    <t>3161908</t>
  </si>
  <si>
    <t>São Gonçalo do Rio Preto</t>
  </si>
  <si>
    <t>3125507</t>
  </si>
  <si>
    <t>São Gonçalo do Sapucaí</t>
  </si>
  <si>
    <t>3162005</t>
  </si>
  <si>
    <t>São Gotardo</t>
  </si>
  <si>
    <t>3162104</t>
  </si>
  <si>
    <t>São João Batista do Glória</t>
  </si>
  <si>
    <t>3162203</t>
  </si>
  <si>
    <t>São João da Lagoa</t>
  </si>
  <si>
    <t>3162252</t>
  </si>
  <si>
    <t>São João da Mata</t>
  </si>
  <si>
    <t>3162302</t>
  </si>
  <si>
    <t>São João da Ponte</t>
  </si>
  <si>
    <t>3162401</t>
  </si>
  <si>
    <t>São João das Missões</t>
  </si>
  <si>
    <t>3162450</t>
  </si>
  <si>
    <t>São João Del Rei</t>
  </si>
  <si>
    <t>3162500</t>
  </si>
  <si>
    <t>São João do Manhuaçu</t>
  </si>
  <si>
    <t>3162559</t>
  </si>
  <si>
    <t>São João do Manteninha</t>
  </si>
  <si>
    <t>3162575</t>
  </si>
  <si>
    <t>São João do Oriente</t>
  </si>
  <si>
    <t>3162609</t>
  </si>
  <si>
    <t>São João do Pacuí</t>
  </si>
  <si>
    <t>3162658</t>
  </si>
  <si>
    <t>São João do Paraíso</t>
  </si>
  <si>
    <t>3162708</t>
  </si>
  <si>
    <t>São João Evangelista</t>
  </si>
  <si>
    <t>3162807</t>
  </si>
  <si>
    <t>São João Nepomuceno</t>
  </si>
  <si>
    <t>3162906</t>
  </si>
  <si>
    <t>São Joaquim de Bicas</t>
  </si>
  <si>
    <t>3162922</t>
  </si>
  <si>
    <t>São José da Barra</t>
  </si>
  <si>
    <t>3162948</t>
  </si>
  <si>
    <t>São José da Lapa</t>
  </si>
  <si>
    <t>3162955</t>
  </si>
  <si>
    <t>São José da Safira</t>
  </si>
  <si>
    <t>3163003</t>
  </si>
  <si>
    <t>São José da Varginha</t>
  </si>
  <si>
    <t>3163102</t>
  </si>
  <si>
    <t>São José do Alegre</t>
  </si>
  <si>
    <t>3163201</t>
  </si>
  <si>
    <t>São José do Divino</t>
  </si>
  <si>
    <t>3163300</t>
  </si>
  <si>
    <t>São José do Goiabal</t>
  </si>
  <si>
    <t>3163409</t>
  </si>
  <si>
    <t>São José do Jacuri</t>
  </si>
  <si>
    <t>3163508</t>
  </si>
  <si>
    <t>São José do Mantimento</t>
  </si>
  <si>
    <t>3163607</t>
  </si>
  <si>
    <t>São Lourenço</t>
  </si>
  <si>
    <t>3163706</t>
  </si>
  <si>
    <t>São Miguel do Anta</t>
  </si>
  <si>
    <t>3163805</t>
  </si>
  <si>
    <t>São Pedro da União</t>
  </si>
  <si>
    <t>3163904</t>
  </si>
  <si>
    <t>São Pedro do Suaçuí</t>
  </si>
  <si>
    <t>3164100</t>
  </si>
  <si>
    <t>São Pedro dos Ferros</t>
  </si>
  <si>
    <t>3164001</t>
  </si>
  <si>
    <t>São Romão</t>
  </si>
  <si>
    <t>3164209</t>
  </si>
  <si>
    <t>São Roque de Minas</t>
  </si>
  <si>
    <t>3164308</t>
  </si>
  <si>
    <t>São Sebastião da Bela Vista</t>
  </si>
  <si>
    <t>3164407</t>
  </si>
  <si>
    <t>São Sebastião da Vargem Alegre</t>
  </si>
  <si>
    <t>3164431</t>
  </si>
  <si>
    <t>São Sebastião do Anta</t>
  </si>
  <si>
    <t>3164472</t>
  </si>
  <si>
    <t>São Sebastião do Maranhão</t>
  </si>
  <si>
    <t>3164506</t>
  </si>
  <si>
    <t>São Sebastião do Oeste</t>
  </si>
  <si>
    <t>3164605</t>
  </si>
  <si>
    <t>São Sebastião do Paraíso</t>
  </si>
  <si>
    <t>3164704</t>
  </si>
  <si>
    <t>São Sebastião do Rio Preto</t>
  </si>
  <si>
    <t>3164803</t>
  </si>
  <si>
    <t>São Sebastião do Rio Verde</t>
  </si>
  <si>
    <t>3164902</t>
  </si>
  <si>
    <t>São Thomé das Letras</t>
  </si>
  <si>
    <t>3165206</t>
  </si>
  <si>
    <t>São Tiago</t>
  </si>
  <si>
    <t>3165008</t>
  </si>
  <si>
    <t>São Tomás de Aquino</t>
  </si>
  <si>
    <t>3165107</t>
  </si>
  <si>
    <t>São Vicente de Minas</t>
  </si>
  <si>
    <t>3165305</t>
  </si>
  <si>
    <t>Sapucaí-Mirim</t>
  </si>
  <si>
    <t>3165404</t>
  </si>
  <si>
    <t>Sardoá</t>
  </si>
  <si>
    <t>3165503</t>
  </si>
  <si>
    <t>Sarzedo</t>
  </si>
  <si>
    <t>3165537</t>
  </si>
  <si>
    <t>Sem-peixe</t>
  </si>
  <si>
    <t>3165560</t>
  </si>
  <si>
    <t>Senador Amaral</t>
  </si>
  <si>
    <t>3165578</t>
  </si>
  <si>
    <t>Senador Cortes</t>
  </si>
  <si>
    <t>3165602</t>
  </si>
  <si>
    <t>Senador Firmino</t>
  </si>
  <si>
    <t>3165701</t>
  </si>
  <si>
    <t>Senador José Bento</t>
  </si>
  <si>
    <t>3165800</t>
  </si>
  <si>
    <t>Senador Modestino Gonçalves</t>
  </si>
  <si>
    <t>3165909</t>
  </si>
  <si>
    <t>Senhora de Oliveira</t>
  </si>
  <si>
    <t>3166006</t>
  </si>
  <si>
    <t>Senhora do Porto</t>
  </si>
  <si>
    <t>3166105</t>
  </si>
  <si>
    <t>Senhora dos Remédios</t>
  </si>
  <si>
    <t>3166204</t>
  </si>
  <si>
    <t>Sericita</t>
  </si>
  <si>
    <t>3166303</t>
  </si>
  <si>
    <t>Seritinga</t>
  </si>
  <si>
    <t>3166402</t>
  </si>
  <si>
    <t>Serra Azul de Minas</t>
  </si>
  <si>
    <t>3166501</t>
  </si>
  <si>
    <t>Serra da Saudade</t>
  </si>
  <si>
    <t>3166600</t>
  </si>
  <si>
    <t>Serra do Salitre</t>
  </si>
  <si>
    <t>3166808</t>
  </si>
  <si>
    <t>Serra dos Aimorés</t>
  </si>
  <si>
    <t>3166709</t>
  </si>
  <si>
    <t>Serrania</t>
  </si>
  <si>
    <t>3166907</t>
  </si>
  <si>
    <t>Serranópolis de Minas</t>
  </si>
  <si>
    <t>3166956</t>
  </si>
  <si>
    <t>Serranos</t>
  </si>
  <si>
    <t>3167004</t>
  </si>
  <si>
    <t>Serro</t>
  </si>
  <si>
    <t>3167103</t>
  </si>
  <si>
    <t>3167202</t>
  </si>
  <si>
    <t>Setubinha</t>
  </si>
  <si>
    <t>3165552</t>
  </si>
  <si>
    <t>Silveirânia</t>
  </si>
  <si>
    <t>3167301</t>
  </si>
  <si>
    <t>Silvianópolis</t>
  </si>
  <si>
    <t>3167400</t>
  </si>
  <si>
    <t>Simão Pereira</t>
  </si>
  <si>
    <t>3167509</t>
  </si>
  <si>
    <t>Simonésia</t>
  </si>
  <si>
    <t>3167608</t>
  </si>
  <si>
    <t>Sobrália</t>
  </si>
  <si>
    <t>3167707</t>
  </si>
  <si>
    <t>Soledade de Minas</t>
  </si>
  <si>
    <t>3167806</t>
  </si>
  <si>
    <t>Tabuleiro</t>
  </si>
  <si>
    <t>3167905</t>
  </si>
  <si>
    <t>Taiobeiras</t>
  </si>
  <si>
    <t>3168002</t>
  </si>
  <si>
    <t>Taparuba</t>
  </si>
  <si>
    <t>3168051</t>
  </si>
  <si>
    <t>Tapira</t>
  </si>
  <si>
    <t>3168101</t>
  </si>
  <si>
    <t>Tapiraí</t>
  </si>
  <si>
    <t>3168200</t>
  </si>
  <si>
    <t>Taquaraçu de Minas</t>
  </si>
  <si>
    <t>3168309</t>
  </si>
  <si>
    <t>Tarumirim</t>
  </si>
  <si>
    <t>3168408</t>
  </si>
  <si>
    <t>Teixeiras</t>
  </si>
  <si>
    <t>3168507</t>
  </si>
  <si>
    <t>3168606</t>
  </si>
  <si>
    <t>Timóteo</t>
  </si>
  <si>
    <t>3168705</t>
  </si>
  <si>
    <t>Tiradentes</t>
  </si>
  <si>
    <t>3168804</t>
  </si>
  <si>
    <t>Tiros</t>
  </si>
  <si>
    <t>3168903</t>
  </si>
  <si>
    <t>Tocantins</t>
  </si>
  <si>
    <t>3169000</t>
  </si>
  <si>
    <t>Tocos do Moji</t>
  </si>
  <si>
    <t>3169059</t>
  </si>
  <si>
    <t>Toledo</t>
  </si>
  <si>
    <t>3169109</t>
  </si>
  <si>
    <t>Tombos</t>
  </si>
  <si>
    <t>3169208</t>
  </si>
  <si>
    <t>Três Corações</t>
  </si>
  <si>
    <t>3169307</t>
  </si>
  <si>
    <t>Três Marias</t>
  </si>
  <si>
    <t>3169356</t>
  </si>
  <si>
    <t>Três Pontas</t>
  </si>
  <si>
    <t>3169406</t>
  </si>
  <si>
    <t>Tumiritinga</t>
  </si>
  <si>
    <t>3169505</t>
  </si>
  <si>
    <t>Tupaciguara</t>
  </si>
  <si>
    <t>3169604</t>
  </si>
  <si>
    <t>Turmalina</t>
  </si>
  <si>
    <t>3169703</t>
  </si>
  <si>
    <t>Turvolândia</t>
  </si>
  <si>
    <t>3169802</t>
  </si>
  <si>
    <t>Ubá</t>
  </si>
  <si>
    <t>3169901</t>
  </si>
  <si>
    <t>Ubaí</t>
  </si>
  <si>
    <t>3170008</t>
  </si>
  <si>
    <t>Ubaporanga</t>
  </si>
  <si>
    <t>3170057</t>
  </si>
  <si>
    <t>3170107</t>
  </si>
  <si>
    <t>3170206</t>
  </si>
  <si>
    <t>Umburatiba</t>
  </si>
  <si>
    <t>3170305</t>
  </si>
  <si>
    <t>3170404</t>
  </si>
  <si>
    <t>União de Minas</t>
  </si>
  <si>
    <t>3170438</t>
  </si>
  <si>
    <t>Uruana de Minas</t>
  </si>
  <si>
    <t>3170479</t>
  </si>
  <si>
    <t>Urucânia</t>
  </si>
  <si>
    <t>3170503</t>
  </si>
  <si>
    <t>Urucuia</t>
  </si>
  <si>
    <t>3170529</t>
  </si>
  <si>
    <t>Vargem Alegre</t>
  </si>
  <si>
    <t>3170578</t>
  </si>
  <si>
    <t>Vargem Bonita</t>
  </si>
  <si>
    <t>3170602</t>
  </si>
  <si>
    <t>Vargem Grande do Rio Pardo</t>
  </si>
  <si>
    <t>3170651</t>
  </si>
  <si>
    <t>Varginha</t>
  </si>
  <si>
    <t>3170701</t>
  </si>
  <si>
    <t>Varjão de Minas</t>
  </si>
  <si>
    <t>3170750</t>
  </si>
  <si>
    <t>Várzea da Palma</t>
  </si>
  <si>
    <t>3170800</t>
  </si>
  <si>
    <t>Varzelândia</t>
  </si>
  <si>
    <t>3170909</t>
  </si>
  <si>
    <t>Vazante</t>
  </si>
  <si>
    <t>3171006</t>
  </si>
  <si>
    <t>Verdelândia</t>
  </si>
  <si>
    <t>3171030</t>
  </si>
  <si>
    <t>Veredinha</t>
  </si>
  <si>
    <t>3171071</t>
  </si>
  <si>
    <t>Veríssimo</t>
  </si>
  <si>
    <t>3171105</t>
  </si>
  <si>
    <t>Vermelho Novo</t>
  </si>
  <si>
    <t>3171154</t>
  </si>
  <si>
    <t>Vespasiano</t>
  </si>
  <si>
    <t>3171204</t>
  </si>
  <si>
    <t>3171303</t>
  </si>
  <si>
    <t>Vieiras</t>
  </si>
  <si>
    <t>3171402</t>
  </si>
  <si>
    <t>Virgem da Lapa</t>
  </si>
  <si>
    <t>3171600</t>
  </si>
  <si>
    <t>Virgínia</t>
  </si>
  <si>
    <t>3171709</t>
  </si>
  <si>
    <t>Virginópolis</t>
  </si>
  <si>
    <t>3171808</t>
  </si>
  <si>
    <t>Virgolândia</t>
  </si>
  <si>
    <t>3171907</t>
  </si>
  <si>
    <t>Visconde do Rio Branco</t>
  </si>
  <si>
    <t>3172004</t>
  </si>
  <si>
    <t>Volta Grande</t>
  </si>
  <si>
    <t>3172103</t>
  </si>
  <si>
    <t>Wenceslau Braz</t>
  </si>
  <si>
    <t>3172202</t>
  </si>
  <si>
    <t>TOTAL</t>
  </si>
  <si>
    <t xml:space="preserve"> </t>
  </si>
  <si>
    <t>Pastagens Formadas  2017</t>
  </si>
  <si>
    <t>ICMS SOLIDÁRIO ( PRODUÇÃO DE ALIMENTOS Nº. 72) 2º semestre 2020</t>
  </si>
  <si>
    <t>total extensão+ programas municipais</t>
  </si>
  <si>
    <t>ICMS SOLIDÁRIO ( PRODUÇÃO DE ALIMENTOS Nº. 73) 1º semestre 2021</t>
  </si>
  <si>
    <t>Variação</t>
  </si>
  <si>
    <t>Periodo apurado  2º semestre 2020</t>
  </si>
  <si>
    <t>Queluzito</t>
  </si>
  <si>
    <t>ICMS SOLIDÁRIO - PRODUÇÃO DE ALIMENTOS (Nº. 74) Índices a vigorar no  2º semestre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</si>
</sst>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_-* #,##0.00000000_-;\-* #,##0.00000000_-;_-* \-??_-;_-@_-"/>
    <numFmt numFmtId="166" formatCode="#"/>
    <numFmt numFmtId="167" formatCode="#,###"/>
    <numFmt numFmtId="168" formatCode="0.00000"/>
    <numFmt numFmtId="169" formatCode="_-* #,##0.000000000_-;\-* #,##0.000000000_-;_-* \-??_-;_-@_-"/>
    <numFmt numFmtId="170" formatCode="_-* #,##0_-;\-* #,##0_-;_-* \-??_-;_-@_-"/>
  </numFmts>
  <fonts count="1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9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9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name val="Calibri"/>
      <family val="2"/>
      <charset val="1"/>
    </font>
    <font>
      <sz val="9"/>
      <name val="SansSerif"/>
    </font>
  </fonts>
  <fills count="11">
    <fill>
      <patternFill patternType="none"/>
    </fill>
    <fill>
      <patternFill patternType="gray125"/>
    </fill>
    <fill>
      <patternFill patternType="solid">
        <fgColor rgb="FFA9D18E"/>
        <bgColor rgb="FFD9D9D9"/>
      </patternFill>
    </fill>
    <fill>
      <patternFill patternType="solid">
        <fgColor rgb="FFFF0000"/>
        <bgColor rgb="FF9933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CC"/>
      </patternFill>
    </fill>
    <fill>
      <patternFill patternType="solid">
        <fgColor theme="9"/>
        <bgColor rgb="FF993300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7" fillId="0" borderId="0"/>
    <xf numFmtId="0" fontId="8" fillId="0" borderId="0"/>
    <xf numFmtId="9" fontId="7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/>
    <xf numFmtId="165" fontId="0" fillId="0" borderId="0" xfId="1" applyNumberFormat="1" applyFont="1" applyBorder="1" applyAlignment="1" applyProtection="1"/>
    <xf numFmtId="165" fontId="0" fillId="0" borderId="0" xfId="1" applyNumberFormat="1" applyFont="1" applyBorder="1" applyAlignment="1" applyProtection="1">
      <alignment horizontal="left"/>
    </xf>
    <xf numFmtId="0" fontId="0" fillId="0" borderId="0" xfId="0" applyFont="1" applyBorder="1" applyAlignment="1">
      <alignment horizontal="left"/>
    </xf>
    <xf numFmtId="0" fontId="1" fillId="0" borderId="1" xfId="0" applyFont="1" applyBorder="1" applyAlignment="1" applyProtection="1">
      <alignment horizontal="left"/>
    </xf>
    <xf numFmtId="0" fontId="2" fillId="0" borderId="2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/>
    </xf>
    <xf numFmtId="3" fontId="3" fillId="2" borderId="3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Border="1" applyAlignment="1" applyProtection="1">
      <alignment horizontal="center" vertical="center" wrapText="1"/>
    </xf>
    <xf numFmtId="167" fontId="2" fillId="0" borderId="2" xfId="0" applyNumberFormat="1" applyFont="1" applyBorder="1" applyAlignment="1">
      <alignment horizontal="center" vertical="top" wrapText="1"/>
    </xf>
    <xf numFmtId="165" fontId="2" fillId="0" borderId="5" xfId="1" applyNumberFormat="1" applyFont="1" applyBorder="1" applyAlignment="1" applyProtection="1">
      <alignment horizontal="left" vertical="top" wrapText="1"/>
    </xf>
    <xf numFmtId="165" fontId="2" fillId="0" borderId="2" xfId="1" applyNumberFormat="1" applyFont="1" applyBorder="1" applyAlignment="1" applyProtection="1">
      <alignment horizontal="left" vertical="top" wrapText="1"/>
    </xf>
    <xf numFmtId="165" fontId="2" fillId="0" borderId="6" xfId="1" applyNumberFormat="1" applyFont="1" applyBorder="1" applyAlignment="1" applyProtection="1">
      <alignment horizontal="left" vertical="top" wrapText="1"/>
    </xf>
    <xf numFmtId="165" fontId="2" fillId="0" borderId="7" xfId="1" applyNumberFormat="1" applyFont="1" applyBorder="1" applyAlignment="1" applyProtection="1">
      <alignment horizontal="left" vertical="top" wrapText="1"/>
    </xf>
    <xf numFmtId="0" fontId="0" fillId="0" borderId="0" xfId="0" applyFont="1" applyBorder="1" applyAlignment="1" applyProtection="1">
      <alignment horizontal="left"/>
    </xf>
    <xf numFmtId="0" fontId="0" fillId="0" borderId="0" xfId="0"/>
    <xf numFmtId="0" fontId="0" fillId="5" borderId="0" xfId="0" applyFill="1" applyBorder="1"/>
    <xf numFmtId="0" fontId="2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center" vertical="top" wrapText="1"/>
    </xf>
    <xf numFmtId="3" fontId="2" fillId="5" borderId="0" xfId="0" applyNumberFormat="1" applyFont="1" applyFill="1" applyBorder="1" applyAlignment="1" applyProtection="1">
      <alignment horizontal="center" vertical="center" wrapText="1"/>
    </xf>
    <xf numFmtId="167" fontId="2" fillId="5" borderId="0" xfId="0" applyNumberFormat="1" applyFont="1" applyFill="1" applyBorder="1" applyAlignment="1">
      <alignment horizontal="center" vertical="top" wrapText="1"/>
    </xf>
    <xf numFmtId="0" fontId="6" fillId="5" borderId="0" xfId="0" applyFont="1" applyFill="1" applyBorder="1" applyAlignment="1" applyProtection="1">
      <alignment horizontal="center" vertical="top" wrapText="1"/>
    </xf>
    <xf numFmtId="165" fontId="2" fillId="5" borderId="0" xfId="1" applyNumberFormat="1" applyFont="1" applyFill="1" applyBorder="1" applyAlignment="1" applyProtection="1">
      <alignment horizontal="center" vertical="top" wrapText="1"/>
    </xf>
    <xf numFmtId="165" fontId="2" fillId="5" borderId="0" xfId="1" applyNumberFormat="1" applyFont="1" applyFill="1" applyBorder="1" applyAlignment="1" applyProtection="1">
      <alignment horizontal="left" vertical="top" wrapText="1"/>
    </xf>
    <xf numFmtId="0" fontId="0" fillId="5" borderId="0" xfId="0" applyFont="1" applyFill="1" applyBorder="1" applyAlignment="1" applyProtection="1">
      <alignment horizontal="left"/>
    </xf>
    <xf numFmtId="0" fontId="0" fillId="5" borderId="0" xfId="0" applyFill="1" applyBorder="1"/>
    <xf numFmtId="165" fontId="0" fillId="5" borderId="0" xfId="1" applyNumberFormat="1" applyFont="1" applyFill="1" applyBorder="1" applyAlignment="1" applyProtection="1"/>
    <xf numFmtId="168" fontId="6" fillId="0" borderId="2" xfId="0" applyNumberFormat="1" applyFont="1" applyBorder="1" applyAlignment="1">
      <alignment horizontal="center" vertical="top" wrapText="1"/>
    </xf>
    <xf numFmtId="0" fontId="1" fillId="0" borderId="0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165" fontId="1" fillId="0" borderId="1" xfId="1" applyNumberFormat="1" applyFont="1" applyBorder="1" applyAlignment="1" applyProtection="1">
      <alignment horizontal="center"/>
    </xf>
    <xf numFmtId="165" fontId="0" fillId="0" borderId="0" xfId="1" applyNumberFormat="1" applyFont="1" applyBorder="1" applyAlignment="1" applyProtection="1">
      <alignment horizontal="center"/>
    </xf>
    <xf numFmtId="3" fontId="1" fillId="0" borderId="1" xfId="0" applyNumberFormat="1" applyFont="1" applyBorder="1" applyAlignment="1" applyProtection="1">
      <alignment horizontal="left"/>
    </xf>
    <xf numFmtId="167" fontId="2" fillId="0" borderId="0" xfId="0" applyNumberFormat="1" applyFont="1" applyBorder="1" applyAlignment="1">
      <alignment horizontal="center" vertical="top" wrapText="1"/>
    </xf>
    <xf numFmtId="167" fontId="2" fillId="0" borderId="5" xfId="0" applyNumberFormat="1" applyFont="1" applyBorder="1" applyAlignment="1">
      <alignment horizontal="center" vertical="top" wrapText="1"/>
    </xf>
    <xf numFmtId="167" fontId="2" fillId="0" borderId="11" xfId="0" applyNumberFormat="1" applyFont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left"/>
    </xf>
    <xf numFmtId="165" fontId="5" fillId="4" borderId="3" xfId="1" applyNumberFormat="1" applyFont="1" applyFill="1" applyBorder="1" applyAlignment="1" applyProtection="1">
      <alignment vertical="center"/>
    </xf>
    <xf numFmtId="165" fontId="5" fillId="4" borderId="4" xfId="1" applyNumberFormat="1" applyFont="1" applyFill="1" applyBorder="1" applyAlignment="1" applyProtection="1">
      <alignment vertical="center"/>
    </xf>
    <xf numFmtId="165" fontId="5" fillId="4" borderId="9" xfId="1" applyNumberFormat="1" applyFont="1" applyFill="1" applyBorder="1" applyAlignment="1" applyProtection="1">
      <alignment vertical="center"/>
    </xf>
    <xf numFmtId="165" fontId="5" fillId="4" borderId="8" xfId="1" applyNumberFormat="1" applyFont="1" applyFill="1" applyBorder="1" applyAlignment="1" applyProtection="1">
      <alignment vertical="center"/>
    </xf>
    <xf numFmtId="10" fontId="7" fillId="0" borderId="0" xfId="3" applyNumberFormat="1"/>
    <xf numFmtId="0" fontId="1" fillId="0" borderId="0" xfId="0" applyFont="1" applyBorder="1" applyAlignment="1" applyProtection="1">
      <alignment horizontal="left"/>
    </xf>
    <xf numFmtId="165" fontId="1" fillId="0" borderId="0" xfId="1" applyNumberFormat="1" applyFont="1" applyBorder="1" applyAlignment="1" applyProtection="1">
      <alignment horizontal="center"/>
    </xf>
    <xf numFmtId="3" fontId="3" fillId="2" borderId="13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0" fillId="0" borderId="0" xfId="0" quotePrefix="1"/>
    <xf numFmtId="0" fontId="0" fillId="0" borderId="13" xfId="0" applyBorder="1"/>
    <xf numFmtId="10" fontId="0" fillId="0" borderId="13" xfId="3" applyNumberFormat="1" applyFont="1" applyBorder="1"/>
    <xf numFmtId="0" fontId="3" fillId="8" borderId="13" xfId="0" applyFont="1" applyFill="1" applyBorder="1" applyAlignment="1">
      <alignment horizontal="center" vertical="center" wrapText="1"/>
    </xf>
    <xf numFmtId="169" fontId="7" fillId="0" borderId="13" xfId="1" applyNumberFormat="1" applyBorder="1"/>
    <xf numFmtId="0" fontId="0" fillId="9" borderId="13" xfId="0" applyFill="1" applyBorder="1"/>
    <xf numFmtId="165" fontId="7" fillId="9" borderId="13" xfId="1" applyNumberFormat="1" applyFill="1" applyBorder="1"/>
    <xf numFmtId="170" fontId="7" fillId="0" borderId="0" xfId="1" applyNumberFormat="1"/>
    <xf numFmtId="0" fontId="0" fillId="0" borderId="13" xfId="0" applyFill="1" applyBorder="1"/>
    <xf numFmtId="0" fontId="9" fillId="0" borderId="1" xfId="0" applyFont="1" applyBorder="1" applyAlignment="1" applyProtection="1">
      <alignment horizontal="left"/>
    </xf>
    <xf numFmtId="3" fontId="9" fillId="0" borderId="1" xfId="0" applyNumberFormat="1" applyFont="1" applyBorder="1" applyAlignment="1" applyProtection="1">
      <alignment horizontal="left"/>
    </xf>
    <xf numFmtId="0" fontId="9" fillId="0" borderId="1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165" fontId="9" fillId="0" borderId="1" xfId="1" applyNumberFormat="1" applyFont="1" applyBorder="1" applyAlignment="1" applyProtection="1">
      <alignment horizontal="center"/>
    </xf>
    <xf numFmtId="3" fontId="4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top" wrapText="1"/>
    </xf>
    <xf numFmtId="3" fontId="6" fillId="0" borderId="2" xfId="0" applyNumberFormat="1" applyFont="1" applyBorder="1" applyAlignment="1" applyProtection="1">
      <alignment horizontal="center" vertical="center" wrapText="1"/>
    </xf>
    <xf numFmtId="167" fontId="6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 applyProtection="1">
      <alignment horizontal="center" vertical="top" wrapText="1"/>
    </xf>
    <xf numFmtId="165" fontId="6" fillId="0" borderId="2" xfId="1" applyNumberFormat="1" applyFont="1" applyBorder="1" applyAlignment="1" applyProtection="1">
      <alignment horizontal="center" vertical="top" wrapText="1"/>
    </xf>
    <xf numFmtId="0" fontId="0" fillId="0" borderId="0" xfId="0" applyFill="1"/>
    <xf numFmtId="0" fontId="9" fillId="0" borderId="0" xfId="0" applyFont="1" applyFill="1" applyBorder="1" applyAlignment="1" applyProtection="1">
      <alignment horizontal="center" vertical="center"/>
    </xf>
    <xf numFmtId="166" fontId="4" fillId="0" borderId="2" xfId="0" applyNumberFormat="1" applyFont="1" applyFill="1" applyBorder="1" applyAlignment="1">
      <alignment horizontal="center" vertical="center" wrapText="1"/>
    </xf>
    <xf numFmtId="167" fontId="6" fillId="0" borderId="2" xfId="0" applyNumberFormat="1" applyFont="1" applyFill="1" applyBorder="1" applyAlignment="1">
      <alignment horizontal="center" vertical="top" wrapText="1"/>
    </xf>
    <xf numFmtId="167" fontId="2" fillId="0" borderId="0" xfId="0" applyNumberFormat="1" applyFont="1" applyFill="1" applyBorder="1" applyAlignment="1">
      <alignment horizontal="center" vertical="top" wrapText="1"/>
    </xf>
    <xf numFmtId="0" fontId="0" fillId="0" borderId="0" xfId="0" applyFill="1" applyBorder="1"/>
    <xf numFmtId="3" fontId="4" fillId="2" borderId="6" xfId="0" applyNumberFormat="1" applyFont="1" applyFill="1" applyBorder="1" applyAlignment="1">
      <alignment horizontal="center" vertical="center" wrapText="1"/>
    </xf>
    <xf numFmtId="3" fontId="4" fillId="2" borderId="10" xfId="0" applyNumberFormat="1" applyFont="1" applyFill="1" applyBorder="1" applyAlignment="1">
      <alignment horizontal="center" vertical="center" wrapText="1"/>
    </xf>
    <xf numFmtId="3" fontId="4" fillId="2" borderId="5" xfId="0" applyNumberFormat="1" applyFont="1" applyFill="1" applyBorder="1" applyAlignment="1">
      <alignment horizontal="center" vertical="center" wrapText="1"/>
    </xf>
    <xf numFmtId="165" fontId="5" fillId="4" borderId="3" xfId="1" applyNumberFormat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166" fontId="4" fillId="2" borderId="3" xfId="0" applyNumberFormat="1" applyFont="1" applyFill="1" applyBorder="1" applyAlignment="1">
      <alignment horizontal="center" vertical="center" wrapText="1"/>
    </xf>
    <xf numFmtId="165" fontId="5" fillId="4" borderId="4" xfId="1" applyNumberFormat="1" applyFont="1" applyFill="1" applyBorder="1" applyAlignment="1" applyProtection="1">
      <alignment horizontal="center" vertical="center"/>
    </xf>
    <xf numFmtId="165" fontId="5" fillId="4" borderId="9" xfId="1" applyNumberFormat="1" applyFont="1" applyFill="1" applyBorder="1" applyAlignment="1" applyProtection="1">
      <alignment horizontal="center" vertical="center"/>
    </xf>
    <xf numFmtId="165" fontId="5" fillId="4" borderId="12" xfId="1" applyNumberFormat="1" applyFont="1" applyFill="1" applyBorder="1" applyAlignment="1" applyProtection="1">
      <alignment horizontal="center" vertical="center"/>
    </xf>
    <xf numFmtId="166" fontId="4" fillId="10" borderId="3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165" fontId="4" fillId="3" borderId="3" xfId="1" applyNumberFormat="1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3" fontId="3" fillId="2" borderId="10" xfId="0" applyNumberFormat="1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 wrapText="1"/>
    </xf>
    <xf numFmtId="165" fontId="3" fillId="3" borderId="3" xfId="1" applyNumberFormat="1" applyFont="1" applyFill="1" applyBorder="1" applyAlignment="1" applyProtection="1">
      <alignment horizontal="center" vertical="center" wrapText="1"/>
    </xf>
    <xf numFmtId="166" fontId="3" fillId="2" borderId="3" xfId="0" applyNumberFormat="1" applyFont="1" applyFill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horizontal="center" vertical="center" wrapText="1"/>
    </xf>
    <xf numFmtId="166" fontId="4" fillId="8" borderId="13" xfId="0" applyNumberFormat="1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166" fontId="4" fillId="2" borderId="13" xfId="0" applyNumberFormat="1" applyFont="1" applyFill="1" applyBorder="1" applyAlignment="1">
      <alignment horizontal="center" vertical="center" wrapText="1"/>
    </xf>
    <xf numFmtId="165" fontId="3" fillId="8" borderId="13" xfId="1" applyNumberFormat="1" applyFont="1" applyFill="1" applyBorder="1" applyAlignment="1" applyProtection="1">
      <alignment horizontal="center" vertical="center" wrapText="1"/>
    </xf>
    <xf numFmtId="3" fontId="3" fillId="2" borderId="13" xfId="0" applyNumberFormat="1" applyFont="1" applyFill="1" applyBorder="1" applyAlignment="1">
      <alignment horizontal="center" vertical="center" wrapText="1"/>
    </xf>
    <xf numFmtId="165" fontId="3" fillId="6" borderId="13" xfId="1" applyNumberFormat="1" applyFont="1" applyFill="1" applyBorder="1" applyAlignment="1" applyProtection="1">
      <alignment horizontal="center" vertical="center" wrapText="1"/>
    </xf>
    <xf numFmtId="168" fontId="6" fillId="0" borderId="5" xfId="0" applyNumberFormat="1" applyFont="1" applyBorder="1" applyAlignment="1">
      <alignment horizontal="center" vertical="top" wrapText="1"/>
    </xf>
    <xf numFmtId="168" fontId="6" fillId="0" borderId="6" xfId="0" applyNumberFormat="1" applyFont="1" applyBorder="1" applyAlignment="1">
      <alignment horizontal="center" vertical="top" wrapText="1"/>
    </xf>
    <xf numFmtId="168" fontId="6" fillId="0" borderId="7" xfId="0" applyNumberFormat="1" applyFont="1" applyBorder="1" applyAlignment="1">
      <alignment horizontal="center" vertical="top" wrapText="1"/>
    </xf>
  </cellXfs>
  <cellStyles count="4">
    <cellStyle name="Normal" xfId="0" builtinId="0"/>
    <cellStyle name="Normal 2" xfId="2" xr:uid="{00000000-0005-0000-0000-000001000000}"/>
    <cellStyle name="Porcentagem" xfId="3" builtinId="5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Z893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5" sqref="D5"/>
    </sheetView>
  </sheetViews>
  <sheetFormatPr defaultColWidth="16" defaultRowHeight="15"/>
  <cols>
    <col min="2" max="2" width="16" style="1"/>
    <col min="4" max="4" width="16" style="16"/>
    <col min="8" max="8" width="16" style="16"/>
    <col min="9" max="9" width="16" style="71"/>
    <col min="16" max="16" width="16" style="2"/>
    <col min="17" max="17" width="18.7109375" style="2" customWidth="1"/>
    <col min="18" max="20" width="16" style="2"/>
    <col min="21" max="21" width="15.28515625" style="2" customWidth="1"/>
    <col min="22" max="24" width="16" customWidth="1"/>
    <col min="25" max="25" width="22.140625" customWidth="1"/>
    <col min="27" max="27" width="16.85546875" bestFit="1" customWidth="1"/>
  </cols>
  <sheetData>
    <row r="1" spans="1:26" s="16" customFormat="1" ht="15" hidden="1" customHeight="1">
      <c r="A1" s="29" t="s">
        <v>1731</v>
      </c>
      <c r="B1" s="29"/>
      <c r="C1" s="29"/>
      <c r="D1" s="29"/>
      <c r="E1" s="29"/>
      <c r="F1" s="29"/>
      <c r="G1" s="29"/>
      <c r="H1" s="29"/>
      <c r="I1" s="71"/>
      <c r="J1" s="29"/>
      <c r="K1" s="29"/>
      <c r="L1" s="29"/>
      <c r="M1" s="29"/>
      <c r="N1" s="29"/>
      <c r="O1" s="29"/>
      <c r="P1" s="29"/>
      <c r="Q1" s="3"/>
      <c r="R1" s="3"/>
      <c r="S1" s="3"/>
      <c r="T1" s="3"/>
      <c r="U1" s="3"/>
      <c r="V1" s="4"/>
      <c r="W1" s="4"/>
    </row>
    <row r="2" spans="1:26" ht="15.75" thickBot="1">
      <c r="A2" s="58" t="s">
        <v>1737</v>
      </c>
      <c r="B2" s="58"/>
      <c r="C2" s="59"/>
      <c r="D2" s="59"/>
      <c r="E2" s="60"/>
      <c r="F2" s="60"/>
      <c r="G2" s="60"/>
      <c r="H2" s="61"/>
      <c r="I2" s="72"/>
      <c r="J2" s="60"/>
      <c r="K2" s="60"/>
      <c r="L2" s="60"/>
      <c r="M2" s="60"/>
      <c r="N2" s="60"/>
      <c r="O2" s="60"/>
      <c r="P2" s="62"/>
      <c r="Q2" s="33"/>
      <c r="R2" s="33"/>
      <c r="S2" s="33"/>
      <c r="T2" s="33"/>
      <c r="U2" s="33"/>
      <c r="V2" s="4"/>
      <c r="W2" s="4"/>
    </row>
    <row r="3" spans="1:26" ht="24" customHeight="1" thickTop="1" thickBot="1">
      <c r="A3" s="81" t="s">
        <v>1</v>
      </c>
      <c r="B3" s="81" t="s">
        <v>2</v>
      </c>
      <c r="C3" s="77" t="s">
        <v>3</v>
      </c>
      <c r="D3" s="78"/>
      <c r="E3" s="79"/>
      <c r="F3" s="82" t="s">
        <v>1730</v>
      </c>
      <c r="G3" s="82" t="s">
        <v>4</v>
      </c>
      <c r="H3" s="82" t="s">
        <v>5</v>
      </c>
      <c r="I3" s="86" t="s">
        <v>6</v>
      </c>
      <c r="J3" s="87" t="s">
        <v>7</v>
      </c>
      <c r="K3" s="87"/>
      <c r="L3" s="87"/>
      <c r="M3" s="87"/>
      <c r="N3" s="87"/>
      <c r="O3" s="81" t="s">
        <v>8</v>
      </c>
      <c r="P3" s="88" t="s">
        <v>9</v>
      </c>
      <c r="Q3" s="80" t="s">
        <v>10</v>
      </c>
      <c r="R3" s="83" t="s">
        <v>11</v>
      </c>
      <c r="S3" s="83" t="s">
        <v>12</v>
      </c>
      <c r="T3" s="80" t="s">
        <v>13</v>
      </c>
      <c r="U3" s="80" t="s">
        <v>14</v>
      </c>
      <c r="V3" s="7"/>
      <c r="W3" s="7"/>
    </row>
    <row r="4" spans="1:26" ht="25.5" thickTop="1" thickBot="1">
      <c r="A4" s="81"/>
      <c r="B4" s="81"/>
      <c r="C4" s="63">
        <v>2019</v>
      </c>
      <c r="D4" s="63">
        <v>2020</v>
      </c>
      <c r="E4" s="64" t="s">
        <v>15</v>
      </c>
      <c r="F4" s="82"/>
      <c r="G4" s="82"/>
      <c r="H4" s="82"/>
      <c r="I4" s="86" t="s">
        <v>16</v>
      </c>
      <c r="J4" s="64" t="s">
        <v>17</v>
      </c>
      <c r="K4" s="64" t="s">
        <v>18</v>
      </c>
      <c r="L4" s="64" t="s">
        <v>19</v>
      </c>
      <c r="M4" s="64" t="s">
        <v>20</v>
      </c>
      <c r="N4" s="64" t="s">
        <v>21</v>
      </c>
      <c r="O4" s="81"/>
      <c r="P4" s="88"/>
      <c r="Q4" s="80"/>
      <c r="R4" s="83"/>
      <c r="S4" s="83"/>
      <c r="T4" s="84"/>
      <c r="U4" s="85"/>
      <c r="V4" s="39" t="s">
        <v>13</v>
      </c>
      <c r="W4" s="39" t="s">
        <v>1732</v>
      </c>
    </row>
    <row r="5" spans="1:26" ht="25.5" thickTop="1" thickBot="1">
      <c r="A5" s="65" t="s">
        <v>22</v>
      </c>
      <c r="B5" s="66">
        <v>3100104</v>
      </c>
      <c r="C5" s="67">
        <v>6989.98</v>
      </c>
      <c r="D5" s="67">
        <v>7451</v>
      </c>
      <c r="E5" s="67">
        <f>(C5+D5)/2</f>
        <v>7220.49</v>
      </c>
      <c r="F5" s="68">
        <v>35452</v>
      </c>
      <c r="G5" s="68">
        <f>E5+F5</f>
        <v>42672.49</v>
      </c>
      <c r="H5" s="68">
        <v>815</v>
      </c>
      <c r="I5" s="68">
        <v>209</v>
      </c>
      <c r="J5" s="68">
        <v>0</v>
      </c>
      <c r="K5" s="68">
        <v>224</v>
      </c>
      <c r="L5" s="68"/>
      <c r="M5" s="68">
        <v>39</v>
      </c>
      <c r="N5" s="68">
        <v>5</v>
      </c>
      <c r="O5" s="68" t="s">
        <v>23</v>
      </c>
      <c r="P5" s="70" t="e">
        <f>$U5</f>
        <v>#DIV/0!</v>
      </c>
      <c r="Q5" s="11">
        <f>G5/G$858*0.35</f>
        <v>10.977854832782064</v>
      </c>
      <c r="R5" s="12">
        <f>H5/H$858*0.3</f>
        <v>1.2224999999999999</v>
      </c>
      <c r="S5" s="13">
        <f>W5/W$858*0.3</f>
        <v>0.63883928571428561</v>
      </c>
      <c r="T5" s="12" t="e">
        <f>V5/V$858*0.05</f>
        <v>#DIV/0!</v>
      </c>
      <c r="U5" s="14" t="e">
        <f>Q5+R5+S5+T5</f>
        <v>#DIV/0!</v>
      </c>
      <c r="V5" s="15">
        <f>IF(O5="Não",0,1)</f>
        <v>0</v>
      </c>
      <c r="W5" s="15">
        <f>IF(ISERROR(I5+J5+K5+L5+M5+N5),0,I5+J5+K5+L5+M5+N5)</f>
        <v>477</v>
      </c>
      <c r="X5" s="44">
        <f>IF(ISERROR(ABS(1-U5/'Antigo 2020 2'!U5)),0,ABS(1-U5/'Antigo 2020 2'!U5))</f>
        <v>0</v>
      </c>
      <c r="Y5" s="56">
        <f>INT(X5*100000000000)</f>
        <v>0</v>
      </c>
      <c r="Z5" s="15">
        <f>IF(COUNTIF(Y$5:Y5,Y5)&gt;1,RANK(Y5,Y$5:Y$857)+COUNTIF(Y$5:Y5,Y5)-1,RANK(Y5,Y$5:Y$857))</f>
        <v>1</v>
      </c>
    </row>
    <row r="6" spans="1:26" ht="16.5" thickTop="1" thickBot="1">
      <c r="A6" s="65" t="s">
        <v>25</v>
      </c>
      <c r="B6" s="66" t="s">
        <v>26</v>
      </c>
      <c r="C6" s="67">
        <v>5292</v>
      </c>
      <c r="D6" s="67">
        <v>4042</v>
      </c>
      <c r="E6" s="67">
        <f>(C6+D6)/2</f>
        <v>4667</v>
      </c>
      <c r="F6" s="68">
        <v>74075</v>
      </c>
      <c r="G6" s="68">
        <f>E6+F6</f>
        <v>78742</v>
      </c>
      <c r="H6" s="68">
        <v>517</v>
      </c>
      <c r="I6" s="68">
        <v>110</v>
      </c>
      <c r="J6" s="68">
        <v>0</v>
      </c>
      <c r="K6" s="68">
        <v>215</v>
      </c>
      <c r="L6" s="68">
        <v>0</v>
      </c>
      <c r="M6" s="68">
        <v>0</v>
      </c>
      <c r="N6" s="68">
        <v>20</v>
      </c>
      <c r="O6" s="68" t="s">
        <v>23</v>
      </c>
      <c r="P6" s="70" t="e">
        <f>$U6</f>
        <v>#DIV/0!</v>
      </c>
      <c r="Q6" s="11">
        <f>G6/G$858*0.35</f>
        <v>20.257037853730242</v>
      </c>
      <c r="R6" s="12">
        <f>H6/H$858*0.3</f>
        <v>0.77549999999999997</v>
      </c>
      <c r="S6" s="13">
        <f>W6/W$858*0.3</f>
        <v>0.4620535714285714</v>
      </c>
      <c r="T6" s="12" t="e">
        <f>V6/V$858*0.05</f>
        <v>#DIV/0!</v>
      </c>
      <c r="U6" s="14" t="e">
        <f>Q6+R6+S6+T6</f>
        <v>#DIV/0!</v>
      </c>
      <c r="V6" s="15">
        <f>IF(O6="Não",0,1)</f>
        <v>0</v>
      </c>
      <c r="W6" s="15">
        <f>IF(ISERROR(I6+J6+K6+L6+M6+N6),0,I6+J6+K6+L6+M6+N6)</f>
        <v>345</v>
      </c>
      <c r="X6" s="44">
        <f>IF(ISERROR(ABS(1-U6/'Antigo 2020 2'!U6)),0,ABS(1-U6/'Antigo 2020 2'!U6))</f>
        <v>0</v>
      </c>
      <c r="Y6" s="56">
        <f>INT(X6*100000000000)</f>
        <v>0</v>
      </c>
      <c r="Z6" s="15">
        <f>IF(COUNTIF(Y$5:Y6,Y6)&gt;1,RANK(Y6,Y$5:Y$857)+COUNTIF(Y$5:Y6,Y6)-1,RANK(Y6,Y$5:Y$857))</f>
        <v>2</v>
      </c>
    </row>
    <row r="7" spans="1:26" ht="16.5" thickTop="1" thickBot="1">
      <c r="A7" s="65" t="s">
        <v>28</v>
      </c>
      <c r="B7" s="66" t="s">
        <v>29</v>
      </c>
      <c r="C7" s="67">
        <v>6268</v>
      </c>
      <c r="D7" s="67">
        <v>6118</v>
      </c>
      <c r="E7" s="67">
        <f>(C7+D7)/2</f>
        <v>6193</v>
      </c>
      <c r="F7" s="68">
        <v>19714</v>
      </c>
      <c r="G7" s="68">
        <f>E7+F7</f>
        <v>25907</v>
      </c>
      <c r="H7" s="68">
        <v>1733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  <c r="N7" s="68">
        <v>11</v>
      </c>
      <c r="O7" s="68" t="s">
        <v>23</v>
      </c>
      <c r="P7" s="70" t="e">
        <f>$U7</f>
        <v>#DIV/0!</v>
      </c>
      <c r="Q7" s="11">
        <f>G7/G$858*0.35</f>
        <v>6.6647923557515618</v>
      </c>
      <c r="R7" s="12">
        <f>H7/H$858*0.3</f>
        <v>2.5994999999999995</v>
      </c>
      <c r="S7" s="13">
        <f>W7/W$858*0.3</f>
        <v>1.4732142857142857E-2</v>
      </c>
      <c r="T7" s="12" t="e">
        <f>V7/V$858*0.05</f>
        <v>#DIV/0!</v>
      </c>
      <c r="U7" s="14" t="e">
        <f>Q7+R7+S7+T7</f>
        <v>#DIV/0!</v>
      </c>
      <c r="V7" s="15">
        <f>IF(O7="Não",0,1)</f>
        <v>0</v>
      </c>
      <c r="W7" s="15">
        <f>IF(ISERROR(I7+J7+K7+L7+M7+N7),0,I7+J7+K7+L7+M7+N7)</f>
        <v>11</v>
      </c>
      <c r="X7" s="44">
        <f>IF(ISERROR(ABS(1-U7/'Antigo 2020 2'!U7)),0,ABS(1-U7/'Antigo 2020 2'!U7))</f>
        <v>0</v>
      </c>
      <c r="Y7" s="56">
        <f>INT(X7*100000000000)</f>
        <v>0</v>
      </c>
      <c r="Z7" s="15">
        <f>IF(COUNTIF(Y$5:Y7,Y7)&gt;1,RANK(Y7,Y$5:Y$857)+COUNTIF(Y$5:Y7,Y7)-1,RANK(Y7,Y$5:Y$857))</f>
        <v>3</v>
      </c>
    </row>
    <row r="8" spans="1:26" ht="16.5" thickTop="1" thickBot="1">
      <c r="A8" s="65" t="s">
        <v>32</v>
      </c>
      <c r="B8" s="66" t="s">
        <v>33</v>
      </c>
      <c r="C8" s="67">
        <v>108.69</v>
      </c>
      <c r="D8" s="67">
        <v>111</v>
      </c>
      <c r="E8" s="67">
        <f>(C8+D8)/2</f>
        <v>109.845</v>
      </c>
      <c r="F8" s="68">
        <v>2735</v>
      </c>
      <c r="G8" s="68">
        <f>E8+F8</f>
        <v>2844.8449999999998</v>
      </c>
      <c r="H8" s="68">
        <v>635</v>
      </c>
      <c r="I8" s="68">
        <v>122</v>
      </c>
      <c r="J8" s="68">
        <v>0</v>
      </c>
      <c r="K8" s="68">
        <v>310</v>
      </c>
      <c r="L8" s="68">
        <v>0</v>
      </c>
      <c r="M8" s="68">
        <v>0</v>
      </c>
      <c r="N8" s="68">
        <v>28</v>
      </c>
      <c r="O8" s="68" t="s">
        <v>23</v>
      </c>
      <c r="P8" s="70" t="e">
        <f>$U8</f>
        <v>#DIV/0!</v>
      </c>
      <c r="Q8" s="11">
        <f>G8/G$858*0.35</f>
        <v>0.73186016170525536</v>
      </c>
      <c r="R8" s="12">
        <f>H8/H$858*0.3</f>
        <v>0.9524999999999999</v>
      </c>
      <c r="S8" s="13">
        <f>W8/W$858*0.3</f>
        <v>0.61607142857142849</v>
      </c>
      <c r="T8" s="12" t="e">
        <f>V8/V$858*0.05</f>
        <v>#DIV/0!</v>
      </c>
      <c r="U8" s="14" t="e">
        <f>Q8+R8+S8+T8</f>
        <v>#DIV/0!</v>
      </c>
      <c r="V8" s="15">
        <f>IF(O8="Não",0,1)</f>
        <v>0</v>
      </c>
      <c r="W8" s="15">
        <f>IF(ISERROR(I8+J8+K8+L8+M8+N8),0,I8+J8+K8+L8+M8+N8)</f>
        <v>460</v>
      </c>
      <c r="X8" s="44">
        <f>IF(ISERROR(ABS(1-U8/'Antigo 2020 2'!U8)),0,ABS(1-U8/'Antigo 2020 2'!U8))</f>
        <v>0</v>
      </c>
      <c r="Y8" s="56">
        <f>INT(X8*100000000000)</f>
        <v>0</v>
      </c>
      <c r="Z8" s="15">
        <f>IF(COUNTIF(Y$5:Y8,Y8)&gt;1,RANK(Y8,Y$5:Y$857)+COUNTIF(Y$5:Y8,Y8)-1,RANK(Y8,Y$5:Y$857))</f>
        <v>4</v>
      </c>
    </row>
    <row r="9" spans="1:26" ht="16.5" thickTop="1" thickBot="1">
      <c r="A9" s="65" t="s">
        <v>34</v>
      </c>
      <c r="B9" s="66" t="s">
        <v>35</v>
      </c>
      <c r="C9" s="67">
        <v>12428.380000000001</v>
      </c>
      <c r="D9" s="67">
        <v>12409</v>
      </c>
      <c r="E9" s="67">
        <f>(C9+D9)/2</f>
        <v>12418.69</v>
      </c>
      <c r="F9" s="68">
        <v>28412</v>
      </c>
      <c r="G9" s="68">
        <f>E9+F9</f>
        <v>40830.69</v>
      </c>
      <c r="H9" s="68">
        <v>530</v>
      </c>
      <c r="I9" s="68">
        <v>0</v>
      </c>
      <c r="J9" s="68">
        <v>0</v>
      </c>
      <c r="K9" s="68">
        <v>0</v>
      </c>
      <c r="L9" s="68">
        <v>0</v>
      </c>
      <c r="M9" s="68">
        <v>2</v>
      </c>
      <c r="N9" s="68">
        <v>10</v>
      </c>
      <c r="O9" s="68" t="s">
        <v>30</v>
      </c>
      <c r="P9" s="70" t="e">
        <f>$U9</f>
        <v>#DIV/0!</v>
      </c>
      <c r="Q9" s="11">
        <f>G9/G$858*0.35</f>
        <v>10.50403638368247</v>
      </c>
      <c r="R9" s="12">
        <f>H9/H$858*0.3</f>
        <v>0.79499999999999993</v>
      </c>
      <c r="S9" s="13">
        <f>W9/W$858*0.3</f>
        <v>1.607142857142857E-2</v>
      </c>
      <c r="T9" s="12" t="e">
        <f>V9/V$858*0.05</f>
        <v>#DIV/0!</v>
      </c>
      <c r="U9" s="14" t="e">
        <f>Q9+R9+S9+T9</f>
        <v>#DIV/0!</v>
      </c>
      <c r="V9" s="15">
        <f>IF(O9="Não",0,1)</f>
        <v>1</v>
      </c>
      <c r="W9" s="15">
        <f>IF(ISERROR(I9+J9+K9+L9+M9+N9),0,I9+J9+K9+L9+M9+N9)</f>
        <v>12</v>
      </c>
      <c r="X9" s="44">
        <f>IF(ISERROR(ABS(1-U9/'Antigo 2020 2'!U9)),0,ABS(1-U9/'Antigo 2020 2'!U9))</f>
        <v>0</v>
      </c>
      <c r="Y9" s="56">
        <f>INT(X9*100000000000)</f>
        <v>0</v>
      </c>
      <c r="Z9" s="15">
        <f>IF(COUNTIF(Y$5:Y9,Y9)&gt;1,RANK(Y9,Y$5:Y$857)+COUNTIF(Y$5:Y9,Y9)-1,RANK(Y9,Y$5:Y$857))</f>
        <v>5</v>
      </c>
    </row>
    <row r="10" spans="1:26" ht="16.5" thickTop="1" thickBot="1">
      <c r="A10" s="65" t="s">
        <v>37</v>
      </c>
      <c r="B10" s="66" t="s">
        <v>38</v>
      </c>
      <c r="C10" s="67">
        <v>5330</v>
      </c>
      <c r="D10" s="67">
        <v>5220</v>
      </c>
      <c r="E10" s="67">
        <f>(C10+D10)/2</f>
        <v>5275</v>
      </c>
      <c r="F10" s="68">
        <v>47536</v>
      </c>
      <c r="G10" s="68">
        <f>E10+F10</f>
        <v>52811</v>
      </c>
      <c r="H10" s="68">
        <v>2500</v>
      </c>
      <c r="I10" s="68">
        <v>244</v>
      </c>
      <c r="J10" s="68">
        <v>0</v>
      </c>
      <c r="K10" s="68">
        <v>350</v>
      </c>
      <c r="L10" s="68">
        <v>0</v>
      </c>
      <c r="M10" s="68">
        <v>0</v>
      </c>
      <c r="N10" s="68">
        <v>400</v>
      </c>
      <c r="O10" s="68" t="s">
        <v>30</v>
      </c>
      <c r="P10" s="70" t="e">
        <f>$U10</f>
        <v>#DIV/0!</v>
      </c>
      <c r="Q10" s="11">
        <f>G10/G$858*0.35</f>
        <v>13.586071297317162</v>
      </c>
      <c r="R10" s="12">
        <f>H10/H$858*0.3</f>
        <v>3.75</v>
      </c>
      <c r="S10" s="13">
        <f>W10/W$858*0.3</f>
        <v>1.33125</v>
      </c>
      <c r="T10" s="12" t="e">
        <f>V10/V$858*0.05</f>
        <v>#DIV/0!</v>
      </c>
      <c r="U10" s="14" t="e">
        <f>Q10+R10+S10+T10</f>
        <v>#DIV/0!</v>
      </c>
      <c r="V10" s="15">
        <f>IF(O10="Não",0,1)</f>
        <v>1</v>
      </c>
      <c r="W10" s="15">
        <f>IF(ISERROR(I10+J10+K10+L10+M10+N10),0,I10+J10+K10+L10+M10+N10)</f>
        <v>994</v>
      </c>
      <c r="X10" s="44">
        <f>IF(ISERROR(ABS(1-U10/'Antigo 2020 2'!U10)),0,ABS(1-U10/'Antigo 2020 2'!U10))</f>
        <v>0</v>
      </c>
      <c r="Y10" s="56">
        <f>INT(X10*100000000000)</f>
        <v>0</v>
      </c>
      <c r="Z10" s="15">
        <f>IF(COUNTIF(Y$5:Y10,Y10)&gt;1,RANK(Y10,Y$5:Y$857)+COUNTIF(Y$5:Y10,Y10)-1,RANK(Y10,Y$5:Y$857))</f>
        <v>6</v>
      </c>
    </row>
    <row r="11" spans="1:26" ht="16.5" thickTop="1" thickBot="1">
      <c r="A11" s="65" t="s">
        <v>40</v>
      </c>
      <c r="B11" s="66" t="s">
        <v>41</v>
      </c>
      <c r="C11" s="67">
        <v>49960</v>
      </c>
      <c r="D11" s="67">
        <v>50001</v>
      </c>
      <c r="E11" s="67">
        <f>(C11+D11)/2</f>
        <v>49980.5</v>
      </c>
      <c r="F11" s="68">
        <v>2654</v>
      </c>
      <c r="G11" s="68">
        <f>E11+F11</f>
        <v>52634.5</v>
      </c>
      <c r="H11" s="68">
        <v>200</v>
      </c>
      <c r="I11" s="68">
        <v>72</v>
      </c>
      <c r="J11" s="68">
        <v>0</v>
      </c>
      <c r="K11" s="68">
        <v>50</v>
      </c>
      <c r="L11" s="68">
        <v>0</v>
      </c>
      <c r="M11" s="68">
        <v>0</v>
      </c>
      <c r="N11" s="68">
        <v>10</v>
      </c>
      <c r="O11" s="68" t="s">
        <v>23</v>
      </c>
      <c r="P11" s="70" t="e">
        <f>$U11</f>
        <v>#DIV/0!</v>
      </c>
      <c r="Q11" s="11">
        <f>G11/G$858*0.35</f>
        <v>13.540665196618889</v>
      </c>
      <c r="R11" s="12">
        <f>H11/H$858*0.3</f>
        <v>0.3</v>
      </c>
      <c r="S11" s="13">
        <f>W11/W$858*0.3</f>
        <v>0.1767857142857143</v>
      </c>
      <c r="T11" s="12" t="e">
        <f>V11/V$858*0.05</f>
        <v>#DIV/0!</v>
      </c>
      <c r="U11" s="14" t="e">
        <f>Q11+R11+S11+T11</f>
        <v>#DIV/0!</v>
      </c>
      <c r="V11" s="15">
        <f>IF(O11="Não",0,1)</f>
        <v>0</v>
      </c>
      <c r="W11" s="15">
        <f>IF(ISERROR(I11+J11+K11+L11+M11+N11),0,I11+J11+K11+L11+M11+N11)</f>
        <v>132</v>
      </c>
      <c r="X11" s="44">
        <f>IF(ISERROR(ABS(1-U11/'Antigo 2020 2'!U11)),0,ABS(1-U11/'Antigo 2020 2'!U11))</f>
        <v>0</v>
      </c>
      <c r="Y11" s="56">
        <f>INT(X11*100000000000)</f>
        <v>0</v>
      </c>
      <c r="Z11" s="15">
        <f>IF(COUNTIF(Y$5:Y11,Y11)&gt;1,RANK(Y11,Y$5:Y$857)+COUNTIF(Y$5:Y11,Y11)-1,RANK(Y11,Y$5:Y$857))</f>
        <v>7</v>
      </c>
    </row>
    <row r="12" spans="1:26" ht="16.5" thickTop="1" thickBot="1">
      <c r="A12" s="65" t="s">
        <v>43</v>
      </c>
      <c r="B12" s="66" t="s">
        <v>44</v>
      </c>
      <c r="C12" s="67">
        <v>4375.8999999999987</v>
      </c>
      <c r="D12" s="67">
        <v>2415</v>
      </c>
      <c r="E12" s="67">
        <f>(C12+D12)/2</f>
        <v>3395.4499999999994</v>
      </c>
      <c r="F12" s="68">
        <v>7144</v>
      </c>
      <c r="G12" s="68">
        <f>E12+F12</f>
        <v>10539.449999999999</v>
      </c>
      <c r="H12" s="68">
        <v>740</v>
      </c>
      <c r="I12" s="68">
        <v>29</v>
      </c>
      <c r="J12" s="68">
        <v>0</v>
      </c>
      <c r="K12" s="68">
        <v>0</v>
      </c>
      <c r="L12" s="68">
        <v>0</v>
      </c>
      <c r="M12" s="68">
        <v>0</v>
      </c>
      <c r="N12" s="68">
        <v>3</v>
      </c>
      <c r="O12" s="68" t="s">
        <v>23</v>
      </c>
      <c r="P12" s="70" t="e">
        <f>$U12</f>
        <v>#DIV/0!</v>
      </c>
      <c r="Q12" s="11">
        <f>G12/G$858*0.35</f>
        <v>2.7113616317530318</v>
      </c>
      <c r="R12" s="12">
        <f>H12/H$858*0.3</f>
        <v>1.1100000000000001</v>
      </c>
      <c r="S12" s="13">
        <f>W12/W$858*0.3</f>
        <v>4.2857142857142851E-2</v>
      </c>
      <c r="T12" s="12" t="e">
        <f>V12/V$858*0.05</f>
        <v>#DIV/0!</v>
      </c>
      <c r="U12" s="14" t="e">
        <f>Q12+R12+S12+T12</f>
        <v>#DIV/0!</v>
      </c>
      <c r="V12" s="15">
        <f>IF(O12="Não",0,1)</f>
        <v>0</v>
      </c>
      <c r="W12" s="15">
        <f>IF(ISERROR(I12+J12+K12+L12+M12+N12),0,I12+J12+K12+L12+M12+N12)</f>
        <v>32</v>
      </c>
      <c r="X12" s="44">
        <f>IF(ISERROR(ABS(1-U12/'Antigo 2020 2'!U12)),0,ABS(1-U12/'Antigo 2020 2'!U12))</f>
        <v>0</v>
      </c>
      <c r="Y12" s="56">
        <f>INT(X12*100000000000)</f>
        <v>0</v>
      </c>
      <c r="Z12" s="15">
        <f>IF(COUNTIF(Y$5:Y12,Y12)&gt;1,RANK(Y12,Y$5:Y$857)+COUNTIF(Y$5:Y12,Y12)-1,RANK(Y12,Y$5:Y$857))</f>
        <v>8</v>
      </c>
    </row>
    <row r="13" spans="1:26" ht="16.5" thickTop="1" thickBot="1">
      <c r="A13" s="65" t="s">
        <v>46</v>
      </c>
      <c r="B13" s="66" t="s">
        <v>47</v>
      </c>
      <c r="C13" s="67">
        <v>934</v>
      </c>
      <c r="D13" s="67">
        <v>948</v>
      </c>
      <c r="E13" s="67">
        <f>(C13+D13)/2</f>
        <v>941</v>
      </c>
      <c r="F13" s="68">
        <v>34255</v>
      </c>
      <c r="G13" s="68">
        <f>E13+F13</f>
        <v>35196</v>
      </c>
      <c r="H13" s="68">
        <v>1729</v>
      </c>
      <c r="I13" s="68">
        <v>225</v>
      </c>
      <c r="J13" s="68">
        <v>0</v>
      </c>
      <c r="K13" s="68">
        <v>167</v>
      </c>
      <c r="L13" s="68">
        <v>20</v>
      </c>
      <c r="M13" s="68">
        <v>0</v>
      </c>
      <c r="N13" s="68">
        <v>60</v>
      </c>
      <c r="O13" s="68" t="s">
        <v>30</v>
      </c>
      <c r="P13" s="70" t="e">
        <f>$U13</f>
        <v>#DIV/0!</v>
      </c>
      <c r="Q13" s="11">
        <f>G13/G$858*0.35</f>
        <v>9.0544652701212787</v>
      </c>
      <c r="R13" s="12">
        <f>H13/H$858*0.3</f>
        <v>2.5934999999999997</v>
      </c>
      <c r="S13" s="13">
        <f>W13/W$858*0.3</f>
        <v>0.63214285714285712</v>
      </c>
      <c r="T13" s="12" t="e">
        <f>V13/V$858*0.05</f>
        <v>#DIV/0!</v>
      </c>
      <c r="U13" s="14" t="e">
        <f>Q13+R13+S13+T13</f>
        <v>#DIV/0!</v>
      </c>
      <c r="V13" s="15">
        <f>IF(O13="Não",0,1)</f>
        <v>1</v>
      </c>
      <c r="W13" s="15">
        <f>IF(ISERROR(I13+J13+K13+L13+M13+N13),0,I13+J13+K13+L13+M13+N13)</f>
        <v>472</v>
      </c>
      <c r="X13" s="44">
        <f>IF(ISERROR(ABS(1-U13/'Antigo 2020 2'!U13)),0,ABS(1-U13/'Antigo 2020 2'!U13))</f>
        <v>0</v>
      </c>
      <c r="Y13" s="56">
        <f>INT(X13*100000000000)</f>
        <v>0</v>
      </c>
      <c r="Z13" s="15">
        <f>IF(COUNTIF(Y$5:Y13,Y13)&gt;1,RANK(Y13,Y$5:Y$857)+COUNTIF(Y$5:Y13,Y13)-1,RANK(Y13,Y$5:Y$857))</f>
        <v>9</v>
      </c>
    </row>
    <row r="14" spans="1:26" ht="16.5" thickTop="1" thickBot="1">
      <c r="A14" s="65" t="s">
        <v>49</v>
      </c>
      <c r="B14" s="66" t="s">
        <v>50</v>
      </c>
      <c r="C14" s="67">
        <v>3494.5099999999998</v>
      </c>
      <c r="D14" s="67">
        <v>3426</v>
      </c>
      <c r="E14" s="67">
        <f>(C14+D14)/2</f>
        <v>3460.2550000000001</v>
      </c>
      <c r="F14" s="68">
        <v>11035</v>
      </c>
      <c r="G14" s="68">
        <f>E14+F14</f>
        <v>14495.255000000001</v>
      </c>
      <c r="H14" s="68">
        <v>1130</v>
      </c>
      <c r="I14" s="68">
        <v>366</v>
      </c>
      <c r="J14" s="68">
        <v>0</v>
      </c>
      <c r="K14" s="68">
        <v>0</v>
      </c>
      <c r="L14" s="68">
        <v>0</v>
      </c>
      <c r="M14" s="68">
        <v>0</v>
      </c>
      <c r="N14" s="68">
        <v>6</v>
      </c>
      <c r="O14" s="68" t="s">
        <v>30</v>
      </c>
      <c r="P14" s="70" t="e">
        <f>$U14</f>
        <v>#DIV/0!</v>
      </c>
      <c r="Q14" s="11">
        <f>G14/G$858*0.35</f>
        <v>3.7290255420801177</v>
      </c>
      <c r="R14" s="12">
        <f>H14/H$858*0.3</f>
        <v>1.6950000000000001</v>
      </c>
      <c r="S14" s="13">
        <f>W14/W$858*0.3</f>
        <v>0.49821428571428572</v>
      </c>
      <c r="T14" s="12" t="e">
        <f>V14/V$858*0.05</f>
        <v>#DIV/0!</v>
      </c>
      <c r="U14" s="14" t="e">
        <f>Q14+R14+S14+T14</f>
        <v>#DIV/0!</v>
      </c>
      <c r="V14" s="15">
        <f>IF(O14="Não",0,1)</f>
        <v>1</v>
      </c>
      <c r="W14" s="15">
        <f>IF(ISERROR(I14+J14+K14+L14+M14+N14),0,I14+J14+K14+L14+M14+N14)</f>
        <v>372</v>
      </c>
      <c r="X14" s="44">
        <f>IF(ISERROR(ABS(1-U14/'Antigo 2020 2'!U14)),0,ABS(1-U14/'Antigo 2020 2'!U14))</f>
        <v>0</v>
      </c>
      <c r="Y14" s="56">
        <f>INT(X14*100000000000)</f>
        <v>0</v>
      </c>
      <c r="Z14" s="15">
        <f>IF(COUNTIF(Y$5:Y14,Y14)&gt;1,RANK(Y14,Y$5:Y$857)+COUNTIF(Y$5:Y14,Y14)-1,RANK(Y14,Y$5:Y$857))</f>
        <v>10</v>
      </c>
    </row>
    <row r="15" spans="1:26" ht="16.5" thickTop="1" thickBot="1">
      <c r="A15" s="65" t="s">
        <v>52</v>
      </c>
      <c r="B15" s="66" t="s">
        <v>53</v>
      </c>
      <c r="C15" s="67">
        <v>4870</v>
      </c>
      <c r="D15" s="67">
        <v>4831</v>
      </c>
      <c r="E15" s="67">
        <f>(C15+D15)/2</f>
        <v>4850.5</v>
      </c>
      <c r="F15" s="68">
        <v>46635</v>
      </c>
      <c r="G15" s="68">
        <f>E15+F15</f>
        <v>51485.5</v>
      </c>
      <c r="H15" s="68">
        <v>2180</v>
      </c>
      <c r="I15" s="68">
        <v>29</v>
      </c>
      <c r="J15" s="68"/>
      <c r="K15" s="68">
        <v>770</v>
      </c>
      <c r="L15" s="68"/>
      <c r="M15" s="68"/>
      <c r="N15" s="68">
        <v>175</v>
      </c>
      <c r="O15" s="68" t="s">
        <v>23</v>
      </c>
      <c r="P15" s="70" t="e">
        <f>$U15</f>
        <v>#DIV/0!</v>
      </c>
      <c r="Q15" s="11">
        <f>G15/G$858*0.35</f>
        <v>13.245075339948547</v>
      </c>
      <c r="R15" s="12">
        <f>H15/H$858*0.3</f>
        <v>3.27</v>
      </c>
      <c r="S15" s="13">
        <f>W15/W$858*0.3</f>
        <v>1.3044642857142856</v>
      </c>
      <c r="T15" s="12" t="e">
        <f>V15/V$858*0.05</f>
        <v>#DIV/0!</v>
      </c>
      <c r="U15" s="14" t="e">
        <f>Q15+R15+S15+T15</f>
        <v>#DIV/0!</v>
      </c>
      <c r="V15" s="15">
        <f>IF(O15="Não",0,1)</f>
        <v>0</v>
      </c>
      <c r="W15" s="15">
        <f>IF(ISERROR(I15+J15+K15+L15+M15+N15),0,I15+J15+K15+L15+M15+N15)</f>
        <v>974</v>
      </c>
      <c r="X15" s="44">
        <f>IF(ISERROR(ABS(1-U15/'Antigo 2020 2'!U15)),0,ABS(1-U15/'Antigo 2020 2'!U15))</f>
        <v>0</v>
      </c>
      <c r="Y15" s="56">
        <f>INT(X15*100000000000)</f>
        <v>0</v>
      </c>
      <c r="Z15" s="15">
        <f>IF(COUNTIF(Y$5:Y15,Y15)&gt;1,RANK(Y15,Y$5:Y$857)+COUNTIF(Y$5:Y15,Y15)-1,RANK(Y15,Y$5:Y$857))</f>
        <v>11</v>
      </c>
    </row>
    <row r="16" spans="1:26" ht="16.5" thickTop="1" thickBot="1">
      <c r="A16" s="65" t="s">
        <v>55</v>
      </c>
      <c r="B16" s="66">
        <v>3101201</v>
      </c>
      <c r="C16" s="67">
        <v>3109</v>
      </c>
      <c r="D16" s="67">
        <v>3257</v>
      </c>
      <c r="E16" s="67">
        <f>(C16+D16)/2</f>
        <v>3183</v>
      </c>
      <c r="F16" s="68">
        <v>17533</v>
      </c>
      <c r="G16" s="68">
        <f>E16+F16</f>
        <v>20716</v>
      </c>
      <c r="H16" s="68">
        <v>650</v>
      </c>
      <c r="I16" s="68">
        <v>63</v>
      </c>
      <c r="J16" s="68">
        <v>0</v>
      </c>
      <c r="K16" s="68">
        <v>0</v>
      </c>
      <c r="L16" s="68">
        <v>0</v>
      </c>
      <c r="M16" s="68">
        <v>0</v>
      </c>
      <c r="N16" s="68">
        <v>8</v>
      </c>
      <c r="O16" s="68" t="s">
        <v>23</v>
      </c>
      <c r="P16" s="70" t="e">
        <f>$U16</f>
        <v>#DIV/0!</v>
      </c>
      <c r="Q16" s="11">
        <f>G16/G$858*0.35</f>
        <v>5.32936420433664</v>
      </c>
      <c r="R16" s="12">
        <f>H16/H$858*0.3</f>
        <v>0.97499999999999998</v>
      </c>
      <c r="S16" s="13">
        <f>W16/W$858*0.3</f>
        <v>9.508928571428571E-2</v>
      </c>
      <c r="T16" s="12" t="e">
        <f>V16/V$858*0.05</f>
        <v>#DIV/0!</v>
      </c>
      <c r="U16" s="14" t="e">
        <f>Q16+R16+S16+T16</f>
        <v>#DIV/0!</v>
      </c>
      <c r="V16" s="15">
        <f>IF(O16="Não",0,1)</f>
        <v>0</v>
      </c>
      <c r="W16" s="15">
        <f>IF(ISERROR(I16+J16+K16+L16+M16+N16),0,I16+J16+K16+L16+M16+N16)</f>
        <v>71</v>
      </c>
      <c r="X16" s="44">
        <f>IF(ISERROR(ABS(1-U16/'Antigo 2020 2'!U16)),0,ABS(1-U16/'Antigo 2020 2'!U16))</f>
        <v>0</v>
      </c>
      <c r="Y16" s="56">
        <f>INT(X16*100000000000)</f>
        <v>0</v>
      </c>
      <c r="Z16" s="15">
        <f>IF(COUNTIF(Y$5:Y16,Y16)&gt;1,RANK(Y16,Y$5:Y$857)+COUNTIF(Y$5:Y16,Y16)-1,RANK(Y16,Y$5:Y$857))</f>
        <v>12</v>
      </c>
    </row>
    <row r="17" spans="1:26" ht="16.5" thickTop="1" thickBot="1">
      <c r="A17" s="65" t="s">
        <v>56</v>
      </c>
      <c r="B17" s="66" t="s">
        <v>57</v>
      </c>
      <c r="C17" s="67">
        <v>295.21000000000004</v>
      </c>
      <c r="D17" s="67">
        <v>285</v>
      </c>
      <c r="E17" s="67">
        <f>(C17+D17)/2</f>
        <v>290.10500000000002</v>
      </c>
      <c r="F17" s="68">
        <v>524</v>
      </c>
      <c r="G17" s="68">
        <f>E17+F17</f>
        <v>814.10500000000002</v>
      </c>
      <c r="H17" s="68">
        <v>528</v>
      </c>
      <c r="I17" s="68">
        <v>140</v>
      </c>
      <c r="J17" s="68">
        <v>0</v>
      </c>
      <c r="K17" s="68">
        <v>8</v>
      </c>
      <c r="L17" s="68"/>
      <c r="M17" s="68"/>
      <c r="N17" s="68"/>
      <c r="O17" s="68" t="s">
        <v>23</v>
      </c>
      <c r="P17" s="70" t="e">
        <f>$U17</f>
        <v>#DIV/0!</v>
      </c>
      <c r="Q17" s="11">
        <f>G17/G$858*0.35</f>
        <v>0.20943531789783165</v>
      </c>
      <c r="R17" s="12">
        <f>H17/H$858*0.3</f>
        <v>0.79200000000000004</v>
      </c>
      <c r="S17" s="13">
        <f>W17/W$858*0.3</f>
        <v>0.1982142857142857</v>
      </c>
      <c r="T17" s="12" t="e">
        <f>V17/V$858*0.05</f>
        <v>#DIV/0!</v>
      </c>
      <c r="U17" s="14" t="e">
        <f>Q17+R17+S17+T17</f>
        <v>#DIV/0!</v>
      </c>
      <c r="V17" s="15">
        <f>IF(O17="Não",0,1)</f>
        <v>0</v>
      </c>
      <c r="W17" s="15">
        <f>IF(ISERROR(I17+J17+K17+L17+M17+N17),0,I17+J17+K17+L17+M17+N17)</f>
        <v>148</v>
      </c>
      <c r="X17" s="44">
        <f>IF(ISERROR(ABS(1-U17/'Antigo 2020 2'!U17)),0,ABS(1-U17/'Antigo 2020 2'!U17))</f>
        <v>0</v>
      </c>
      <c r="Y17" s="56">
        <f>INT(X17*100000000000)</f>
        <v>0</v>
      </c>
      <c r="Z17" s="15">
        <f>IF(COUNTIF(Y$5:Y17,Y17)&gt;1,RANK(Y17,Y$5:Y$857)+COUNTIF(Y$5:Y17,Y17)-1,RANK(Y17,Y$5:Y$857))</f>
        <v>13</v>
      </c>
    </row>
    <row r="18" spans="1:26" ht="16.5" thickTop="1" thickBot="1">
      <c r="A18" s="65" t="s">
        <v>58</v>
      </c>
      <c r="B18" s="66" t="s">
        <v>59</v>
      </c>
      <c r="C18" s="67">
        <v>1510</v>
      </c>
      <c r="D18" s="67">
        <v>1510</v>
      </c>
      <c r="E18" s="67">
        <f>(C18+D18)/2</f>
        <v>1510</v>
      </c>
      <c r="F18" s="68">
        <v>112</v>
      </c>
      <c r="G18" s="68">
        <f>E18+F18</f>
        <v>1622</v>
      </c>
      <c r="H18" s="68">
        <v>450</v>
      </c>
      <c r="I18" s="68">
        <v>0</v>
      </c>
      <c r="J18" s="68"/>
      <c r="K18" s="68"/>
      <c r="L18" s="68"/>
      <c r="M18" s="68"/>
      <c r="N18" s="68"/>
      <c r="O18" s="68" t="s">
        <v>23</v>
      </c>
      <c r="P18" s="70" t="e">
        <f>$U18</f>
        <v>#DIV/0!</v>
      </c>
      <c r="Q18" s="11">
        <f>G18/G$858*0.35</f>
        <v>0.41727306137449466</v>
      </c>
      <c r="R18" s="12">
        <f>H18/H$858*0.3</f>
        <v>0.67499999999999993</v>
      </c>
      <c r="S18" s="13">
        <f>W18/W$858*0.3</f>
        <v>0</v>
      </c>
      <c r="T18" s="12" t="e">
        <f>V18/V$858*0.05</f>
        <v>#DIV/0!</v>
      </c>
      <c r="U18" s="14" t="e">
        <f>Q18+R18+S18+T18</f>
        <v>#DIV/0!</v>
      </c>
      <c r="V18" s="15">
        <f>IF(O18="Não",0,1)</f>
        <v>0</v>
      </c>
      <c r="W18" s="15">
        <f>IF(ISERROR(I18+J18+K18+L18+M18+N18),0,I18+J18+K18+L18+M18+N18)</f>
        <v>0</v>
      </c>
      <c r="X18" s="44">
        <f>IF(ISERROR(ABS(1-U18/'Antigo 2020 2'!U18)),0,ABS(1-U18/'Antigo 2020 2'!U18))</f>
        <v>0</v>
      </c>
      <c r="Y18" s="56">
        <f>INT(X18*100000000000)</f>
        <v>0</v>
      </c>
      <c r="Z18" s="15">
        <f>IF(COUNTIF(Y$5:Y18,Y18)&gt;1,RANK(Y18,Y$5:Y$857)+COUNTIF(Y$5:Y18,Y18)-1,RANK(Y18,Y$5:Y$857))</f>
        <v>14</v>
      </c>
    </row>
    <row r="19" spans="1:26" ht="16.5" thickTop="1" thickBot="1">
      <c r="A19" s="65" t="s">
        <v>61</v>
      </c>
      <c r="B19" s="66" t="s">
        <v>62</v>
      </c>
      <c r="C19" s="67">
        <v>208</v>
      </c>
      <c r="D19" s="67">
        <v>157</v>
      </c>
      <c r="E19" s="67">
        <f>(C19+D19)/2</f>
        <v>182.5</v>
      </c>
      <c r="F19" s="68">
        <v>27032</v>
      </c>
      <c r="G19" s="68">
        <f>E19+F19</f>
        <v>27214.5</v>
      </c>
      <c r="H19" s="68">
        <v>225</v>
      </c>
      <c r="I19" s="68">
        <v>125</v>
      </c>
      <c r="J19" s="68"/>
      <c r="K19" s="68">
        <v>38</v>
      </c>
      <c r="L19" s="68"/>
      <c r="M19" s="68"/>
      <c r="N19" s="68">
        <v>25</v>
      </c>
      <c r="O19" s="68" t="s">
        <v>30</v>
      </c>
      <c r="P19" s="70" t="e">
        <f>$U19</f>
        <v>#DIV/0!</v>
      </c>
      <c r="Q19" s="11">
        <f>G19/G$858*0.35</f>
        <v>7.0011576626240348</v>
      </c>
      <c r="R19" s="12">
        <f>H19/H$858*0.3</f>
        <v>0.33749999999999997</v>
      </c>
      <c r="S19" s="13">
        <f>W19/W$858*0.3</f>
        <v>0.25178571428571428</v>
      </c>
      <c r="T19" s="12" t="e">
        <f>V19/V$858*0.05</f>
        <v>#DIV/0!</v>
      </c>
      <c r="U19" s="14" t="e">
        <f>Q19+R19+S19+T19</f>
        <v>#DIV/0!</v>
      </c>
      <c r="V19" s="15">
        <f>IF(O19="Não",0,1)</f>
        <v>1</v>
      </c>
      <c r="W19" s="15">
        <f>IF(ISERROR(I19+J19+K19+L19+M19+N19),0,I19+J19+K19+L19+M19+N19)</f>
        <v>188</v>
      </c>
      <c r="X19" s="44">
        <f>IF(ISERROR(ABS(1-U19/'Antigo 2020 2'!U19)),0,ABS(1-U19/'Antigo 2020 2'!U19))</f>
        <v>0</v>
      </c>
      <c r="Y19" s="56">
        <f>INT(X19*100000000000)</f>
        <v>0</v>
      </c>
      <c r="Z19" s="15">
        <f>IF(COUNTIF(Y$5:Y19,Y19)&gt;1,RANK(Y19,Y$5:Y$857)+COUNTIF(Y$5:Y19,Y19)-1,RANK(Y19,Y$5:Y$857))</f>
        <v>15</v>
      </c>
    </row>
    <row r="20" spans="1:26" ht="16.5" thickTop="1" thickBot="1">
      <c r="A20" s="65" t="s">
        <v>64</v>
      </c>
      <c r="B20" s="66" t="s">
        <v>65</v>
      </c>
      <c r="C20" s="67">
        <v>41283</v>
      </c>
      <c r="D20" s="67">
        <v>45566</v>
      </c>
      <c r="E20" s="67">
        <f>(C20+D20)/2</f>
        <v>43424.5</v>
      </c>
      <c r="F20" s="68">
        <v>9658</v>
      </c>
      <c r="G20" s="68">
        <f>E20+F20</f>
        <v>53082.5</v>
      </c>
      <c r="H20" s="68">
        <v>960</v>
      </c>
      <c r="I20" s="68">
        <v>135</v>
      </c>
      <c r="J20" s="68">
        <v>0</v>
      </c>
      <c r="K20" s="68">
        <v>45</v>
      </c>
      <c r="L20" s="68">
        <v>0</v>
      </c>
      <c r="M20" s="68">
        <v>15</v>
      </c>
      <c r="N20" s="68">
        <v>186</v>
      </c>
      <c r="O20" s="68" t="s">
        <v>23</v>
      </c>
      <c r="P20" s="70" t="e">
        <f>$U20</f>
        <v>#DIV/0!</v>
      </c>
      <c r="Q20" s="11">
        <f>G20/G$858*0.35</f>
        <v>13.655916942300623</v>
      </c>
      <c r="R20" s="12">
        <f>H20/H$858*0.3</f>
        <v>1.44</v>
      </c>
      <c r="S20" s="13">
        <f>W20/W$858*0.3</f>
        <v>0.51026785714285716</v>
      </c>
      <c r="T20" s="12" t="e">
        <f>V20/V$858*0.05</f>
        <v>#DIV/0!</v>
      </c>
      <c r="U20" s="14" t="e">
        <f>Q20+R20+S20+T20</f>
        <v>#DIV/0!</v>
      </c>
      <c r="V20" s="15">
        <f>IF(O20="Não",0,1)</f>
        <v>0</v>
      </c>
      <c r="W20" s="15">
        <f>IF(ISERROR(I20+J20+K20+L20+M20+N20),0,I20+J20+K20+L20+M20+N20)</f>
        <v>381</v>
      </c>
      <c r="X20" s="44">
        <f>IF(ISERROR(ABS(1-U20/'Antigo 2020 2'!U20)),0,ABS(1-U20/'Antigo 2020 2'!U20))</f>
        <v>0</v>
      </c>
      <c r="Y20" s="56">
        <f>INT(X20*100000000000)</f>
        <v>0</v>
      </c>
      <c r="Z20" s="15">
        <f>IF(COUNTIF(Y$5:Y20,Y20)&gt;1,RANK(Y20,Y$5:Y$857)+COUNTIF(Y$5:Y20,Y20)-1,RANK(Y20,Y$5:Y$857))</f>
        <v>16</v>
      </c>
    </row>
    <row r="21" spans="1:26" ht="25.5" thickTop="1" thickBot="1">
      <c r="A21" s="65" t="s">
        <v>66</v>
      </c>
      <c r="B21" s="66" t="s">
        <v>67</v>
      </c>
      <c r="C21" s="67">
        <v>304</v>
      </c>
      <c r="D21" s="67">
        <v>286</v>
      </c>
      <c r="E21" s="67">
        <f>(C21+D21)/2</f>
        <v>295</v>
      </c>
      <c r="F21" s="68">
        <v>2120</v>
      </c>
      <c r="G21" s="68">
        <f>E21+F21</f>
        <v>2415</v>
      </c>
      <c r="H21" s="68">
        <v>1200</v>
      </c>
      <c r="I21" s="68">
        <v>109</v>
      </c>
      <c r="J21" s="68">
        <v>0</v>
      </c>
      <c r="K21" s="68">
        <v>86</v>
      </c>
      <c r="L21" s="68">
        <v>0</v>
      </c>
      <c r="M21" s="68">
        <v>0</v>
      </c>
      <c r="N21" s="68">
        <v>7</v>
      </c>
      <c r="O21" s="68" t="s">
        <v>23</v>
      </c>
      <c r="P21" s="70" t="e">
        <f>$U21</f>
        <v>#DIV/0!</v>
      </c>
      <c r="Q21" s="11">
        <f>G21/G$858*0.35</f>
        <v>0.62127894156560082</v>
      </c>
      <c r="R21" s="12">
        <f>H21/H$858*0.3</f>
        <v>1.7999999999999998</v>
      </c>
      <c r="S21" s="13">
        <f>W21/W$858*0.3</f>
        <v>0.27053571428571427</v>
      </c>
      <c r="T21" s="12" t="e">
        <f>V21/V$858*0.05</f>
        <v>#DIV/0!</v>
      </c>
      <c r="U21" s="14" t="e">
        <f>Q21+R21+S21+T21</f>
        <v>#DIV/0!</v>
      </c>
      <c r="V21" s="15">
        <f>IF(O21="Não",0,1)</f>
        <v>0</v>
      </c>
      <c r="W21" s="15">
        <f>IF(ISERROR(I21+J21+K21+L21+M21+N21),0,I21+J21+K21+L21+M21+N21)</f>
        <v>202</v>
      </c>
      <c r="X21" s="44">
        <f>IF(ISERROR(ABS(1-U21/'Antigo 2020 2'!U21)),0,ABS(1-U21/'Antigo 2020 2'!U21))</f>
        <v>0</v>
      </c>
      <c r="Y21" s="56">
        <f>INT(X21*100000000000)</f>
        <v>0</v>
      </c>
      <c r="Z21" s="15">
        <f>IF(COUNTIF(Y$5:Y21,Y21)&gt;1,RANK(Y21,Y$5:Y$857)+COUNTIF(Y$5:Y21,Y21)-1,RANK(Y21,Y$5:Y$857))</f>
        <v>17</v>
      </c>
    </row>
    <row r="22" spans="1:26" ht="16.5" thickTop="1" thickBot="1">
      <c r="A22" s="65" t="s">
        <v>68</v>
      </c>
      <c r="B22" s="66" t="s">
        <v>69</v>
      </c>
      <c r="C22" s="67">
        <v>881</v>
      </c>
      <c r="D22" s="67">
        <v>1052</v>
      </c>
      <c r="E22" s="67">
        <f>(C22+D22)/2</f>
        <v>966.5</v>
      </c>
      <c r="F22" s="68">
        <v>64193</v>
      </c>
      <c r="G22" s="68">
        <f>E22+F22</f>
        <v>65159.5</v>
      </c>
      <c r="H22" s="68">
        <v>2510</v>
      </c>
      <c r="I22" s="68">
        <v>436</v>
      </c>
      <c r="J22" s="68">
        <v>0</v>
      </c>
      <c r="K22" s="68">
        <v>200</v>
      </c>
      <c r="L22" s="68">
        <v>0</v>
      </c>
      <c r="M22" s="68">
        <v>0</v>
      </c>
      <c r="N22" s="68">
        <v>600</v>
      </c>
      <c r="O22" s="68" t="s">
        <v>30</v>
      </c>
      <c r="P22" s="70" t="e">
        <f>$U22</f>
        <v>#DIV/0!</v>
      </c>
      <c r="Q22" s="11">
        <f>G22/G$858*0.35</f>
        <v>16.76282616685042</v>
      </c>
      <c r="R22" s="12">
        <f>H22/H$858*0.3</f>
        <v>3.7650000000000001</v>
      </c>
      <c r="S22" s="13">
        <f>W22/W$858*0.3</f>
        <v>1.655357142857143</v>
      </c>
      <c r="T22" s="12" t="e">
        <f>V22/V$858*0.05</f>
        <v>#DIV/0!</v>
      </c>
      <c r="U22" s="14" t="e">
        <f>Q22+R22+S22+T22</f>
        <v>#DIV/0!</v>
      </c>
      <c r="V22" s="15">
        <f>IF(O22="Não",0,1)</f>
        <v>1</v>
      </c>
      <c r="W22" s="15">
        <f>IF(ISERROR(I22+J22+K22+L22+M22+N22),0,I22+J22+K22+L22+M22+N22)</f>
        <v>1236</v>
      </c>
      <c r="X22" s="44">
        <f>IF(ISERROR(ABS(1-U22/'Antigo 2020 2'!U22)),0,ABS(1-U22/'Antigo 2020 2'!U22))</f>
        <v>0</v>
      </c>
      <c r="Y22" s="56">
        <f>INT(X22*100000000000)</f>
        <v>0</v>
      </c>
      <c r="Z22" s="15">
        <f>IF(COUNTIF(Y$5:Y22,Y22)&gt;1,RANK(Y22,Y$5:Y$857)+COUNTIF(Y$5:Y22,Y22)-1,RANK(Y22,Y$5:Y$857))</f>
        <v>18</v>
      </c>
    </row>
    <row r="23" spans="1:26" ht="16.5" thickTop="1" thickBot="1">
      <c r="A23" s="65" t="s">
        <v>70</v>
      </c>
      <c r="B23" s="66" t="s">
        <v>71</v>
      </c>
      <c r="C23" s="67">
        <v>140</v>
      </c>
      <c r="D23" s="67">
        <v>350</v>
      </c>
      <c r="E23" s="67">
        <f>(C23+D23)/2</f>
        <v>245</v>
      </c>
      <c r="F23" s="68">
        <v>2558</v>
      </c>
      <c r="G23" s="68">
        <f>E23+F23</f>
        <v>2803</v>
      </c>
      <c r="H23" s="68">
        <v>90</v>
      </c>
      <c r="I23" s="68">
        <v>49</v>
      </c>
      <c r="J23" s="68">
        <v>0</v>
      </c>
      <c r="K23" s="68">
        <v>60</v>
      </c>
      <c r="L23" s="68">
        <v>0</v>
      </c>
      <c r="M23" s="68">
        <v>0</v>
      </c>
      <c r="N23" s="68">
        <v>5</v>
      </c>
      <c r="O23" s="68" t="s">
        <v>23</v>
      </c>
      <c r="P23" s="70" t="e">
        <f>$U23</f>
        <v>#DIV/0!</v>
      </c>
      <c r="Q23" s="11">
        <f>G23/G$858*0.35</f>
        <v>0.72109518559353181</v>
      </c>
      <c r="R23" s="12">
        <f>H23/H$858*0.3</f>
        <v>0.13500000000000001</v>
      </c>
      <c r="S23" s="13">
        <f>W23/W$858*0.3</f>
        <v>0.15267857142857141</v>
      </c>
      <c r="T23" s="12" t="e">
        <f>V23/V$858*0.05</f>
        <v>#DIV/0!</v>
      </c>
      <c r="U23" s="14" t="e">
        <f>Q23+R23+S23+T23</f>
        <v>#DIV/0!</v>
      </c>
      <c r="V23" s="15">
        <f>IF(O23="Não",0,1)</f>
        <v>0</v>
      </c>
      <c r="W23" s="15">
        <f>IF(ISERROR(I23+J23+K23+L23+M23+N23),0,I23+J23+K23+L23+M23+N23)</f>
        <v>114</v>
      </c>
      <c r="X23" s="44">
        <f>IF(ISERROR(ABS(1-U23/'Antigo 2020 2'!U23)),0,ABS(1-U23/'Antigo 2020 2'!U23))</f>
        <v>0</v>
      </c>
      <c r="Y23" s="56">
        <f>INT(X23*100000000000)</f>
        <v>0</v>
      </c>
      <c r="Z23" s="15">
        <f>IF(COUNTIF(Y$5:Y23,Y23)&gt;1,RANK(Y23,Y$5:Y$857)+COUNTIF(Y$5:Y23,Y23)-1,RANK(Y23,Y$5:Y$857))</f>
        <v>19</v>
      </c>
    </row>
    <row r="24" spans="1:26" ht="16.5" thickTop="1" thickBot="1">
      <c r="A24" s="65" t="s">
        <v>72</v>
      </c>
      <c r="B24" s="66" t="s">
        <v>73</v>
      </c>
      <c r="C24" s="67">
        <v>11624</v>
      </c>
      <c r="D24" s="67">
        <v>10074</v>
      </c>
      <c r="E24" s="67">
        <f>(C24+D24)/2</f>
        <v>10849</v>
      </c>
      <c r="F24" s="68">
        <v>7809</v>
      </c>
      <c r="G24" s="68">
        <f>E24+F24</f>
        <v>18658</v>
      </c>
      <c r="H24" s="68">
        <v>1407</v>
      </c>
      <c r="I24" s="68">
        <v>6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 t="s">
        <v>23</v>
      </c>
      <c r="P24" s="70" t="e">
        <f>$U24</f>
        <v>#DIV/0!</v>
      </c>
      <c r="Q24" s="11">
        <f>G24/G$858*0.35</f>
        <v>4.799926497611172</v>
      </c>
      <c r="R24" s="12">
        <f>H24/H$858*0.3</f>
        <v>2.1105</v>
      </c>
      <c r="S24" s="13">
        <f>W24/W$858*0.3</f>
        <v>8.0357142857142849E-3</v>
      </c>
      <c r="T24" s="12" t="e">
        <f>V24/V$858*0.05</f>
        <v>#DIV/0!</v>
      </c>
      <c r="U24" s="14" t="e">
        <f>Q24+R24+S24+T24</f>
        <v>#DIV/0!</v>
      </c>
      <c r="V24" s="15">
        <f>IF(O24="Não",0,1)</f>
        <v>0</v>
      </c>
      <c r="W24" s="15">
        <f>IF(ISERROR(I24+J24+K24+L24+M24+N24),0,I24+J24+K24+L24+M24+N24)</f>
        <v>6</v>
      </c>
      <c r="X24" s="44">
        <f>IF(ISERROR(ABS(1-U24/'Antigo 2020 2'!U24)),0,ABS(1-U24/'Antigo 2020 2'!U24))</f>
        <v>0</v>
      </c>
      <c r="Y24" s="56">
        <f>INT(X24*100000000000)</f>
        <v>0</v>
      </c>
      <c r="Z24" s="15">
        <f>IF(COUNTIF(Y$5:Y24,Y24)&gt;1,RANK(Y24,Y$5:Y$857)+COUNTIF(Y$5:Y24,Y24)-1,RANK(Y24,Y$5:Y$857))</f>
        <v>20</v>
      </c>
    </row>
    <row r="25" spans="1:26" ht="16.5" thickTop="1" thickBot="1">
      <c r="A25" s="65" t="s">
        <v>75</v>
      </c>
      <c r="B25" s="66" t="s">
        <v>76</v>
      </c>
      <c r="C25" s="67">
        <v>10694.95</v>
      </c>
      <c r="D25" s="67">
        <v>10985</v>
      </c>
      <c r="E25" s="67">
        <f>(C25+D25)/2</f>
        <v>10839.975</v>
      </c>
      <c r="F25" s="68">
        <v>12043</v>
      </c>
      <c r="G25" s="68">
        <f>E25+F25</f>
        <v>22882.974999999999</v>
      </c>
      <c r="H25" s="68">
        <v>1400</v>
      </c>
      <c r="I25" s="68">
        <v>287</v>
      </c>
      <c r="J25" s="68">
        <v>0</v>
      </c>
      <c r="K25" s="68">
        <v>115</v>
      </c>
      <c r="L25" s="68">
        <v>53</v>
      </c>
      <c r="M25" s="68">
        <v>53</v>
      </c>
      <c r="N25" s="68">
        <v>5</v>
      </c>
      <c r="O25" s="68" t="s">
        <v>23</v>
      </c>
      <c r="P25" s="70" t="e">
        <f>$U25</f>
        <v>#DIV/0!</v>
      </c>
      <c r="Q25" s="11">
        <f>G25/G$858*0.35</f>
        <v>5.8868366409408299</v>
      </c>
      <c r="R25" s="12">
        <f>H25/H$858*0.3</f>
        <v>2.1</v>
      </c>
      <c r="S25" s="13">
        <f>W25/W$858*0.3</f>
        <v>0.68705357142857149</v>
      </c>
      <c r="T25" s="12" t="e">
        <f>V25/V$858*0.05</f>
        <v>#DIV/0!</v>
      </c>
      <c r="U25" s="14" t="e">
        <f>Q25+R25+S25+T25</f>
        <v>#DIV/0!</v>
      </c>
      <c r="V25" s="15">
        <f>IF(O25="Não",0,1)</f>
        <v>0</v>
      </c>
      <c r="W25" s="15">
        <f>IF(ISERROR(I25+J25+K25+L25+M25+N25),0,I25+J25+K25+L25+M25+N25)</f>
        <v>513</v>
      </c>
      <c r="X25" s="44">
        <f>IF(ISERROR(ABS(1-U25/'Antigo 2020 2'!U25)),0,ABS(1-U25/'Antigo 2020 2'!U25))</f>
        <v>0</v>
      </c>
      <c r="Y25" s="56">
        <f>INT(X25*100000000000)</f>
        <v>0</v>
      </c>
      <c r="Z25" s="15">
        <f>IF(COUNTIF(Y$5:Y25,Y25)&gt;1,RANK(Y25,Y$5:Y$857)+COUNTIF(Y$5:Y25,Y25)-1,RANK(Y25,Y$5:Y$857))</f>
        <v>21</v>
      </c>
    </row>
    <row r="26" spans="1:26" ht="16.5" thickTop="1" thickBot="1">
      <c r="A26" s="65" t="s">
        <v>77</v>
      </c>
      <c r="B26" s="66" t="s">
        <v>78</v>
      </c>
      <c r="C26" s="67">
        <v>3800</v>
      </c>
      <c r="D26" s="67">
        <v>800</v>
      </c>
      <c r="E26" s="67">
        <f>(C26+D26)/2</f>
        <v>2300</v>
      </c>
      <c r="F26" s="68">
        <v>0</v>
      </c>
      <c r="G26" s="68">
        <f>E26+F26</f>
        <v>2300</v>
      </c>
      <c r="H26" s="68">
        <v>550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 t="s">
        <v>23</v>
      </c>
      <c r="P26" s="70" t="e">
        <f>$U26</f>
        <v>#DIV/0!</v>
      </c>
      <c r="Q26" s="11">
        <f>G26/G$858*0.35</f>
        <v>0.59169423006247701</v>
      </c>
      <c r="R26" s="12">
        <f>H26/H$858*0.3</f>
        <v>0.82499999999999996</v>
      </c>
      <c r="S26" s="13">
        <f>W26/W$858*0.3</f>
        <v>0</v>
      </c>
      <c r="T26" s="12" t="e">
        <f>V26/V$858*0.05</f>
        <v>#DIV/0!</v>
      </c>
      <c r="U26" s="14" t="e">
        <f>Q26+R26+S26+T26</f>
        <v>#DIV/0!</v>
      </c>
      <c r="V26" s="15">
        <f>IF(O26="Não",0,1)</f>
        <v>0</v>
      </c>
      <c r="W26" s="15">
        <f>IF(ISERROR(I26+J26+K26+L26+M26+N26),0,I26+J26+K26+L26+M26+N26)</f>
        <v>0</v>
      </c>
      <c r="X26" s="44">
        <f>IF(ISERROR(ABS(1-U26/'Antigo 2020 2'!U26)),0,ABS(1-U26/'Antigo 2020 2'!U26))</f>
        <v>0</v>
      </c>
      <c r="Y26" s="56">
        <f>INT(X26*100000000000)</f>
        <v>0</v>
      </c>
      <c r="Z26" s="15">
        <f>IF(COUNTIF(Y$5:Y26,Y26)&gt;1,RANK(Y26,Y$5:Y$857)+COUNTIF(Y$5:Y26,Y26)-1,RANK(Y26,Y$5:Y$857))</f>
        <v>22</v>
      </c>
    </row>
    <row r="27" spans="1:26" ht="16.5" thickTop="1" thickBot="1">
      <c r="A27" s="65" t="s">
        <v>80</v>
      </c>
      <c r="B27" s="66" t="s">
        <v>81</v>
      </c>
      <c r="C27" s="67">
        <v>6372</v>
      </c>
      <c r="D27" s="67">
        <v>6247</v>
      </c>
      <c r="E27" s="67">
        <f>(C27+D27)/2</f>
        <v>6309.5</v>
      </c>
      <c r="F27" s="68">
        <v>310</v>
      </c>
      <c r="G27" s="68">
        <f>E27+F27</f>
        <v>6619.5</v>
      </c>
      <c r="H27" s="68">
        <v>1250</v>
      </c>
      <c r="I27" s="68">
        <v>10</v>
      </c>
      <c r="J27" s="68">
        <v>0</v>
      </c>
      <c r="K27" s="68">
        <v>196</v>
      </c>
      <c r="L27" s="68">
        <v>0</v>
      </c>
      <c r="M27" s="68">
        <v>0</v>
      </c>
      <c r="N27" s="68">
        <v>15</v>
      </c>
      <c r="O27" s="68" t="s">
        <v>23</v>
      </c>
      <c r="P27" s="70" t="e">
        <f>$U27</f>
        <v>#DIV/0!</v>
      </c>
      <c r="Q27" s="11">
        <f>G27/G$858*0.35</f>
        <v>1.7029217199558986</v>
      </c>
      <c r="R27" s="12">
        <f>H27/H$858*0.3</f>
        <v>1.875</v>
      </c>
      <c r="S27" s="13">
        <f>W27/W$858*0.3</f>
        <v>0.29598214285714286</v>
      </c>
      <c r="T27" s="12" t="e">
        <f>V27/V$858*0.05</f>
        <v>#DIV/0!</v>
      </c>
      <c r="U27" s="14" t="e">
        <f>Q27+R27+S27+T27</f>
        <v>#DIV/0!</v>
      </c>
      <c r="V27" s="15">
        <f>IF(O27="Não",0,1)</f>
        <v>0</v>
      </c>
      <c r="W27" s="15">
        <f>IF(ISERROR(I27+J27+K27+L27+M27+N27),0,I27+J27+K27+L27+M27+N27)</f>
        <v>221</v>
      </c>
      <c r="X27" s="44">
        <f>IF(ISERROR(ABS(1-U27/'Antigo 2020 2'!U27)),0,ABS(1-U27/'Antigo 2020 2'!U27))</f>
        <v>0</v>
      </c>
      <c r="Y27" s="56">
        <f>INT(X27*100000000000)</f>
        <v>0</v>
      </c>
      <c r="Z27" s="15">
        <f>IF(COUNTIF(Y$5:Y27,Y27)&gt;1,RANK(Y27,Y$5:Y$857)+COUNTIF(Y$5:Y27,Y27)-1,RANK(Y27,Y$5:Y$857))</f>
        <v>23</v>
      </c>
    </row>
    <row r="28" spans="1:26" ht="16.5" thickTop="1" thickBot="1">
      <c r="A28" s="65" t="s">
        <v>82</v>
      </c>
      <c r="B28" s="66" t="s">
        <v>83</v>
      </c>
      <c r="C28" s="67">
        <v>6780</v>
      </c>
      <c r="D28" s="67">
        <v>6230</v>
      </c>
      <c r="E28" s="67">
        <f>(C28+D28)/2</f>
        <v>6505</v>
      </c>
      <c r="F28" s="68">
        <v>9338</v>
      </c>
      <c r="G28" s="68">
        <f>E28+F28</f>
        <v>15843</v>
      </c>
      <c r="H28" s="68">
        <v>3005</v>
      </c>
      <c r="I28" s="68">
        <v>7</v>
      </c>
      <c r="J28" s="68">
        <v>0</v>
      </c>
      <c r="K28" s="68">
        <v>88</v>
      </c>
      <c r="L28" s="68">
        <v>0</v>
      </c>
      <c r="M28" s="68">
        <v>0</v>
      </c>
      <c r="N28" s="68">
        <v>13</v>
      </c>
      <c r="O28" s="68" t="s">
        <v>30</v>
      </c>
      <c r="P28" s="70" t="e">
        <f>$U28</f>
        <v>#DIV/0!</v>
      </c>
      <c r="Q28" s="11">
        <f>G28/G$858*0.35</f>
        <v>4.0757442116868798</v>
      </c>
      <c r="R28" s="12">
        <f>H28/H$858*0.3</f>
        <v>4.5075000000000003</v>
      </c>
      <c r="S28" s="13">
        <f>W28/W$858*0.3</f>
        <v>0.14464285714285713</v>
      </c>
      <c r="T28" s="12" t="e">
        <f>V28/V$858*0.05</f>
        <v>#DIV/0!</v>
      </c>
      <c r="U28" s="14" t="e">
        <f>Q28+R28+S28+T28</f>
        <v>#DIV/0!</v>
      </c>
      <c r="V28" s="15">
        <f>IF(O28="Não",0,1)</f>
        <v>1</v>
      </c>
      <c r="W28" s="15">
        <f>IF(ISERROR(I28+J28+K28+L28+M28+N28),0,I28+J28+K28+L28+M28+N28)</f>
        <v>108</v>
      </c>
      <c r="X28" s="44">
        <f>IF(ISERROR(ABS(1-U28/'Antigo 2020 2'!U28)),0,ABS(1-U28/'Antigo 2020 2'!U28))</f>
        <v>0</v>
      </c>
      <c r="Y28" s="56">
        <f>INT(X28*100000000000)</f>
        <v>0</v>
      </c>
      <c r="Z28" s="15">
        <f>IF(COUNTIF(Y$5:Y28,Y28)&gt;1,RANK(Y28,Y$5:Y$857)+COUNTIF(Y$5:Y28,Y28)-1,RANK(Y28,Y$5:Y$857))</f>
        <v>24</v>
      </c>
    </row>
    <row r="29" spans="1:26" ht="16.5" thickTop="1" thickBot="1">
      <c r="A29" s="65" t="s">
        <v>84</v>
      </c>
      <c r="B29" s="66" t="s">
        <v>85</v>
      </c>
      <c r="C29" s="67">
        <v>1345</v>
      </c>
      <c r="D29" s="67">
        <v>103</v>
      </c>
      <c r="E29" s="67">
        <f>(C29+D29)/2</f>
        <v>724</v>
      </c>
      <c r="F29" s="68">
        <v>10151</v>
      </c>
      <c r="G29" s="68">
        <f>E29+F29</f>
        <v>10875</v>
      </c>
      <c r="H29" s="68">
        <v>1878</v>
      </c>
      <c r="I29" s="68">
        <v>142</v>
      </c>
      <c r="J29" s="68">
        <v>0</v>
      </c>
      <c r="K29" s="68">
        <v>25</v>
      </c>
      <c r="L29" s="68">
        <v>30</v>
      </c>
      <c r="M29" s="68">
        <v>0</v>
      </c>
      <c r="N29" s="68">
        <v>21</v>
      </c>
      <c r="O29" s="68" t="s">
        <v>30</v>
      </c>
      <c r="P29" s="70" t="e">
        <f>$U29</f>
        <v>#DIV/0!</v>
      </c>
      <c r="Q29" s="11">
        <f>G29/G$858*0.35</f>
        <v>2.7976846747519293</v>
      </c>
      <c r="R29" s="12">
        <f>H29/H$858*0.3</f>
        <v>2.8170000000000002</v>
      </c>
      <c r="S29" s="13">
        <f>W29/W$858*0.3</f>
        <v>0.29196428571428568</v>
      </c>
      <c r="T29" s="12" t="e">
        <f>V29/V$858*0.05</f>
        <v>#DIV/0!</v>
      </c>
      <c r="U29" s="14" t="e">
        <f>Q29+R29+S29+T29</f>
        <v>#DIV/0!</v>
      </c>
      <c r="V29" s="15">
        <f>IF(O29="Não",0,1)</f>
        <v>1</v>
      </c>
      <c r="W29" s="15">
        <f>IF(ISERROR(I29+J29+K29+L29+M29+N29),0,I29+J29+K29+L29+M29+N29)</f>
        <v>218</v>
      </c>
      <c r="X29" s="44">
        <f>IF(ISERROR(ABS(1-U29/'Antigo 2020 2'!U29)),0,ABS(1-U29/'Antigo 2020 2'!U29))</f>
        <v>0</v>
      </c>
      <c r="Y29" s="56">
        <f>INT(X29*100000000000)</f>
        <v>0</v>
      </c>
      <c r="Z29" s="15">
        <f>IF(COUNTIF(Y$5:Y29,Y29)&gt;1,RANK(Y29,Y$5:Y$857)+COUNTIF(Y$5:Y29,Y29)-1,RANK(Y29,Y$5:Y$857))</f>
        <v>25</v>
      </c>
    </row>
    <row r="30" spans="1:26" ht="16.5" thickTop="1" thickBot="1">
      <c r="A30" s="65" t="s">
        <v>86</v>
      </c>
      <c r="B30" s="66" t="s">
        <v>87</v>
      </c>
      <c r="C30" s="67">
        <v>2547</v>
      </c>
      <c r="D30" s="67">
        <v>2684</v>
      </c>
      <c r="E30" s="67">
        <f>(C30+D30)/2</f>
        <v>2615.5</v>
      </c>
      <c r="F30" s="68">
        <v>11084</v>
      </c>
      <c r="G30" s="68">
        <f>E30+F30</f>
        <v>13699.5</v>
      </c>
      <c r="H30" s="68">
        <v>800</v>
      </c>
      <c r="I30" s="68">
        <v>167</v>
      </c>
      <c r="J30" s="68">
        <v>0</v>
      </c>
      <c r="K30" s="68">
        <v>0</v>
      </c>
      <c r="L30" s="68">
        <v>0</v>
      </c>
      <c r="M30" s="68">
        <v>0</v>
      </c>
      <c r="N30" s="68">
        <v>10</v>
      </c>
      <c r="O30" s="68" t="s">
        <v>30</v>
      </c>
      <c r="P30" s="70" t="e">
        <f>$U30</f>
        <v>#DIV/0!</v>
      </c>
      <c r="Q30" s="11">
        <f>G30/G$858*0.35</f>
        <v>3.5243109151047403</v>
      </c>
      <c r="R30" s="12">
        <f>H30/H$858*0.3</f>
        <v>1.2</v>
      </c>
      <c r="S30" s="13">
        <f>W30/W$858*0.3</f>
        <v>0.23705357142857142</v>
      </c>
      <c r="T30" s="12" t="e">
        <f>V30/V$858*0.05</f>
        <v>#DIV/0!</v>
      </c>
      <c r="U30" s="14" t="e">
        <f>Q30+R30+S30+T30</f>
        <v>#DIV/0!</v>
      </c>
      <c r="V30" s="15">
        <f>IF(O30="Não",0,1)</f>
        <v>1</v>
      </c>
      <c r="W30" s="15">
        <f>IF(ISERROR(I30+J30+K30+L30+M30+N30),0,I30+J30+K30+L30+M30+N30)</f>
        <v>177</v>
      </c>
      <c r="X30" s="44">
        <f>IF(ISERROR(ABS(1-U30/'Antigo 2020 2'!U30)),0,ABS(1-U30/'Antigo 2020 2'!U30))</f>
        <v>0</v>
      </c>
      <c r="Y30" s="56">
        <f>INT(X30*100000000000)</f>
        <v>0</v>
      </c>
      <c r="Z30" s="15">
        <f>IF(COUNTIF(Y$5:Y30,Y30)&gt;1,RANK(Y30,Y$5:Y$857)+COUNTIF(Y$5:Y30,Y30)-1,RANK(Y30,Y$5:Y$857))</f>
        <v>26</v>
      </c>
    </row>
    <row r="31" spans="1:26" ht="16.5" thickTop="1" thickBot="1">
      <c r="A31" s="65" t="s">
        <v>88</v>
      </c>
      <c r="B31" s="66" t="s">
        <v>89</v>
      </c>
      <c r="C31" s="67">
        <v>493.5</v>
      </c>
      <c r="D31" s="67">
        <v>598</v>
      </c>
      <c r="E31" s="67">
        <f>(C31+D31)/2</f>
        <v>545.75</v>
      </c>
      <c r="F31" s="68">
        <v>12185</v>
      </c>
      <c r="G31" s="68">
        <f>E31+F31</f>
        <v>12730.75</v>
      </c>
      <c r="H31" s="68">
        <v>600</v>
      </c>
      <c r="I31" s="68">
        <v>209</v>
      </c>
      <c r="J31" s="68">
        <v>0</v>
      </c>
      <c r="K31" s="68">
        <v>120</v>
      </c>
      <c r="L31" s="68">
        <v>0</v>
      </c>
      <c r="M31" s="68">
        <v>0</v>
      </c>
      <c r="N31" s="68">
        <v>15</v>
      </c>
      <c r="O31" s="68" t="s">
        <v>23</v>
      </c>
      <c r="P31" s="70" t="e">
        <f>$U31</f>
        <v>#DIV/0!</v>
      </c>
      <c r="Q31" s="11">
        <f>G31/G$858*0.35</f>
        <v>3.2750918779860347</v>
      </c>
      <c r="R31" s="12">
        <f>H31/H$858*0.3</f>
        <v>0.89999999999999991</v>
      </c>
      <c r="S31" s="13">
        <f>W31/W$858*0.3</f>
        <v>0.46071428571428574</v>
      </c>
      <c r="T31" s="12" t="e">
        <f>V31/V$858*0.05</f>
        <v>#DIV/0!</v>
      </c>
      <c r="U31" s="14" t="e">
        <f>Q31+R31+S31+T31</f>
        <v>#DIV/0!</v>
      </c>
      <c r="V31" s="15">
        <f>IF(O31="Não",0,1)</f>
        <v>0</v>
      </c>
      <c r="W31" s="15">
        <f>IF(ISERROR(I31+J31+K31+L31+M31+N31),0,I31+J31+K31+L31+M31+N31)</f>
        <v>344</v>
      </c>
      <c r="X31" s="44">
        <f>IF(ISERROR(ABS(1-U31/'Antigo 2020 2'!U31)),0,ABS(1-U31/'Antigo 2020 2'!U31))</f>
        <v>0</v>
      </c>
      <c r="Y31" s="56">
        <f>INT(X31*100000000000)</f>
        <v>0</v>
      </c>
      <c r="Z31" s="15">
        <f>IF(COUNTIF(Y$5:Y31,Y31)&gt;1,RANK(Y31,Y$5:Y$857)+COUNTIF(Y$5:Y31,Y31)-1,RANK(Y31,Y$5:Y$857))</f>
        <v>27</v>
      </c>
    </row>
    <row r="32" spans="1:26" ht="16.5" thickTop="1" thickBot="1">
      <c r="A32" s="65" t="s">
        <v>91</v>
      </c>
      <c r="B32" s="66" t="s">
        <v>92</v>
      </c>
      <c r="C32" s="67">
        <v>1249.8700000000001</v>
      </c>
      <c r="D32" s="67">
        <v>1294</v>
      </c>
      <c r="E32" s="67">
        <f>(C32+D32)/2</f>
        <v>1271.9349999999999</v>
      </c>
      <c r="F32" s="68">
        <v>4164</v>
      </c>
      <c r="G32" s="68">
        <f>E32+F32</f>
        <v>5435.9349999999995</v>
      </c>
      <c r="H32" s="68">
        <v>700</v>
      </c>
      <c r="I32" s="68">
        <v>144</v>
      </c>
      <c r="J32" s="68">
        <v>0</v>
      </c>
      <c r="K32" s="68">
        <v>50</v>
      </c>
      <c r="L32" s="68">
        <v>0</v>
      </c>
      <c r="M32" s="68">
        <v>0</v>
      </c>
      <c r="N32" s="68">
        <v>0</v>
      </c>
      <c r="O32" s="68" t="s">
        <v>30</v>
      </c>
      <c r="P32" s="70" t="e">
        <f>$U32</f>
        <v>#DIV/0!</v>
      </c>
      <c r="Q32" s="11">
        <f>G32/G$858*0.35</f>
        <v>1.3984397280411611</v>
      </c>
      <c r="R32" s="12">
        <f>H32/H$858*0.3</f>
        <v>1.05</v>
      </c>
      <c r="S32" s="13">
        <f>W32/W$858*0.3</f>
        <v>0.25982142857142859</v>
      </c>
      <c r="T32" s="12" t="e">
        <f>V32/V$858*0.05</f>
        <v>#DIV/0!</v>
      </c>
      <c r="U32" s="14" t="e">
        <f>Q32+R32+S32+T32</f>
        <v>#DIV/0!</v>
      </c>
      <c r="V32" s="15">
        <f>IF(O32="Não",0,1)</f>
        <v>1</v>
      </c>
      <c r="W32" s="15">
        <f>IF(ISERROR(I32+J32+K32+L32+M32+N32),0,I32+J32+K32+L32+M32+N32)</f>
        <v>194</v>
      </c>
      <c r="X32" s="44">
        <f>IF(ISERROR(ABS(1-U32/'Antigo 2020 2'!U32)),0,ABS(1-U32/'Antigo 2020 2'!U32))</f>
        <v>0</v>
      </c>
      <c r="Y32" s="56">
        <f>INT(X32*100000000000)</f>
        <v>0</v>
      </c>
      <c r="Z32" s="15">
        <f>IF(COUNTIF(Y$5:Y32,Y32)&gt;1,RANK(Y32,Y$5:Y$857)+COUNTIF(Y$5:Y32,Y32)-1,RANK(Y32,Y$5:Y$857))</f>
        <v>28</v>
      </c>
    </row>
    <row r="33" spans="1:26" ht="16.5" thickTop="1" thickBot="1">
      <c r="A33" s="65" t="s">
        <v>93</v>
      </c>
      <c r="B33" s="66" t="s">
        <v>94</v>
      </c>
      <c r="C33" s="67">
        <v>13150</v>
      </c>
      <c r="D33" s="67">
        <v>14421</v>
      </c>
      <c r="E33" s="67">
        <f>(C33+D33)/2</f>
        <v>13785.5</v>
      </c>
      <c r="F33" s="68">
        <v>4417</v>
      </c>
      <c r="G33" s="68">
        <f>E33+F33</f>
        <v>18202.5</v>
      </c>
      <c r="H33" s="68">
        <v>3200</v>
      </c>
      <c r="I33" s="68">
        <v>284</v>
      </c>
      <c r="J33" s="68">
        <v>0</v>
      </c>
      <c r="K33" s="68">
        <v>33</v>
      </c>
      <c r="L33" s="68">
        <v>0</v>
      </c>
      <c r="M33" s="68">
        <v>0</v>
      </c>
      <c r="N33" s="68">
        <v>40</v>
      </c>
      <c r="O33" s="68" t="s">
        <v>30</v>
      </c>
      <c r="P33" s="70" t="e">
        <f>$U33</f>
        <v>#DIV/0!</v>
      </c>
      <c r="Q33" s="11">
        <f>G33/G$858*0.35</f>
        <v>4.6827453142227125</v>
      </c>
      <c r="R33" s="12">
        <f>H33/H$858*0.3</f>
        <v>4.8</v>
      </c>
      <c r="S33" s="13">
        <f>W33/W$858*0.3</f>
        <v>0.47812499999999997</v>
      </c>
      <c r="T33" s="12" t="e">
        <f>V33/V$858*0.05</f>
        <v>#DIV/0!</v>
      </c>
      <c r="U33" s="14" t="e">
        <f>Q33+R33+S33+T33</f>
        <v>#DIV/0!</v>
      </c>
      <c r="V33" s="15">
        <f>IF(O33="Não",0,1)</f>
        <v>1</v>
      </c>
      <c r="W33" s="15">
        <f>IF(ISERROR(I33+J33+K33+L33+M33+N33),0,I33+J33+K33+L33+M33+N33)</f>
        <v>357</v>
      </c>
      <c r="X33" s="44">
        <f>IF(ISERROR(ABS(1-U33/'Antigo 2020 2'!U33)),0,ABS(1-U33/'Antigo 2020 2'!U33))</f>
        <v>0</v>
      </c>
      <c r="Y33" s="56">
        <f>INT(X33*100000000000)</f>
        <v>0</v>
      </c>
      <c r="Z33" s="15">
        <f>IF(COUNTIF(Y$5:Y33,Y33)&gt;1,RANK(Y33,Y$5:Y$857)+COUNTIF(Y$5:Y33,Y33)-1,RANK(Y33,Y$5:Y$857))</f>
        <v>29</v>
      </c>
    </row>
    <row r="34" spans="1:26" ht="16.5" thickTop="1" thickBot="1">
      <c r="A34" s="65" t="s">
        <v>95</v>
      </c>
      <c r="B34" s="66" t="s">
        <v>96</v>
      </c>
      <c r="C34" s="67">
        <v>8155</v>
      </c>
      <c r="D34" s="67">
        <v>8645</v>
      </c>
      <c r="E34" s="67">
        <f>(C34+D34)/2</f>
        <v>8400</v>
      </c>
      <c r="F34" s="68">
        <v>13897</v>
      </c>
      <c r="G34" s="68">
        <f>E34+F34</f>
        <v>22297</v>
      </c>
      <c r="H34" s="68">
        <v>400</v>
      </c>
      <c r="I34" s="68">
        <v>71</v>
      </c>
      <c r="J34" s="68"/>
      <c r="K34" s="68">
        <v>23</v>
      </c>
      <c r="L34" s="68"/>
      <c r="M34" s="68"/>
      <c r="N34" s="68">
        <v>6</v>
      </c>
      <c r="O34" s="68" t="s">
        <v>23</v>
      </c>
      <c r="P34" s="70" t="e">
        <f>$U34</f>
        <v>#DIV/0!</v>
      </c>
      <c r="Q34" s="11">
        <f>G34/G$858*0.35</f>
        <v>5.7360896729143693</v>
      </c>
      <c r="R34" s="12">
        <f>H34/H$858*0.3</f>
        <v>0.6</v>
      </c>
      <c r="S34" s="13">
        <f>W34/W$858*0.3</f>
        <v>0.13392857142857142</v>
      </c>
      <c r="T34" s="12" t="e">
        <f>V34/V$858*0.05</f>
        <v>#DIV/0!</v>
      </c>
      <c r="U34" s="14" t="e">
        <f>Q34+R34+S34+T34</f>
        <v>#DIV/0!</v>
      </c>
      <c r="V34" s="15">
        <f>IF(O34="Não",0,1)</f>
        <v>0</v>
      </c>
      <c r="W34" s="15">
        <f>IF(ISERROR(I34+J34+K34+L34+M34+N34),0,I34+J34+K34+L34+M34+N34)</f>
        <v>100</v>
      </c>
      <c r="X34" s="44">
        <f>IF(ISERROR(ABS(1-U34/'Antigo 2020 2'!U34)),0,ABS(1-U34/'Antigo 2020 2'!U34))</f>
        <v>0</v>
      </c>
      <c r="Y34" s="56">
        <f>INT(X34*100000000000)</f>
        <v>0</v>
      </c>
      <c r="Z34" s="15">
        <f>IF(COUNTIF(Y$5:Y34,Y34)&gt;1,RANK(Y34,Y$5:Y$857)+COUNTIF(Y$5:Y34,Y34)-1,RANK(Y34,Y$5:Y$857))</f>
        <v>30</v>
      </c>
    </row>
    <row r="35" spans="1:26" ht="16.5" thickTop="1" thickBot="1">
      <c r="A35" s="65" t="s">
        <v>97</v>
      </c>
      <c r="B35" s="66" t="s">
        <v>98</v>
      </c>
      <c r="C35" s="67">
        <v>4737</v>
      </c>
      <c r="D35" s="67">
        <v>4837</v>
      </c>
      <c r="E35" s="67">
        <f>(C35+D35)/2</f>
        <v>4787</v>
      </c>
      <c r="F35" s="68">
        <v>2446</v>
      </c>
      <c r="G35" s="68">
        <f>E35+F35</f>
        <v>7233</v>
      </c>
      <c r="H35" s="68">
        <v>1151</v>
      </c>
      <c r="I35" s="68">
        <v>327</v>
      </c>
      <c r="J35" s="68">
        <v>0</v>
      </c>
      <c r="K35" s="68">
        <v>412</v>
      </c>
      <c r="L35" s="68">
        <v>274</v>
      </c>
      <c r="M35" s="68">
        <v>0</v>
      </c>
      <c r="N35" s="68">
        <v>105</v>
      </c>
      <c r="O35" s="68" t="s">
        <v>30</v>
      </c>
      <c r="P35" s="70" t="e">
        <f>$U35</f>
        <v>#DIV/0!</v>
      </c>
      <c r="Q35" s="11">
        <f>G35/G$858*0.35</f>
        <v>1.8607497243660418</v>
      </c>
      <c r="R35" s="12">
        <f>H35/H$858*0.3</f>
        <v>1.7264999999999999</v>
      </c>
      <c r="S35" s="13">
        <f>W35/W$858*0.3</f>
        <v>1.4973214285714287</v>
      </c>
      <c r="T35" s="12" t="e">
        <f>V35/V$858*0.05</f>
        <v>#DIV/0!</v>
      </c>
      <c r="U35" s="14" t="e">
        <f>Q35+R35+S35+T35</f>
        <v>#DIV/0!</v>
      </c>
      <c r="V35" s="15">
        <f>IF(O35="Não",0,1)</f>
        <v>1</v>
      </c>
      <c r="W35" s="15">
        <f>IF(ISERROR(I35+J35+K35+L35+M35+N35),0,I35+J35+K35+L35+M35+N35)</f>
        <v>1118</v>
      </c>
      <c r="X35" s="44">
        <f>IF(ISERROR(ABS(1-U35/'Antigo 2020 2'!U35)),0,ABS(1-U35/'Antigo 2020 2'!U35))</f>
        <v>0</v>
      </c>
      <c r="Y35" s="56">
        <f>INT(X35*100000000000)</f>
        <v>0</v>
      </c>
      <c r="Z35" s="15">
        <f>IF(COUNTIF(Y$5:Y35,Y35)&gt;1,RANK(Y35,Y$5:Y$857)+COUNTIF(Y$5:Y35,Y35)-1,RANK(Y35,Y$5:Y$857))</f>
        <v>31</v>
      </c>
    </row>
    <row r="36" spans="1:26" ht="16.5" thickTop="1" thickBot="1">
      <c r="A36" s="65" t="s">
        <v>99</v>
      </c>
      <c r="B36" s="66" t="s">
        <v>100</v>
      </c>
      <c r="C36" s="67">
        <v>963</v>
      </c>
      <c r="D36" s="67">
        <v>972</v>
      </c>
      <c r="E36" s="67">
        <f>(C36+D36)/2</f>
        <v>967.5</v>
      </c>
      <c r="F36" s="68">
        <v>3838</v>
      </c>
      <c r="G36" s="68">
        <f>E36+F36</f>
        <v>4805.5</v>
      </c>
      <c r="H36" s="68">
        <v>885</v>
      </c>
      <c r="I36" s="68">
        <v>117</v>
      </c>
      <c r="J36" s="68">
        <v>0</v>
      </c>
      <c r="K36" s="68">
        <v>0</v>
      </c>
      <c r="L36" s="68">
        <v>0</v>
      </c>
      <c r="M36" s="68">
        <v>0</v>
      </c>
      <c r="N36" s="68">
        <v>10</v>
      </c>
      <c r="O36" s="68" t="s">
        <v>23</v>
      </c>
      <c r="P36" s="70" t="e">
        <f>$U36</f>
        <v>#DIV/0!</v>
      </c>
      <c r="Q36" s="11">
        <f>G36/G$858*0.35</f>
        <v>1.2362550532892318</v>
      </c>
      <c r="R36" s="12">
        <f>H36/H$858*0.3</f>
        <v>1.3274999999999999</v>
      </c>
      <c r="S36" s="13">
        <f>W36/W$858*0.3</f>
        <v>0.17008928571428569</v>
      </c>
      <c r="T36" s="12" t="e">
        <f>V36/V$858*0.05</f>
        <v>#DIV/0!</v>
      </c>
      <c r="U36" s="14" t="e">
        <f>Q36+R36+S36+T36</f>
        <v>#DIV/0!</v>
      </c>
      <c r="V36" s="15">
        <f>IF(O36="Não",0,1)</f>
        <v>0</v>
      </c>
      <c r="W36" s="15">
        <f>IF(ISERROR(I36+J36+K36+L36+M36+N36),0,I36+J36+K36+L36+M36+N36)</f>
        <v>127</v>
      </c>
      <c r="X36" s="44">
        <f>IF(ISERROR(ABS(1-U36/'Antigo 2020 2'!U36)),0,ABS(1-U36/'Antigo 2020 2'!U36))</f>
        <v>0</v>
      </c>
      <c r="Y36" s="56">
        <f>INT(X36*100000000000)</f>
        <v>0</v>
      </c>
      <c r="Z36" s="15">
        <f>IF(COUNTIF(Y$5:Y36,Y36)&gt;1,RANK(Y36,Y$5:Y$857)+COUNTIF(Y$5:Y36,Y36)-1,RANK(Y36,Y$5:Y$857))</f>
        <v>32</v>
      </c>
    </row>
    <row r="37" spans="1:26" ht="16.5" thickTop="1" thickBot="1">
      <c r="A37" s="65" t="s">
        <v>101</v>
      </c>
      <c r="B37" s="66" t="s">
        <v>102</v>
      </c>
      <c r="C37" s="67">
        <v>19211.47</v>
      </c>
      <c r="D37" s="67">
        <v>19213</v>
      </c>
      <c r="E37" s="67">
        <f>(C37+D37)/2</f>
        <v>19212.235000000001</v>
      </c>
      <c r="F37" s="68">
        <v>10320</v>
      </c>
      <c r="G37" s="68">
        <f>E37+F37</f>
        <v>29532.235000000001</v>
      </c>
      <c r="H37" s="68">
        <v>712</v>
      </c>
      <c r="I37" s="68">
        <v>93</v>
      </c>
      <c r="J37" s="68"/>
      <c r="K37" s="68">
        <v>79</v>
      </c>
      <c r="L37" s="68"/>
      <c r="M37" s="68"/>
      <c r="N37" s="68">
        <v>3</v>
      </c>
      <c r="O37" s="68" t="s">
        <v>23</v>
      </c>
      <c r="P37" s="70" t="e">
        <f>$U37</f>
        <v>#DIV/0!</v>
      </c>
      <c r="Q37" s="11">
        <f>G37/G$858*0.35</f>
        <v>7.5974143697170158</v>
      </c>
      <c r="R37" s="12">
        <f>H37/H$858*0.3</f>
        <v>1.0680000000000001</v>
      </c>
      <c r="S37" s="13">
        <f>W37/W$858*0.3</f>
        <v>0.234375</v>
      </c>
      <c r="T37" s="12" t="e">
        <f>V37/V$858*0.05</f>
        <v>#DIV/0!</v>
      </c>
      <c r="U37" s="14" t="e">
        <f>Q37+R37+S37+T37</f>
        <v>#DIV/0!</v>
      </c>
      <c r="V37" s="15">
        <f>IF(O37="Não",0,1)</f>
        <v>0</v>
      </c>
      <c r="W37" s="15">
        <f>IF(ISERROR(I37+J37+K37+L37+M37+N37),0,I37+J37+K37+L37+M37+N37)</f>
        <v>175</v>
      </c>
      <c r="X37" s="44">
        <f>IF(ISERROR(ABS(1-U37/'Antigo 2020 2'!U37)),0,ABS(1-U37/'Antigo 2020 2'!U37))</f>
        <v>0</v>
      </c>
      <c r="Y37" s="56">
        <f>INT(X37*100000000000)</f>
        <v>0</v>
      </c>
      <c r="Z37" s="15">
        <f>IF(COUNTIF(Y$5:Y37,Y37)&gt;1,RANK(Y37,Y$5:Y$857)+COUNTIF(Y$5:Y37,Y37)-1,RANK(Y37,Y$5:Y$857))</f>
        <v>33</v>
      </c>
    </row>
    <row r="38" spans="1:26" ht="25.5" thickTop="1" thickBot="1">
      <c r="A38" s="65" t="s">
        <v>104</v>
      </c>
      <c r="B38" s="66" t="s">
        <v>105</v>
      </c>
      <c r="C38" s="67">
        <v>236</v>
      </c>
      <c r="D38" s="67">
        <v>223</v>
      </c>
      <c r="E38" s="67">
        <f>(C38+D38)/2</f>
        <v>229.5</v>
      </c>
      <c r="F38" s="68">
        <v>2111</v>
      </c>
      <c r="G38" s="68">
        <f>E38+F38</f>
        <v>2340.5</v>
      </c>
      <c r="H38" s="68">
        <v>390</v>
      </c>
      <c r="I38" s="68">
        <v>79</v>
      </c>
      <c r="J38" s="68">
        <v>0</v>
      </c>
      <c r="K38" s="68">
        <v>510</v>
      </c>
      <c r="L38" s="68">
        <v>85</v>
      </c>
      <c r="M38" s="68">
        <v>225</v>
      </c>
      <c r="N38" s="68">
        <v>45</v>
      </c>
      <c r="O38" s="68" t="s">
        <v>30</v>
      </c>
      <c r="P38" s="70" t="e">
        <f>$U38</f>
        <v>#DIV/0!</v>
      </c>
      <c r="Q38" s="11">
        <f>G38/G$858*0.35</f>
        <v>0.60211319367879457</v>
      </c>
      <c r="R38" s="12">
        <f>H38/H$858*0.3</f>
        <v>0.58499999999999996</v>
      </c>
      <c r="S38" s="13">
        <f>W38/W$858*0.3</f>
        <v>1.2642857142857142</v>
      </c>
      <c r="T38" s="12" t="e">
        <f>V38/V$858*0.05</f>
        <v>#DIV/0!</v>
      </c>
      <c r="U38" s="14" t="e">
        <f>Q38+R38+S38+T38</f>
        <v>#DIV/0!</v>
      </c>
      <c r="V38" s="15">
        <f>IF(O38="Não",0,1)</f>
        <v>1</v>
      </c>
      <c r="W38" s="15">
        <f>IF(ISERROR(I38+J38+K38+L38+M38+N38),0,I38+J38+K38+L38+M38+N38)</f>
        <v>944</v>
      </c>
      <c r="X38" s="44">
        <f>IF(ISERROR(ABS(1-U38/'Antigo 2020 2'!U38)),0,ABS(1-U38/'Antigo 2020 2'!U38))</f>
        <v>0</v>
      </c>
      <c r="Y38" s="56">
        <f>INT(X38*100000000000)</f>
        <v>0</v>
      </c>
      <c r="Z38" s="15">
        <f>IF(COUNTIF(Y$5:Y38,Y38)&gt;1,RANK(Y38,Y$5:Y$857)+COUNTIF(Y$5:Y38,Y38)-1,RANK(Y38,Y$5:Y$857))</f>
        <v>34</v>
      </c>
    </row>
    <row r="39" spans="1:26" ht="16.5" thickTop="1" thickBot="1">
      <c r="A39" s="65" t="s">
        <v>106</v>
      </c>
      <c r="B39" s="66" t="s">
        <v>107</v>
      </c>
      <c r="C39" s="67">
        <v>635</v>
      </c>
      <c r="D39" s="67">
        <v>589</v>
      </c>
      <c r="E39" s="67">
        <f>(C39+D39)/2</f>
        <v>612</v>
      </c>
      <c r="F39" s="68">
        <v>7055</v>
      </c>
      <c r="G39" s="68">
        <f>E39+F39</f>
        <v>7667</v>
      </c>
      <c r="H39" s="68">
        <v>108</v>
      </c>
      <c r="I39" s="68">
        <v>26</v>
      </c>
      <c r="J39" s="68">
        <v>0</v>
      </c>
      <c r="K39" s="68">
        <v>25</v>
      </c>
      <c r="L39" s="68">
        <v>0</v>
      </c>
      <c r="M39" s="68">
        <v>0</v>
      </c>
      <c r="N39" s="68">
        <v>4</v>
      </c>
      <c r="O39" s="68" t="s">
        <v>23</v>
      </c>
      <c r="P39" s="70" t="e">
        <f>$U39</f>
        <v>#DIV/0!</v>
      </c>
      <c r="Q39" s="11">
        <f>G39/G$858*0.35</f>
        <v>1.972399852995222</v>
      </c>
      <c r="R39" s="12">
        <f>H39/H$858*0.3</f>
        <v>0.16200000000000001</v>
      </c>
      <c r="S39" s="13">
        <f>W39/W$858*0.3</f>
        <v>7.3660714285714274E-2</v>
      </c>
      <c r="T39" s="12" t="e">
        <f>V39/V$858*0.05</f>
        <v>#DIV/0!</v>
      </c>
      <c r="U39" s="14" t="e">
        <f>Q39+R39+S39+T39</f>
        <v>#DIV/0!</v>
      </c>
      <c r="V39" s="15">
        <f>IF(O39="Não",0,1)</f>
        <v>0</v>
      </c>
      <c r="W39" s="15">
        <f>IF(ISERROR(I39+J39+K39+L39+M39+N39),0,I39+J39+K39+L39+M39+N39)</f>
        <v>55</v>
      </c>
      <c r="X39" s="44">
        <f>IF(ISERROR(ABS(1-U39/'Antigo 2020 2'!U39)),0,ABS(1-U39/'Antigo 2020 2'!U39))</f>
        <v>0</v>
      </c>
      <c r="Y39" s="56">
        <f>INT(X39*100000000000)</f>
        <v>0</v>
      </c>
      <c r="Z39" s="15">
        <f>IF(COUNTIF(Y$5:Y39,Y39)&gt;1,RANK(Y39,Y$5:Y$857)+COUNTIF(Y$5:Y39,Y39)-1,RANK(Y39,Y$5:Y$857))</f>
        <v>35</v>
      </c>
    </row>
    <row r="40" spans="1:26" ht="16.5" thickTop="1" thickBot="1">
      <c r="A40" s="65" t="s">
        <v>108</v>
      </c>
      <c r="B40" s="66" t="s">
        <v>109</v>
      </c>
      <c r="C40" s="67">
        <v>507</v>
      </c>
      <c r="D40" s="67">
        <v>530</v>
      </c>
      <c r="E40" s="67">
        <f>(C40+D40)/2</f>
        <v>518.5</v>
      </c>
      <c r="F40" s="68">
        <v>4905</v>
      </c>
      <c r="G40" s="68">
        <f>E40+F40</f>
        <v>5423.5</v>
      </c>
      <c r="H40" s="68">
        <v>165</v>
      </c>
      <c r="I40" s="68">
        <v>31</v>
      </c>
      <c r="J40" s="68">
        <v>0</v>
      </c>
      <c r="K40" s="68">
        <v>20</v>
      </c>
      <c r="L40" s="68">
        <v>27</v>
      </c>
      <c r="M40" s="68">
        <v>0</v>
      </c>
      <c r="N40" s="68">
        <v>0</v>
      </c>
      <c r="O40" s="68" t="s">
        <v>23</v>
      </c>
      <c r="P40" s="70" t="e">
        <f>$U40</f>
        <v>#DIV/0!</v>
      </c>
      <c r="Q40" s="11">
        <f>G40/G$858*0.35</f>
        <v>1.3952407203234105</v>
      </c>
      <c r="R40" s="12">
        <f>H40/H$858*0.3</f>
        <v>0.24749999999999997</v>
      </c>
      <c r="S40" s="13">
        <f>W40/W$858*0.3</f>
        <v>0.1044642857142857</v>
      </c>
      <c r="T40" s="12" t="e">
        <f>V40/V$858*0.05</f>
        <v>#DIV/0!</v>
      </c>
      <c r="U40" s="14" t="e">
        <f>Q40+R40+S40+T40</f>
        <v>#DIV/0!</v>
      </c>
      <c r="V40" s="15">
        <f>IF(O40="Não",0,1)</f>
        <v>0</v>
      </c>
      <c r="W40" s="15">
        <f>IF(ISERROR(I40+J40+K40+L40+M40+N40),0,I40+J40+K40+L40+M40+N40)</f>
        <v>78</v>
      </c>
      <c r="X40" s="44">
        <f>IF(ISERROR(ABS(1-U40/'Antigo 2020 2'!U40)),0,ABS(1-U40/'Antigo 2020 2'!U40))</f>
        <v>0</v>
      </c>
      <c r="Y40" s="56">
        <f>INT(X40*100000000000)</f>
        <v>0</v>
      </c>
      <c r="Z40" s="15">
        <f>IF(COUNTIF(Y$5:Y40,Y40)&gt;1,RANK(Y40,Y$5:Y$857)+COUNTIF(Y$5:Y40,Y40)-1,RANK(Y40,Y$5:Y$857))</f>
        <v>36</v>
      </c>
    </row>
    <row r="41" spans="1:26" ht="16.5" thickTop="1" thickBot="1">
      <c r="A41" s="65" t="s">
        <v>111</v>
      </c>
      <c r="B41" s="66" t="s">
        <v>112</v>
      </c>
      <c r="C41" s="67">
        <v>2669</v>
      </c>
      <c r="D41" s="67">
        <v>2790</v>
      </c>
      <c r="E41" s="67">
        <f>(C41+D41)/2</f>
        <v>2729.5</v>
      </c>
      <c r="F41" s="68">
        <v>27287</v>
      </c>
      <c r="G41" s="68">
        <f>E41+F41</f>
        <v>30016.5</v>
      </c>
      <c r="H41" s="68">
        <v>5865</v>
      </c>
      <c r="I41" s="68">
        <v>548</v>
      </c>
      <c r="J41" s="68">
        <v>0</v>
      </c>
      <c r="K41" s="68">
        <v>95</v>
      </c>
      <c r="L41" s="68">
        <v>210</v>
      </c>
      <c r="M41" s="68">
        <v>210</v>
      </c>
      <c r="N41" s="68">
        <v>341</v>
      </c>
      <c r="O41" s="68" t="s">
        <v>30</v>
      </c>
      <c r="P41" s="70" t="e">
        <f>$U41</f>
        <v>#DIV/0!</v>
      </c>
      <c r="Q41" s="11">
        <f>G41/G$858*0.35</f>
        <v>7.721995589856669</v>
      </c>
      <c r="R41" s="12">
        <f>H41/H$858*0.3</f>
        <v>8.7974999999999994</v>
      </c>
      <c r="S41" s="13">
        <f>W41/W$858*0.3</f>
        <v>1.8803571428571428</v>
      </c>
      <c r="T41" s="12" t="e">
        <f>V41/V$858*0.05</f>
        <v>#DIV/0!</v>
      </c>
      <c r="U41" s="14" t="e">
        <f>Q41+R41+S41+T41</f>
        <v>#DIV/0!</v>
      </c>
      <c r="V41" s="15">
        <f>IF(O41="Não",0,1)</f>
        <v>1</v>
      </c>
      <c r="W41" s="15">
        <f>IF(ISERROR(I41+J41+K41+L41+M41+N41),0,I41+J41+K41+L41+M41+N41)</f>
        <v>1404</v>
      </c>
      <c r="X41" s="44">
        <f>IF(ISERROR(ABS(1-U41/'Antigo 2020 2'!U41)),0,ABS(1-U41/'Antigo 2020 2'!U41))</f>
        <v>0</v>
      </c>
      <c r="Y41" s="56">
        <f>INT(X41*100000000000)</f>
        <v>0</v>
      </c>
      <c r="Z41" s="15">
        <f>IF(COUNTIF(Y$5:Y41,Y41)&gt;1,RANK(Y41,Y$5:Y$857)+COUNTIF(Y$5:Y41,Y41)-1,RANK(Y41,Y$5:Y$857))</f>
        <v>37</v>
      </c>
    </row>
    <row r="42" spans="1:26" ht="16.5" thickTop="1" thickBot="1">
      <c r="A42" s="65" t="s">
        <v>113</v>
      </c>
      <c r="B42" s="66" t="s">
        <v>114</v>
      </c>
      <c r="C42" s="67">
        <v>69208.649999999994</v>
      </c>
      <c r="D42" s="67">
        <v>70434</v>
      </c>
      <c r="E42" s="67">
        <f>(C42+D42)/2</f>
        <v>69821.324999999997</v>
      </c>
      <c r="F42" s="68">
        <v>87161</v>
      </c>
      <c r="G42" s="68">
        <f>E42+F42</f>
        <v>156982.32500000001</v>
      </c>
      <c r="H42" s="68">
        <v>3291</v>
      </c>
      <c r="I42" s="68">
        <v>298</v>
      </c>
      <c r="J42" s="68">
        <v>0</v>
      </c>
      <c r="K42" s="68">
        <v>118</v>
      </c>
      <c r="L42" s="68"/>
      <c r="M42" s="68"/>
      <c r="N42" s="68">
        <v>20</v>
      </c>
      <c r="O42" s="68" t="s">
        <v>30</v>
      </c>
      <c r="P42" s="70" t="e">
        <f>$U42</f>
        <v>#DIV/0!</v>
      </c>
      <c r="Q42" s="11">
        <f>G42/G$858*0.35</f>
        <v>40.385015619257622</v>
      </c>
      <c r="R42" s="12">
        <f>H42/H$858*0.3</f>
        <v>4.9364999999999997</v>
      </c>
      <c r="S42" s="13">
        <f>W42/W$858*0.3</f>
        <v>0.58392857142857135</v>
      </c>
      <c r="T42" s="12" t="e">
        <f>V42/V$858*0.05</f>
        <v>#DIV/0!</v>
      </c>
      <c r="U42" s="14" t="e">
        <f>Q42+R42+S42+T42</f>
        <v>#DIV/0!</v>
      </c>
      <c r="V42" s="15">
        <f>IF(O42="Não",0,1)</f>
        <v>1</v>
      </c>
      <c r="W42" s="15">
        <f>IF(ISERROR(I42+J42+K42+L42+M42+N42),0,I42+J42+K42+L42+M42+N42)</f>
        <v>436</v>
      </c>
      <c r="X42" s="44">
        <f>IF(ISERROR(ABS(1-U42/'Antigo 2020 2'!U42)),0,ABS(1-U42/'Antigo 2020 2'!U42))</f>
        <v>0</v>
      </c>
      <c r="Y42" s="56">
        <f>INT(X42*100000000000)</f>
        <v>0</v>
      </c>
      <c r="Z42" s="15">
        <f>IF(COUNTIF(Y$5:Y42,Y42)&gt;1,RANK(Y42,Y$5:Y$857)+COUNTIF(Y$5:Y42,Y42)-1,RANK(Y42,Y$5:Y$857))</f>
        <v>38</v>
      </c>
    </row>
    <row r="43" spans="1:26" ht="16.5" thickTop="1" thickBot="1">
      <c r="A43" s="65" t="s">
        <v>116</v>
      </c>
      <c r="B43" s="66" t="s">
        <v>117</v>
      </c>
      <c r="C43" s="67">
        <v>2907</v>
      </c>
      <c r="D43" s="67">
        <v>2698</v>
      </c>
      <c r="E43" s="67">
        <f>(C43+D43)/2</f>
        <v>2802.5</v>
      </c>
      <c r="F43" s="68">
        <v>2086</v>
      </c>
      <c r="G43" s="68">
        <f>E43+F43</f>
        <v>4888.5</v>
      </c>
      <c r="H43" s="68">
        <v>170</v>
      </c>
      <c r="I43" s="68">
        <v>6</v>
      </c>
      <c r="J43" s="68">
        <v>0</v>
      </c>
      <c r="K43" s="68">
        <v>38</v>
      </c>
      <c r="L43" s="68">
        <v>8</v>
      </c>
      <c r="M43" s="68">
        <v>8</v>
      </c>
      <c r="N43" s="68">
        <v>9</v>
      </c>
      <c r="O43" s="68" t="s">
        <v>23</v>
      </c>
      <c r="P43" s="70" t="e">
        <f>$U43</f>
        <v>#DIV/0!</v>
      </c>
      <c r="Q43" s="11">
        <f>G43/G$858*0.35</f>
        <v>1.2576074972436604</v>
      </c>
      <c r="R43" s="12">
        <f>H43/H$858*0.3</f>
        <v>0.255</v>
      </c>
      <c r="S43" s="13">
        <f>W43/W$858*0.3</f>
        <v>9.241071428571429E-2</v>
      </c>
      <c r="T43" s="12" t="e">
        <f>V43/V$858*0.05</f>
        <v>#DIV/0!</v>
      </c>
      <c r="U43" s="14" t="e">
        <f>Q43+R43+S43+T43</f>
        <v>#DIV/0!</v>
      </c>
      <c r="V43" s="15">
        <f>IF(O43="Não",0,1)</f>
        <v>0</v>
      </c>
      <c r="W43" s="15">
        <f>IF(ISERROR(I43+J43+K43+L43+M43+N43),0,I43+J43+K43+L43+M43+N43)</f>
        <v>69</v>
      </c>
      <c r="X43" s="44">
        <f>IF(ISERROR(ABS(1-U43/'Antigo 2020 2'!U43)),0,ABS(1-U43/'Antigo 2020 2'!U43))</f>
        <v>0</v>
      </c>
      <c r="Y43" s="56">
        <f>INT(X43*100000000000)</f>
        <v>0</v>
      </c>
      <c r="Z43" s="15">
        <f>IF(COUNTIF(Y$5:Y43,Y43)&gt;1,RANK(Y43,Y$5:Y$857)+COUNTIF(Y$5:Y43,Y43)-1,RANK(Y43,Y$5:Y$857))</f>
        <v>39</v>
      </c>
    </row>
    <row r="44" spans="1:26" ht="16.5" thickTop="1" thickBot="1">
      <c r="A44" s="65" t="s">
        <v>118</v>
      </c>
      <c r="B44" s="66" t="s">
        <v>119</v>
      </c>
      <c r="C44" s="67">
        <v>6309</v>
      </c>
      <c r="D44" s="67">
        <v>6187</v>
      </c>
      <c r="E44" s="67">
        <f>(C44+D44)/2</f>
        <v>6248</v>
      </c>
      <c r="F44" s="68">
        <v>3271</v>
      </c>
      <c r="G44" s="68">
        <f>E44+F44</f>
        <v>9519</v>
      </c>
      <c r="H44" s="68">
        <v>1301</v>
      </c>
      <c r="I44" s="68">
        <v>161</v>
      </c>
      <c r="J44" s="68"/>
      <c r="K44" s="68"/>
      <c r="L44" s="68"/>
      <c r="M44" s="68"/>
      <c r="N44" s="68">
        <v>16</v>
      </c>
      <c r="O44" s="68" t="s">
        <v>23</v>
      </c>
      <c r="P44" s="70" t="e">
        <f>$U44</f>
        <v>#DIV/0!</v>
      </c>
      <c r="Q44" s="11">
        <f>G44/G$858*0.35</f>
        <v>2.4488423373759645</v>
      </c>
      <c r="R44" s="12">
        <f>H44/H$858*0.3</f>
        <v>1.9514999999999998</v>
      </c>
      <c r="S44" s="13">
        <f>W44/W$858*0.3</f>
        <v>0.23705357142857142</v>
      </c>
      <c r="T44" s="12" t="e">
        <f>V44/V$858*0.05</f>
        <v>#DIV/0!</v>
      </c>
      <c r="U44" s="14" t="e">
        <f>Q44+R44+S44+T44</f>
        <v>#DIV/0!</v>
      </c>
      <c r="V44" s="15">
        <f>IF(O44="Não",0,1)</f>
        <v>0</v>
      </c>
      <c r="W44" s="15">
        <f>IF(ISERROR(I44+J44+K44+L44+M44+N44),0,I44+J44+K44+L44+M44+N44)</f>
        <v>177</v>
      </c>
      <c r="X44" s="44">
        <f>IF(ISERROR(ABS(1-U44/'Antigo 2020 2'!U44)),0,ABS(1-U44/'Antigo 2020 2'!U44))</f>
        <v>0</v>
      </c>
      <c r="Y44" s="56">
        <f>INT(X44*100000000000)</f>
        <v>0</v>
      </c>
      <c r="Z44" s="15">
        <f>IF(COUNTIF(Y$5:Y44,Y44)&gt;1,RANK(Y44,Y$5:Y$857)+COUNTIF(Y$5:Y44,Y44)-1,RANK(Y44,Y$5:Y$857))</f>
        <v>40</v>
      </c>
    </row>
    <row r="45" spans="1:26" ht="16.5" thickTop="1" thickBot="1">
      <c r="A45" s="65" t="s">
        <v>121</v>
      </c>
      <c r="B45" s="66" t="s">
        <v>122</v>
      </c>
      <c r="C45" s="67">
        <v>14110.510000000002</v>
      </c>
      <c r="D45" s="67">
        <v>14014</v>
      </c>
      <c r="E45" s="67">
        <f>(C45+D45)/2</f>
        <v>14062.255000000001</v>
      </c>
      <c r="F45" s="68">
        <v>3005</v>
      </c>
      <c r="G45" s="68">
        <f>E45+F45</f>
        <v>17067.255000000001</v>
      </c>
      <c r="H45" s="68">
        <v>133</v>
      </c>
      <c r="I45" s="68">
        <v>47</v>
      </c>
      <c r="J45" s="68">
        <v>0</v>
      </c>
      <c r="K45" s="68">
        <v>42</v>
      </c>
      <c r="L45" s="68">
        <v>30</v>
      </c>
      <c r="M45" s="68">
        <v>0</v>
      </c>
      <c r="N45" s="68">
        <v>12</v>
      </c>
      <c r="O45" s="68" t="s">
        <v>23</v>
      </c>
      <c r="P45" s="70" t="e">
        <f>$U45</f>
        <v>#DIV/0!</v>
      </c>
      <c r="Q45" s="11">
        <f>G45/G$858*0.35</f>
        <v>4.3906940463065052</v>
      </c>
      <c r="R45" s="12">
        <f>H45/H$858*0.3</f>
        <v>0.19950000000000001</v>
      </c>
      <c r="S45" s="13">
        <f>W45/W$858*0.3</f>
        <v>0.17544642857142859</v>
      </c>
      <c r="T45" s="12" t="e">
        <f>V45/V$858*0.05</f>
        <v>#DIV/0!</v>
      </c>
      <c r="U45" s="14" t="e">
        <f>Q45+R45+S45+T45</f>
        <v>#DIV/0!</v>
      </c>
      <c r="V45" s="15">
        <f>IF(O45="Não",0,1)</f>
        <v>0</v>
      </c>
      <c r="W45" s="15">
        <f>IF(ISERROR(I45+J45+K45+L45+M45+N45),0,I45+J45+K45+L45+M45+N45)</f>
        <v>131</v>
      </c>
      <c r="X45" s="44">
        <f>IF(ISERROR(ABS(1-U45/'Antigo 2020 2'!U45)),0,ABS(1-U45/'Antigo 2020 2'!U45))</f>
        <v>0</v>
      </c>
      <c r="Y45" s="56">
        <f>INT(X45*100000000000)</f>
        <v>0</v>
      </c>
      <c r="Z45" s="15">
        <f>IF(COUNTIF(Y$5:Y45,Y45)&gt;1,RANK(Y45,Y$5:Y$857)+COUNTIF(Y$5:Y45,Y45)-1,RANK(Y45,Y$5:Y$857))</f>
        <v>41</v>
      </c>
    </row>
    <row r="46" spans="1:26" ht="16.5" thickTop="1" thickBot="1">
      <c r="A46" s="65" t="s">
        <v>123</v>
      </c>
      <c r="B46" s="66" t="s">
        <v>124</v>
      </c>
      <c r="C46" s="67">
        <v>1417</v>
      </c>
      <c r="D46" s="67">
        <v>1447</v>
      </c>
      <c r="E46" s="67">
        <f>(C46+D46)/2</f>
        <v>1432</v>
      </c>
      <c r="F46" s="68">
        <v>10185</v>
      </c>
      <c r="G46" s="68">
        <f>E46+F46</f>
        <v>11617</v>
      </c>
      <c r="H46" s="68">
        <v>360</v>
      </c>
      <c r="I46" s="68">
        <v>22</v>
      </c>
      <c r="J46" s="68">
        <v>0</v>
      </c>
      <c r="K46" s="68">
        <v>129</v>
      </c>
      <c r="L46" s="68">
        <v>0</v>
      </c>
      <c r="M46" s="68">
        <v>0</v>
      </c>
      <c r="N46" s="68">
        <v>0</v>
      </c>
      <c r="O46" s="68" t="s">
        <v>23</v>
      </c>
      <c r="P46" s="70" t="e">
        <f>$U46</f>
        <v>#DIV/0!</v>
      </c>
      <c r="Q46" s="11">
        <f>G46/G$858*0.35</f>
        <v>2.9885703785373026</v>
      </c>
      <c r="R46" s="12">
        <f>H46/H$858*0.3</f>
        <v>0.54</v>
      </c>
      <c r="S46" s="13">
        <f>W46/W$858*0.3</f>
        <v>0.20223214285714286</v>
      </c>
      <c r="T46" s="12" t="e">
        <f>V46/V$858*0.05</f>
        <v>#DIV/0!</v>
      </c>
      <c r="U46" s="14" t="e">
        <f>Q46+R46+S46+T46</f>
        <v>#DIV/0!</v>
      </c>
      <c r="V46" s="15">
        <f>IF(O46="Não",0,1)</f>
        <v>0</v>
      </c>
      <c r="W46" s="15">
        <f>IF(ISERROR(I46+J46+K46+L46+M46+N46),0,I46+J46+K46+L46+M46+N46)</f>
        <v>151</v>
      </c>
      <c r="X46" s="44">
        <f>IF(ISERROR(ABS(1-U46/'Antigo 2020 2'!U46)),0,ABS(1-U46/'Antigo 2020 2'!U46))</f>
        <v>0</v>
      </c>
      <c r="Y46" s="56">
        <f>INT(X46*100000000000)</f>
        <v>0</v>
      </c>
      <c r="Z46" s="15">
        <f>IF(COUNTIF(Y$5:Y46,Y46)&gt;1,RANK(Y46,Y$5:Y$857)+COUNTIF(Y$5:Y46,Y46)-1,RANK(Y46,Y$5:Y$857))</f>
        <v>42</v>
      </c>
    </row>
    <row r="47" spans="1:26" ht="16.5" thickTop="1" thickBot="1">
      <c r="A47" s="65" t="s">
        <v>125</v>
      </c>
      <c r="B47" s="66" t="s">
        <v>126</v>
      </c>
      <c r="C47" s="67">
        <v>2255</v>
      </c>
      <c r="D47" s="67">
        <v>1857</v>
      </c>
      <c r="E47" s="67">
        <f>(C47+D47)/2</f>
        <v>2056</v>
      </c>
      <c r="F47" s="68">
        <v>1641</v>
      </c>
      <c r="G47" s="68">
        <f>E47+F47</f>
        <v>3697</v>
      </c>
      <c r="H47" s="68">
        <v>450</v>
      </c>
      <c r="I47" s="68">
        <v>7</v>
      </c>
      <c r="J47" s="68">
        <v>0</v>
      </c>
      <c r="K47" s="68">
        <v>20</v>
      </c>
      <c r="L47" s="68">
        <v>0</v>
      </c>
      <c r="M47" s="68">
        <v>0</v>
      </c>
      <c r="N47" s="68">
        <v>15</v>
      </c>
      <c r="O47" s="68" t="s">
        <v>23</v>
      </c>
      <c r="P47" s="70" t="e">
        <f>$U47</f>
        <v>#DIV/0!</v>
      </c>
      <c r="Q47" s="11">
        <f>G47/G$858*0.35</f>
        <v>0.95108416023520759</v>
      </c>
      <c r="R47" s="12">
        <f>H47/H$858*0.3</f>
        <v>0.67499999999999993</v>
      </c>
      <c r="S47" s="13">
        <f>W47/W$858*0.3</f>
        <v>5.6249999999999994E-2</v>
      </c>
      <c r="T47" s="12" t="e">
        <f>V47/V$858*0.05</f>
        <v>#DIV/0!</v>
      </c>
      <c r="U47" s="14" t="e">
        <f>Q47+R47+S47+T47</f>
        <v>#DIV/0!</v>
      </c>
      <c r="V47" s="15">
        <f>IF(O47="Não",0,1)</f>
        <v>0</v>
      </c>
      <c r="W47" s="15">
        <f>IF(ISERROR(I47+J47+K47+L47+M47+N47),0,I47+J47+K47+L47+M47+N47)</f>
        <v>42</v>
      </c>
      <c r="X47" s="44">
        <f>IF(ISERROR(ABS(1-U47/'Antigo 2020 2'!U47)),0,ABS(1-U47/'Antigo 2020 2'!U47))</f>
        <v>0</v>
      </c>
      <c r="Y47" s="56">
        <f>INT(X47*100000000000)</f>
        <v>0</v>
      </c>
      <c r="Z47" s="15">
        <f>IF(COUNTIF(Y$5:Y47,Y47)&gt;1,RANK(Y47,Y$5:Y$857)+COUNTIF(Y$5:Y47,Y47)-1,RANK(Y47,Y$5:Y$857))</f>
        <v>43</v>
      </c>
    </row>
    <row r="48" spans="1:26" ht="16.5" thickTop="1" thickBot="1">
      <c r="A48" s="65" t="s">
        <v>128</v>
      </c>
      <c r="B48" s="66" t="s">
        <v>129</v>
      </c>
      <c r="C48" s="67">
        <v>31227</v>
      </c>
      <c r="D48" s="67">
        <v>27851</v>
      </c>
      <c r="E48" s="67">
        <f>(C48+D48)/2</f>
        <v>29539</v>
      </c>
      <c r="F48" s="68">
        <v>29037</v>
      </c>
      <c r="G48" s="68">
        <f>E48+F48</f>
        <v>58576</v>
      </c>
      <c r="H48" s="68">
        <v>526</v>
      </c>
      <c r="I48" s="68">
        <v>156</v>
      </c>
      <c r="J48" s="68">
        <v>0</v>
      </c>
      <c r="K48" s="68">
        <v>62</v>
      </c>
      <c r="L48" s="68">
        <v>20</v>
      </c>
      <c r="M48" s="68">
        <v>0</v>
      </c>
      <c r="N48" s="68">
        <v>22</v>
      </c>
      <c r="O48" s="68" t="s">
        <v>23</v>
      </c>
      <c r="P48" s="70" t="e">
        <f>$U48</f>
        <v>#DIV/0!</v>
      </c>
      <c r="Q48" s="11">
        <f>G48/G$858*0.35</f>
        <v>15.069165747886805</v>
      </c>
      <c r="R48" s="12">
        <f>H48/H$858*0.3</f>
        <v>0.78899999999999992</v>
      </c>
      <c r="S48" s="13">
        <f>W48/W$858*0.3</f>
        <v>0.34821428571428575</v>
      </c>
      <c r="T48" s="12" t="e">
        <f>V48/V$858*0.05</f>
        <v>#DIV/0!</v>
      </c>
      <c r="U48" s="14" t="e">
        <f>Q48+R48+S48+T48</f>
        <v>#DIV/0!</v>
      </c>
      <c r="V48" s="15">
        <f>IF(O48="Não",0,1)</f>
        <v>0</v>
      </c>
      <c r="W48" s="15">
        <f>IF(ISERROR(I48+J48+K48+L48+M48+N48),0,I48+J48+K48+L48+M48+N48)</f>
        <v>260</v>
      </c>
      <c r="X48" s="44">
        <f>IF(ISERROR(ABS(1-U48/'Antigo 2020 2'!U48)),0,ABS(1-U48/'Antigo 2020 2'!U48))</f>
        <v>0</v>
      </c>
      <c r="Y48" s="56">
        <f>INT(X48*100000000000)</f>
        <v>0</v>
      </c>
      <c r="Z48" s="15">
        <f>IF(COUNTIF(Y$5:Y48,Y48)&gt;1,RANK(Y48,Y$5:Y$857)+COUNTIF(Y$5:Y48,Y48)-1,RANK(Y48,Y$5:Y$857))</f>
        <v>44</v>
      </c>
    </row>
    <row r="49" spans="1:26" ht="16.5" thickTop="1" thickBot="1">
      <c r="A49" s="65" t="s">
        <v>130</v>
      </c>
      <c r="B49" s="66" t="s">
        <v>131</v>
      </c>
      <c r="C49" s="67">
        <v>2986.7</v>
      </c>
      <c r="D49" s="67">
        <v>3407</v>
      </c>
      <c r="E49" s="67">
        <f>(C49+D49)/2</f>
        <v>3196.85</v>
      </c>
      <c r="F49" s="68">
        <v>2490</v>
      </c>
      <c r="G49" s="68">
        <f>E49+F49</f>
        <v>5686.85</v>
      </c>
      <c r="H49" s="68">
        <v>364</v>
      </c>
      <c r="I49" s="68">
        <v>140</v>
      </c>
      <c r="J49" s="68">
        <v>0</v>
      </c>
      <c r="K49" s="68">
        <v>42</v>
      </c>
      <c r="L49" s="68">
        <v>0</v>
      </c>
      <c r="M49" s="68">
        <v>0</v>
      </c>
      <c r="N49" s="68">
        <v>25</v>
      </c>
      <c r="O49" s="68" t="s">
        <v>30</v>
      </c>
      <c r="P49" s="70" t="e">
        <f>$U49</f>
        <v>#DIV/0!</v>
      </c>
      <c r="Q49" s="11">
        <f>G49/G$858*0.35</f>
        <v>1.4629897096655642</v>
      </c>
      <c r="R49" s="12">
        <f>H49/H$858*0.3</f>
        <v>0.54600000000000004</v>
      </c>
      <c r="S49" s="13">
        <f>W49/W$858*0.3</f>
        <v>0.27723214285714287</v>
      </c>
      <c r="T49" s="12" t="e">
        <f>V49/V$858*0.05</f>
        <v>#DIV/0!</v>
      </c>
      <c r="U49" s="14" t="e">
        <f>Q49+R49+S49+T49</f>
        <v>#DIV/0!</v>
      </c>
      <c r="V49" s="15">
        <f>IF(O49="Não",0,1)</f>
        <v>1</v>
      </c>
      <c r="W49" s="15">
        <f>IF(ISERROR(I49+J49+K49+L49+M49+N49),0,I49+J49+K49+L49+M49+N49)</f>
        <v>207</v>
      </c>
      <c r="X49" s="44">
        <f>IF(ISERROR(ABS(1-U49/'Antigo 2020 2'!U49)),0,ABS(1-U49/'Antigo 2020 2'!U49))</f>
        <v>0</v>
      </c>
      <c r="Y49" s="56">
        <f>INT(X49*100000000000)</f>
        <v>0</v>
      </c>
      <c r="Z49" s="15">
        <f>IF(COUNTIF(Y$5:Y49,Y49)&gt;1,RANK(Y49,Y$5:Y$857)+COUNTIF(Y$5:Y49,Y49)-1,RANK(Y49,Y$5:Y$857))</f>
        <v>45</v>
      </c>
    </row>
    <row r="50" spans="1:26" ht="16.5" thickTop="1" thickBot="1">
      <c r="A50" s="65" t="s">
        <v>132</v>
      </c>
      <c r="B50" s="66" t="s">
        <v>133</v>
      </c>
      <c r="C50" s="67">
        <v>15808</v>
      </c>
      <c r="D50" s="67">
        <v>16619</v>
      </c>
      <c r="E50" s="67">
        <f>(C50+D50)/2</f>
        <v>16213.5</v>
      </c>
      <c r="F50" s="68">
        <v>4154</v>
      </c>
      <c r="G50" s="68">
        <f>E50+F50</f>
        <v>20367.5</v>
      </c>
      <c r="H50" s="68">
        <v>946</v>
      </c>
      <c r="I50" s="68">
        <v>127</v>
      </c>
      <c r="J50" s="68">
        <v>134</v>
      </c>
      <c r="K50" s="68">
        <v>116</v>
      </c>
      <c r="L50" s="68">
        <v>144</v>
      </c>
      <c r="M50" s="68">
        <v>132</v>
      </c>
      <c r="N50" s="68">
        <v>133</v>
      </c>
      <c r="O50" s="68" t="s">
        <v>23</v>
      </c>
      <c r="P50" s="70" t="e">
        <f>$U50</f>
        <v>#DIV/0!</v>
      </c>
      <c r="Q50" s="11">
        <f>G50/G$858*0.35</f>
        <v>5.2397096655641304</v>
      </c>
      <c r="R50" s="12">
        <f>H50/H$858*0.3</f>
        <v>1.419</v>
      </c>
      <c r="S50" s="13">
        <f>W50/W$858*0.3</f>
        <v>1.0526785714285714</v>
      </c>
      <c r="T50" s="12" t="e">
        <f>V50/V$858*0.05</f>
        <v>#DIV/0!</v>
      </c>
      <c r="U50" s="14" t="e">
        <f>Q50+R50+S50+T50</f>
        <v>#DIV/0!</v>
      </c>
      <c r="V50" s="15">
        <f>IF(O50="Não",0,1)</f>
        <v>0</v>
      </c>
      <c r="W50" s="15">
        <f>IF(ISERROR(I50+J50+K50+L50+M50+N50),0,I50+J50+K50+L50+M50+N50)</f>
        <v>786</v>
      </c>
      <c r="X50" s="44">
        <f>IF(ISERROR(ABS(1-U50/'Antigo 2020 2'!U50)),0,ABS(1-U50/'Antigo 2020 2'!U50))</f>
        <v>0</v>
      </c>
      <c r="Y50" s="56">
        <f>INT(X50*100000000000)</f>
        <v>0</v>
      </c>
      <c r="Z50" s="15">
        <f>IF(COUNTIF(Y$5:Y50,Y50)&gt;1,RANK(Y50,Y$5:Y$857)+COUNTIF(Y$5:Y50,Y50)-1,RANK(Y50,Y$5:Y$857))</f>
        <v>46</v>
      </c>
    </row>
    <row r="51" spans="1:26" ht="16.5" thickTop="1" thickBot="1">
      <c r="A51" s="65" t="s">
        <v>134</v>
      </c>
      <c r="B51" s="66" t="s">
        <v>135</v>
      </c>
      <c r="C51" s="67">
        <v>7335</v>
      </c>
      <c r="D51" s="67">
        <v>7485</v>
      </c>
      <c r="E51" s="67">
        <f>(C51+D51)/2</f>
        <v>7410</v>
      </c>
      <c r="F51" s="68">
        <v>3922</v>
      </c>
      <c r="G51" s="68">
        <f>E51+F51</f>
        <v>11332</v>
      </c>
      <c r="H51" s="68">
        <v>350</v>
      </c>
      <c r="I51" s="68">
        <v>79</v>
      </c>
      <c r="J51" s="68">
        <v>0</v>
      </c>
      <c r="K51" s="68">
        <v>90</v>
      </c>
      <c r="L51" s="68">
        <v>0</v>
      </c>
      <c r="M51" s="68">
        <v>0</v>
      </c>
      <c r="N51" s="68">
        <v>4</v>
      </c>
      <c r="O51" s="68" t="s">
        <v>30</v>
      </c>
      <c r="P51" s="70" t="e">
        <f>$U51</f>
        <v>#DIV/0!</v>
      </c>
      <c r="Q51" s="11">
        <f>G51/G$858*0.35</f>
        <v>2.9152517456817346</v>
      </c>
      <c r="R51" s="12">
        <f>H51/H$858*0.3</f>
        <v>0.52500000000000002</v>
      </c>
      <c r="S51" s="13">
        <f>W51/W$858*0.3</f>
        <v>0.23169642857142858</v>
      </c>
      <c r="T51" s="12" t="e">
        <f>V51/V$858*0.05</f>
        <v>#DIV/0!</v>
      </c>
      <c r="U51" s="14" t="e">
        <f>Q51+R51+S51+T51</f>
        <v>#DIV/0!</v>
      </c>
      <c r="V51" s="15">
        <f>IF(O51="Não",0,1)</f>
        <v>1</v>
      </c>
      <c r="W51" s="15">
        <f>IF(ISERROR(I51+J51+K51+L51+M51+N51),0,I51+J51+K51+L51+M51+N51)</f>
        <v>173</v>
      </c>
      <c r="X51" s="44">
        <f>IF(ISERROR(ABS(1-U51/'Antigo 2020 2'!U51)),0,ABS(1-U51/'Antigo 2020 2'!U51))</f>
        <v>0</v>
      </c>
      <c r="Y51" s="56">
        <f>INT(X51*100000000000)</f>
        <v>0</v>
      </c>
      <c r="Z51" s="15">
        <f>IF(COUNTIF(Y$5:Y51,Y51)&gt;1,RANK(Y51,Y$5:Y$857)+COUNTIF(Y$5:Y51,Y51)-1,RANK(Y51,Y$5:Y$857))</f>
        <v>47</v>
      </c>
    </row>
    <row r="52" spans="1:26" ht="16.5" thickTop="1" thickBot="1">
      <c r="A52" s="65" t="s">
        <v>136</v>
      </c>
      <c r="B52" s="66" t="s">
        <v>137</v>
      </c>
      <c r="C52" s="67">
        <v>490</v>
      </c>
      <c r="D52" s="67">
        <v>455</v>
      </c>
      <c r="E52" s="67">
        <f>(C52+D52)/2</f>
        <v>472.5</v>
      </c>
      <c r="F52" s="68">
        <v>5775</v>
      </c>
      <c r="G52" s="68">
        <f>E52+F52</f>
        <v>6247.5</v>
      </c>
      <c r="H52" s="68">
        <v>349</v>
      </c>
      <c r="I52" s="68">
        <v>77</v>
      </c>
      <c r="J52" s="68">
        <v>0</v>
      </c>
      <c r="K52" s="68">
        <v>42</v>
      </c>
      <c r="L52" s="68">
        <v>0</v>
      </c>
      <c r="M52" s="68">
        <v>5</v>
      </c>
      <c r="N52" s="68">
        <v>7</v>
      </c>
      <c r="O52" s="68" t="s">
        <v>23</v>
      </c>
      <c r="P52" s="70" t="e">
        <f>$U52</f>
        <v>#DIV/0!</v>
      </c>
      <c r="Q52" s="11">
        <f>G52/G$858*0.35</f>
        <v>1.6072216097023153</v>
      </c>
      <c r="R52" s="12">
        <f>H52/H$858*0.3</f>
        <v>0.52349999999999997</v>
      </c>
      <c r="S52" s="13">
        <f>W52/W$858*0.3</f>
        <v>0.17544642857142859</v>
      </c>
      <c r="T52" s="12" t="e">
        <f>V52/V$858*0.05</f>
        <v>#DIV/0!</v>
      </c>
      <c r="U52" s="14" t="e">
        <f>Q52+R52+S52+T52</f>
        <v>#DIV/0!</v>
      </c>
      <c r="V52" s="15">
        <f>IF(O52="Não",0,1)</f>
        <v>0</v>
      </c>
      <c r="W52" s="15">
        <f>IF(ISERROR(I52+J52+K52+L52+M52+N52),0,I52+J52+K52+L52+M52+N52)</f>
        <v>131</v>
      </c>
      <c r="X52" s="44">
        <f>IF(ISERROR(ABS(1-U52/'Antigo 2020 2'!U52)),0,ABS(1-U52/'Antigo 2020 2'!U52))</f>
        <v>0</v>
      </c>
      <c r="Y52" s="56">
        <f>INT(X52*100000000000)</f>
        <v>0</v>
      </c>
      <c r="Z52" s="15">
        <f>IF(COUNTIF(Y$5:Y52,Y52)&gt;1,RANK(Y52,Y$5:Y$857)+COUNTIF(Y$5:Y52,Y52)-1,RANK(Y52,Y$5:Y$857))</f>
        <v>48</v>
      </c>
    </row>
    <row r="53" spans="1:26" ht="16.5" thickTop="1" thickBot="1">
      <c r="A53" s="65" t="s">
        <v>139</v>
      </c>
      <c r="B53" s="66" t="s">
        <v>140</v>
      </c>
      <c r="C53" s="67">
        <v>3021.33</v>
      </c>
      <c r="D53" s="67">
        <v>3040</v>
      </c>
      <c r="E53" s="67">
        <f>(C53+D53)/2</f>
        <v>3030.665</v>
      </c>
      <c r="F53" s="68">
        <v>6484</v>
      </c>
      <c r="G53" s="68">
        <f>E53+F53</f>
        <v>9514.6650000000009</v>
      </c>
      <c r="H53" s="68">
        <v>1200</v>
      </c>
      <c r="I53" s="68">
        <v>113</v>
      </c>
      <c r="J53" s="68">
        <v>0</v>
      </c>
      <c r="K53" s="68">
        <v>506</v>
      </c>
      <c r="L53" s="68">
        <v>0</v>
      </c>
      <c r="M53" s="68">
        <v>0</v>
      </c>
      <c r="N53" s="68">
        <v>86</v>
      </c>
      <c r="O53" s="68" t="s">
        <v>30</v>
      </c>
      <c r="P53" s="70" t="e">
        <f>$U53</f>
        <v>#DIV/0!</v>
      </c>
      <c r="Q53" s="11">
        <f>G53/G$858*0.35</f>
        <v>2.4477271223814774</v>
      </c>
      <c r="R53" s="12">
        <f>H53/H$858*0.3</f>
        <v>1.7999999999999998</v>
      </c>
      <c r="S53" s="13">
        <f>W53/W$858*0.3</f>
        <v>0.94419642857142849</v>
      </c>
      <c r="T53" s="12" t="e">
        <f>V53/V$858*0.05</f>
        <v>#DIV/0!</v>
      </c>
      <c r="U53" s="14" t="e">
        <f>Q53+R53+S53+T53</f>
        <v>#DIV/0!</v>
      </c>
      <c r="V53" s="15">
        <f>IF(O53="Não",0,1)</f>
        <v>1</v>
      </c>
      <c r="W53" s="15">
        <f>IF(ISERROR(I53+J53+K53+L53+M53+N53),0,I53+J53+K53+L53+M53+N53)</f>
        <v>705</v>
      </c>
      <c r="X53" s="44">
        <f>IF(ISERROR(ABS(1-U53/'Antigo 2020 2'!U53)),0,ABS(1-U53/'Antigo 2020 2'!U53))</f>
        <v>0</v>
      </c>
      <c r="Y53" s="56">
        <f>INT(X53*100000000000)</f>
        <v>0</v>
      </c>
      <c r="Z53" s="15">
        <f>IF(COUNTIF(Y$5:Y53,Y53)&gt;1,RANK(Y53,Y$5:Y$857)+COUNTIF(Y$5:Y53,Y53)-1,RANK(Y53,Y$5:Y$857))</f>
        <v>49</v>
      </c>
    </row>
    <row r="54" spans="1:26" ht="16.5" thickTop="1" thickBot="1">
      <c r="A54" s="65" t="s">
        <v>141</v>
      </c>
      <c r="B54" s="66" t="s">
        <v>142</v>
      </c>
      <c r="C54" s="67">
        <v>28451</v>
      </c>
      <c r="D54" s="67">
        <v>23440</v>
      </c>
      <c r="E54" s="67">
        <f>(C54+D54)/2</f>
        <v>25945.5</v>
      </c>
      <c r="F54" s="68">
        <v>99797</v>
      </c>
      <c r="G54" s="68">
        <f>E54+F54</f>
        <v>125742.5</v>
      </c>
      <c r="H54" s="68">
        <v>2251</v>
      </c>
      <c r="I54" s="68">
        <v>325</v>
      </c>
      <c r="J54" s="68">
        <v>0</v>
      </c>
      <c r="K54" s="68">
        <v>1157</v>
      </c>
      <c r="L54" s="68">
        <v>335</v>
      </c>
      <c r="M54" s="68">
        <v>256</v>
      </c>
      <c r="N54" s="68">
        <v>65</v>
      </c>
      <c r="O54" s="68" t="s">
        <v>30</v>
      </c>
      <c r="P54" s="70" t="e">
        <f>$U54</f>
        <v>#DIV/0!</v>
      </c>
      <c r="Q54" s="11">
        <f>G54/G$858*0.35</f>
        <v>32.348309445056962</v>
      </c>
      <c r="R54" s="12">
        <f>H54/H$858*0.3</f>
        <v>3.3765000000000001</v>
      </c>
      <c r="S54" s="13">
        <f>W54/W$858*0.3</f>
        <v>2.8633928571428573</v>
      </c>
      <c r="T54" s="12" t="e">
        <f>V54/V$858*0.05</f>
        <v>#DIV/0!</v>
      </c>
      <c r="U54" s="14" t="e">
        <f>Q54+R54+S54+T54</f>
        <v>#DIV/0!</v>
      </c>
      <c r="V54" s="15">
        <f>IF(O54="Não",0,1)</f>
        <v>1</v>
      </c>
      <c r="W54" s="15">
        <f>IF(ISERROR(I54+J54+K54+L54+M54+N54),0,I54+J54+K54+L54+M54+N54)</f>
        <v>2138</v>
      </c>
      <c r="X54" s="44">
        <f>IF(ISERROR(ABS(1-U54/'Antigo 2020 2'!U54)),0,ABS(1-U54/'Antigo 2020 2'!U54))</f>
        <v>0</v>
      </c>
      <c r="Y54" s="56">
        <f>INT(X54*100000000000)</f>
        <v>0</v>
      </c>
      <c r="Z54" s="15">
        <f>IF(COUNTIF(Y$5:Y54,Y54)&gt;1,RANK(Y54,Y$5:Y$857)+COUNTIF(Y$5:Y54,Y54)-1,RANK(Y54,Y$5:Y$857))</f>
        <v>50</v>
      </c>
    </row>
    <row r="55" spans="1:26" ht="16.5" thickTop="1" thickBot="1">
      <c r="A55" s="65" t="s">
        <v>144</v>
      </c>
      <c r="B55" s="66" t="s">
        <v>145</v>
      </c>
      <c r="C55" s="67">
        <v>264.90000000000003</v>
      </c>
      <c r="D55" s="67">
        <v>299</v>
      </c>
      <c r="E55" s="67">
        <f>(C55+D55)/2</f>
        <v>281.95000000000005</v>
      </c>
      <c r="F55" s="68">
        <v>197</v>
      </c>
      <c r="G55" s="68">
        <f>E55+F55</f>
        <v>478.95000000000005</v>
      </c>
      <c r="H55" s="68">
        <v>400</v>
      </c>
      <c r="I55" s="68">
        <v>92</v>
      </c>
      <c r="J55" s="68"/>
      <c r="K55" s="68">
        <v>100</v>
      </c>
      <c r="L55" s="68"/>
      <c r="M55" s="68"/>
      <c r="N55" s="68">
        <v>12</v>
      </c>
      <c r="O55" s="68" t="s">
        <v>30</v>
      </c>
      <c r="P55" s="70" t="e">
        <f>$U55</f>
        <v>#DIV/0!</v>
      </c>
      <c r="Q55" s="11">
        <f>G55/G$858*0.35</f>
        <v>0.12321389195148844</v>
      </c>
      <c r="R55" s="12">
        <f>H55/H$858*0.3</f>
        <v>0.6</v>
      </c>
      <c r="S55" s="13">
        <f>W55/W$858*0.3</f>
        <v>0.27321428571428569</v>
      </c>
      <c r="T55" s="12" t="e">
        <f>V55/V$858*0.05</f>
        <v>#DIV/0!</v>
      </c>
      <c r="U55" s="14" t="e">
        <f>Q55+R55+S55+T55</f>
        <v>#DIV/0!</v>
      </c>
      <c r="V55" s="15">
        <f>IF(O55="Não",0,1)</f>
        <v>1</v>
      </c>
      <c r="W55" s="15">
        <f>IF(ISERROR(I55+J55+K55+L55+M55+N55),0,I55+J55+K55+L55+M55+N55)</f>
        <v>204</v>
      </c>
      <c r="X55" s="44">
        <f>IF(ISERROR(ABS(1-U55/'Antigo 2020 2'!U55)),0,ABS(1-U55/'Antigo 2020 2'!U55))</f>
        <v>0</v>
      </c>
      <c r="Y55" s="56">
        <f>INT(X55*100000000000)</f>
        <v>0</v>
      </c>
      <c r="Z55" s="15">
        <f>IF(COUNTIF(Y$5:Y55,Y55)&gt;1,RANK(Y55,Y$5:Y$857)+COUNTIF(Y$5:Y55,Y55)-1,RANK(Y55,Y$5:Y$857))</f>
        <v>51</v>
      </c>
    </row>
    <row r="56" spans="1:26" ht="16.5" thickTop="1" thickBot="1">
      <c r="A56" s="65" t="s">
        <v>146</v>
      </c>
      <c r="B56" s="66" t="s">
        <v>147</v>
      </c>
      <c r="C56" s="67">
        <v>1387</v>
      </c>
      <c r="D56" s="67">
        <v>1390</v>
      </c>
      <c r="E56" s="67">
        <f>(C56+D56)/2</f>
        <v>1388.5</v>
      </c>
      <c r="F56" s="68">
        <v>97051</v>
      </c>
      <c r="G56" s="68">
        <f>E56+F56</f>
        <v>98439.5</v>
      </c>
      <c r="H56" s="68">
        <v>4120</v>
      </c>
      <c r="I56" s="68">
        <v>244</v>
      </c>
      <c r="J56" s="68">
        <v>0</v>
      </c>
      <c r="K56" s="68">
        <v>86</v>
      </c>
      <c r="L56" s="68">
        <v>32</v>
      </c>
      <c r="M56" s="68">
        <v>32</v>
      </c>
      <c r="N56" s="68">
        <v>25</v>
      </c>
      <c r="O56" s="68" t="s">
        <v>30</v>
      </c>
      <c r="P56" s="70" t="e">
        <f>$U56</f>
        <v>#DIV/0!</v>
      </c>
      <c r="Q56" s="11">
        <f>G56/G$858*0.35</f>
        <v>25.324384417493565</v>
      </c>
      <c r="R56" s="12">
        <f>H56/H$858*0.3</f>
        <v>6.1800000000000006</v>
      </c>
      <c r="S56" s="13">
        <f>W56/W$858*0.3</f>
        <v>0.56116071428571423</v>
      </c>
      <c r="T56" s="12" t="e">
        <f>V56/V$858*0.05</f>
        <v>#DIV/0!</v>
      </c>
      <c r="U56" s="14" t="e">
        <f>Q56+R56+S56+T56</f>
        <v>#DIV/0!</v>
      </c>
      <c r="V56" s="15">
        <f>IF(O56="Não",0,1)</f>
        <v>1</v>
      </c>
      <c r="W56" s="15">
        <f>IF(ISERROR(I56+J56+K56+L56+M56+N56),0,I56+J56+K56+L56+M56+N56)</f>
        <v>419</v>
      </c>
      <c r="X56" s="44">
        <f>IF(ISERROR(ABS(1-U56/'Antigo 2020 2'!U56)),0,ABS(1-U56/'Antigo 2020 2'!U56))</f>
        <v>0</v>
      </c>
      <c r="Y56" s="56">
        <f>INT(X56*100000000000)</f>
        <v>0</v>
      </c>
      <c r="Z56" s="15">
        <f>IF(COUNTIF(Y$5:Y56,Y56)&gt;1,RANK(Y56,Y$5:Y$857)+COUNTIF(Y$5:Y56,Y56)-1,RANK(Y56,Y$5:Y$857))</f>
        <v>52</v>
      </c>
    </row>
    <row r="57" spans="1:26" ht="16.5" thickTop="1" thickBot="1">
      <c r="A57" s="65" t="s">
        <v>148</v>
      </c>
      <c r="B57" s="66" t="s">
        <v>149</v>
      </c>
      <c r="C57" s="67">
        <v>3551</v>
      </c>
      <c r="D57" s="67">
        <v>3731</v>
      </c>
      <c r="E57" s="67">
        <f>(C57+D57)/2</f>
        <v>3641</v>
      </c>
      <c r="F57" s="68">
        <v>24938</v>
      </c>
      <c r="G57" s="68">
        <f>E57+F57</f>
        <v>28579</v>
      </c>
      <c r="H57" s="68">
        <v>1160</v>
      </c>
      <c r="I57" s="68">
        <v>121</v>
      </c>
      <c r="J57" s="68">
        <v>0</v>
      </c>
      <c r="K57" s="68">
        <v>0</v>
      </c>
      <c r="L57" s="68">
        <v>0</v>
      </c>
      <c r="M57" s="68">
        <v>0</v>
      </c>
      <c r="N57" s="68">
        <v>4</v>
      </c>
      <c r="O57" s="68" t="s">
        <v>30</v>
      </c>
      <c r="P57" s="70" t="e">
        <f>$U57</f>
        <v>#DIV/0!</v>
      </c>
      <c r="Q57" s="11">
        <f>G57/G$858*0.35</f>
        <v>7.3521866960676219</v>
      </c>
      <c r="R57" s="12">
        <f>H57/H$858*0.3</f>
        <v>1.74</v>
      </c>
      <c r="S57" s="13">
        <f>W57/W$858*0.3</f>
        <v>0.16741071428571427</v>
      </c>
      <c r="T57" s="12" t="e">
        <f>V57/V$858*0.05</f>
        <v>#DIV/0!</v>
      </c>
      <c r="U57" s="14" t="e">
        <f>Q57+R57+S57+T57</f>
        <v>#DIV/0!</v>
      </c>
      <c r="V57" s="15">
        <f>IF(O57="Não",0,1)</f>
        <v>1</v>
      </c>
      <c r="W57" s="15">
        <f>IF(ISERROR(I57+J57+K57+L57+M57+N57),0,I57+J57+K57+L57+M57+N57)</f>
        <v>125</v>
      </c>
      <c r="X57" s="44">
        <f>IF(ISERROR(ABS(1-U57/'Antigo 2020 2'!U57)),0,ABS(1-U57/'Antigo 2020 2'!U57))</f>
        <v>0</v>
      </c>
      <c r="Y57" s="56">
        <f>INT(X57*100000000000)</f>
        <v>0</v>
      </c>
      <c r="Z57" s="15">
        <f>IF(COUNTIF(Y$5:Y57,Y57)&gt;1,RANK(Y57,Y$5:Y$857)+COUNTIF(Y$5:Y57,Y57)-1,RANK(Y57,Y$5:Y$857))</f>
        <v>53</v>
      </c>
    </row>
    <row r="58" spans="1:26" ht="16.5" thickTop="1" thickBot="1">
      <c r="A58" s="65" t="s">
        <v>150</v>
      </c>
      <c r="B58" s="66" t="s">
        <v>151</v>
      </c>
      <c r="C58" s="67">
        <v>4698.260000000002</v>
      </c>
      <c r="D58" s="67">
        <v>4704</v>
      </c>
      <c r="E58" s="67">
        <f>(C58+D58)/2</f>
        <v>4701.130000000001</v>
      </c>
      <c r="F58" s="68">
        <v>1319</v>
      </c>
      <c r="G58" s="68">
        <f>E58+F58</f>
        <v>6020.130000000001</v>
      </c>
      <c r="H58" s="68">
        <v>2661</v>
      </c>
      <c r="I58" s="68">
        <v>95</v>
      </c>
      <c r="J58" s="68">
        <v>0</v>
      </c>
      <c r="K58" s="68">
        <v>0</v>
      </c>
      <c r="L58" s="68">
        <v>0</v>
      </c>
      <c r="M58" s="68">
        <v>0</v>
      </c>
      <c r="N58" s="68">
        <v>72</v>
      </c>
      <c r="O58" s="68" t="s">
        <v>30</v>
      </c>
      <c r="P58" s="70" t="e">
        <f>$U58</f>
        <v>#DIV/0!</v>
      </c>
      <c r="Q58" s="11">
        <f>G58/G$858*0.35</f>
        <v>1.5487287761852262</v>
      </c>
      <c r="R58" s="12">
        <f>H58/H$858*0.3</f>
        <v>3.9914999999999998</v>
      </c>
      <c r="S58" s="13">
        <f>W58/W$858*0.3</f>
        <v>0.2236607142857143</v>
      </c>
      <c r="T58" s="12" t="e">
        <f>V58/V$858*0.05</f>
        <v>#DIV/0!</v>
      </c>
      <c r="U58" s="14" t="e">
        <f>Q58+R58+S58+T58</f>
        <v>#DIV/0!</v>
      </c>
      <c r="V58" s="15">
        <f>IF(O58="Não",0,1)</f>
        <v>1</v>
      </c>
      <c r="W58" s="15">
        <f>IF(ISERROR(I58+J58+K58+L58+M58+N58),0,I58+J58+K58+L58+M58+N58)</f>
        <v>167</v>
      </c>
      <c r="X58" s="44">
        <f>IF(ISERROR(ABS(1-U58/'Antigo 2020 2'!U58)),0,ABS(1-U58/'Antigo 2020 2'!U58))</f>
        <v>0</v>
      </c>
      <c r="Y58" s="56">
        <f>INT(X58*100000000000)</f>
        <v>0</v>
      </c>
      <c r="Z58" s="15">
        <f>IF(COUNTIF(Y$5:Y58,Y58)&gt;1,RANK(Y58,Y$5:Y$857)+COUNTIF(Y$5:Y58,Y58)-1,RANK(Y58,Y$5:Y$857))</f>
        <v>54</v>
      </c>
    </row>
    <row r="59" spans="1:26" ht="16.5" thickTop="1" thickBot="1">
      <c r="A59" s="65" t="s">
        <v>152</v>
      </c>
      <c r="B59" s="66" t="s">
        <v>153</v>
      </c>
      <c r="C59" s="67">
        <v>1876</v>
      </c>
      <c r="D59" s="67">
        <v>2087</v>
      </c>
      <c r="E59" s="67">
        <f>(C59+D59)/2</f>
        <v>1981.5</v>
      </c>
      <c r="F59" s="68">
        <v>12357</v>
      </c>
      <c r="G59" s="68">
        <f>E59+F59</f>
        <v>14338.5</v>
      </c>
      <c r="H59" s="68">
        <v>600</v>
      </c>
      <c r="I59" s="68">
        <v>73</v>
      </c>
      <c r="J59" s="68"/>
      <c r="K59" s="68">
        <v>70</v>
      </c>
      <c r="L59" s="68"/>
      <c r="M59" s="68"/>
      <c r="N59" s="68">
        <v>110</v>
      </c>
      <c r="O59" s="68" t="s">
        <v>23</v>
      </c>
      <c r="P59" s="70" t="e">
        <f>$U59</f>
        <v>#DIV/0!</v>
      </c>
      <c r="Q59" s="11">
        <f>G59/G$858*0.35</f>
        <v>3.6886990077177506</v>
      </c>
      <c r="R59" s="12">
        <f>H59/H$858*0.3</f>
        <v>0.89999999999999991</v>
      </c>
      <c r="S59" s="13">
        <f>W59/W$858*0.3</f>
        <v>0.33883928571428573</v>
      </c>
      <c r="T59" s="12" t="e">
        <f>V59/V$858*0.05</f>
        <v>#DIV/0!</v>
      </c>
      <c r="U59" s="14" t="e">
        <f>Q59+R59+S59+T59</f>
        <v>#DIV/0!</v>
      </c>
      <c r="V59" s="15">
        <f>IF(O59="Não",0,1)</f>
        <v>0</v>
      </c>
      <c r="W59" s="15">
        <f>IF(ISERROR(I59+J59+K59+L59+M59+N59),0,I59+J59+K59+L59+M59+N59)</f>
        <v>253</v>
      </c>
      <c r="X59" s="44">
        <f>IF(ISERROR(ABS(1-U59/'Antigo 2020 2'!U59)),0,ABS(1-U59/'Antigo 2020 2'!U59))</f>
        <v>0</v>
      </c>
      <c r="Y59" s="56">
        <f>INT(X59*100000000000)</f>
        <v>0</v>
      </c>
      <c r="Z59" s="15">
        <f>IF(COUNTIF(Y$5:Y59,Y59)&gt;1,RANK(Y59,Y$5:Y$857)+COUNTIF(Y$5:Y59,Y59)-1,RANK(Y59,Y$5:Y$857))</f>
        <v>55</v>
      </c>
    </row>
    <row r="60" spans="1:26" ht="16.5" thickTop="1" thickBot="1">
      <c r="A60" s="65" t="s">
        <v>155</v>
      </c>
      <c r="B60" s="66" t="s">
        <v>156</v>
      </c>
      <c r="C60" s="67">
        <v>41612.999999999993</v>
      </c>
      <c r="D60" s="67">
        <v>40432</v>
      </c>
      <c r="E60" s="67">
        <f>(C60+D60)/2</f>
        <v>41022.5</v>
      </c>
      <c r="F60" s="68">
        <v>53623</v>
      </c>
      <c r="G60" s="68">
        <f>E60+F60</f>
        <v>94645.5</v>
      </c>
      <c r="H60" s="68">
        <v>1904</v>
      </c>
      <c r="I60" s="68">
        <v>185</v>
      </c>
      <c r="J60" s="68"/>
      <c r="K60" s="68">
        <v>43</v>
      </c>
      <c r="L60" s="68"/>
      <c r="M60" s="68"/>
      <c r="N60" s="68">
        <v>10</v>
      </c>
      <c r="O60" s="68" t="s">
        <v>23</v>
      </c>
      <c r="P60" s="70" t="e">
        <f>$U60</f>
        <v>#DIV/0!</v>
      </c>
      <c r="Q60" s="11">
        <f>G60/G$858*0.35</f>
        <v>24.348346196251377</v>
      </c>
      <c r="R60" s="12">
        <f>H60/H$858*0.3</f>
        <v>2.8559999999999999</v>
      </c>
      <c r="S60" s="13">
        <f>W60/W$858*0.3</f>
        <v>0.31874999999999998</v>
      </c>
      <c r="T60" s="12" t="e">
        <f>V60/V$858*0.05</f>
        <v>#DIV/0!</v>
      </c>
      <c r="U60" s="14" t="e">
        <f>Q60+R60+S60+T60</f>
        <v>#DIV/0!</v>
      </c>
      <c r="V60" s="15">
        <f>IF(O60="Não",0,1)</f>
        <v>0</v>
      </c>
      <c r="W60" s="15">
        <f>IF(ISERROR(I60+J60+K60+L60+M60+N60),0,I60+J60+K60+L60+M60+N60)</f>
        <v>238</v>
      </c>
      <c r="X60" s="44">
        <f>IF(ISERROR(ABS(1-U60/'Antigo 2020 2'!U60)),0,ABS(1-U60/'Antigo 2020 2'!U60))</f>
        <v>0</v>
      </c>
      <c r="Y60" s="56">
        <f>INT(X60*100000000000)</f>
        <v>0</v>
      </c>
      <c r="Z60" s="15">
        <f>IF(COUNTIF(Y$5:Y60,Y60)&gt;1,RANK(Y60,Y$5:Y$857)+COUNTIF(Y$5:Y60,Y60)-1,RANK(Y60,Y$5:Y$857))</f>
        <v>56</v>
      </c>
    </row>
    <row r="61" spans="1:26" ht="16.5" thickTop="1" thickBot="1">
      <c r="A61" s="65" t="s">
        <v>157</v>
      </c>
      <c r="B61" s="66" t="s">
        <v>158</v>
      </c>
      <c r="C61" s="67">
        <v>160</v>
      </c>
      <c r="D61" s="67">
        <v>168</v>
      </c>
      <c r="E61" s="67">
        <f>(C61+D61)/2</f>
        <v>164</v>
      </c>
      <c r="F61" s="68">
        <v>13320</v>
      </c>
      <c r="G61" s="68">
        <f>E61+F61</f>
        <v>13484</v>
      </c>
      <c r="H61" s="68">
        <v>1520</v>
      </c>
      <c r="I61" s="68">
        <v>300</v>
      </c>
      <c r="J61" s="68">
        <v>0</v>
      </c>
      <c r="K61" s="68">
        <v>352</v>
      </c>
      <c r="L61" s="68">
        <v>1350</v>
      </c>
      <c r="M61" s="68">
        <v>1350</v>
      </c>
      <c r="N61" s="68">
        <v>450</v>
      </c>
      <c r="O61" s="68" t="s">
        <v>30</v>
      </c>
      <c r="P61" s="70" t="e">
        <f>$U61</f>
        <v>#DIV/0!</v>
      </c>
      <c r="Q61" s="11">
        <f>G61/G$858*0.35</f>
        <v>3.4688717383314955</v>
      </c>
      <c r="R61" s="12">
        <f>H61/H$858*0.3</f>
        <v>2.2799999999999998</v>
      </c>
      <c r="S61" s="13">
        <f>W61/W$858*0.3</f>
        <v>5.0919642857142851</v>
      </c>
      <c r="T61" s="12" t="e">
        <f>V61/V$858*0.05</f>
        <v>#DIV/0!</v>
      </c>
      <c r="U61" s="14" t="e">
        <f>Q61+R61+S61+T61</f>
        <v>#DIV/0!</v>
      </c>
      <c r="V61" s="15">
        <f>IF(O61="Não",0,1)</f>
        <v>1</v>
      </c>
      <c r="W61" s="15">
        <f>IF(ISERROR(I61+J61+K61+L61+M61+N61),0,I61+J61+K61+L61+M61+N61)</f>
        <v>3802</v>
      </c>
      <c r="X61" s="44">
        <f>IF(ISERROR(ABS(1-U61/'Antigo 2020 2'!U61)),0,ABS(1-U61/'Antigo 2020 2'!U61))</f>
        <v>0</v>
      </c>
      <c r="Y61" s="56">
        <f>INT(X61*100000000000)</f>
        <v>0</v>
      </c>
      <c r="Z61" s="15">
        <f>IF(COUNTIF(Y$5:Y61,Y61)&gt;1,RANK(Y61,Y$5:Y$857)+COUNTIF(Y$5:Y61,Y61)-1,RANK(Y61,Y$5:Y$857))</f>
        <v>57</v>
      </c>
    </row>
    <row r="62" spans="1:26" ht="16.5" thickTop="1" thickBot="1">
      <c r="A62" s="65" t="s">
        <v>159</v>
      </c>
      <c r="B62" s="66" t="s">
        <v>160</v>
      </c>
      <c r="C62" s="67">
        <v>542</v>
      </c>
      <c r="D62" s="67">
        <v>542</v>
      </c>
      <c r="E62" s="67">
        <f>(C62+D62)/2</f>
        <v>542</v>
      </c>
      <c r="F62" s="68">
        <v>839</v>
      </c>
      <c r="G62" s="68">
        <f>E62+F62</f>
        <v>1381</v>
      </c>
      <c r="H62" s="68">
        <v>135</v>
      </c>
      <c r="I62" s="68">
        <v>0</v>
      </c>
      <c r="J62" s="68">
        <v>0</v>
      </c>
      <c r="K62" s="68">
        <v>35</v>
      </c>
      <c r="L62" s="68">
        <v>10</v>
      </c>
      <c r="M62" s="68">
        <v>0</v>
      </c>
      <c r="N62" s="68">
        <v>12</v>
      </c>
      <c r="O62" s="68" t="s">
        <v>23</v>
      </c>
      <c r="P62" s="70" t="e">
        <f>$U62</f>
        <v>#DIV/0!</v>
      </c>
      <c r="Q62" s="11">
        <f>G62/G$858*0.35</f>
        <v>0.35527379639838291</v>
      </c>
      <c r="R62" s="12">
        <f>H62/H$858*0.3</f>
        <v>0.20250000000000001</v>
      </c>
      <c r="S62" s="13">
        <f>W62/W$858*0.3</f>
        <v>7.6339285714285707E-2</v>
      </c>
      <c r="T62" s="12" t="e">
        <f>V62/V$858*0.05</f>
        <v>#DIV/0!</v>
      </c>
      <c r="U62" s="14" t="e">
        <f>Q62+R62+S62+T62</f>
        <v>#DIV/0!</v>
      </c>
      <c r="V62" s="15">
        <f>IF(O62="Não",0,1)</f>
        <v>0</v>
      </c>
      <c r="W62" s="15">
        <f>IF(ISERROR(I62+J62+K62+L62+M62+N62),0,I62+J62+K62+L62+M62+N62)</f>
        <v>57</v>
      </c>
      <c r="X62" s="44">
        <f>IF(ISERROR(ABS(1-U62/'Antigo 2020 2'!U62)),0,ABS(1-U62/'Antigo 2020 2'!U62))</f>
        <v>0</v>
      </c>
      <c r="Y62" s="56">
        <f>INT(X62*100000000000)</f>
        <v>0</v>
      </c>
      <c r="Z62" s="15">
        <f>IF(COUNTIF(Y$5:Y62,Y62)&gt;1,RANK(Y62,Y$5:Y$857)+COUNTIF(Y$5:Y62,Y62)-1,RANK(Y62,Y$5:Y$857))</f>
        <v>58</v>
      </c>
    </row>
    <row r="63" spans="1:26" ht="16.5" thickTop="1" thickBot="1">
      <c r="A63" s="65" t="s">
        <v>161</v>
      </c>
      <c r="B63" s="66" t="s">
        <v>162</v>
      </c>
      <c r="C63" s="67">
        <v>369</v>
      </c>
      <c r="D63" s="67">
        <v>247</v>
      </c>
      <c r="E63" s="67">
        <f>(C63+D63)/2</f>
        <v>308</v>
      </c>
      <c r="F63" s="68">
        <v>2679</v>
      </c>
      <c r="G63" s="68">
        <f>E63+F63</f>
        <v>2987</v>
      </c>
      <c r="H63" s="68">
        <v>140</v>
      </c>
      <c r="I63" s="68">
        <v>163</v>
      </c>
      <c r="J63" s="68">
        <v>0</v>
      </c>
      <c r="K63" s="68">
        <v>13</v>
      </c>
      <c r="L63" s="68">
        <v>0</v>
      </c>
      <c r="M63" s="68">
        <v>0</v>
      </c>
      <c r="N63" s="68">
        <v>20</v>
      </c>
      <c r="O63" s="68" t="s">
        <v>23</v>
      </c>
      <c r="P63" s="70" t="e">
        <f>$U63</f>
        <v>#DIV/0!</v>
      </c>
      <c r="Q63" s="11">
        <f>G63/G$858*0.35</f>
        <v>0.76843072399852996</v>
      </c>
      <c r="R63" s="12">
        <f>H63/H$858*0.3</f>
        <v>0.21</v>
      </c>
      <c r="S63" s="13">
        <f>W63/W$858*0.3</f>
        <v>0.26250000000000001</v>
      </c>
      <c r="T63" s="12" t="e">
        <f>V63/V$858*0.05</f>
        <v>#DIV/0!</v>
      </c>
      <c r="U63" s="14" t="e">
        <f>Q63+R63+S63+T63</f>
        <v>#DIV/0!</v>
      </c>
      <c r="V63" s="15">
        <f>IF(O63="Não",0,1)</f>
        <v>0</v>
      </c>
      <c r="W63" s="15">
        <f>IF(ISERROR(I63+J63+K63+L63+M63+N63),0,I63+J63+K63+L63+M63+N63)</f>
        <v>196</v>
      </c>
      <c r="X63" s="44">
        <f>IF(ISERROR(ABS(1-U63/'Antigo 2020 2'!U63)),0,ABS(1-U63/'Antigo 2020 2'!U63))</f>
        <v>0</v>
      </c>
      <c r="Y63" s="56">
        <f>INT(X63*100000000000)</f>
        <v>0</v>
      </c>
      <c r="Z63" s="15">
        <f>IF(COUNTIF(Y$5:Y63,Y63)&gt;1,RANK(Y63,Y$5:Y$857)+COUNTIF(Y$5:Y63,Y63)-1,RANK(Y63,Y$5:Y$857))</f>
        <v>59</v>
      </c>
    </row>
    <row r="64" spans="1:26" ht="25.5" thickTop="1" thickBot="1">
      <c r="A64" s="65" t="s">
        <v>163</v>
      </c>
      <c r="B64" s="66" t="s">
        <v>164</v>
      </c>
      <c r="C64" s="67">
        <v>439</v>
      </c>
      <c r="D64" s="67">
        <v>370</v>
      </c>
      <c r="E64" s="67">
        <f>(C64+D64)/2</f>
        <v>404.5</v>
      </c>
      <c r="F64" s="68">
        <v>1822</v>
      </c>
      <c r="G64" s="68">
        <f>E64+F64</f>
        <v>2226.5</v>
      </c>
      <c r="H64" s="68">
        <v>400</v>
      </c>
      <c r="I64" s="68">
        <v>58</v>
      </c>
      <c r="J64" s="68"/>
      <c r="K64" s="68">
        <v>150</v>
      </c>
      <c r="L64" s="68"/>
      <c r="M64" s="68"/>
      <c r="N64" s="68">
        <v>15</v>
      </c>
      <c r="O64" s="68" t="s">
        <v>23</v>
      </c>
      <c r="P64" s="70" t="e">
        <f>$U64</f>
        <v>#DIV/0!</v>
      </c>
      <c r="Q64" s="11">
        <f>G64/G$858*0.35</f>
        <v>0.57278574053656739</v>
      </c>
      <c r="R64" s="12">
        <f>H64/H$858*0.3</f>
        <v>0.6</v>
      </c>
      <c r="S64" s="13">
        <f>W64/W$858*0.3</f>
        <v>0.29866071428571428</v>
      </c>
      <c r="T64" s="12" t="e">
        <f>V64/V$858*0.05</f>
        <v>#DIV/0!</v>
      </c>
      <c r="U64" s="14" t="e">
        <f>Q64+R64+S64+T64</f>
        <v>#DIV/0!</v>
      </c>
      <c r="V64" s="15">
        <f>IF(O64="Não",0,1)</f>
        <v>0</v>
      </c>
      <c r="W64" s="15">
        <f>IF(ISERROR(I64+J64+K64+L64+M64+N64),0,I64+J64+K64+L64+M64+N64)</f>
        <v>223</v>
      </c>
      <c r="X64" s="44">
        <f>IF(ISERROR(ABS(1-U64/'Antigo 2020 2'!U64)),0,ABS(1-U64/'Antigo 2020 2'!U64))</f>
        <v>0</v>
      </c>
      <c r="Y64" s="56">
        <f>INT(X64*100000000000)</f>
        <v>0</v>
      </c>
      <c r="Z64" s="15">
        <f>IF(COUNTIF(Y$5:Y64,Y64)&gt;1,RANK(Y64,Y$5:Y$857)+COUNTIF(Y$5:Y64,Y64)-1,RANK(Y64,Y$5:Y$857))</f>
        <v>60</v>
      </c>
    </row>
    <row r="65" spans="1:26" ht="16.5" thickTop="1" thickBot="1">
      <c r="A65" s="65" t="s">
        <v>165</v>
      </c>
      <c r="B65" s="66" t="s">
        <v>166</v>
      </c>
      <c r="C65" s="67">
        <v>9069</v>
      </c>
      <c r="D65" s="67">
        <v>9041</v>
      </c>
      <c r="E65" s="67">
        <f>(C65+D65)/2</f>
        <v>9055</v>
      </c>
      <c r="F65" s="68">
        <v>6564</v>
      </c>
      <c r="G65" s="68">
        <f>E65+F65</f>
        <v>15619</v>
      </c>
      <c r="H65" s="68">
        <v>2125</v>
      </c>
      <c r="I65" s="68">
        <v>271</v>
      </c>
      <c r="J65" s="68">
        <v>0</v>
      </c>
      <c r="K65" s="68">
        <v>60</v>
      </c>
      <c r="L65" s="68">
        <v>0</v>
      </c>
      <c r="M65" s="68">
        <v>0</v>
      </c>
      <c r="N65" s="68">
        <v>300</v>
      </c>
      <c r="O65" s="68" t="s">
        <v>23</v>
      </c>
      <c r="P65" s="70" t="e">
        <f>$U65</f>
        <v>#DIV/0!</v>
      </c>
      <c r="Q65" s="11">
        <f>G65/G$858*0.35</f>
        <v>4.018118338846012</v>
      </c>
      <c r="R65" s="12">
        <f>H65/H$858*0.3</f>
        <v>3.1875</v>
      </c>
      <c r="S65" s="13">
        <f>W65/W$858*0.3</f>
        <v>0.84508928571428565</v>
      </c>
      <c r="T65" s="12" t="e">
        <f>V65/V$858*0.05</f>
        <v>#DIV/0!</v>
      </c>
      <c r="U65" s="14" t="e">
        <f>Q65+R65+S65+T65</f>
        <v>#DIV/0!</v>
      </c>
      <c r="V65" s="15">
        <f>IF(O65="Não",0,1)</f>
        <v>0</v>
      </c>
      <c r="W65" s="15">
        <f>IF(ISERROR(I65+J65+K65+L65+M65+N65),0,I65+J65+K65+L65+M65+N65)</f>
        <v>631</v>
      </c>
      <c r="X65" s="44">
        <f>IF(ISERROR(ABS(1-U65/'Antigo 2020 2'!U65)),0,ABS(1-U65/'Antigo 2020 2'!U65))</f>
        <v>0</v>
      </c>
      <c r="Y65" s="56">
        <f>INT(X65*100000000000)</f>
        <v>0</v>
      </c>
      <c r="Z65" s="15">
        <f>IF(COUNTIF(Y$5:Y65,Y65)&gt;1,RANK(Y65,Y$5:Y$857)+COUNTIF(Y$5:Y65,Y65)-1,RANK(Y65,Y$5:Y$857))</f>
        <v>61</v>
      </c>
    </row>
    <row r="66" spans="1:26" ht="16.5" thickTop="1" thickBot="1">
      <c r="A66" s="65" t="s">
        <v>167</v>
      </c>
      <c r="B66" s="66" t="s">
        <v>168</v>
      </c>
      <c r="C66" s="67">
        <v>2173</v>
      </c>
      <c r="D66" s="67">
        <v>2330</v>
      </c>
      <c r="E66" s="67">
        <f>(C66+D66)/2</f>
        <v>2251.5</v>
      </c>
      <c r="F66" s="68">
        <v>6586</v>
      </c>
      <c r="G66" s="68">
        <f>E66+F66</f>
        <v>8837.5</v>
      </c>
      <c r="H66" s="68">
        <v>752</v>
      </c>
      <c r="I66" s="68">
        <v>95</v>
      </c>
      <c r="J66" s="68">
        <v>0</v>
      </c>
      <c r="K66" s="68">
        <v>140</v>
      </c>
      <c r="L66" s="68">
        <v>0</v>
      </c>
      <c r="M66" s="68">
        <v>0</v>
      </c>
      <c r="N66" s="68">
        <v>6</v>
      </c>
      <c r="O66" s="68" t="s">
        <v>30</v>
      </c>
      <c r="P66" s="70" t="e">
        <f>$U66</f>
        <v>#DIV/0!</v>
      </c>
      <c r="Q66" s="11">
        <f>G66/G$858*0.35</f>
        <v>2.2735207644248439</v>
      </c>
      <c r="R66" s="12">
        <f>H66/H$858*0.3</f>
        <v>1.1279999999999999</v>
      </c>
      <c r="S66" s="13">
        <f>W66/W$858*0.3</f>
        <v>0.32276785714285716</v>
      </c>
      <c r="T66" s="12" t="e">
        <f>V66/V$858*0.05</f>
        <v>#DIV/0!</v>
      </c>
      <c r="U66" s="14" t="e">
        <f>Q66+R66+S66+T66</f>
        <v>#DIV/0!</v>
      </c>
      <c r="V66" s="15">
        <f>IF(O66="Não",0,1)</f>
        <v>1</v>
      </c>
      <c r="W66" s="15">
        <f>IF(ISERROR(I66+J66+K66+L66+M66+N66),0,I66+J66+K66+L66+M66+N66)</f>
        <v>241</v>
      </c>
      <c r="X66" s="44">
        <f>IF(ISERROR(ABS(1-U66/'Antigo 2020 2'!U66)),0,ABS(1-U66/'Antigo 2020 2'!U66))</f>
        <v>0</v>
      </c>
      <c r="Y66" s="56">
        <f>INT(X66*100000000000)</f>
        <v>0</v>
      </c>
      <c r="Z66" s="15">
        <f>IF(COUNTIF(Y$5:Y66,Y66)&gt;1,RANK(Y66,Y$5:Y$857)+COUNTIF(Y$5:Y66,Y66)-1,RANK(Y66,Y$5:Y$857))</f>
        <v>62</v>
      </c>
    </row>
    <row r="67" spans="1:26" ht="16.5" thickTop="1" thickBot="1">
      <c r="A67" s="65" t="s">
        <v>169</v>
      </c>
      <c r="B67" s="66" t="s">
        <v>170</v>
      </c>
      <c r="C67" s="67">
        <v>330.15999999999997</v>
      </c>
      <c r="D67" s="67">
        <v>376</v>
      </c>
      <c r="E67" s="67">
        <f>(C67+D67)/2</f>
        <v>353.08</v>
      </c>
      <c r="F67" s="68">
        <v>1491</v>
      </c>
      <c r="G67" s="68">
        <f>E67+F67</f>
        <v>1844.08</v>
      </c>
      <c r="H67" s="68">
        <v>300</v>
      </c>
      <c r="I67" s="68">
        <v>120</v>
      </c>
      <c r="J67" s="68">
        <v>0</v>
      </c>
      <c r="K67" s="68">
        <v>62</v>
      </c>
      <c r="L67" s="68">
        <v>0</v>
      </c>
      <c r="M67" s="68">
        <v>0</v>
      </c>
      <c r="N67" s="68">
        <v>16</v>
      </c>
      <c r="O67" s="68" t="s">
        <v>23</v>
      </c>
      <c r="P67" s="70" t="e">
        <f>$U67</f>
        <v>#DIV/0!</v>
      </c>
      <c r="Q67" s="11">
        <f>G67/G$858*0.35</f>
        <v>0.47440499816244019</v>
      </c>
      <c r="R67" s="12">
        <f>H67/H$858*0.3</f>
        <v>0.44999999999999996</v>
      </c>
      <c r="S67" s="13">
        <f>W67/W$858*0.3</f>
        <v>0.26517857142857143</v>
      </c>
      <c r="T67" s="12" t="e">
        <f>V67/V$858*0.05</f>
        <v>#DIV/0!</v>
      </c>
      <c r="U67" s="14" t="e">
        <f>Q67+R67+S67+T67</f>
        <v>#DIV/0!</v>
      </c>
      <c r="V67" s="15">
        <f>IF(O67="Não",0,1)</f>
        <v>0</v>
      </c>
      <c r="W67" s="15">
        <f>IF(ISERROR(I67+J67+K67+L67+M67+N67),0,I67+J67+K67+L67+M67+N67)</f>
        <v>198</v>
      </c>
      <c r="X67" s="44">
        <f>IF(ISERROR(ABS(1-U67/'Antigo 2020 2'!U67)),0,ABS(1-U67/'Antigo 2020 2'!U67))</f>
        <v>0</v>
      </c>
      <c r="Y67" s="56">
        <f>INT(X67*100000000000)</f>
        <v>0</v>
      </c>
      <c r="Z67" s="15">
        <f>IF(COUNTIF(Y$5:Y67,Y67)&gt;1,RANK(Y67,Y$5:Y$857)+COUNTIF(Y$5:Y67,Y67)-1,RANK(Y67,Y$5:Y$857))</f>
        <v>63</v>
      </c>
    </row>
    <row r="68" spans="1:26" ht="25.5" thickTop="1" thickBot="1">
      <c r="A68" s="65" t="s">
        <v>171</v>
      </c>
      <c r="B68" s="66" t="s">
        <v>172</v>
      </c>
      <c r="C68" s="67">
        <v>121</v>
      </c>
      <c r="D68" s="67">
        <v>188</v>
      </c>
      <c r="E68" s="67">
        <f>(C68+D68)/2</f>
        <v>154.5</v>
      </c>
      <c r="F68" s="68">
        <v>1467</v>
      </c>
      <c r="G68" s="68">
        <f>E68+F68</f>
        <v>1621.5</v>
      </c>
      <c r="H68" s="68">
        <v>133</v>
      </c>
      <c r="I68" s="68">
        <v>15</v>
      </c>
      <c r="J68" s="68">
        <v>0</v>
      </c>
      <c r="K68" s="68">
        <v>17</v>
      </c>
      <c r="L68" s="68">
        <v>0</v>
      </c>
      <c r="M68" s="68">
        <v>0</v>
      </c>
      <c r="N68" s="68">
        <v>12</v>
      </c>
      <c r="O68" s="68" t="s">
        <v>23</v>
      </c>
      <c r="P68" s="70" t="e">
        <f>$U68</f>
        <v>#DIV/0!</v>
      </c>
      <c r="Q68" s="11">
        <f>G68/G$858*0.35</f>
        <v>0.41714443219404629</v>
      </c>
      <c r="R68" s="12">
        <f>H68/H$858*0.3</f>
        <v>0.19950000000000001</v>
      </c>
      <c r="S68" s="13">
        <f>W68/W$858*0.3</f>
        <v>5.8928571428571427E-2</v>
      </c>
      <c r="T68" s="12" t="e">
        <f>V68/V$858*0.05</f>
        <v>#DIV/0!</v>
      </c>
      <c r="U68" s="14" t="e">
        <f>Q68+R68+S68+T68</f>
        <v>#DIV/0!</v>
      </c>
      <c r="V68" s="15">
        <f>IF(O68="Não",0,1)</f>
        <v>0</v>
      </c>
      <c r="W68" s="15">
        <f>IF(ISERROR(I68+J68+K68+L68+M68+N68),0,I68+J68+K68+L68+M68+N68)</f>
        <v>44</v>
      </c>
      <c r="X68" s="44">
        <f>IF(ISERROR(ABS(1-U68/'Antigo 2020 2'!U68)),0,ABS(1-U68/'Antigo 2020 2'!U68))</f>
        <v>0</v>
      </c>
      <c r="Y68" s="56">
        <f>INT(X68*100000000000)</f>
        <v>0</v>
      </c>
      <c r="Z68" s="15">
        <f>IF(COUNTIF(Y$5:Y68,Y68)&gt;1,RANK(Y68,Y$5:Y$857)+COUNTIF(Y$5:Y68,Y68)-1,RANK(Y68,Y$5:Y$857))</f>
        <v>64</v>
      </c>
    </row>
    <row r="69" spans="1:26" ht="16.5" thickTop="1" thickBot="1">
      <c r="A69" s="65" t="s">
        <v>173</v>
      </c>
      <c r="B69" s="66" t="s">
        <v>174</v>
      </c>
      <c r="C69" s="67">
        <v>263.5</v>
      </c>
      <c r="D69" s="67">
        <v>301</v>
      </c>
      <c r="E69" s="67">
        <f>(C69+D69)/2</f>
        <v>282.25</v>
      </c>
      <c r="F69" s="68">
        <v>14290</v>
      </c>
      <c r="G69" s="68">
        <f>E69+F69</f>
        <v>14572.25</v>
      </c>
      <c r="H69" s="68">
        <v>115</v>
      </c>
      <c r="I69" s="68">
        <v>51</v>
      </c>
      <c r="J69" s="68">
        <v>0</v>
      </c>
      <c r="K69" s="68">
        <v>10</v>
      </c>
      <c r="L69" s="68">
        <v>0</v>
      </c>
      <c r="M69" s="68">
        <v>0</v>
      </c>
      <c r="N69" s="68">
        <v>0</v>
      </c>
      <c r="O69" s="68" t="s">
        <v>30</v>
      </c>
      <c r="P69" s="70" t="e">
        <f>$U69</f>
        <v>#DIV/0!</v>
      </c>
      <c r="Q69" s="11">
        <f>G69/G$858*0.35</f>
        <v>3.7488331495773615</v>
      </c>
      <c r="R69" s="12">
        <f>H69/H$858*0.3</f>
        <v>0.17249999999999999</v>
      </c>
      <c r="S69" s="13">
        <f>W69/W$858*0.3</f>
        <v>8.1696428571428559E-2</v>
      </c>
      <c r="T69" s="12" t="e">
        <f>V69/V$858*0.05</f>
        <v>#DIV/0!</v>
      </c>
      <c r="U69" s="14" t="e">
        <f>Q69+R69+S69+T69</f>
        <v>#DIV/0!</v>
      </c>
      <c r="V69" s="15">
        <f>IF(O69="Não",0,1)</f>
        <v>1</v>
      </c>
      <c r="W69" s="15">
        <f>IF(ISERROR(I69+J69+K69+L69+M69+N69),0,I69+J69+K69+L69+M69+N69)</f>
        <v>61</v>
      </c>
      <c r="X69" s="44">
        <f>IF(ISERROR(ABS(1-U69/'Antigo 2020 2'!U69)),0,ABS(1-U69/'Antigo 2020 2'!U69))</f>
        <v>0</v>
      </c>
      <c r="Y69" s="56">
        <f>INT(X69*100000000000)</f>
        <v>0</v>
      </c>
      <c r="Z69" s="15">
        <f>IF(COUNTIF(Y$5:Y69,Y69)&gt;1,RANK(Y69,Y$5:Y$857)+COUNTIF(Y$5:Y69,Y69)-1,RANK(Y69,Y$5:Y$857))</f>
        <v>65</v>
      </c>
    </row>
    <row r="70" spans="1:26" ht="16.5" thickTop="1" thickBot="1">
      <c r="A70" s="65" t="s">
        <v>175</v>
      </c>
      <c r="B70" s="66" t="s">
        <v>176</v>
      </c>
      <c r="C70" s="67">
        <v>2.6</v>
      </c>
      <c r="D70" s="67">
        <v>42</v>
      </c>
      <c r="E70" s="67">
        <f>(C70+D70)/2</f>
        <v>22.3</v>
      </c>
      <c r="F70" s="68">
        <v>59</v>
      </c>
      <c r="G70" s="68">
        <f>E70+F70</f>
        <v>81.3</v>
      </c>
      <c r="H70" s="68">
        <v>0</v>
      </c>
      <c r="I70" s="68">
        <v>46</v>
      </c>
      <c r="J70" s="68">
        <v>0</v>
      </c>
      <c r="K70" s="68">
        <v>0</v>
      </c>
      <c r="L70" s="68">
        <v>0</v>
      </c>
      <c r="M70" s="68">
        <v>0</v>
      </c>
      <c r="N70" s="68">
        <v>0</v>
      </c>
      <c r="O70" s="68" t="s">
        <v>23</v>
      </c>
      <c r="P70" s="70" t="e">
        <f>U70</f>
        <v>#DIV/0!</v>
      </c>
      <c r="Q70" s="11">
        <f>G70/G$858*0.35</f>
        <v>2.0915104740904078E-2</v>
      </c>
      <c r="R70" s="12">
        <f>H70/H$858*0.3</f>
        <v>0</v>
      </c>
      <c r="S70" s="13">
        <f>W70/W$858*0.3</f>
        <v>6.1607142857142853E-2</v>
      </c>
      <c r="T70" s="12" t="e">
        <f>V70/V$858*0.05</f>
        <v>#DIV/0!</v>
      </c>
      <c r="U70" s="14" t="e">
        <f>Q70+R70+S70+T70</f>
        <v>#DIV/0!</v>
      </c>
      <c r="V70" s="15">
        <f>IF(O70="Não",0,1)</f>
        <v>0</v>
      </c>
      <c r="W70" s="15">
        <f>IF(ISERROR(I70+J70+K70+L70+M70+N70),0,I70+J70+K70+L70+M70+N70)</f>
        <v>46</v>
      </c>
      <c r="X70" s="44">
        <f>IF(ISERROR(ABS(1-U70/'Antigo 2020 2'!U70)),0,ABS(1-U70/'Antigo 2020 2'!U70))</f>
        <v>0</v>
      </c>
      <c r="Y70" s="56">
        <f>INT(X70*100000000000)</f>
        <v>0</v>
      </c>
      <c r="Z70" s="15">
        <f>IF(COUNTIF(Y$5:Y70,Y70)&gt;1,RANK(Y70,Y$5:Y$857)+COUNTIF(Y$5:Y70,Y70)-1,RANK(Y70,Y$5:Y$857))</f>
        <v>66</v>
      </c>
    </row>
    <row r="71" spans="1:26" ht="16.5" thickTop="1" thickBot="1">
      <c r="A71" s="65" t="s">
        <v>177</v>
      </c>
      <c r="B71" s="66" t="s">
        <v>178</v>
      </c>
      <c r="C71" s="67">
        <v>11888</v>
      </c>
      <c r="D71" s="67">
        <v>12051</v>
      </c>
      <c r="E71" s="67">
        <f>(C71+D71)/2</f>
        <v>11969.5</v>
      </c>
      <c r="F71" s="68">
        <v>4727</v>
      </c>
      <c r="G71" s="68">
        <f>E71+F71</f>
        <v>16696.5</v>
      </c>
      <c r="H71" s="68">
        <v>463</v>
      </c>
      <c r="I71" s="68">
        <v>49</v>
      </c>
      <c r="J71" s="68">
        <v>0</v>
      </c>
      <c r="K71" s="68">
        <v>260</v>
      </c>
      <c r="L71" s="68">
        <v>160</v>
      </c>
      <c r="M71" s="68">
        <v>160</v>
      </c>
      <c r="N71" s="68">
        <v>66</v>
      </c>
      <c r="O71" s="68" t="s">
        <v>23</v>
      </c>
      <c r="P71" s="70" t="e">
        <f>$U71</f>
        <v>#DIV/0!</v>
      </c>
      <c r="Q71" s="11">
        <f>G71/G$858*0.35</f>
        <v>4.2953142227122383</v>
      </c>
      <c r="R71" s="12">
        <f>H71/H$858*0.3</f>
        <v>0.69450000000000001</v>
      </c>
      <c r="S71" s="13">
        <f>W71/W$858*0.3</f>
        <v>0.9308035714285714</v>
      </c>
      <c r="T71" s="12" t="e">
        <f>V71/V$858*0.05</f>
        <v>#DIV/0!</v>
      </c>
      <c r="U71" s="14" t="e">
        <f>Q71+R71+S71+T71</f>
        <v>#DIV/0!</v>
      </c>
      <c r="V71" s="15">
        <f>IF(O71="Não",0,1)</f>
        <v>0</v>
      </c>
      <c r="W71" s="15">
        <f>IF(ISERROR(I71+J71+K71+L71+M71+N71),0,I71+J71+K71+L71+M71+N71)</f>
        <v>695</v>
      </c>
      <c r="X71" s="44">
        <f>IF(ISERROR(ABS(1-U71/'Antigo 2020 2'!U71)),0,ABS(1-U71/'Antigo 2020 2'!U71))</f>
        <v>0</v>
      </c>
      <c r="Y71" s="56">
        <f>INT(X71*100000000000)</f>
        <v>0</v>
      </c>
      <c r="Z71" s="15">
        <f>IF(COUNTIF(Y$5:Y71,Y71)&gt;1,RANK(Y71,Y$5:Y$857)+COUNTIF(Y$5:Y71,Y71)-1,RANK(Y71,Y$5:Y$857))</f>
        <v>67</v>
      </c>
    </row>
    <row r="72" spans="1:26" ht="16.5" thickTop="1" thickBot="1">
      <c r="A72" s="65" t="s">
        <v>179</v>
      </c>
      <c r="B72" s="66" t="s">
        <v>180</v>
      </c>
      <c r="C72" s="67">
        <v>3178</v>
      </c>
      <c r="D72" s="67">
        <v>3247</v>
      </c>
      <c r="E72" s="67">
        <f>(C72+D72)/2</f>
        <v>3212.5</v>
      </c>
      <c r="F72" s="68">
        <v>5669</v>
      </c>
      <c r="G72" s="68">
        <f>E72+F72</f>
        <v>8881.5</v>
      </c>
      <c r="H72" s="68">
        <v>816</v>
      </c>
      <c r="I72" s="68">
        <v>68</v>
      </c>
      <c r="J72" s="68">
        <v>0</v>
      </c>
      <c r="K72" s="68">
        <v>0</v>
      </c>
      <c r="L72" s="68">
        <v>0</v>
      </c>
      <c r="M72" s="68">
        <v>0</v>
      </c>
      <c r="N72" s="68">
        <v>11</v>
      </c>
      <c r="O72" s="68" t="s">
        <v>23</v>
      </c>
      <c r="P72" s="70" t="e">
        <f>$U72</f>
        <v>#DIV/0!</v>
      </c>
      <c r="Q72" s="11">
        <f>G72/G$858*0.35</f>
        <v>2.2848401323042995</v>
      </c>
      <c r="R72" s="12">
        <f>H72/H$858*0.3</f>
        <v>1.224</v>
      </c>
      <c r="S72" s="13">
        <f>W72/W$858*0.3</f>
        <v>0.10580357142857143</v>
      </c>
      <c r="T72" s="12" t="e">
        <f>V72/V$858*0.05</f>
        <v>#DIV/0!</v>
      </c>
      <c r="U72" s="14" t="e">
        <f>Q72+R72+S72+T72</f>
        <v>#DIV/0!</v>
      </c>
      <c r="V72" s="15">
        <f>IF(O72="Não",0,1)</f>
        <v>0</v>
      </c>
      <c r="W72" s="15">
        <f>IF(ISERROR(I72+J72+K72+L72+M72+N72),0,I72+J72+K72+L72+M72+N72)</f>
        <v>79</v>
      </c>
      <c r="X72" s="44">
        <f>IF(ISERROR(ABS(1-U72/'Antigo 2020 2'!U72)),0,ABS(1-U72/'Antigo 2020 2'!U72))</f>
        <v>0</v>
      </c>
      <c r="Y72" s="56">
        <f>INT(X72*100000000000)</f>
        <v>0</v>
      </c>
      <c r="Z72" s="15">
        <f>IF(COUNTIF(Y$5:Y72,Y72)&gt;1,RANK(Y72,Y$5:Y$857)+COUNTIF(Y$5:Y72,Y72)-1,RANK(Y72,Y$5:Y$857))</f>
        <v>68</v>
      </c>
    </row>
    <row r="73" spans="1:26" ht="16.5" thickTop="1" thickBot="1">
      <c r="A73" s="65" t="s">
        <v>181</v>
      </c>
      <c r="B73" s="66" t="s">
        <v>182</v>
      </c>
      <c r="C73" s="67">
        <v>1673</v>
      </c>
      <c r="D73" s="67">
        <v>1709</v>
      </c>
      <c r="E73" s="67">
        <f>(C73+D73)/2</f>
        <v>1691</v>
      </c>
      <c r="F73" s="68">
        <v>7285</v>
      </c>
      <c r="G73" s="68">
        <f>E73+F73</f>
        <v>8976</v>
      </c>
      <c r="H73" s="68">
        <v>2800</v>
      </c>
      <c r="I73" s="68">
        <v>315</v>
      </c>
      <c r="J73" s="68">
        <v>0</v>
      </c>
      <c r="K73" s="68">
        <v>184</v>
      </c>
      <c r="L73" s="68">
        <v>0</v>
      </c>
      <c r="M73" s="68">
        <v>0</v>
      </c>
      <c r="N73" s="68">
        <v>50</v>
      </c>
      <c r="O73" s="68" t="s">
        <v>30</v>
      </c>
      <c r="P73" s="70" t="e">
        <f>$U73</f>
        <v>#DIV/0!</v>
      </c>
      <c r="Q73" s="11">
        <f>G73/G$858*0.35</f>
        <v>2.3091510474090406</v>
      </c>
      <c r="R73" s="12">
        <f>H73/H$858*0.3</f>
        <v>4.2</v>
      </c>
      <c r="S73" s="13">
        <f>W73/W$858*0.3</f>
        <v>0.73526785714285714</v>
      </c>
      <c r="T73" s="12" t="e">
        <f>V73/V$858*0.05</f>
        <v>#DIV/0!</v>
      </c>
      <c r="U73" s="14" t="e">
        <f>Q73+R73+S73+T73</f>
        <v>#DIV/0!</v>
      </c>
      <c r="V73" s="15">
        <f>IF(O73="Não",0,1)</f>
        <v>1</v>
      </c>
      <c r="W73" s="15">
        <f>IF(ISERROR(I73+J73+K73+L73+M73+N73),0,I73+J73+K73+L73+M73+N73)</f>
        <v>549</v>
      </c>
      <c r="X73" s="44">
        <f>IF(ISERROR(ABS(1-U73/'Antigo 2020 2'!U73)),0,ABS(1-U73/'Antigo 2020 2'!U73))</f>
        <v>0</v>
      </c>
      <c r="Y73" s="56">
        <f>INT(X73*100000000000)</f>
        <v>0</v>
      </c>
      <c r="Z73" s="15">
        <f>IF(COUNTIF(Y$5:Y73,Y73)&gt;1,RANK(Y73,Y$5:Y$857)+COUNTIF(Y$5:Y73,Y73)-1,RANK(Y73,Y$5:Y$857))</f>
        <v>69</v>
      </c>
    </row>
    <row r="74" spans="1:26" ht="16.5" thickTop="1" thickBot="1">
      <c r="A74" s="65" t="s">
        <v>183</v>
      </c>
      <c r="B74" s="66" t="s">
        <v>184</v>
      </c>
      <c r="C74" s="67">
        <v>3670</v>
      </c>
      <c r="D74" s="67">
        <v>3670</v>
      </c>
      <c r="E74" s="67">
        <f>(C74+D74)/2</f>
        <v>3670</v>
      </c>
      <c r="F74" s="68">
        <v>24710</v>
      </c>
      <c r="G74" s="68">
        <f>E74+F74</f>
        <v>28380</v>
      </c>
      <c r="H74" s="68">
        <v>1036</v>
      </c>
      <c r="I74" s="68">
        <v>356</v>
      </c>
      <c r="J74" s="68">
        <v>0</v>
      </c>
      <c r="K74" s="68">
        <v>304</v>
      </c>
      <c r="L74" s="68">
        <v>220</v>
      </c>
      <c r="M74" s="68">
        <v>220</v>
      </c>
      <c r="N74" s="68">
        <v>220</v>
      </c>
      <c r="O74" s="68" t="s">
        <v>30</v>
      </c>
      <c r="P74" s="70" t="e">
        <f>$U74</f>
        <v>#DIV/0!</v>
      </c>
      <c r="Q74" s="11">
        <f>G74/G$858*0.35</f>
        <v>7.3009922822491724</v>
      </c>
      <c r="R74" s="12">
        <f>H74/H$858*0.3</f>
        <v>1.5539999999999998</v>
      </c>
      <c r="S74" s="13">
        <f>W74/W$858*0.3</f>
        <v>1.767857142857143</v>
      </c>
      <c r="T74" s="12" t="e">
        <f>V74/V$858*0.05</f>
        <v>#DIV/0!</v>
      </c>
      <c r="U74" s="14" t="e">
        <f>Q74+R74+S74+T74</f>
        <v>#DIV/0!</v>
      </c>
      <c r="V74" s="15">
        <f>IF(O74="Não",0,1)</f>
        <v>1</v>
      </c>
      <c r="W74" s="15">
        <f>IF(ISERROR(I74+J74+K74+L74+M74+N74),0,I74+J74+K74+L74+M74+N74)</f>
        <v>1320</v>
      </c>
      <c r="X74" s="44">
        <f>IF(ISERROR(ABS(1-U74/'Antigo 2020 2'!U74)),0,ABS(1-U74/'Antigo 2020 2'!U74))</f>
        <v>0</v>
      </c>
      <c r="Y74" s="56">
        <f>INT(X74*100000000000)</f>
        <v>0</v>
      </c>
      <c r="Z74" s="15">
        <f>IF(COUNTIF(Y$5:Y74,Y74)&gt;1,RANK(Y74,Y$5:Y$857)+COUNTIF(Y$5:Y74,Y74)-1,RANK(Y74,Y$5:Y$857))</f>
        <v>70</v>
      </c>
    </row>
    <row r="75" spans="1:26" ht="16.5" thickTop="1" thickBot="1">
      <c r="A75" s="65" t="s">
        <v>185</v>
      </c>
      <c r="B75" s="66" t="s">
        <v>186</v>
      </c>
      <c r="C75" s="67">
        <v>213.5</v>
      </c>
      <c r="D75" s="67">
        <v>165</v>
      </c>
      <c r="E75" s="67">
        <f>(C75+D75)/2</f>
        <v>189.25</v>
      </c>
      <c r="F75" s="68">
        <v>28975</v>
      </c>
      <c r="G75" s="68">
        <f>E75+F75</f>
        <v>29164.25</v>
      </c>
      <c r="H75" s="68">
        <v>1620</v>
      </c>
      <c r="I75" s="68">
        <v>206</v>
      </c>
      <c r="J75" s="68">
        <v>0</v>
      </c>
      <c r="K75" s="68">
        <v>0</v>
      </c>
      <c r="L75" s="68">
        <v>0</v>
      </c>
      <c r="M75" s="68">
        <v>0</v>
      </c>
      <c r="N75" s="68">
        <v>6</v>
      </c>
      <c r="O75" s="68" t="s">
        <v>30</v>
      </c>
      <c r="P75" s="70" t="e">
        <f>$U75</f>
        <v>#DIV/0!</v>
      </c>
      <c r="Q75" s="11">
        <f>G75/G$858*0.35</f>
        <v>7.5027471517824322</v>
      </c>
      <c r="R75" s="12">
        <f>H75/H$858*0.3</f>
        <v>2.4299999999999997</v>
      </c>
      <c r="S75" s="13">
        <f>W75/W$858*0.3</f>
        <v>0.28392857142857142</v>
      </c>
      <c r="T75" s="12" t="e">
        <f>V75/V$858*0.05</f>
        <v>#DIV/0!</v>
      </c>
      <c r="U75" s="14" t="e">
        <f>Q75+R75+S75+T75</f>
        <v>#DIV/0!</v>
      </c>
      <c r="V75" s="15">
        <f>IF(O75="Não",0,1)</f>
        <v>1</v>
      </c>
      <c r="W75" s="15">
        <f>IF(ISERROR(I75+J75+K75+L75+M75+N75),0,I75+J75+K75+L75+M75+N75)</f>
        <v>212</v>
      </c>
      <c r="X75" s="44">
        <f>IF(ISERROR(ABS(1-U75/'Antigo 2020 2'!U75)),0,ABS(1-U75/'Antigo 2020 2'!U75))</f>
        <v>0</v>
      </c>
      <c r="Y75" s="56">
        <f>INT(X75*100000000000)</f>
        <v>0</v>
      </c>
      <c r="Z75" s="15">
        <f>IF(COUNTIF(Y$5:Y75,Y75)&gt;1,RANK(Y75,Y$5:Y$857)+COUNTIF(Y$5:Y75,Y75)-1,RANK(Y75,Y$5:Y$857))</f>
        <v>71</v>
      </c>
    </row>
    <row r="76" spans="1:26" ht="16.5" thickTop="1" thickBot="1">
      <c r="A76" s="65" t="s">
        <v>187</v>
      </c>
      <c r="B76" s="66" t="s">
        <v>188</v>
      </c>
      <c r="C76" s="67">
        <v>117.5</v>
      </c>
      <c r="D76" s="67">
        <v>107</v>
      </c>
      <c r="E76" s="67">
        <f>(C76+D76)/2</f>
        <v>112.25</v>
      </c>
      <c r="F76" s="68">
        <v>4247</v>
      </c>
      <c r="G76" s="68">
        <f>E76+F76</f>
        <v>4359.25</v>
      </c>
      <c r="H76" s="68">
        <v>443</v>
      </c>
      <c r="I76" s="68">
        <v>64</v>
      </c>
      <c r="J76" s="68">
        <v>0</v>
      </c>
      <c r="K76" s="68">
        <v>143</v>
      </c>
      <c r="L76" s="68">
        <v>0</v>
      </c>
      <c r="M76" s="68">
        <v>0</v>
      </c>
      <c r="N76" s="68">
        <v>42</v>
      </c>
      <c r="O76" s="68" t="s">
        <v>23</v>
      </c>
      <c r="P76" s="70" t="e">
        <f>$U76</f>
        <v>#DIV/0!</v>
      </c>
      <c r="Q76" s="11">
        <f>G76/G$858*0.35</f>
        <v>1.1214535097390665</v>
      </c>
      <c r="R76" s="12">
        <f>H76/H$858*0.3</f>
        <v>0.66449999999999998</v>
      </c>
      <c r="S76" s="13">
        <f>W76/W$858*0.3</f>
        <v>0.33348214285714284</v>
      </c>
      <c r="T76" s="12" t="e">
        <f>V76/V$858*0.05</f>
        <v>#DIV/0!</v>
      </c>
      <c r="U76" s="14" t="e">
        <f>Q76+R76+S76+T76</f>
        <v>#DIV/0!</v>
      </c>
      <c r="V76" s="15">
        <f>IF(O76="Não",0,1)</f>
        <v>0</v>
      </c>
      <c r="W76" s="15">
        <f>IF(ISERROR(I76+J76+K76+L76+M76+N76),0,I76+J76+K76+L76+M76+N76)</f>
        <v>249</v>
      </c>
      <c r="X76" s="44">
        <f>IF(ISERROR(ABS(1-U76/'Antigo 2020 2'!U76)),0,ABS(1-U76/'Antigo 2020 2'!U76))</f>
        <v>0</v>
      </c>
      <c r="Y76" s="56">
        <f>INT(X76*100000000000)</f>
        <v>0</v>
      </c>
      <c r="Z76" s="15">
        <f>IF(COUNTIF(Y$5:Y76,Y76)&gt;1,RANK(Y76,Y$5:Y$857)+COUNTIF(Y$5:Y76,Y76)-1,RANK(Y76,Y$5:Y$857))</f>
        <v>72</v>
      </c>
    </row>
    <row r="77" spans="1:26" ht="16.5" thickTop="1" thickBot="1">
      <c r="A77" s="65" t="s">
        <v>189</v>
      </c>
      <c r="B77" s="66" t="s">
        <v>190</v>
      </c>
      <c r="C77" s="67">
        <v>196</v>
      </c>
      <c r="D77" s="67">
        <v>545</v>
      </c>
      <c r="E77" s="67">
        <f>(C77+D77)/2</f>
        <v>370.5</v>
      </c>
      <c r="F77" s="68">
        <v>9645</v>
      </c>
      <c r="G77" s="68">
        <f>E77+F77</f>
        <v>10015.5</v>
      </c>
      <c r="H77" s="68">
        <v>600</v>
      </c>
      <c r="I77" s="68">
        <v>40</v>
      </c>
      <c r="J77" s="68">
        <v>0</v>
      </c>
      <c r="K77" s="68">
        <v>465</v>
      </c>
      <c r="L77" s="68">
        <v>0</v>
      </c>
      <c r="M77" s="68">
        <v>50</v>
      </c>
      <c r="N77" s="68">
        <v>0</v>
      </c>
      <c r="O77" s="68" t="s">
        <v>23</v>
      </c>
      <c r="P77" s="70" t="e">
        <f>$U77</f>
        <v>#DIV/0!</v>
      </c>
      <c r="Q77" s="11">
        <f>G77/G$858*0.35</f>
        <v>2.5765711135611906</v>
      </c>
      <c r="R77" s="12">
        <f>H77/H$858*0.3</f>
        <v>0.89999999999999991</v>
      </c>
      <c r="S77" s="13">
        <f>W77/W$858*0.3</f>
        <v>0.74330357142857151</v>
      </c>
      <c r="T77" s="12" t="e">
        <f>V77/V$858*0.05</f>
        <v>#DIV/0!</v>
      </c>
      <c r="U77" s="14" t="e">
        <f>Q77+R77+S77+T77</f>
        <v>#DIV/0!</v>
      </c>
      <c r="V77" s="15">
        <f>IF(O77="Não",0,1)</f>
        <v>0</v>
      </c>
      <c r="W77" s="15">
        <f>IF(ISERROR(I77+J77+K77+L77+M77+N77),0,I77+J77+K77+L77+M77+N77)</f>
        <v>555</v>
      </c>
      <c r="X77" s="44">
        <f>IF(ISERROR(ABS(1-U77/'Antigo 2020 2'!U77)),0,ABS(1-U77/'Antigo 2020 2'!U77))</f>
        <v>0</v>
      </c>
      <c r="Y77" s="56">
        <f>INT(X77*100000000000)</f>
        <v>0</v>
      </c>
      <c r="Z77" s="15">
        <f>IF(COUNTIF(Y$5:Y77,Y77)&gt;1,RANK(Y77,Y$5:Y$857)+COUNTIF(Y$5:Y77,Y77)-1,RANK(Y77,Y$5:Y$857))</f>
        <v>73</v>
      </c>
    </row>
    <row r="78" spans="1:26" ht="16.5" thickTop="1" thickBot="1">
      <c r="A78" s="65" t="s">
        <v>191</v>
      </c>
      <c r="B78" s="66" t="s">
        <v>192</v>
      </c>
      <c r="C78" s="67">
        <v>138</v>
      </c>
      <c r="D78" s="67">
        <v>175</v>
      </c>
      <c r="E78" s="67">
        <f>(C78+D78)/2</f>
        <v>156.5</v>
      </c>
      <c r="F78" s="68">
        <v>4688</v>
      </c>
      <c r="G78" s="68">
        <f>E78+F78</f>
        <v>4844.5</v>
      </c>
      <c r="H78" s="68">
        <v>214</v>
      </c>
      <c r="I78" s="68">
        <v>14</v>
      </c>
      <c r="J78" s="68">
        <v>0</v>
      </c>
      <c r="K78" s="68">
        <v>34</v>
      </c>
      <c r="L78" s="68">
        <v>0</v>
      </c>
      <c r="M78" s="68">
        <v>0</v>
      </c>
      <c r="N78" s="68">
        <v>10</v>
      </c>
      <c r="O78" s="68" t="s">
        <v>23</v>
      </c>
      <c r="P78" s="70" t="e">
        <f>$U78</f>
        <v>#DIV/0!</v>
      </c>
      <c r="Q78" s="11">
        <f>G78/G$858*0.35</f>
        <v>1.2462881293642043</v>
      </c>
      <c r="R78" s="12">
        <f>H78/H$858*0.3</f>
        <v>0.32100000000000001</v>
      </c>
      <c r="S78" s="13">
        <f>W78/W$858*0.3</f>
        <v>7.767857142857143E-2</v>
      </c>
      <c r="T78" s="12" t="e">
        <f>V78/V$858*0.05</f>
        <v>#DIV/0!</v>
      </c>
      <c r="U78" s="14" t="e">
        <f>Q78+R78+S78+T78</f>
        <v>#DIV/0!</v>
      </c>
      <c r="V78" s="15">
        <f>IF(O78="Não",0,1)</f>
        <v>0</v>
      </c>
      <c r="W78" s="15">
        <f>IF(ISERROR(I78+J78+K78+L78+M78+N78),0,I78+J78+K78+L78+M78+N78)</f>
        <v>58</v>
      </c>
      <c r="X78" s="44">
        <f>IF(ISERROR(ABS(1-U78/'Antigo 2020 2'!U78)),0,ABS(1-U78/'Antigo 2020 2'!U78))</f>
        <v>0</v>
      </c>
      <c r="Y78" s="56">
        <f>INT(X78*100000000000)</f>
        <v>0</v>
      </c>
      <c r="Z78" s="15">
        <f>IF(COUNTIF(Y$5:Y78,Y78)&gt;1,RANK(Y78,Y$5:Y$857)+COUNTIF(Y$5:Y78,Y78)-1,RANK(Y78,Y$5:Y$857))</f>
        <v>74</v>
      </c>
    </row>
    <row r="79" spans="1:26" ht="16.5" thickTop="1" thickBot="1">
      <c r="A79" s="65" t="s">
        <v>193</v>
      </c>
      <c r="B79" s="66" t="s">
        <v>194</v>
      </c>
      <c r="C79" s="67">
        <v>2509</v>
      </c>
      <c r="D79" s="67">
        <v>3487</v>
      </c>
      <c r="E79" s="67">
        <f>(C79+D79)/2</f>
        <v>2998</v>
      </c>
      <c r="F79" s="68">
        <v>19153</v>
      </c>
      <c r="G79" s="68">
        <f>E79+F79</f>
        <v>22151</v>
      </c>
      <c r="H79" s="68">
        <v>240</v>
      </c>
      <c r="I79" s="68">
        <v>94</v>
      </c>
      <c r="J79" s="68">
        <v>30</v>
      </c>
      <c r="K79" s="68">
        <v>30</v>
      </c>
      <c r="L79" s="68">
        <v>0</v>
      </c>
      <c r="M79" s="68">
        <v>30</v>
      </c>
      <c r="N79" s="68">
        <v>30</v>
      </c>
      <c r="O79" s="68" t="s">
        <v>23</v>
      </c>
      <c r="P79" s="70" t="e">
        <f>$U79</f>
        <v>#DIV/0!</v>
      </c>
      <c r="Q79" s="11">
        <f>G79/G$858*0.35</f>
        <v>5.6985299522234465</v>
      </c>
      <c r="R79" s="12">
        <f>H79/H$858*0.3</f>
        <v>0.36</v>
      </c>
      <c r="S79" s="13">
        <f>W79/W$858*0.3</f>
        <v>0.28660714285714284</v>
      </c>
      <c r="T79" s="12" t="e">
        <f>V79/V$858*0.05</f>
        <v>#DIV/0!</v>
      </c>
      <c r="U79" s="14" t="e">
        <f>Q79+R79+S79+T79</f>
        <v>#DIV/0!</v>
      </c>
      <c r="V79" s="15">
        <f>IF(O79="Não",0,1)</f>
        <v>0</v>
      </c>
      <c r="W79" s="15">
        <f>IF(ISERROR(I79+J79+K79+L79+M79+N79),0,I79+J79+K79+L79+M79+N79)</f>
        <v>214</v>
      </c>
      <c r="X79" s="44">
        <f>IF(ISERROR(ABS(1-U79/'Antigo 2020 2'!U79)),0,ABS(1-U79/'Antigo 2020 2'!U79))</f>
        <v>0</v>
      </c>
      <c r="Y79" s="56">
        <f>INT(X79*100000000000)</f>
        <v>0</v>
      </c>
      <c r="Z79" s="15">
        <f>IF(COUNTIF(Y$5:Y79,Y79)&gt;1,RANK(Y79,Y$5:Y$857)+COUNTIF(Y$5:Y79,Y79)-1,RANK(Y79,Y$5:Y$857))</f>
        <v>75</v>
      </c>
    </row>
    <row r="80" spans="1:26" ht="16.5" thickTop="1" thickBot="1">
      <c r="A80" s="65" t="s">
        <v>195</v>
      </c>
      <c r="B80" s="66" t="s">
        <v>196</v>
      </c>
      <c r="C80" s="67">
        <v>32641</v>
      </c>
      <c r="D80" s="67">
        <v>32838</v>
      </c>
      <c r="E80" s="67">
        <f>(C80+D80)/2</f>
        <v>32739.5</v>
      </c>
      <c r="F80" s="68">
        <v>7120</v>
      </c>
      <c r="G80" s="68">
        <f>E80+F80</f>
        <v>39859.5</v>
      </c>
      <c r="H80" s="68">
        <v>1824</v>
      </c>
      <c r="I80" s="68">
        <v>146</v>
      </c>
      <c r="J80" s="68">
        <v>0</v>
      </c>
      <c r="K80" s="68">
        <v>408</v>
      </c>
      <c r="L80" s="68">
        <v>200</v>
      </c>
      <c r="M80" s="68">
        <v>0</v>
      </c>
      <c r="N80" s="68">
        <v>80</v>
      </c>
      <c r="O80" s="68" t="s">
        <v>30</v>
      </c>
      <c r="P80" s="70" t="e">
        <f>$U80</f>
        <v>#DIV/0!</v>
      </c>
      <c r="Q80" s="11">
        <f>G80/G$858*0.35</f>
        <v>10.254189636163176</v>
      </c>
      <c r="R80" s="12">
        <f>H80/H$858*0.3</f>
        <v>2.7359999999999998</v>
      </c>
      <c r="S80" s="13">
        <f>W80/W$858*0.3</f>
        <v>1.1169642857142856</v>
      </c>
      <c r="T80" s="12" t="e">
        <f>V80/V$858*0.05</f>
        <v>#DIV/0!</v>
      </c>
      <c r="U80" s="14" t="e">
        <f>Q80+R80+S80+T80</f>
        <v>#DIV/0!</v>
      </c>
      <c r="V80" s="15">
        <f>IF(O80="Não",0,1)</f>
        <v>1</v>
      </c>
      <c r="W80" s="15">
        <f>IF(ISERROR(I80+J80+K80+L80+M80+N80),0,I80+J80+K80+L80+M80+N80)</f>
        <v>834</v>
      </c>
      <c r="X80" s="44">
        <f>IF(ISERROR(ABS(1-U80/'Antigo 2020 2'!U80)),0,ABS(1-U80/'Antigo 2020 2'!U80))</f>
        <v>0</v>
      </c>
      <c r="Y80" s="56">
        <f>INT(X80*100000000000)</f>
        <v>0</v>
      </c>
      <c r="Z80" s="15">
        <f>IF(COUNTIF(Y$5:Y80,Y80)&gt;1,RANK(Y80,Y$5:Y$857)+COUNTIF(Y$5:Y80,Y80)-1,RANK(Y80,Y$5:Y$857))</f>
        <v>76</v>
      </c>
    </row>
    <row r="81" spans="1:26" ht="16.5" thickTop="1" thickBot="1">
      <c r="A81" s="65" t="s">
        <v>197</v>
      </c>
      <c r="B81" s="66" t="s">
        <v>198</v>
      </c>
      <c r="C81" s="67">
        <v>590</v>
      </c>
      <c r="D81" s="67">
        <v>301</v>
      </c>
      <c r="E81" s="67">
        <f>(C81+D81)/2</f>
        <v>445.5</v>
      </c>
      <c r="F81" s="68">
        <v>1117</v>
      </c>
      <c r="G81" s="68">
        <f>E81+F81</f>
        <v>1562.5</v>
      </c>
      <c r="H81" s="68">
        <v>220</v>
      </c>
      <c r="I81" s="68">
        <v>37</v>
      </c>
      <c r="J81" s="68">
        <v>0</v>
      </c>
      <c r="K81" s="68">
        <v>19</v>
      </c>
      <c r="L81" s="68">
        <v>68</v>
      </c>
      <c r="M81" s="68">
        <v>0</v>
      </c>
      <c r="N81" s="68">
        <v>6</v>
      </c>
      <c r="O81" s="68" t="s">
        <v>30</v>
      </c>
      <c r="P81" s="70" t="e">
        <f>$U81</f>
        <v>#DIV/0!</v>
      </c>
      <c r="Q81" s="11">
        <f>G81/G$858*0.35</f>
        <v>0.40196618890113922</v>
      </c>
      <c r="R81" s="12">
        <f>H81/H$858*0.3</f>
        <v>0.33</v>
      </c>
      <c r="S81" s="13">
        <f>W81/W$858*0.3</f>
        <v>0.17410714285714288</v>
      </c>
      <c r="T81" s="12" t="e">
        <f>V81/V$858*0.05</f>
        <v>#DIV/0!</v>
      </c>
      <c r="U81" s="14" t="e">
        <f>Q81+R81+S81+T81</f>
        <v>#DIV/0!</v>
      </c>
      <c r="V81" s="15">
        <f>IF(O81="Não",0,1)</f>
        <v>1</v>
      </c>
      <c r="W81" s="15">
        <f>IF(ISERROR(I81+J81+K81+L81+M81+N81),0,I81+J81+K81+L81+M81+N81)</f>
        <v>130</v>
      </c>
      <c r="X81" s="44">
        <f>IF(ISERROR(ABS(1-U81/'Antigo 2020 2'!U81)),0,ABS(1-U81/'Antigo 2020 2'!U81))</f>
        <v>0</v>
      </c>
      <c r="Y81" s="56">
        <f>INT(X81*100000000000)</f>
        <v>0</v>
      </c>
      <c r="Z81" s="15">
        <f>IF(COUNTIF(Y$5:Y81,Y81)&gt;1,RANK(Y81,Y$5:Y$857)+COUNTIF(Y$5:Y81,Y81)-1,RANK(Y81,Y$5:Y$857))</f>
        <v>77</v>
      </c>
    </row>
    <row r="82" spans="1:26" ht="16.5" thickTop="1" thickBot="1">
      <c r="A82" s="65" t="s">
        <v>199</v>
      </c>
      <c r="B82" s="66" t="s">
        <v>200</v>
      </c>
      <c r="C82" s="67">
        <v>5307.8900000000012</v>
      </c>
      <c r="D82" s="67">
        <v>2943</v>
      </c>
      <c r="E82" s="67">
        <f>(C82+D82)/2</f>
        <v>4125.4450000000006</v>
      </c>
      <c r="F82" s="68">
        <v>72166</v>
      </c>
      <c r="G82" s="68">
        <f>E82+F82</f>
        <v>76291.445000000007</v>
      </c>
      <c r="H82" s="68">
        <v>4200</v>
      </c>
      <c r="I82" s="68">
        <v>619</v>
      </c>
      <c r="J82" s="68">
        <v>0</v>
      </c>
      <c r="K82" s="68">
        <v>200</v>
      </c>
      <c r="L82" s="68">
        <v>366</v>
      </c>
      <c r="M82" s="68">
        <v>0</v>
      </c>
      <c r="N82" s="68">
        <v>450</v>
      </c>
      <c r="O82" s="68" t="s">
        <v>30</v>
      </c>
      <c r="P82" s="70" t="e">
        <f>$U82</f>
        <v>#DIV/0!</v>
      </c>
      <c r="Q82" s="11">
        <f>G82/G$858*0.35</f>
        <v>19.626612091142963</v>
      </c>
      <c r="R82" s="12">
        <f>H82/H$858*0.3</f>
        <v>6.3</v>
      </c>
      <c r="S82" s="13">
        <f>W82/W$858*0.3</f>
        <v>2.1897321428571428</v>
      </c>
      <c r="T82" s="12" t="e">
        <f>V82/V$858*0.05</f>
        <v>#DIV/0!</v>
      </c>
      <c r="U82" s="14" t="e">
        <f>Q82+R82+S82+T82</f>
        <v>#DIV/0!</v>
      </c>
      <c r="V82" s="15">
        <f>IF(O82="Não",0,1)</f>
        <v>1</v>
      </c>
      <c r="W82" s="15">
        <f>IF(ISERROR(I82+J82+K82+L82+M82+N82),0,I82+J82+K82+L82+M82+N82)</f>
        <v>1635</v>
      </c>
      <c r="X82" s="44">
        <f>IF(ISERROR(ABS(1-U82/'Antigo 2020 2'!U82)),0,ABS(1-U82/'Antigo 2020 2'!U82))</f>
        <v>0</v>
      </c>
      <c r="Y82" s="56">
        <f>INT(X82*100000000000)</f>
        <v>0</v>
      </c>
      <c r="Z82" s="15">
        <f>IF(COUNTIF(Y$5:Y82,Y82)&gt;1,RANK(Y82,Y$5:Y$857)+COUNTIF(Y$5:Y82,Y82)-1,RANK(Y82,Y$5:Y$857))</f>
        <v>78</v>
      </c>
    </row>
    <row r="83" spans="1:26" ht="16.5" thickTop="1" thickBot="1">
      <c r="A83" s="65" t="s">
        <v>202</v>
      </c>
      <c r="B83" s="66" t="s">
        <v>203</v>
      </c>
      <c r="C83" s="67">
        <v>34096</v>
      </c>
      <c r="D83" s="67">
        <v>34085</v>
      </c>
      <c r="E83" s="67">
        <f>(C83+D83)/2</f>
        <v>34090.5</v>
      </c>
      <c r="F83" s="68">
        <v>47683</v>
      </c>
      <c r="G83" s="68">
        <f>E83+F83</f>
        <v>81773.5</v>
      </c>
      <c r="H83" s="68">
        <v>950</v>
      </c>
      <c r="I83" s="68">
        <v>73</v>
      </c>
      <c r="J83" s="68"/>
      <c r="K83" s="68">
        <v>120</v>
      </c>
      <c r="L83" s="68"/>
      <c r="M83" s="68"/>
      <c r="N83" s="68">
        <v>50</v>
      </c>
      <c r="O83" s="68" t="s">
        <v>23</v>
      </c>
      <c r="P83" s="70" t="e">
        <f>$U83</f>
        <v>#DIV/0!</v>
      </c>
      <c r="Q83" s="11">
        <f>G83/G$858*0.35</f>
        <v>21.03691657478868</v>
      </c>
      <c r="R83" s="12">
        <f>H83/H$858*0.3</f>
        <v>1.425</v>
      </c>
      <c r="S83" s="13">
        <f>W83/W$858*0.3</f>
        <v>0.32544642857142858</v>
      </c>
      <c r="T83" s="12" t="e">
        <f>V83/V$858*0.05</f>
        <v>#DIV/0!</v>
      </c>
      <c r="U83" s="14" t="e">
        <f>Q83+R83+S83+T83</f>
        <v>#DIV/0!</v>
      </c>
      <c r="V83" s="15">
        <f>IF(O83="Não",0,1)</f>
        <v>0</v>
      </c>
      <c r="W83" s="15">
        <f>IF(ISERROR(I83+J83+K83+L83+M83+N83),0,I83+J83+K83+L83+M83+N83)</f>
        <v>243</v>
      </c>
      <c r="X83" s="44">
        <f>IF(ISERROR(ABS(1-U83/'Antigo 2020 2'!U83)),0,ABS(1-U83/'Antigo 2020 2'!U83))</f>
        <v>0</v>
      </c>
      <c r="Y83" s="56">
        <f>INT(X83*100000000000)</f>
        <v>0</v>
      </c>
      <c r="Z83" s="15">
        <f>IF(COUNTIF(Y$5:Y83,Y83)&gt;1,RANK(Y83,Y$5:Y$857)+COUNTIF(Y$5:Y83,Y83)-1,RANK(Y83,Y$5:Y$857))</f>
        <v>79</v>
      </c>
    </row>
    <row r="84" spans="1:26" ht="25.5" thickTop="1" thickBot="1">
      <c r="A84" s="65" t="s">
        <v>204</v>
      </c>
      <c r="B84" s="66" t="s">
        <v>205</v>
      </c>
      <c r="C84" s="67">
        <v>3048.5</v>
      </c>
      <c r="D84" s="67">
        <v>2553</v>
      </c>
      <c r="E84" s="67">
        <f>(C84+D84)/2</f>
        <v>2800.75</v>
      </c>
      <c r="F84" s="68">
        <v>2239</v>
      </c>
      <c r="G84" s="68">
        <f>E84+F84</f>
        <v>5039.75</v>
      </c>
      <c r="H84" s="68">
        <v>330</v>
      </c>
      <c r="I84" s="68">
        <v>80</v>
      </c>
      <c r="J84" s="68">
        <v>0</v>
      </c>
      <c r="K84" s="68">
        <v>92</v>
      </c>
      <c r="L84" s="68">
        <v>5</v>
      </c>
      <c r="M84" s="68">
        <v>0</v>
      </c>
      <c r="N84" s="68">
        <v>21</v>
      </c>
      <c r="O84" s="68" t="s">
        <v>23</v>
      </c>
      <c r="P84" s="70" t="e">
        <f>$U84</f>
        <v>#DIV/0!</v>
      </c>
      <c r="Q84" s="11">
        <f>G84/G$858*0.35</f>
        <v>1.2965178243292907</v>
      </c>
      <c r="R84" s="12">
        <f>H84/H$858*0.3</f>
        <v>0.49499999999999994</v>
      </c>
      <c r="S84" s="13">
        <f>W84/W$858*0.3</f>
        <v>0.26517857142857143</v>
      </c>
      <c r="T84" s="12" t="e">
        <f>V84/V$858*0.05</f>
        <v>#DIV/0!</v>
      </c>
      <c r="U84" s="14" t="e">
        <f>Q84+R84+S84+T84</f>
        <v>#DIV/0!</v>
      </c>
      <c r="V84" s="15">
        <f>IF(O84="Não",0,1)</f>
        <v>0</v>
      </c>
      <c r="W84" s="15">
        <f>IF(ISERROR(I84+J84+K84+L84+M84+N84),0,I84+J84+K84+L84+M84+N84)</f>
        <v>198</v>
      </c>
      <c r="X84" s="44">
        <f>IF(ISERROR(ABS(1-U84/'Antigo 2020 2'!U84)),0,ABS(1-U84/'Antigo 2020 2'!U84))</f>
        <v>0</v>
      </c>
      <c r="Y84" s="56">
        <f>INT(X84*100000000000)</f>
        <v>0</v>
      </c>
      <c r="Z84" s="15">
        <f>IF(COUNTIF(Y$5:Y84,Y84)&gt;1,RANK(Y84,Y$5:Y$857)+COUNTIF(Y$5:Y84,Y84)-1,RANK(Y84,Y$5:Y$857))</f>
        <v>80</v>
      </c>
    </row>
    <row r="85" spans="1:26" ht="25.5" thickTop="1" thickBot="1">
      <c r="A85" s="65" t="s">
        <v>206</v>
      </c>
      <c r="B85" s="66" t="s">
        <v>207</v>
      </c>
      <c r="C85" s="67">
        <v>8861</v>
      </c>
      <c r="D85" s="67">
        <v>9735</v>
      </c>
      <c r="E85" s="67">
        <f>(C85+D85)/2</f>
        <v>9298</v>
      </c>
      <c r="F85" s="68">
        <v>3570</v>
      </c>
      <c r="G85" s="68">
        <f>E85+F85</f>
        <v>12868</v>
      </c>
      <c r="H85" s="68">
        <v>1060</v>
      </c>
      <c r="I85" s="68">
        <v>68</v>
      </c>
      <c r="J85" s="68">
        <v>0</v>
      </c>
      <c r="K85" s="68">
        <v>350</v>
      </c>
      <c r="L85" s="68">
        <v>0</v>
      </c>
      <c r="M85" s="68">
        <v>0</v>
      </c>
      <c r="N85" s="68">
        <v>24</v>
      </c>
      <c r="O85" s="68" t="s">
        <v>30</v>
      </c>
      <c r="P85" s="70" t="e">
        <f>$U85</f>
        <v>#DIV/0!</v>
      </c>
      <c r="Q85" s="11">
        <f>G85/G$858*0.35</f>
        <v>3.3104005880191103</v>
      </c>
      <c r="R85" s="12">
        <f>H85/H$858*0.3</f>
        <v>1.5899999999999999</v>
      </c>
      <c r="S85" s="13">
        <f>W85/W$858*0.3</f>
        <v>0.59196428571428572</v>
      </c>
      <c r="T85" s="12" t="e">
        <f>V85/V$858*0.05</f>
        <v>#DIV/0!</v>
      </c>
      <c r="U85" s="14" t="e">
        <f>Q85+R85+S85+T85</f>
        <v>#DIV/0!</v>
      </c>
      <c r="V85" s="15">
        <f>IF(O85="Não",0,1)</f>
        <v>1</v>
      </c>
      <c r="W85" s="15">
        <f>IF(ISERROR(I85+J85+K85+L85+M85+N85),0,I85+J85+K85+L85+M85+N85)</f>
        <v>442</v>
      </c>
      <c r="X85" s="44">
        <f>IF(ISERROR(ABS(1-U85/'Antigo 2020 2'!U85)),0,ABS(1-U85/'Antigo 2020 2'!U85))</f>
        <v>0</v>
      </c>
      <c r="Y85" s="56">
        <f>INT(X85*100000000000)</f>
        <v>0</v>
      </c>
      <c r="Z85" s="15">
        <f>IF(COUNTIF(Y$5:Y85,Y85)&gt;1,RANK(Y85,Y$5:Y$857)+COUNTIF(Y$5:Y85,Y85)-1,RANK(Y85,Y$5:Y$857))</f>
        <v>81</v>
      </c>
    </row>
    <row r="86" spans="1:26" ht="25.5" thickTop="1" thickBot="1">
      <c r="A86" s="65" t="s">
        <v>208</v>
      </c>
      <c r="B86" s="66" t="s">
        <v>209</v>
      </c>
      <c r="C86" s="67">
        <v>1543.5</v>
      </c>
      <c r="D86" s="67">
        <v>1557</v>
      </c>
      <c r="E86" s="67">
        <f>(C86+D86)/2</f>
        <v>1550.25</v>
      </c>
      <c r="F86" s="68">
        <v>2027</v>
      </c>
      <c r="G86" s="68">
        <f>E86+F86</f>
        <v>3577.25</v>
      </c>
      <c r="H86" s="68">
        <v>50</v>
      </c>
      <c r="I86" s="68">
        <v>56</v>
      </c>
      <c r="J86" s="68">
        <v>0</v>
      </c>
      <c r="K86" s="68">
        <v>0</v>
      </c>
      <c r="L86" s="68">
        <v>14</v>
      </c>
      <c r="M86" s="68">
        <v>12</v>
      </c>
      <c r="N86" s="68">
        <v>8</v>
      </c>
      <c r="O86" s="68" t="s">
        <v>23</v>
      </c>
      <c r="P86" s="70" t="e">
        <f>$U86</f>
        <v>#DIV/0!</v>
      </c>
      <c r="Q86" s="11">
        <f>G86/G$858*0.35</f>
        <v>0.92027747151782424</v>
      </c>
      <c r="R86" s="12">
        <f>H86/H$858*0.3</f>
        <v>7.4999999999999997E-2</v>
      </c>
      <c r="S86" s="13">
        <f>W86/W$858*0.3</f>
        <v>0.12053571428571429</v>
      </c>
      <c r="T86" s="12" t="e">
        <f>V86/V$858*0.05</f>
        <v>#DIV/0!</v>
      </c>
      <c r="U86" s="14" t="e">
        <f>Q86+R86+S86+T86</f>
        <v>#DIV/0!</v>
      </c>
      <c r="V86" s="15">
        <f>IF(O86="Não",0,1)</f>
        <v>0</v>
      </c>
      <c r="W86" s="15">
        <f>IF(ISERROR(I86+J86+K86+L86+M86+N86),0,I86+J86+K86+L86+M86+N86)</f>
        <v>90</v>
      </c>
      <c r="X86" s="44">
        <f>IF(ISERROR(ABS(1-U86/'Antigo 2020 2'!U86)),0,ABS(1-U86/'Antigo 2020 2'!U86))</f>
        <v>0</v>
      </c>
      <c r="Y86" s="56">
        <f>INT(X86*100000000000)</f>
        <v>0</v>
      </c>
      <c r="Z86" s="15">
        <f>IF(COUNTIF(Y$5:Y86,Y86)&gt;1,RANK(Y86,Y$5:Y$857)+COUNTIF(Y$5:Y86,Y86)-1,RANK(Y86,Y$5:Y$857))</f>
        <v>82</v>
      </c>
    </row>
    <row r="87" spans="1:26" ht="25.5" thickTop="1" thickBot="1">
      <c r="A87" s="65" t="s">
        <v>210</v>
      </c>
      <c r="B87" s="66" t="s">
        <v>211</v>
      </c>
      <c r="C87" s="67">
        <v>2823.4999999999995</v>
      </c>
      <c r="D87" s="67">
        <v>2837</v>
      </c>
      <c r="E87" s="67">
        <f>(C87+D87)/2</f>
        <v>2830.25</v>
      </c>
      <c r="F87" s="68">
        <v>12542</v>
      </c>
      <c r="G87" s="68">
        <f>E87+F87</f>
        <v>15372.25</v>
      </c>
      <c r="H87" s="68">
        <v>1300</v>
      </c>
      <c r="I87" s="68">
        <v>104</v>
      </c>
      <c r="J87" s="68">
        <v>0</v>
      </c>
      <c r="K87" s="68">
        <v>102</v>
      </c>
      <c r="L87" s="68">
        <v>0</v>
      </c>
      <c r="M87" s="68">
        <v>0</v>
      </c>
      <c r="N87" s="68">
        <v>32</v>
      </c>
      <c r="O87" s="68" t="s">
        <v>30</v>
      </c>
      <c r="P87" s="70" t="e">
        <f>$U87</f>
        <v>#DIV/0!</v>
      </c>
      <c r="Q87" s="11">
        <f>G87/G$858*0.35</f>
        <v>3.9546398382947441</v>
      </c>
      <c r="R87" s="12">
        <f>H87/H$858*0.3</f>
        <v>1.95</v>
      </c>
      <c r="S87" s="13">
        <f>W87/W$858*0.3</f>
        <v>0.31874999999999998</v>
      </c>
      <c r="T87" s="12" t="e">
        <f>V87/V$858*0.05</f>
        <v>#DIV/0!</v>
      </c>
      <c r="U87" s="14" t="e">
        <f>Q87+R87+S87+T87</f>
        <v>#DIV/0!</v>
      </c>
      <c r="V87" s="15">
        <f>IF(O87="Não",0,1)</f>
        <v>1</v>
      </c>
      <c r="W87" s="15">
        <f>IF(ISERROR(I87+J87+K87+L87+M87+N87),0,I87+J87+K87+L87+M87+N87)</f>
        <v>238</v>
      </c>
      <c r="X87" s="44">
        <f>IF(ISERROR(ABS(1-U87/'Antigo 2020 2'!U87)),0,ABS(1-U87/'Antigo 2020 2'!U87))</f>
        <v>0</v>
      </c>
      <c r="Y87" s="56">
        <f>INT(X87*100000000000)</f>
        <v>0</v>
      </c>
      <c r="Z87" s="15">
        <f>IF(COUNTIF(Y$5:Y87,Y87)&gt;1,RANK(Y87,Y$5:Y$857)+COUNTIF(Y$5:Y87,Y87)-1,RANK(Y87,Y$5:Y$857))</f>
        <v>83</v>
      </c>
    </row>
    <row r="88" spans="1:26" ht="16.5" thickTop="1" thickBot="1">
      <c r="A88" s="65" t="s">
        <v>212</v>
      </c>
      <c r="B88" s="66" t="s">
        <v>213</v>
      </c>
      <c r="C88" s="67">
        <v>1185.24</v>
      </c>
      <c r="D88" s="67">
        <v>1370</v>
      </c>
      <c r="E88" s="67">
        <f>(C88+D88)/2</f>
        <v>1277.6199999999999</v>
      </c>
      <c r="F88" s="68">
        <v>5551</v>
      </c>
      <c r="G88" s="68">
        <f>E88+F88</f>
        <v>6828.62</v>
      </c>
      <c r="H88" s="68">
        <v>3800</v>
      </c>
      <c r="I88" s="68">
        <v>238</v>
      </c>
      <c r="J88" s="68">
        <v>0</v>
      </c>
      <c r="K88" s="68">
        <v>36</v>
      </c>
      <c r="L88" s="68">
        <v>0</v>
      </c>
      <c r="M88" s="68">
        <v>0</v>
      </c>
      <c r="N88" s="68">
        <v>12</v>
      </c>
      <c r="O88" s="68" t="s">
        <v>30</v>
      </c>
      <c r="P88" s="70" t="e">
        <f>$U88</f>
        <v>#DIV/0!</v>
      </c>
      <c r="Q88" s="11">
        <f>G88/G$858*0.35</f>
        <v>1.7567195883866225</v>
      </c>
      <c r="R88" s="12">
        <f>H88/H$858*0.3</f>
        <v>5.7</v>
      </c>
      <c r="S88" s="13">
        <f>W88/W$858*0.3</f>
        <v>0.38303571428571426</v>
      </c>
      <c r="T88" s="12" t="e">
        <f>V88/V$858*0.05</f>
        <v>#DIV/0!</v>
      </c>
      <c r="U88" s="14" t="e">
        <f>Q88+R88+S88+T88</f>
        <v>#DIV/0!</v>
      </c>
      <c r="V88" s="15">
        <f>IF(O88="Não",0,1)</f>
        <v>1</v>
      </c>
      <c r="W88" s="15">
        <f>IF(ISERROR(I88+J88+K88+L88+M88+N88),0,I88+J88+K88+L88+M88+N88)</f>
        <v>286</v>
      </c>
      <c r="X88" s="44">
        <f>IF(ISERROR(ABS(1-U88/'Antigo 2020 2'!U88)),0,ABS(1-U88/'Antigo 2020 2'!U88))</f>
        <v>0</v>
      </c>
      <c r="Y88" s="56">
        <f>INT(X88*100000000000)</f>
        <v>0</v>
      </c>
      <c r="Z88" s="15">
        <f>IF(COUNTIF(Y$5:Y88,Y88)&gt;1,RANK(Y88,Y$5:Y$857)+COUNTIF(Y$5:Y88,Y88)-1,RANK(Y88,Y$5:Y$857))</f>
        <v>84</v>
      </c>
    </row>
    <row r="89" spans="1:26" ht="16.5" thickTop="1" thickBot="1">
      <c r="A89" s="65" t="s">
        <v>215</v>
      </c>
      <c r="B89" s="66" t="s">
        <v>216</v>
      </c>
      <c r="C89" s="67">
        <v>7800</v>
      </c>
      <c r="D89" s="67">
        <v>7631</v>
      </c>
      <c r="E89" s="67">
        <f>(C89+D89)/2</f>
        <v>7715.5</v>
      </c>
      <c r="F89" s="68">
        <v>20287</v>
      </c>
      <c r="G89" s="68">
        <f>E89+F89</f>
        <v>28002.5</v>
      </c>
      <c r="H89" s="68">
        <v>1033</v>
      </c>
      <c r="I89" s="68">
        <v>271</v>
      </c>
      <c r="J89" s="68"/>
      <c r="K89" s="68">
        <v>89</v>
      </c>
      <c r="L89" s="68">
        <v>55</v>
      </c>
      <c r="M89" s="68">
        <v>25</v>
      </c>
      <c r="N89" s="68">
        <v>109</v>
      </c>
      <c r="O89" s="68" t="s">
        <v>23</v>
      </c>
      <c r="P89" s="70" t="e">
        <f>$U89</f>
        <v>#DIV/0!</v>
      </c>
      <c r="Q89" s="11">
        <f>G89/G$858*0.35</f>
        <v>7.2038772510106579</v>
      </c>
      <c r="R89" s="12">
        <f>H89/H$858*0.3</f>
        <v>1.5494999999999999</v>
      </c>
      <c r="S89" s="13">
        <f>W89/W$858*0.3</f>
        <v>0.73526785714285714</v>
      </c>
      <c r="T89" s="12" t="e">
        <f>V89/V$858*0.05</f>
        <v>#DIV/0!</v>
      </c>
      <c r="U89" s="14" t="e">
        <f>Q89+R89+S89+T89</f>
        <v>#DIV/0!</v>
      </c>
      <c r="V89" s="15">
        <f>IF(O89="Não",0,1)</f>
        <v>0</v>
      </c>
      <c r="W89" s="15">
        <f>IF(ISERROR(I89+J89+K89+L89+M89+N89),0,I89+J89+K89+L89+M89+N89)</f>
        <v>549</v>
      </c>
      <c r="X89" s="44">
        <f>IF(ISERROR(ABS(1-U89/'Antigo 2020 2'!U89)),0,ABS(1-U89/'Antigo 2020 2'!U89))</f>
        <v>0</v>
      </c>
      <c r="Y89" s="56">
        <f>INT(X89*100000000000)</f>
        <v>0</v>
      </c>
      <c r="Z89" s="15">
        <f>IF(COUNTIF(Y$5:Y89,Y89)&gt;1,RANK(Y89,Y$5:Y$857)+COUNTIF(Y$5:Y89,Y89)-1,RANK(Y89,Y$5:Y$857))</f>
        <v>85</v>
      </c>
    </row>
    <row r="90" spans="1:26" ht="16.5" thickTop="1" thickBot="1">
      <c r="A90" s="65" t="s">
        <v>217</v>
      </c>
      <c r="B90" s="66" t="s">
        <v>218</v>
      </c>
      <c r="C90" s="67">
        <v>3230.5</v>
      </c>
      <c r="D90" s="67">
        <v>2386</v>
      </c>
      <c r="E90" s="67">
        <f>(C90+D90)/2</f>
        <v>2808.25</v>
      </c>
      <c r="F90" s="68">
        <v>6442</v>
      </c>
      <c r="G90" s="68">
        <f>E90+F90</f>
        <v>9250.25</v>
      </c>
      <c r="H90" s="68">
        <v>1715</v>
      </c>
      <c r="I90" s="68">
        <v>51</v>
      </c>
      <c r="J90" s="68">
        <v>0</v>
      </c>
      <c r="K90" s="68">
        <v>500</v>
      </c>
      <c r="L90" s="68">
        <v>0</v>
      </c>
      <c r="M90" s="68">
        <v>40</v>
      </c>
      <c r="N90" s="68">
        <v>0</v>
      </c>
      <c r="O90" s="68" t="s">
        <v>30</v>
      </c>
      <c r="P90" s="70" t="e">
        <f>$U90</f>
        <v>#DIV/0!</v>
      </c>
      <c r="Q90" s="11">
        <f>G90/G$858*0.35</f>
        <v>2.3797041528849685</v>
      </c>
      <c r="R90" s="12">
        <f>H90/H$858*0.3</f>
        <v>2.5724999999999998</v>
      </c>
      <c r="S90" s="13">
        <f>W90/W$858*0.3</f>
        <v>0.79151785714285716</v>
      </c>
      <c r="T90" s="12" t="e">
        <f>V90/V$858*0.05</f>
        <v>#DIV/0!</v>
      </c>
      <c r="U90" s="14" t="e">
        <f>Q90+R90+S90+T90</f>
        <v>#DIV/0!</v>
      </c>
      <c r="V90" s="15">
        <f>IF(O90="Não",0,1)</f>
        <v>1</v>
      </c>
      <c r="W90" s="15">
        <f>IF(ISERROR(I90+J90+K90+L90+M90+N90),0,I90+J90+K90+L90+M90+N90)</f>
        <v>591</v>
      </c>
      <c r="X90" s="44">
        <f>IF(ISERROR(ABS(1-U90/'Antigo 2020 2'!U90)),0,ABS(1-U90/'Antigo 2020 2'!U90))</f>
        <v>0</v>
      </c>
      <c r="Y90" s="56">
        <f>INT(X90*100000000000)</f>
        <v>0</v>
      </c>
      <c r="Z90" s="15">
        <f>IF(COUNTIF(Y$5:Y90,Y90)&gt;1,RANK(Y90,Y$5:Y$857)+COUNTIF(Y$5:Y90,Y90)-1,RANK(Y90,Y$5:Y$857))</f>
        <v>86</v>
      </c>
    </row>
    <row r="91" spans="1:26" ht="25.5" thickTop="1" thickBot="1">
      <c r="A91" s="65" t="s">
        <v>219</v>
      </c>
      <c r="B91" s="66" t="s">
        <v>220</v>
      </c>
      <c r="C91" s="67">
        <v>41371.01</v>
      </c>
      <c r="D91" s="67">
        <v>36633</v>
      </c>
      <c r="E91" s="67">
        <f>(C91+D91)/2</f>
        <v>39002.005000000005</v>
      </c>
      <c r="F91" s="68">
        <v>41866</v>
      </c>
      <c r="G91" s="68">
        <f>E91+F91</f>
        <v>80868.005000000005</v>
      </c>
      <c r="H91" s="68">
        <v>516</v>
      </c>
      <c r="I91" s="68">
        <v>168</v>
      </c>
      <c r="J91" s="68">
        <v>18</v>
      </c>
      <c r="K91" s="68">
        <v>140</v>
      </c>
      <c r="L91" s="68">
        <v>45</v>
      </c>
      <c r="M91" s="68">
        <v>35</v>
      </c>
      <c r="N91" s="68">
        <v>110</v>
      </c>
      <c r="O91" s="68" t="s">
        <v>30</v>
      </c>
      <c r="P91" s="70" t="e">
        <f>$U91</f>
        <v>#DIV/0!</v>
      </c>
      <c r="Q91" s="11">
        <f>G91/G$858*0.35</f>
        <v>20.803970415288497</v>
      </c>
      <c r="R91" s="12">
        <f>H91/H$858*0.3</f>
        <v>0.77400000000000002</v>
      </c>
      <c r="S91" s="13">
        <f>W91/W$858*0.3</f>
        <v>0.69107142857142845</v>
      </c>
      <c r="T91" s="12" t="e">
        <f>V91/V$858*0.05</f>
        <v>#DIV/0!</v>
      </c>
      <c r="U91" s="14" t="e">
        <f>Q91+R91+S91+T91</f>
        <v>#DIV/0!</v>
      </c>
      <c r="V91" s="15">
        <f>IF(O91="Não",0,1)</f>
        <v>1</v>
      </c>
      <c r="W91" s="15">
        <f>IF(ISERROR(I91+J91+K91+L91+M91+N91),0,I91+J91+K91+L91+M91+N91)</f>
        <v>516</v>
      </c>
      <c r="X91" s="44">
        <f>IF(ISERROR(ABS(1-U91/'Antigo 2020 2'!U91)),0,ABS(1-U91/'Antigo 2020 2'!U91))</f>
        <v>0</v>
      </c>
      <c r="Y91" s="56">
        <f>INT(X91*100000000000)</f>
        <v>0</v>
      </c>
      <c r="Z91" s="15">
        <f>IF(COUNTIF(Y$5:Y91,Y91)&gt;1,RANK(Y91,Y$5:Y$857)+COUNTIF(Y$5:Y91,Y91)-1,RANK(Y91,Y$5:Y$857))</f>
        <v>87</v>
      </c>
    </row>
    <row r="92" spans="1:26" ht="16.5" thickTop="1" thickBot="1">
      <c r="A92" s="65" t="s">
        <v>221</v>
      </c>
      <c r="B92" s="66" t="s">
        <v>222</v>
      </c>
      <c r="C92" s="67">
        <v>3750</v>
      </c>
      <c r="D92" s="67">
        <v>3370</v>
      </c>
      <c r="E92" s="67">
        <f>(C92+D92)/2</f>
        <v>3560</v>
      </c>
      <c r="F92" s="68">
        <v>10818</v>
      </c>
      <c r="G92" s="68">
        <f>E92+F92</f>
        <v>14378</v>
      </c>
      <c r="H92" s="68">
        <v>3500</v>
      </c>
      <c r="I92" s="68">
        <v>88</v>
      </c>
      <c r="J92" s="68">
        <v>0</v>
      </c>
      <c r="K92" s="68">
        <v>250</v>
      </c>
      <c r="L92" s="68">
        <v>0</v>
      </c>
      <c r="M92" s="68">
        <v>0</v>
      </c>
      <c r="N92" s="68">
        <v>20</v>
      </c>
      <c r="O92" s="68" t="s">
        <v>30</v>
      </c>
      <c r="P92" s="70" t="e">
        <f>$U92</f>
        <v>#DIV/0!</v>
      </c>
      <c r="Q92" s="11">
        <f>G92/G$858*0.35</f>
        <v>3.6988607129731714</v>
      </c>
      <c r="R92" s="12">
        <f>H92/H$858*0.3</f>
        <v>5.25</v>
      </c>
      <c r="S92" s="13">
        <f>W92/W$858*0.3</f>
        <v>0.47946428571428573</v>
      </c>
      <c r="T92" s="12" t="e">
        <f>V92/V$858*0.05</f>
        <v>#DIV/0!</v>
      </c>
      <c r="U92" s="14" t="e">
        <f>Q92+R92+S92+T92</f>
        <v>#DIV/0!</v>
      </c>
      <c r="V92" s="15">
        <f>IF(O92="Não",0,1)</f>
        <v>1</v>
      </c>
      <c r="W92" s="15">
        <f>IF(ISERROR(I92+J92+K92+L92+M92+N92),0,I92+J92+K92+L92+M92+N92)</f>
        <v>358</v>
      </c>
      <c r="X92" s="44">
        <f>IF(ISERROR(ABS(1-U92/'Antigo 2020 2'!U92)),0,ABS(1-U92/'Antigo 2020 2'!U92))</f>
        <v>0</v>
      </c>
      <c r="Y92" s="56">
        <f>INT(X92*100000000000)</f>
        <v>0</v>
      </c>
      <c r="Z92" s="15">
        <f>IF(COUNTIF(Y$5:Y92,Y92)&gt;1,RANK(Y92,Y$5:Y$857)+COUNTIF(Y$5:Y92,Y92)-1,RANK(Y92,Y$5:Y$857))</f>
        <v>88</v>
      </c>
    </row>
    <row r="93" spans="1:26" ht="16.5" thickTop="1" thickBot="1">
      <c r="A93" s="65" t="s">
        <v>224</v>
      </c>
      <c r="B93" s="66" t="s">
        <v>225</v>
      </c>
      <c r="C93" s="67">
        <v>1123</v>
      </c>
      <c r="D93" s="67">
        <v>1138</v>
      </c>
      <c r="E93" s="67">
        <f>(C93+D93)/2</f>
        <v>1130.5</v>
      </c>
      <c r="F93" s="68">
        <v>2904</v>
      </c>
      <c r="G93" s="68">
        <f>E93+F93</f>
        <v>4034.5</v>
      </c>
      <c r="H93" s="68">
        <v>142</v>
      </c>
      <c r="I93" s="68"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68" t="s">
        <v>23</v>
      </c>
      <c r="P93" s="70" t="e">
        <f>$U93</f>
        <v>#DIV/0!</v>
      </c>
      <c r="Q93" s="11">
        <f>G93/G$858*0.35</f>
        <v>1.0379088570378536</v>
      </c>
      <c r="R93" s="12">
        <f>H93/H$858*0.3</f>
        <v>0.21299999999999999</v>
      </c>
      <c r="S93" s="13">
        <f>W93/W$858*0.3</f>
        <v>0</v>
      </c>
      <c r="T93" s="12" t="e">
        <f>V93/V$858*0.05</f>
        <v>#DIV/0!</v>
      </c>
      <c r="U93" s="14" t="e">
        <f>Q93+R93+S93+T93</f>
        <v>#DIV/0!</v>
      </c>
      <c r="V93" s="15">
        <f>IF(O93="Não",0,1)</f>
        <v>0</v>
      </c>
      <c r="W93" s="15">
        <f>IF(ISERROR(I93+J93+K93+L93+M93+N93),0,I93+J93+K93+L93+M93+N93)</f>
        <v>0</v>
      </c>
      <c r="X93" s="44">
        <f>IF(ISERROR(ABS(1-U93/'Antigo 2020 2'!U93)),0,ABS(1-U93/'Antigo 2020 2'!U93))</f>
        <v>0</v>
      </c>
      <c r="Y93" s="56">
        <f>INT(X93*100000000000)</f>
        <v>0</v>
      </c>
      <c r="Z93" s="15">
        <f>IF(COUNTIF(Y$5:Y93,Y93)&gt;1,RANK(Y93,Y$5:Y$857)+COUNTIF(Y$5:Y93,Y93)-1,RANK(Y93,Y$5:Y$857))</f>
        <v>89</v>
      </c>
    </row>
    <row r="94" spans="1:26" ht="16.5" thickTop="1" thickBot="1">
      <c r="A94" s="65" t="s">
        <v>226</v>
      </c>
      <c r="B94" s="66" t="s">
        <v>227</v>
      </c>
      <c r="C94" s="67">
        <v>8900</v>
      </c>
      <c r="D94" s="67">
        <v>8600</v>
      </c>
      <c r="E94" s="67">
        <f>(C94+D94)/2</f>
        <v>8750</v>
      </c>
      <c r="F94" s="68">
        <v>7317</v>
      </c>
      <c r="G94" s="68">
        <f>E94+F94</f>
        <v>16067</v>
      </c>
      <c r="H94" s="68">
        <v>549</v>
      </c>
      <c r="I94" s="68">
        <v>0</v>
      </c>
      <c r="J94" s="68">
        <v>0</v>
      </c>
      <c r="K94" s="68">
        <v>0</v>
      </c>
      <c r="L94" s="68">
        <v>0</v>
      </c>
      <c r="M94" s="68">
        <v>0</v>
      </c>
      <c r="N94" s="68">
        <v>143</v>
      </c>
      <c r="O94" s="68" t="s">
        <v>30</v>
      </c>
      <c r="P94" s="70" t="e">
        <f>$U94</f>
        <v>#DIV/0!</v>
      </c>
      <c r="Q94" s="11">
        <f>G94/G$858*0.35</f>
        <v>4.1333700845277468</v>
      </c>
      <c r="R94" s="12">
        <f>H94/H$858*0.3</f>
        <v>0.82350000000000001</v>
      </c>
      <c r="S94" s="13">
        <f>W94/W$858*0.3</f>
        <v>0.19151785714285713</v>
      </c>
      <c r="T94" s="12" t="e">
        <f>V94/V$858*0.05</f>
        <v>#DIV/0!</v>
      </c>
      <c r="U94" s="14" t="e">
        <f>Q94+R94+S94+T94</f>
        <v>#DIV/0!</v>
      </c>
      <c r="V94" s="15">
        <f>IF(O94="Não",0,1)</f>
        <v>1</v>
      </c>
      <c r="W94" s="15">
        <f>IF(ISERROR(I94+J94+K94+L94+M94+N94),0,I94+J94+K94+L94+M94+N94)</f>
        <v>143</v>
      </c>
      <c r="X94" s="44">
        <f>IF(ISERROR(ABS(1-U94/'Antigo 2020 2'!U94)),0,ABS(1-U94/'Antigo 2020 2'!U94))</f>
        <v>0</v>
      </c>
      <c r="Y94" s="56">
        <f>INT(X94*100000000000)</f>
        <v>0</v>
      </c>
      <c r="Z94" s="15">
        <f>IF(COUNTIF(Y$5:Y94,Y94)&gt;1,RANK(Y94,Y$5:Y$857)+COUNTIF(Y$5:Y94,Y94)-1,RANK(Y94,Y$5:Y$857))</f>
        <v>90</v>
      </c>
    </row>
    <row r="95" spans="1:26" ht="16.5" thickTop="1" thickBot="1">
      <c r="A95" s="65" t="s">
        <v>228</v>
      </c>
      <c r="B95" s="66" t="s">
        <v>229</v>
      </c>
      <c r="C95" s="67">
        <v>1612.8</v>
      </c>
      <c r="D95" s="67">
        <v>10646</v>
      </c>
      <c r="E95" s="67">
        <f>(C95+D95)/2</f>
        <v>6129.4</v>
      </c>
      <c r="F95" s="68">
        <v>8997</v>
      </c>
      <c r="G95" s="68">
        <f>E95+F95</f>
        <v>15126.4</v>
      </c>
      <c r="H95" s="68">
        <v>1200</v>
      </c>
      <c r="I95" s="68">
        <v>399</v>
      </c>
      <c r="J95" s="68">
        <v>0</v>
      </c>
      <c r="K95" s="68">
        <v>410</v>
      </c>
      <c r="L95" s="68">
        <v>0</v>
      </c>
      <c r="M95" s="68">
        <v>0</v>
      </c>
      <c r="N95" s="68">
        <v>30</v>
      </c>
      <c r="O95" s="68" t="s">
        <v>30</v>
      </c>
      <c r="P95" s="70" t="e">
        <f>$U95</f>
        <v>#DIV/0!</v>
      </c>
      <c r="Q95" s="11">
        <f>G95/G$858*0.35</f>
        <v>3.8913928702682834</v>
      </c>
      <c r="R95" s="12">
        <f>H95/H$858*0.3</f>
        <v>1.7999999999999998</v>
      </c>
      <c r="S95" s="13">
        <f>W95/W$858*0.3</f>
        <v>1.1236607142857142</v>
      </c>
      <c r="T95" s="12" t="e">
        <f>V95/V$858*0.05</f>
        <v>#DIV/0!</v>
      </c>
      <c r="U95" s="14" t="e">
        <f>Q95+R95+S95+T95</f>
        <v>#DIV/0!</v>
      </c>
      <c r="V95" s="15">
        <f>IF(O95="Não",0,1)</f>
        <v>1</v>
      </c>
      <c r="W95" s="15">
        <f>IF(ISERROR(I95+J95+K95+L95+M95+N95),0,I95+J95+K95+L95+M95+N95)</f>
        <v>839</v>
      </c>
      <c r="X95" s="44">
        <f>IF(ISERROR(ABS(1-U95/'Antigo 2020 2'!U95)),0,ABS(1-U95/'Antigo 2020 2'!U95))</f>
        <v>0</v>
      </c>
      <c r="Y95" s="56">
        <f>INT(X95*100000000000)</f>
        <v>0</v>
      </c>
      <c r="Z95" s="15">
        <f>IF(COUNTIF(Y$5:Y95,Y95)&gt;1,RANK(Y95,Y$5:Y$857)+COUNTIF(Y$5:Y95,Y95)-1,RANK(Y95,Y$5:Y$857))</f>
        <v>91</v>
      </c>
    </row>
    <row r="96" spans="1:26" ht="16.5" thickTop="1" thickBot="1">
      <c r="A96" s="65" t="s">
        <v>230</v>
      </c>
      <c r="B96" s="66" t="s">
        <v>231</v>
      </c>
      <c r="C96" s="67">
        <v>1519</v>
      </c>
      <c r="D96" s="67">
        <v>1552</v>
      </c>
      <c r="E96" s="67">
        <f>(C96+D96)/2</f>
        <v>1535.5</v>
      </c>
      <c r="F96" s="68">
        <v>1345</v>
      </c>
      <c r="G96" s="68">
        <f>E96+F96</f>
        <v>2880.5</v>
      </c>
      <c r="H96" s="68">
        <v>631</v>
      </c>
      <c r="I96" s="68">
        <v>172</v>
      </c>
      <c r="J96" s="68">
        <v>0</v>
      </c>
      <c r="K96" s="68">
        <v>90</v>
      </c>
      <c r="L96" s="68">
        <v>30</v>
      </c>
      <c r="M96" s="68">
        <v>0</v>
      </c>
      <c r="N96" s="68">
        <v>7</v>
      </c>
      <c r="O96" s="68" t="s">
        <v>30</v>
      </c>
      <c r="P96" s="70" t="e">
        <f>$U96</f>
        <v>#DIV/0!</v>
      </c>
      <c r="Q96" s="11">
        <f>G96/G$858*0.35</f>
        <v>0.74103270856302828</v>
      </c>
      <c r="R96" s="12">
        <f>H96/H$858*0.3</f>
        <v>0.9464999999999999</v>
      </c>
      <c r="S96" s="13">
        <f>W96/W$858*0.3</f>
        <v>0.40044642857142859</v>
      </c>
      <c r="T96" s="12" t="e">
        <f>V96/V$858*0.05</f>
        <v>#DIV/0!</v>
      </c>
      <c r="U96" s="14" t="e">
        <f>Q96+R96+S96+T96</f>
        <v>#DIV/0!</v>
      </c>
      <c r="V96" s="15">
        <f>IF(O96="Não",0,1)</f>
        <v>1</v>
      </c>
      <c r="W96" s="15">
        <f>IF(ISERROR(I96+J96+K96+L96+M96+N96),0,I96+J96+K96+L96+M96+N96)</f>
        <v>299</v>
      </c>
      <c r="X96" s="44">
        <f>IF(ISERROR(ABS(1-U96/'Antigo 2020 2'!U96)),0,ABS(1-U96/'Antigo 2020 2'!U96))</f>
        <v>0</v>
      </c>
      <c r="Y96" s="56">
        <f>INT(X96*100000000000)</f>
        <v>0</v>
      </c>
      <c r="Z96" s="15">
        <f>IF(COUNTIF(Y$5:Y96,Y96)&gt;1,RANK(Y96,Y$5:Y$857)+COUNTIF(Y$5:Y96,Y96)-1,RANK(Y96,Y$5:Y$857))</f>
        <v>92</v>
      </c>
    </row>
    <row r="97" spans="1:26" ht="25.5" thickTop="1" thickBot="1">
      <c r="A97" s="65" t="s">
        <v>232</v>
      </c>
      <c r="B97" s="66" t="s">
        <v>233</v>
      </c>
      <c r="C97" s="67">
        <v>47713</v>
      </c>
      <c r="D97" s="67">
        <v>33513</v>
      </c>
      <c r="E97" s="67">
        <f>(C97+D97)/2</f>
        <v>40613</v>
      </c>
      <c r="F97" s="68">
        <v>71286</v>
      </c>
      <c r="G97" s="68">
        <f>E97+F97</f>
        <v>111899</v>
      </c>
      <c r="H97" s="68">
        <v>548</v>
      </c>
      <c r="I97" s="68">
        <v>86</v>
      </c>
      <c r="J97" s="68">
        <v>0</v>
      </c>
      <c r="K97" s="68">
        <v>300</v>
      </c>
      <c r="L97" s="68">
        <v>0</v>
      </c>
      <c r="M97" s="68">
        <v>10</v>
      </c>
      <c r="N97" s="68">
        <v>50</v>
      </c>
      <c r="O97" s="68" t="s">
        <v>23</v>
      </c>
      <c r="P97" s="70" t="e">
        <f>$U97</f>
        <v>#DIV/0!</v>
      </c>
      <c r="Q97" s="11">
        <f>G97/G$858*0.35</f>
        <v>28.786953325983092</v>
      </c>
      <c r="R97" s="12">
        <f>H97/H$858*0.3</f>
        <v>0.82200000000000006</v>
      </c>
      <c r="S97" s="13">
        <f>W97/W$858*0.3</f>
        <v>0.59732142857142856</v>
      </c>
      <c r="T97" s="12" t="e">
        <f>V97/V$858*0.05</f>
        <v>#DIV/0!</v>
      </c>
      <c r="U97" s="14" t="e">
        <f>Q97+R97+S97+T97</f>
        <v>#DIV/0!</v>
      </c>
      <c r="V97" s="15">
        <f>IF(O97="Não",0,1)</f>
        <v>0</v>
      </c>
      <c r="W97" s="15">
        <f>IF(ISERROR(I97+J97+K97+L97+M97+N97),0,I97+J97+K97+L97+M97+N97)</f>
        <v>446</v>
      </c>
      <c r="X97" s="44">
        <f>IF(ISERROR(ABS(1-U97/'Antigo 2020 2'!U97)),0,ABS(1-U97/'Antigo 2020 2'!U97))</f>
        <v>0</v>
      </c>
      <c r="Y97" s="56">
        <f>INT(X97*100000000000)</f>
        <v>0</v>
      </c>
      <c r="Z97" s="15">
        <f>IF(COUNTIF(Y$5:Y97,Y97)&gt;1,RANK(Y97,Y$5:Y$857)+COUNTIF(Y$5:Y97,Y97)-1,RANK(Y97,Y$5:Y$857))</f>
        <v>93</v>
      </c>
    </row>
    <row r="98" spans="1:26" ht="16.5" thickTop="1" thickBot="1">
      <c r="A98" s="65" t="s">
        <v>234</v>
      </c>
      <c r="B98" s="66" t="s">
        <v>235</v>
      </c>
      <c r="C98" s="67">
        <v>5488</v>
      </c>
      <c r="D98" s="67">
        <v>4818</v>
      </c>
      <c r="E98" s="67">
        <f>(C98+D98)/2</f>
        <v>5153</v>
      </c>
      <c r="F98" s="68">
        <v>29579</v>
      </c>
      <c r="G98" s="68">
        <f>E98+F98</f>
        <v>34732</v>
      </c>
      <c r="H98" s="68">
        <v>4500</v>
      </c>
      <c r="I98" s="68">
        <v>816</v>
      </c>
      <c r="J98" s="68">
        <v>0</v>
      </c>
      <c r="K98" s="68">
        <v>80</v>
      </c>
      <c r="L98" s="68">
        <v>0</v>
      </c>
      <c r="M98" s="68">
        <v>0</v>
      </c>
      <c r="N98" s="68">
        <v>350</v>
      </c>
      <c r="O98" s="68" t="s">
        <v>30</v>
      </c>
      <c r="P98" s="70" t="e">
        <f>$U98</f>
        <v>#DIV/0!</v>
      </c>
      <c r="Q98" s="11">
        <f>G98/G$858*0.35</f>
        <v>8.9350973906651969</v>
      </c>
      <c r="R98" s="12">
        <f>H98/H$858*0.3</f>
        <v>6.75</v>
      </c>
      <c r="S98" s="13">
        <f>W98/W$858*0.3</f>
        <v>1.66875</v>
      </c>
      <c r="T98" s="12" t="e">
        <f>V98/V$858*0.05</f>
        <v>#DIV/0!</v>
      </c>
      <c r="U98" s="14" t="e">
        <f>Q98+R98+S98+T98</f>
        <v>#DIV/0!</v>
      </c>
      <c r="V98" s="15">
        <f>IF(O98="Não",0,1)</f>
        <v>1</v>
      </c>
      <c r="W98" s="15">
        <f>IF(ISERROR(I98+J98+K98+L98+M98+N98),0,I98+J98+K98+L98+M98+N98)</f>
        <v>1246</v>
      </c>
      <c r="X98" s="44">
        <f>IF(ISERROR(ABS(1-U98/'Antigo 2020 2'!U98)),0,ABS(1-U98/'Antigo 2020 2'!U98))</f>
        <v>0</v>
      </c>
      <c r="Y98" s="56">
        <f>INT(X98*100000000000)</f>
        <v>0</v>
      </c>
      <c r="Z98" s="15">
        <f>IF(COUNTIF(Y$5:Y98,Y98)&gt;1,RANK(Y98,Y$5:Y$857)+COUNTIF(Y$5:Y98,Y98)-1,RANK(Y98,Y$5:Y$857))</f>
        <v>94</v>
      </c>
    </row>
    <row r="99" spans="1:26" ht="16.5" thickTop="1" thickBot="1">
      <c r="A99" s="65" t="s">
        <v>237</v>
      </c>
      <c r="B99" s="66" t="s">
        <v>238</v>
      </c>
      <c r="C99" s="67">
        <v>5296</v>
      </c>
      <c r="D99" s="67">
        <v>4428</v>
      </c>
      <c r="E99" s="67">
        <f>(C99+D99)/2</f>
        <v>4862</v>
      </c>
      <c r="F99" s="68">
        <v>9385</v>
      </c>
      <c r="G99" s="68">
        <f>E99+F99</f>
        <v>14247</v>
      </c>
      <c r="H99" s="68">
        <v>850</v>
      </c>
      <c r="I99" s="68">
        <v>37</v>
      </c>
      <c r="J99" s="68">
        <v>0</v>
      </c>
      <c r="K99" s="68">
        <v>0</v>
      </c>
      <c r="L99" s="68">
        <v>0</v>
      </c>
      <c r="M99" s="68">
        <v>0</v>
      </c>
      <c r="N99" s="68">
        <v>15</v>
      </c>
      <c r="O99" s="68" t="s">
        <v>23</v>
      </c>
      <c r="P99" s="70" t="e">
        <f>$U99</f>
        <v>#DIV/0!</v>
      </c>
      <c r="Q99" s="11">
        <f>G99/G$858*0.35</f>
        <v>3.6651598676956998</v>
      </c>
      <c r="R99" s="12">
        <f>H99/H$858*0.3</f>
        <v>1.2749999999999999</v>
      </c>
      <c r="S99" s="13">
        <f>W99/W$858*0.3</f>
        <v>6.9642857142857145E-2</v>
      </c>
      <c r="T99" s="12" t="e">
        <f>V99/V$858*0.05</f>
        <v>#DIV/0!</v>
      </c>
      <c r="U99" s="14" t="e">
        <f>Q99+R99+S99+T99</f>
        <v>#DIV/0!</v>
      </c>
      <c r="V99" s="15">
        <f>IF(O99="Não",0,1)</f>
        <v>0</v>
      </c>
      <c r="W99" s="15">
        <f>IF(ISERROR(I99+J99+K99+L99+M99+N99),0,I99+J99+K99+L99+M99+N99)</f>
        <v>52</v>
      </c>
      <c r="X99" s="44">
        <f>IF(ISERROR(ABS(1-U99/'Antigo 2020 2'!U99)),0,ABS(1-U99/'Antigo 2020 2'!U99))</f>
        <v>0</v>
      </c>
      <c r="Y99" s="56">
        <f>INT(X99*100000000000)</f>
        <v>0</v>
      </c>
      <c r="Z99" s="15">
        <f>IF(COUNTIF(Y$5:Y99,Y99)&gt;1,RANK(Y99,Y$5:Y$857)+COUNTIF(Y$5:Y99,Y99)-1,RANK(Y99,Y$5:Y$857))</f>
        <v>95</v>
      </c>
    </row>
    <row r="100" spans="1:26" ht="16.5" thickTop="1" thickBot="1">
      <c r="A100" s="65" t="s">
        <v>239</v>
      </c>
      <c r="B100" s="66" t="s">
        <v>240</v>
      </c>
      <c r="C100" s="67">
        <v>1142</v>
      </c>
      <c r="D100" s="67">
        <v>1142</v>
      </c>
      <c r="E100" s="67">
        <f>(C100+D100)/2</f>
        <v>1142</v>
      </c>
      <c r="F100" s="68">
        <v>7420</v>
      </c>
      <c r="G100" s="68">
        <f>E100+F100</f>
        <v>8562</v>
      </c>
      <c r="H100" s="68">
        <v>1250</v>
      </c>
      <c r="I100" s="68">
        <v>167</v>
      </c>
      <c r="J100" s="68">
        <v>0</v>
      </c>
      <c r="K100" s="68">
        <v>460</v>
      </c>
      <c r="L100" s="68">
        <v>0</v>
      </c>
      <c r="M100" s="68">
        <v>98</v>
      </c>
      <c r="N100" s="68">
        <v>19</v>
      </c>
      <c r="O100" s="68" t="s">
        <v>30</v>
      </c>
      <c r="P100" s="70" t="e">
        <f>$U100</f>
        <v>#DIV/0!</v>
      </c>
      <c r="Q100" s="11">
        <f>G100/G$858*0.35</f>
        <v>2.2026460859977948</v>
      </c>
      <c r="R100" s="12">
        <f>H100/H$858*0.3</f>
        <v>1.875</v>
      </c>
      <c r="S100" s="13">
        <f>W100/W$858*0.3</f>
        <v>0.99642857142857144</v>
      </c>
      <c r="T100" s="12" t="e">
        <f>V100/V$858*0.05</f>
        <v>#DIV/0!</v>
      </c>
      <c r="U100" s="14" t="e">
        <f>Q100+R100+S100+T100</f>
        <v>#DIV/0!</v>
      </c>
      <c r="V100" s="15">
        <f>IF(O100="Não",0,1)</f>
        <v>1</v>
      </c>
      <c r="W100" s="15">
        <f>IF(ISERROR(I100+J100+K100+L100+M100+N100),0,I100+J100+K100+L100+M100+N100)</f>
        <v>744</v>
      </c>
      <c r="X100" s="44">
        <f>IF(ISERROR(ABS(1-U100/'Antigo 2020 2'!U100)),0,ABS(1-U100/'Antigo 2020 2'!U100))</f>
        <v>0</v>
      </c>
      <c r="Y100" s="56">
        <f>INT(X100*100000000000)</f>
        <v>0</v>
      </c>
      <c r="Z100" s="15">
        <f>IF(COUNTIF(Y$5:Y100,Y100)&gt;1,RANK(Y100,Y$5:Y$857)+COUNTIF(Y$5:Y100,Y100)-1,RANK(Y100,Y$5:Y$857))</f>
        <v>96</v>
      </c>
    </row>
    <row r="101" spans="1:26" ht="16.5" thickTop="1" thickBot="1">
      <c r="A101" s="65" t="s">
        <v>241</v>
      </c>
      <c r="B101" s="66" t="s">
        <v>242</v>
      </c>
      <c r="C101" s="67">
        <v>2406.3799999999997</v>
      </c>
      <c r="D101" s="67">
        <v>2474</v>
      </c>
      <c r="E101" s="67">
        <f>(C101+D101)/2</f>
        <v>2440.1899999999996</v>
      </c>
      <c r="F101" s="68">
        <v>9640</v>
      </c>
      <c r="G101" s="68">
        <f>E101+F101</f>
        <v>12080.189999999999</v>
      </c>
      <c r="H101" s="68">
        <v>880</v>
      </c>
      <c r="I101" s="68">
        <v>121</v>
      </c>
      <c r="J101" s="68">
        <v>0</v>
      </c>
      <c r="K101" s="68">
        <v>220</v>
      </c>
      <c r="L101" s="68">
        <v>0</v>
      </c>
      <c r="M101" s="68">
        <v>0</v>
      </c>
      <c r="N101" s="68">
        <v>78</v>
      </c>
      <c r="O101" s="68" t="s">
        <v>23</v>
      </c>
      <c r="P101" s="70" t="e">
        <f>$U101</f>
        <v>#DIV/0!</v>
      </c>
      <c r="Q101" s="11">
        <f>G101/G$858*0.35</f>
        <v>3.1077298787210581</v>
      </c>
      <c r="R101" s="12">
        <f>H101/H$858*0.3</f>
        <v>1.32</v>
      </c>
      <c r="S101" s="13">
        <f>W101/W$858*0.3</f>
        <v>0.56116071428571423</v>
      </c>
      <c r="T101" s="12" t="e">
        <f>V101/V$858*0.05</f>
        <v>#DIV/0!</v>
      </c>
      <c r="U101" s="14" t="e">
        <f>Q101+R101+S101+T101</f>
        <v>#DIV/0!</v>
      </c>
      <c r="V101" s="15">
        <f>IF(O101="Não",0,1)</f>
        <v>0</v>
      </c>
      <c r="W101" s="15">
        <f>IF(ISERROR(I101+J101+K101+L101+M101+N101),0,I101+J101+K101+L101+M101+N101)</f>
        <v>419</v>
      </c>
      <c r="X101" s="44">
        <f>IF(ISERROR(ABS(1-U101/'Antigo 2020 2'!U101)),0,ABS(1-U101/'Antigo 2020 2'!U101))</f>
        <v>0</v>
      </c>
      <c r="Y101" s="56">
        <f>INT(X101*100000000000)</f>
        <v>0</v>
      </c>
      <c r="Z101" s="15">
        <f>IF(COUNTIF(Y$5:Y101,Y101)&gt;1,RANK(Y101,Y$5:Y$857)+COUNTIF(Y$5:Y101,Y101)-1,RANK(Y101,Y$5:Y$857))</f>
        <v>97</v>
      </c>
    </row>
    <row r="102" spans="1:26" ht="16.5" thickTop="1" thickBot="1">
      <c r="A102" s="65" t="s">
        <v>243</v>
      </c>
      <c r="B102" s="66" t="s">
        <v>244</v>
      </c>
      <c r="C102" s="67">
        <v>5912.8</v>
      </c>
      <c r="D102" s="67">
        <v>5529</v>
      </c>
      <c r="E102" s="67">
        <f>(C102+D102)/2</f>
        <v>5720.9</v>
      </c>
      <c r="F102" s="68">
        <v>9300</v>
      </c>
      <c r="G102" s="68">
        <f>E102+F102</f>
        <v>15020.9</v>
      </c>
      <c r="H102" s="68">
        <v>1800</v>
      </c>
      <c r="I102" s="68">
        <v>167</v>
      </c>
      <c r="J102" s="68">
        <v>0</v>
      </c>
      <c r="K102" s="68">
        <v>58</v>
      </c>
      <c r="L102" s="68"/>
      <c r="M102" s="68"/>
      <c r="N102" s="68">
        <v>60</v>
      </c>
      <c r="O102" s="68" t="s">
        <v>23</v>
      </c>
      <c r="P102" s="70" t="e">
        <f>$U102</f>
        <v>#DIV/0!</v>
      </c>
      <c r="Q102" s="11">
        <f>G102/G$858*0.35</f>
        <v>3.8642521131936785</v>
      </c>
      <c r="R102" s="12">
        <f>H102/H$858*0.3</f>
        <v>2.6999999999999997</v>
      </c>
      <c r="S102" s="13">
        <f>W102/W$858*0.3</f>
        <v>0.38169642857142855</v>
      </c>
      <c r="T102" s="12" t="e">
        <f>V102/V$858*0.05</f>
        <v>#DIV/0!</v>
      </c>
      <c r="U102" s="14" t="e">
        <f>Q102+R102+S102+T102</f>
        <v>#DIV/0!</v>
      </c>
      <c r="V102" s="15">
        <f>IF(O102="Não",0,1)</f>
        <v>0</v>
      </c>
      <c r="W102" s="15">
        <f>IF(ISERROR(I102+J102+K102+L102+M102+N102),0,I102+J102+K102+L102+M102+N102)</f>
        <v>285</v>
      </c>
      <c r="X102" s="44">
        <f>IF(ISERROR(ABS(1-U102/'Antigo 2020 2'!U102)),0,ABS(1-U102/'Antigo 2020 2'!U102))</f>
        <v>0</v>
      </c>
      <c r="Y102" s="56">
        <f>INT(X102*100000000000)</f>
        <v>0</v>
      </c>
      <c r="Z102" s="15">
        <f>IF(COUNTIF(Y$5:Y102,Y102)&gt;1,RANK(Y102,Y$5:Y$857)+COUNTIF(Y$5:Y102,Y102)-1,RANK(Y102,Y$5:Y$857))</f>
        <v>98</v>
      </c>
    </row>
    <row r="103" spans="1:26" ht="16.5" thickTop="1" thickBot="1">
      <c r="A103" s="65" t="s">
        <v>245</v>
      </c>
      <c r="B103" s="66" t="s">
        <v>246</v>
      </c>
      <c r="C103" s="67">
        <v>10323.25</v>
      </c>
      <c r="D103" s="67">
        <v>10323</v>
      </c>
      <c r="E103" s="67">
        <f>(C103+D103)/2</f>
        <v>10323.125</v>
      </c>
      <c r="F103" s="68">
        <v>15432</v>
      </c>
      <c r="G103" s="68">
        <f>E103+F103</f>
        <v>25755.125</v>
      </c>
      <c r="H103" s="68">
        <v>1277</v>
      </c>
      <c r="I103" s="68">
        <v>60</v>
      </c>
      <c r="J103" s="68">
        <v>0</v>
      </c>
      <c r="K103" s="68">
        <v>72</v>
      </c>
      <c r="L103" s="68">
        <v>0</v>
      </c>
      <c r="M103" s="68">
        <v>0</v>
      </c>
      <c r="N103" s="68">
        <v>12</v>
      </c>
      <c r="O103" s="68" t="s">
        <v>23</v>
      </c>
      <c r="P103" s="70" t="e">
        <f>$U103</f>
        <v>#DIV/0!</v>
      </c>
      <c r="Q103" s="11">
        <f>G103/G$858*0.35</f>
        <v>6.6257212421903713</v>
      </c>
      <c r="R103" s="12">
        <f>H103/H$858*0.3</f>
        <v>1.9154999999999998</v>
      </c>
      <c r="S103" s="13">
        <f>W103/W$858*0.3</f>
        <v>0.19285714285714287</v>
      </c>
      <c r="T103" s="12" t="e">
        <f>V103/V$858*0.05</f>
        <v>#DIV/0!</v>
      </c>
      <c r="U103" s="14" t="e">
        <f>Q103+R103+S103+T103</f>
        <v>#DIV/0!</v>
      </c>
      <c r="V103" s="15">
        <f>IF(O103="Não",0,1)</f>
        <v>0</v>
      </c>
      <c r="W103" s="15">
        <f>IF(ISERROR(I103+J103+K103+L103+M103+N103),0,I103+J103+K103+L103+M103+N103)</f>
        <v>144</v>
      </c>
      <c r="X103" s="44">
        <f>IF(ISERROR(ABS(1-U103/'Antigo 2020 2'!U103)),0,ABS(1-U103/'Antigo 2020 2'!U103))</f>
        <v>0</v>
      </c>
      <c r="Y103" s="56">
        <f>INT(X103*100000000000)</f>
        <v>0</v>
      </c>
      <c r="Z103" s="15">
        <f>IF(COUNTIF(Y$5:Y103,Y103)&gt;1,RANK(Y103,Y$5:Y$857)+COUNTIF(Y$5:Y103,Y103)-1,RANK(Y103,Y$5:Y$857))</f>
        <v>99</v>
      </c>
    </row>
    <row r="104" spans="1:26" ht="16.5" thickTop="1" thickBot="1">
      <c r="A104" s="65" t="s">
        <v>247</v>
      </c>
      <c r="B104" s="66" t="s">
        <v>248</v>
      </c>
      <c r="C104" s="67">
        <v>164.40000000000003</v>
      </c>
      <c r="D104" s="67">
        <v>176</v>
      </c>
      <c r="E104" s="67">
        <f>(C104+D104)/2</f>
        <v>170.20000000000002</v>
      </c>
      <c r="F104" s="68">
        <v>4008</v>
      </c>
      <c r="G104" s="68">
        <f>E104+F104</f>
        <v>4178.2</v>
      </c>
      <c r="H104" s="68">
        <v>882</v>
      </c>
      <c r="I104" s="68">
        <v>0</v>
      </c>
      <c r="J104" s="68">
        <v>0</v>
      </c>
      <c r="K104" s="68">
        <v>150</v>
      </c>
      <c r="L104" s="68">
        <v>0</v>
      </c>
      <c r="M104" s="68">
        <v>0</v>
      </c>
      <c r="N104" s="68">
        <v>5</v>
      </c>
      <c r="O104" s="68" t="s">
        <v>23</v>
      </c>
      <c r="P104" s="70" t="e">
        <f>$U104</f>
        <v>#DIV/0!</v>
      </c>
      <c r="Q104" s="11">
        <f>G104/G$858*0.35</f>
        <v>1.0748768834987137</v>
      </c>
      <c r="R104" s="12">
        <f>H104/H$858*0.3</f>
        <v>1.323</v>
      </c>
      <c r="S104" s="13">
        <f>W104/W$858*0.3</f>
        <v>0.2075892857142857</v>
      </c>
      <c r="T104" s="12" t="e">
        <f>V104/V$858*0.05</f>
        <v>#DIV/0!</v>
      </c>
      <c r="U104" s="14" t="e">
        <f>Q104+R104+S104+T104</f>
        <v>#DIV/0!</v>
      </c>
      <c r="V104" s="15">
        <f>IF(O104="Não",0,1)</f>
        <v>0</v>
      </c>
      <c r="W104" s="15">
        <f>IF(ISERROR(I104+J104+K104+L104+M104+N104),0,I104+J104+K104+L104+M104+N104)</f>
        <v>155</v>
      </c>
      <c r="X104" s="44">
        <f>IF(ISERROR(ABS(1-U104/'Antigo 2020 2'!U104)),0,ABS(1-U104/'Antigo 2020 2'!U104))</f>
        <v>0</v>
      </c>
      <c r="Y104" s="56">
        <f>INT(X104*100000000000)</f>
        <v>0</v>
      </c>
      <c r="Z104" s="15">
        <f>IF(COUNTIF(Y$5:Y104,Y104)&gt;1,RANK(Y104,Y$5:Y$857)+COUNTIF(Y$5:Y104,Y104)-1,RANK(Y104,Y$5:Y$857))</f>
        <v>100</v>
      </c>
    </row>
    <row r="105" spans="1:26" ht="16.5" thickTop="1" thickBot="1">
      <c r="A105" s="65" t="s">
        <v>249</v>
      </c>
      <c r="B105" s="66" t="s">
        <v>250</v>
      </c>
      <c r="C105" s="67">
        <v>122569</v>
      </c>
      <c r="D105" s="67">
        <v>125359</v>
      </c>
      <c r="E105" s="67">
        <f>(C105+D105)/2</f>
        <v>123964</v>
      </c>
      <c r="F105" s="68">
        <v>84181</v>
      </c>
      <c r="G105" s="68">
        <f>E105+F105</f>
        <v>208145</v>
      </c>
      <c r="H105" s="68">
        <v>2940</v>
      </c>
      <c r="I105" s="68">
        <v>349</v>
      </c>
      <c r="J105" s="68">
        <v>0</v>
      </c>
      <c r="K105" s="68">
        <v>270</v>
      </c>
      <c r="L105" s="68">
        <v>126</v>
      </c>
      <c r="M105" s="68">
        <v>0</v>
      </c>
      <c r="N105" s="68">
        <v>55</v>
      </c>
      <c r="O105" s="68" t="s">
        <v>30</v>
      </c>
      <c r="P105" s="70" t="e">
        <f>$U105</f>
        <v>#DIV/0!</v>
      </c>
      <c r="Q105" s="11">
        <f>G105/G$858*0.35</f>
        <v>53.547041528849682</v>
      </c>
      <c r="R105" s="12">
        <f>H105/H$858*0.3</f>
        <v>4.4099999999999993</v>
      </c>
      <c r="S105" s="13">
        <f>W105/W$858*0.3</f>
        <v>1.0714285714285714</v>
      </c>
      <c r="T105" s="12" t="e">
        <f>V105/V$858*0.05</f>
        <v>#DIV/0!</v>
      </c>
      <c r="U105" s="14" t="e">
        <f>Q105+R105+S105+T105</f>
        <v>#DIV/0!</v>
      </c>
      <c r="V105" s="15">
        <f>IF(O105="Não",0,1)</f>
        <v>1</v>
      </c>
      <c r="W105" s="15">
        <f>IF(ISERROR(I105+J105+K105+L105+M105+N105),0,I105+J105+K105+L105+M105+N105)</f>
        <v>800</v>
      </c>
      <c r="X105" s="44">
        <f>IF(ISERROR(ABS(1-U105/'Antigo 2020 2'!U105)),0,ABS(1-U105/'Antigo 2020 2'!U105))</f>
        <v>0</v>
      </c>
      <c r="Y105" s="56">
        <f>INT(X105*100000000000)</f>
        <v>0</v>
      </c>
      <c r="Z105" s="15">
        <f>IF(COUNTIF(Y$5:Y105,Y105)&gt;1,RANK(Y105,Y$5:Y$857)+COUNTIF(Y$5:Y105,Y105)-1,RANK(Y105,Y$5:Y$857))</f>
        <v>101</v>
      </c>
    </row>
    <row r="106" spans="1:26" ht="16.5" thickTop="1" thickBot="1">
      <c r="A106" s="65" t="s">
        <v>251</v>
      </c>
      <c r="B106" s="66" t="s">
        <v>252</v>
      </c>
      <c r="C106" s="67">
        <v>208567.5</v>
      </c>
      <c r="D106" s="67">
        <v>194954</v>
      </c>
      <c r="E106" s="67">
        <f>(C106+D106)/2</f>
        <v>201760.75</v>
      </c>
      <c r="F106" s="68">
        <v>104765</v>
      </c>
      <c r="G106" s="68">
        <f>E106+F106</f>
        <v>306525.75</v>
      </c>
      <c r="H106" s="68">
        <v>2527</v>
      </c>
      <c r="I106" s="68">
        <v>284</v>
      </c>
      <c r="J106" s="68">
        <v>0</v>
      </c>
      <c r="K106" s="68">
        <v>247</v>
      </c>
      <c r="L106" s="68">
        <v>216</v>
      </c>
      <c r="M106" s="68">
        <v>20</v>
      </c>
      <c r="N106" s="68">
        <v>120</v>
      </c>
      <c r="O106" s="68" t="s">
        <v>30</v>
      </c>
      <c r="P106" s="70" t="e">
        <f>$U106</f>
        <v>#DIV/0!</v>
      </c>
      <c r="Q106" s="11">
        <f>G106/G$858*0.35</f>
        <v>78.856312017640562</v>
      </c>
      <c r="R106" s="12">
        <f>H106/H$858*0.3</f>
        <v>3.7904999999999998</v>
      </c>
      <c r="S106" s="13">
        <f>W106/W$858*0.3</f>
        <v>1.1879464285714285</v>
      </c>
      <c r="T106" s="12" t="e">
        <f>V106/V$858*0.05</f>
        <v>#DIV/0!</v>
      </c>
      <c r="U106" s="14" t="e">
        <f>Q106+R106+S106+T106</f>
        <v>#DIV/0!</v>
      </c>
      <c r="V106" s="15">
        <f>IF(O106="Não",0,1)</f>
        <v>1</v>
      </c>
      <c r="W106" s="15">
        <f>IF(ISERROR(I106+J106+K106+L106+M106+N106),0,I106+J106+K106+L106+M106+N106)</f>
        <v>887</v>
      </c>
      <c r="X106" s="44">
        <f>IF(ISERROR(ABS(1-U106/'Antigo 2020 2'!U106)),0,ABS(1-U106/'Antigo 2020 2'!U106))</f>
        <v>0</v>
      </c>
      <c r="Y106" s="56">
        <f>INT(X106*100000000000)</f>
        <v>0</v>
      </c>
      <c r="Z106" s="15">
        <f>IF(COUNTIF(Y$5:Y106,Y106)&gt;1,RANK(Y106,Y$5:Y$857)+COUNTIF(Y$5:Y106,Y106)-1,RANK(Y106,Y$5:Y$857))</f>
        <v>102</v>
      </c>
    </row>
    <row r="107" spans="1:26" ht="16.5" thickTop="1" thickBot="1">
      <c r="A107" s="65" t="s">
        <v>253</v>
      </c>
      <c r="B107" s="66" t="s">
        <v>254</v>
      </c>
      <c r="C107" s="67">
        <v>14594</v>
      </c>
      <c r="D107" s="67">
        <v>13000</v>
      </c>
      <c r="E107" s="67">
        <f>(C107+D107)/2</f>
        <v>13797</v>
      </c>
      <c r="F107" s="68">
        <v>22628</v>
      </c>
      <c r="G107" s="68">
        <f>E107+F107</f>
        <v>36425</v>
      </c>
      <c r="H107" s="68">
        <v>685</v>
      </c>
      <c r="I107" s="68">
        <v>32</v>
      </c>
      <c r="J107" s="68">
        <v>0</v>
      </c>
      <c r="K107" s="68">
        <v>75</v>
      </c>
      <c r="L107" s="68">
        <v>0</v>
      </c>
      <c r="M107" s="68">
        <v>0</v>
      </c>
      <c r="N107" s="68">
        <v>16</v>
      </c>
      <c r="O107" s="68" t="s">
        <v>30</v>
      </c>
      <c r="P107" s="70" t="e">
        <f>$U107</f>
        <v>#DIV/0!</v>
      </c>
      <c r="Q107" s="11">
        <f>G107/G$858*0.35</f>
        <v>9.3706357956633592</v>
      </c>
      <c r="R107" s="12">
        <f>H107/H$858*0.3</f>
        <v>1.0274999999999999</v>
      </c>
      <c r="S107" s="13">
        <f>W107/W$858*0.3</f>
        <v>0.16473214285714285</v>
      </c>
      <c r="T107" s="12" t="e">
        <f>V107/V$858*0.05</f>
        <v>#DIV/0!</v>
      </c>
      <c r="U107" s="14" t="e">
        <f>Q107+R107+S107+T107</f>
        <v>#DIV/0!</v>
      </c>
      <c r="V107" s="15">
        <f>IF(O107="Não",0,1)</f>
        <v>1</v>
      </c>
      <c r="W107" s="15">
        <f>IF(ISERROR(I107+J107+K107+L107+M107+N107),0,I107+J107+K107+L107+M107+N107)</f>
        <v>123</v>
      </c>
      <c r="X107" s="44">
        <f>IF(ISERROR(ABS(1-U107/'Antigo 2020 2'!U107)),0,ABS(1-U107/'Antigo 2020 2'!U107))</f>
        <v>0</v>
      </c>
      <c r="Y107" s="56">
        <f>INT(X107*100000000000)</f>
        <v>0</v>
      </c>
      <c r="Z107" s="15">
        <f>IF(COUNTIF(Y$5:Y107,Y107)&gt;1,RANK(Y107,Y$5:Y$857)+COUNTIF(Y$5:Y107,Y107)-1,RANK(Y107,Y$5:Y$857))</f>
        <v>103</v>
      </c>
    </row>
    <row r="108" spans="1:26" ht="16.5" thickTop="1" thickBot="1">
      <c r="A108" s="65" t="s">
        <v>255</v>
      </c>
      <c r="B108" s="66" t="s">
        <v>256</v>
      </c>
      <c r="C108" s="67">
        <v>12250</v>
      </c>
      <c r="D108" s="67">
        <v>12710</v>
      </c>
      <c r="E108" s="67">
        <f>(C108+D108)/2</f>
        <v>12480</v>
      </c>
      <c r="F108" s="68">
        <v>8370</v>
      </c>
      <c r="G108" s="68">
        <f>E108+F108</f>
        <v>20850</v>
      </c>
      <c r="H108" s="68">
        <v>2000</v>
      </c>
      <c r="I108" s="68">
        <v>99</v>
      </c>
      <c r="J108" s="68">
        <v>0</v>
      </c>
      <c r="K108" s="68">
        <v>250</v>
      </c>
      <c r="L108" s="68">
        <v>0</v>
      </c>
      <c r="M108" s="68">
        <v>0</v>
      </c>
      <c r="N108" s="68">
        <v>38</v>
      </c>
      <c r="O108" s="68" t="s">
        <v>30</v>
      </c>
      <c r="P108" s="70" t="e">
        <f>$U108</f>
        <v>#DIV/0!</v>
      </c>
      <c r="Q108" s="11">
        <f>G108/G$858*0.35</f>
        <v>5.3638368246968025</v>
      </c>
      <c r="R108" s="12">
        <f>H108/H$858*0.3</f>
        <v>3</v>
      </c>
      <c r="S108" s="13">
        <f>W108/W$858*0.3</f>
        <v>0.51830357142857142</v>
      </c>
      <c r="T108" s="12" t="e">
        <f>V108/V$858*0.05</f>
        <v>#DIV/0!</v>
      </c>
      <c r="U108" s="14" t="e">
        <f>Q108+R108+S108+T108</f>
        <v>#DIV/0!</v>
      </c>
      <c r="V108" s="15">
        <f>IF(O108="Não",0,1)</f>
        <v>1</v>
      </c>
      <c r="W108" s="15">
        <f>IF(ISERROR(I108+J108+K108+L108+M108+N108),0,I108+J108+K108+L108+M108+N108)</f>
        <v>387</v>
      </c>
      <c r="X108" s="44">
        <f>IF(ISERROR(ABS(1-U108/'Antigo 2020 2'!U108)),0,ABS(1-U108/'Antigo 2020 2'!U108))</f>
        <v>0</v>
      </c>
      <c r="Y108" s="56">
        <f>INT(X108*100000000000)</f>
        <v>0</v>
      </c>
      <c r="Z108" s="15">
        <f>IF(COUNTIF(Y$5:Y108,Y108)&gt;1,RANK(Y108,Y$5:Y$857)+COUNTIF(Y$5:Y108,Y108)-1,RANK(Y108,Y$5:Y$857))</f>
        <v>104</v>
      </c>
    </row>
    <row r="109" spans="1:26" ht="16.5" customHeight="1" thickTop="1" thickBot="1">
      <c r="A109" s="65" t="s">
        <v>257</v>
      </c>
      <c r="B109" s="66" t="s">
        <v>258</v>
      </c>
      <c r="C109" s="67">
        <v>39</v>
      </c>
      <c r="D109" s="67">
        <v>66</v>
      </c>
      <c r="E109" s="67">
        <f>(C109+D109)/2</f>
        <v>52.5</v>
      </c>
      <c r="F109" s="68">
        <v>2279</v>
      </c>
      <c r="G109" s="68">
        <f>E109+F109</f>
        <v>2331.5</v>
      </c>
      <c r="H109" s="68">
        <v>45</v>
      </c>
      <c r="I109" s="68">
        <v>14</v>
      </c>
      <c r="J109" s="68">
        <v>0</v>
      </c>
      <c r="K109" s="68">
        <v>0</v>
      </c>
      <c r="L109" s="68">
        <v>0</v>
      </c>
      <c r="M109" s="68">
        <v>0</v>
      </c>
      <c r="N109" s="68">
        <v>4</v>
      </c>
      <c r="O109" s="68" t="s">
        <v>23</v>
      </c>
      <c r="P109" s="70" t="e">
        <f>$U109</f>
        <v>#DIV/0!</v>
      </c>
      <c r="Q109" s="11">
        <f>G109/G$858*0.35</f>
        <v>0.59979786843072391</v>
      </c>
      <c r="R109" s="12">
        <f>H109/H$858*0.3</f>
        <v>6.7500000000000004E-2</v>
      </c>
      <c r="S109" s="13">
        <f>W109/W$858*0.3</f>
        <v>2.4107142857142858E-2</v>
      </c>
      <c r="T109" s="12" t="e">
        <f>V109/V$858*0.05</f>
        <v>#DIV/0!</v>
      </c>
      <c r="U109" s="14" t="e">
        <f>Q109+R109+S109+T109</f>
        <v>#DIV/0!</v>
      </c>
      <c r="V109" s="15">
        <f>IF(O109="Não",0,1)</f>
        <v>0</v>
      </c>
      <c r="W109" s="15">
        <f>IF(ISERROR(I109+J109+K109+L109+M109+N109),0,I109+J109+K109+L109+M109+N109)</f>
        <v>18</v>
      </c>
      <c r="X109" s="44">
        <f>IF(ISERROR(ABS(1-U109/'Antigo 2020 2'!U109)),0,ABS(1-U109/'Antigo 2020 2'!U109))</f>
        <v>0</v>
      </c>
      <c r="Y109" s="56">
        <f>INT(X109*100000000000)</f>
        <v>0</v>
      </c>
      <c r="Z109" s="15">
        <f>IF(COUNTIF(Y$5:Y109,Y109)&gt;1,RANK(Y109,Y$5:Y$857)+COUNTIF(Y$5:Y109,Y109)-1,RANK(Y109,Y$5:Y$857))</f>
        <v>105</v>
      </c>
    </row>
    <row r="110" spans="1:26" ht="25.5" thickTop="1" thickBot="1">
      <c r="A110" s="65" t="s">
        <v>259</v>
      </c>
      <c r="B110" s="66" t="s">
        <v>260</v>
      </c>
      <c r="C110" s="67">
        <v>5787</v>
      </c>
      <c r="D110" s="67">
        <v>5879</v>
      </c>
      <c r="E110" s="67">
        <f>(C110+D110)/2</f>
        <v>5833</v>
      </c>
      <c r="F110" s="68">
        <v>9619</v>
      </c>
      <c r="G110" s="68">
        <f>E110+F110</f>
        <v>15452</v>
      </c>
      <c r="H110" s="68">
        <v>1010</v>
      </c>
      <c r="I110" s="68">
        <v>177</v>
      </c>
      <c r="J110" s="68"/>
      <c r="K110" s="68">
        <v>35</v>
      </c>
      <c r="L110" s="68"/>
      <c r="M110" s="68"/>
      <c r="N110" s="68">
        <v>17</v>
      </c>
      <c r="O110" s="68" t="s">
        <v>23</v>
      </c>
      <c r="P110" s="70" t="e">
        <f>$U110</f>
        <v>#DIV/0!</v>
      </c>
      <c r="Q110" s="11">
        <f>G110/G$858*0.35</f>
        <v>3.9751561925762586</v>
      </c>
      <c r="R110" s="12">
        <f>H110/H$858*0.3</f>
        <v>1.5149999999999999</v>
      </c>
      <c r="S110" s="13">
        <f>W110/W$858*0.3</f>
        <v>0.30669642857142859</v>
      </c>
      <c r="T110" s="12" t="e">
        <f>V110/V$858*0.05</f>
        <v>#DIV/0!</v>
      </c>
      <c r="U110" s="14" t="e">
        <f>Q110+R110+S110+T110</f>
        <v>#DIV/0!</v>
      </c>
      <c r="V110" s="15">
        <f>IF(O110="Não",0,1)</f>
        <v>0</v>
      </c>
      <c r="W110" s="15">
        <f>IF(ISERROR(I110+J110+K110+L110+M110+N110),0,I110+J110+K110+L110+M110+N110)</f>
        <v>229</v>
      </c>
      <c r="X110" s="44">
        <f>IF(ISERROR(ABS(1-U110/'Antigo 2020 2'!U110)),0,ABS(1-U110/'Antigo 2020 2'!U110))</f>
        <v>0</v>
      </c>
      <c r="Y110" s="56">
        <f>INT(X110*100000000000)</f>
        <v>0</v>
      </c>
      <c r="Z110" s="15">
        <f>IF(COUNTIF(Y$5:Y110,Y110)&gt;1,RANK(Y110,Y$5:Y$857)+COUNTIF(Y$5:Y110,Y110)-1,RANK(Y110,Y$5:Y$857))</f>
        <v>106</v>
      </c>
    </row>
    <row r="111" spans="1:26" ht="16.5" customHeight="1" thickTop="1" thickBot="1">
      <c r="A111" s="65" t="s">
        <v>261</v>
      </c>
      <c r="B111" s="66" t="s">
        <v>262</v>
      </c>
      <c r="C111" s="67">
        <v>735.4</v>
      </c>
      <c r="D111" s="67">
        <v>669</v>
      </c>
      <c r="E111" s="67">
        <f>(C111+D111)/2</f>
        <v>702.2</v>
      </c>
      <c r="F111" s="68">
        <v>16680</v>
      </c>
      <c r="G111" s="68">
        <f>E111+F111</f>
        <v>17382.2</v>
      </c>
      <c r="H111" s="68">
        <v>1880</v>
      </c>
      <c r="I111" s="68">
        <v>315</v>
      </c>
      <c r="J111" s="68">
        <v>0</v>
      </c>
      <c r="K111" s="68">
        <v>0</v>
      </c>
      <c r="L111" s="68">
        <v>0</v>
      </c>
      <c r="M111" s="68">
        <v>0</v>
      </c>
      <c r="N111" s="68">
        <v>38</v>
      </c>
      <c r="O111" s="68" t="s">
        <v>30</v>
      </c>
      <c r="P111" s="70" t="e">
        <f>$U111</f>
        <v>#DIV/0!</v>
      </c>
      <c r="Q111" s="11">
        <f>G111/G$858*0.35</f>
        <v>4.4717162807791251</v>
      </c>
      <c r="R111" s="12">
        <f>H111/H$858*0.3</f>
        <v>2.82</v>
      </c>
      <c r="S111" s="13">
        <f>W111/W$858*0.3</f>
        <v>0.47276785714285713</v>
      </c>
      <c r="T111" s="12" t="e">
        <f>V111/V$858*0.05</f>
        <v>#DIV/0!</v>
      </c>
      <c r="U111" s="14" t="e">
        <f>Q111+R111+S111+T111</f>
        <v>#DIV/0!</v>
      </c>
      <c r="V111" s="15">
        <f>IF(O111="Não",0,1)</f>
        <v>1</v>
      </c>
      <c r="W111" s="15">
        <f>IF(ISERROR(I111+J111+K111+L111+M111+N111),0,I111+J111+K111+L111+M111+N111)</f>
        <v>353</v>
      </c>
      <c r="X111" s="44">
        <f>IF(ISERROR(ABS(1-U111/'Antigo 2020 2'!U111)),0,ABS(1-U111/'Antigo 2020 2'!U111))</f>
        <v>0</v>
      </c>
      <c r="Y111" s="56">
        <f>INT(X111*100000000000)</f>
        <v>0</v>
      </c>
      <c r="Z111" s="15">
        <f>IF(COUNTIF(Y$5:Y111,Y111)&gt;1,RANK(Y111,Y$5:Y$857)+COUNTIF(Y$5:Y111,Y111)-1,RANK(Y111,Y$5:Y$857))</f>
        <v>107</v>
      </c>
    </row>
    <row r="112" spans="1:26" ht="16.5" customHeight="1" thickTop="1" thickBot="1">
      <c r="A112" s="65" t="s">
        <v>263</v>
      </c>
      <c r="B112" s="66" t="s">
        <v>264</v>
      </c>
      <c r="C112" s="67">
        <v>16328</v>
      </c>
      <c r="D112" s="67">
        <v>16604</v>
      </c>
      <c r="E112" s="67">
        <f>(C112+D112)/2</f>
        <v>16466</v>
      </c>
      <c r="F112" s="68">
        <v>5327</v>
      </c>
      <c r="G112" s="68">
        <f>E112+F112</f>
        <v>21793</v>
      </c>
      <c r="H112" s="68">
        <v>98</v>
      </c>
      <c r="I112" s="68">
        <v>38</v>
      </c>
      <c r="J112" s="68">
        <v>0</v>
      </c>
      <c r="K112" s="68">
        <v>45</v>
      </c>
      <c r="L112" s="68">
        <v>0</v>
      </c>
      <c r="M112" s="68">
        <v>0</v>
      </c>
      <c r="N112" s="68">
        <v>10</v>
      </c>
      <c r="O112" s="68" t="s">
        <v>30</v>
      </c>
      <c r="P112" s="70" t="e">
        <f>$U112</f>
        <v>#DIV/0!</v>
      </c>
      <c r="Q112" s="11">
        <f>G112/G$858*0.35</f>
        <v>5.606431459022418</v>
      </c>
      <c r="R112" s="12">
        <f>H112/H$858*0.3</f>
        <v>0.14699999999999999</v>
      </c>
      <c r="S112" s="13">
        <f>W112/W$858*0.3</f>
        <v>0.12455357142857143</v>
      </c>
      <c r="T112" s="12" t="e">
        <f>V112/V$858*0.05</f>
        <v>#DIV/0!</v>
      </c>
      <c r="U112" s="14" t="e">
        <f>Q112+R112+S112+T112</f>
        <v>#DIV/0!</v>
      </c>
      <c r="V112" s="15">
        <f>IF(O112="Não",0,1)</f>
        <v>1</v>
      </c>
      <c r="W112" s="15">
        <f>IF(ISERROR(I112+J112+K112+L112+M112+N112),0,I112+J112+K112+L112+M112+N112)</f>
        <v>93</v>
      </c>
      <c r="X112" s="44">
        <f>IF(ISERROR(ABS(1-U112/'Antigo 2020 2'!U112)),0,ABS(1-U112/'Antigo 2020 2'!U112))</f>
        <v>0</v>
      </c>
      <c r="Y112" s="56">
        <f>INT(X112*100000000000)</f>
        <v>0</v>
      </c>
      <c r="Z112" s="15">
        <f>IF(COUNTIF(Y$5:Y112,Y112)&gt;1,RANK(Y112,Y$5:Y$857)+COUNTIF(Y$5:Y112,Y112)-1,RANK(Y112,Y$5:Y$857))</f>
        <v>108</v>
      </c>
    </row>
    <row r="113" spans="1:26" ht="16.5" thickTop="1" thickBot="1">
      <c r="A113" s="65" t="s">
        <v>265</v>
      </c>
      <c r="B113" s="66" t="s">
        <v>266</v>
      </c>
      <c r="C113" s="67">
        <v>1019.5500000000001</v>
      </c>
      <c r="D113" s="67">
        <v>977</v>
      </c>
      <c r="E113" s="67">
        <f>(C113+D113)/2</f>
        <v>998.27500000000009</v>
      </c>
      <c r="F113" s="68">
        <v>1589</v>
      </c>
      <c r="G113" s="68">
        <f>E113+F113</f>
        <v>2587.2750000000001</v>
      </c>
      <c r="H113" s="68">
        <v>200</v>
      </c>
      <c r="I113" s="68">
        <v>68</v>
      </c>
      <c r="J113" s="68">
        <v>0</v>
      </c>
      <c r="K113" s="68">
        <v>9</v>
      </c>
      <c r="L113" s="68">
        <v>0</v>
      </c>
      <c r="M113" s="68">
        <v>0</v>
      </c>
      <c r="N113" s="68">
        <v>12</v>
      </c>
      <c r="O113" s="68" t="s">
        <v>23</v>
      </c>
      <c r="P113" s="70" t="e">
        <f>$U113</f>
        <v>#DIV/0!</v>
      </c>
      <c r="Q113" s="11">
        <f>G113/G$858*0.35</f>
        <v>0.66559812568908483</v>
      </c>
      <c r="R113" s="12">
        <f>H113/H$858*0.3</f>
        <v>0.3</v>
      </c>
      <c r="S113" s="13">
        <f>W113/W$858*0.3</f>
        <v>0.11919642857142856</v>
      </c>
      <c r="T113" s="12" t="e">
        <f>V113/V$858*0.05</f>
        <v>#DIV/0!</v>
      </c>
      <c r="U113" s="14" t="e">
        <f>Q113+R113+S113+T113</f>
        <v>#DIV/0!</v>
      </c>
      <c r="V113" s="15">
        <f>IF(O113="Não",0,1)</f>
        <v>0</v>
      </c>
      <c r="W113" s="15">
        <f>IF(ISERROR(I113+J113+K113+L113+M113+N113),0,I113+J113+K113+L113+M113+N113)</f>
        <v>89</v>
      </c>
      <c r="X113" s="44">
        <f>IF(ISERROR(ABS(1-U113/'Antigo 2020 2'!U113)),0,ABS(1-U113/'Antigo 2020 2'!U113))</f>
        <v>0</v>
      </c>
      <c r="Y113" s="56">
        <f>INT(X113*100000000000)</f>
        <v>0</v>
      </c>
      <c r="Z113" s="15">
        <f>IF(COUNTIF(Y$5:Y113,Y113)&gt;1,RANK(Y113,Y$5:Y$857)+COUNTIF(Y$5:Y113,Y113)-1,RANK(Y113,Y$5:Y$857))</f>
        <v>109</v>
      </c>
    </row>
    <row r="114" spans="1:26" ht="16.5" thickTop="1" thickBot="1">
      <c r="A114" s="65" t="s">
        <v>267</v>
      </c>
      <c r="B114" s="66" t="s">
        <v>268</v>
      </c>
      <c r="C114" s="67">
        <v>2283</v>
      </c>
      <c r="D114" s="67">
        <v>2508</v>
      </c>
      <c r="E114" s="67">
        <f>(C114+D114)/2</f>
        <v>2395.5</v>
      </c>
      <c r="F114" s="68">
        <v>3264</v>
      </c>
      <c r="G114" s="68">
        <f>E114+F114</f>
        <v>5659.5</v>
      </c>
      <c r="H114" s="68">
        <v>414</v>
      </c>
      <c r="I114" s="68">
        <v>53</v>
      </c>
      <c r="J114" s="68">
        <v>0</v>
      </c>
      <c r="K114" s="68">
        <v>2</v>
      </c>
      <c r="L114" s="68">
        <v>0</v>
      </c>
      <c r="M114" s="68">
        <v>0</v>
      </c>
      <c r="N114" s="68">
        <v>2</v>
      </c>
      <c r="O114" s="68" t="s">
        <v>23</v>
      </c>
      <c r="P114" s="70" t="e">
        <f>$U114</f>
        <v>#DIV/0!</v>
      </c>
      <c r="Q114" s="11">
        <f>G114/G$858*0.35</f>
        <v>1.4559536934950386</v>
      </c>
      <c r="R114" s="12">
        <f>H114/H$858*0.3</f>
        <v>0.62099999999999989</v>
      </c>
      <c r="S114" s="13">
        <f>W114/W$858*0.3</f>
        <v>7.6339285714285707E-2</v>
      </c>
      <c r="T114" s="12" t="e">
        <f>V114/V$858*0.05</f>
        <v>#DIV/0!</v>
      </c>
      <c r="U114" s="14" t="e">
        <f>Q114+R114+S114+T114</f>
        <v>#DIV/0!</v>
      </c>
      <c r="V114" s="15">
        <f>IF(O114="Não",0,1)</f>
        <v>0</v>
      </c>
      <c r="W114" s="15">
        <f>IF(ISERROR(I114+J114+K114+L114+M114+N114),0,I114+J114+K114+L114+M114+N114)</f>
        <v>57</v>
      </c>
      <c r="X114" s="44">
        <f>IF(ISERROR(ABS(1-U114/'Antigo 2020 2'!U114)),0,ABS(1-U114/'Antigo 2020 2'!U114))</f>
        <v>0</v>
      </c>
      <c r="Y114" s="56">
        <f>INT(X114*100000000000)</f>
        <v>0</v>
      </c>
      <c r="Z114" s="15">
        <f>IF(COUNTIF(Y$5:Y114,Y114)&gt;1,RANK(Y114,Y$5:Y$857)+COUNTIF(Y$5:Y114,Y114)-1,RANK(Y114,Y$5:Y$857))</f>
        <v>110</v>
      </c>
    </row>
    <row r="115" spans="1:26" ht="16.5" thickTop="1" thickBot="1">
      <c r="A115" s="65" t="s">
        <v>269</v>
      </c>
      <c r="B115" s="66" t="s">
        <v>270</v>
      </c>
      <c r="C115" s="67">
        <v>4090</v>
      </c>
      <c r="D115" s="67">
        <v>4305</v>
      </c>
      <c r="E115" s="67">
        <f>(C115+D115)/2</f>
        <v>4197.5</v>
      </c>
      <c r="F115" s="68">
        <v>1699</v>
      </c>
      <c r="G115" s="68">
        <f>E115+F115</f>
        <v>5896.5</v>
      </c>
      <c r="H115" s="68">
        <v>1050</v>
      </c>
      <c r="I115" s="68">
        <v>105</v>
      </c>
      <c r="J115" s="68">
        <v>0</v>
      </c>
      <c r="K115" s="68">
        <v>86</v>
      </c>
      <c r="L115" s="68">
        <v>0</v>
      </c>
      <c r="M115" s="68">
        <v>0</v>
      </c>
      <c r="N115" s="68">
        <v>12</v>
      </c>
      <c r="O115" s="68" t="s">
        <v>23</v>
      </c>
      <c r="P115" s="70" t="e">
        <f>$U115</f>
        <v>#DIV/0!</v>
      </c>
      <c r="Q115" s="11">
        <f>G115/G$858*0.35</f>
        <v>1.5169239250275635</v>
      </c>
      <c r="R115" s="12">
        <f>H115/H$858*0.3</f>
        <v>1.575</v>
      </c>
      <c r="S115" s="13">
        <f>W115/W$858*0.3</f>
        <v>0.27187499999999998</v>
      </c>
      <c r="T115" s="12" t="e">
        <f>V115/V$858*0.05</f>
        <v>#DIV/0!</v>
      </c>
      <c r="U115" s="14" t="e">
        <f>Q115+R115+S115+T115</f>
        <v>#DIV/0!</v>
      </c>
      <c r="V115" s="15">
        <f>IF(O115="Não",0,1)</f>
        <v>0</v>
      </c>
      <c r="W115" s="15">
        <f>IF(ISERROR(I115+J115+K115+L115+M115+N115),0,I115+J115+K115+L115+M115+N115)</f>
        <v>203</v>
      </c>
      <c r="X115" s="44">
        <f>IF(ISERROR(ABS(1-U115/'Antigo 2020 2'!U115)),0,ABS(1-U115/'Antigo 2020 2'!U115))</f>
        <v>0</v>
      </c>
      <c r="Y115" s="56">
        <f>INT(X115*100000000000)</f>
        <v>0</v>
      </c>
      <c r="Z115" s="15">
        <f>IF(COUNTIF(Y$5:Y115,Y115)&gt;1,RANK(Y115,Y$5:Y$857)+COUNTIF(Y$5:Y115,Y115)-1,RANK(Y115,Y$5:Y$857))</f>
        <v>111</v>
      </c>
    </row>
    <row r="116" spans="1:26" ht="16.5" thickTop="1" thickBot="1">
      <c r="A116" s="65" t="s">
        <v>271</v>
      </c>
      <c r="B116" s="66" t="s">
        <v>272</v>
      </c>
      <c r="C116" s="67">
        <v>1393.5</v>
      </c>
      <c r="D116" s="67">
        <v>1393</v>
      </c>
      <c r="E116" s="67">
        <f>(C116+D116)/2</f>
        <v>1393.25</v>
      </c>
      <c r="F116" s="68">
        <v>241</v>
      </c>
      <c r="G116" s="68">
        <f>E116+F116</f>
        <v>1634.25</v>
      </c>
      <c r="H116" s="68">
        <v>905</v>
      </c>
      <c r="I116" s="68">
        <v>126</v>
      </c>
      <c r="J116" s="68"/>
      <c r="K116" s="68">
        <v>110</v>
      </c>
      <c r="L116" s="68">
        <v>40</v>
      </c>
      <c r="M116" s="68"/>
      <c r="N116" s="68">
        <v>15</v>
      </c>
      <c r="O116" s="68" t="s">
        <v>23</v>
      </c>
      <c r="P116" s="70" t="e">
        <f>$U116</f>
        <v>#DIV/0!</v>
      </c>
      <c r="Q116" s="11">
        <f>G116/G$858*0.35</f>
        <v>0.42042447629547952</v>
      </c>
      <c r="R116" s="12">
        <f>H116/H$858*0.3</f>
        <v>1.3575000000000002</v>
      </c>
      <c r="S116" s="13">
        <f>W116/W$858*0.3</f>
        <v>0.3897321428571428</v>
      </c>
      <c r="T116" s="12" t="e">
        <f>V116/V$858*0.05</f>
        <v>#DIV/0!</v>
      </c>
      <c r="U116" s="14" t="e">
        <f>Q116+R116+S116+T116</f>
        <v>#DIV/0!</v>
      </c>
      <c r="V116" s="15">
        <f>IF(O116="Não",0,1)</f>
        <v>0</v>
      </c>
      <c r="W116" s="15">
        <f>IF(ISERROR(I116+J116+K116+L116+M116+N116),0,I116+J116+K116+L116+M116+N116)</f>
        <v>291</v>
      </c>
      <c r="X116" s="44">
        <f>IF(ISERROR(ABS(1-U116/'Antigo 2020 2'!U116)),0,ABS(1-U116/'Antigo 2020 2'!U116))</f>
        <v>0</v>
      </c>
      <c r="Y116" s="56">
        <f>INT(X116*100000000000)</f>
        <v>0</v>
      </c>
      <c r="Z116" s="15">
        <f>IF(COUNTIF(Y$5:Y116,Y116)&gt;1,RANK(Y116,Y$5:Y$857)+COUNTIF(Y$5:Y116,Y116)-1,RANK(Y116,Y$5:Y$857))</f>
        <v>112</v>
      </c>
    </row>
    <row r="117" spans="1:26" ht="16.5" thickTop="1" thickBot="1">
      <c r="A117" s="65" t="s">
        <v>273</v>
      </c>
      <c r="B117" s="66" t="s">
        <v>274</v>
      </c>
      <c r="C117" s="67">
        <v>13010</v>
      </c>
      <c r="D117" s="67">
        <v>13118</v>
      </c>
      <c r="E117" s="67">
        <f>(C117+D117)/2</f>
        <v>13064</v>
      </c>
      <c r="F117" s="68">
        <v>19123</v>
      </c>
      <c r="G117" s="68">
        <f>E117+F117</f>
        <v>32187</v>
      </c>
      <c r="H117" s="68">
        <v>2212</v>
      </c>
      <c r="I117" s="68">
        <v>213</v>
      </c>
      <c r="J117" s="68"/>
      <c r="K117" s="68">
        <v>40</v>
      </c>
      <c r="L117" s="68"/>
      <c r="M117" s="68"/>
      <c r="N117" s="68">
        <v>15</v>
      </c>
      <c r="O117" s="68" t="s">
        <v>23</v>
      </c>
      <c r="P117" s="70" t="e">
        <f>$U117</f>
        <v>#DIV/0!</v>
      </c>
      <c r="Q117" s="11">
        <f>G117/G$858*0.35</f>
        <v>8.2803748621830202</v>
      </c>
      <c r="R117" s="12">
        <f>H117/H$858*0.3</f>
        <v>3.3180000000000001</v>
      </c>
      <c r="S117" s="13">
        <f>W117/W$858*0.3</f>
        <v>0.35892857142857143</v>
      </c>
      <c r="T117" s="12" t="e">
        <f>V117/V$858*0.05</f>
        <v>#DIV/0!</v>
      </c>
      <c r="U117" s="14" t="e">
        <f>Q117+R117+S117+T117</f>
        <v>#DIV/0!</v>
      </c>
      <c r="V117" s="15">
        <f>IF(O117="Não",0,1)</f>
        <v>0</v>
      </c>
      <c r="W117" s="15">
        <f>IF(ISERROR(I117+J117+K117+L117+M117+N117),0,I117+J117+K117+L117+M117+N117)</f>
        <v>268</v>
      </c>
      <c r="X117" s="44">
        <f>IF(ISERROR(ABS(1-U117/'Antigo 2020 2'!U117)),0,ABS(1-U117/'Antigo 2020 2'!U117))</f>
        <v>0</v>
      </c>
      <c r="Y117" s="56">
        <f>INT(X117*100000000000)</f>
        <v>0</v>
      </c>
      <c r="Z117" s="15">
        <f>IF(COUNTIF(Y$5:Y117,Y117)&gt;1,RANK(Y117,Y$5:Y$857)+COUNTIF(Y$5:Y117,Y117)-1,RANK(Y117,Y$5:Y$857))</f>
        <v>113</v>
      </c>
    </row>
    <row r="118" spans="1:26" ht="16.5" thickTop="1" thickBot="1">
      <c r="A118" s="65" t="s">
        <v>275</v>
      </c>
      <c r="B118" s="66" t="s">
        <v>276</v>
      </c>
      <c r="C118" s="67">
        <v>3342.5</v>
      </c>
      <c r="D118" s="67">
        <v>3533</v>
      </c>
      <c r="E118" s="67">
        <f>(C118+D118)/2</f>
        <v>3437.75</v>
      </c>
      <c r="F118" s="68">
        <v>5275</v>
      </c>
      <c r="G118" s="68">
        <f>E118+F118</f>
        <v>8712.75</v>
      </c>
      <c r="H118" s="68">
        <v>550</v>
      </c>
      <c r="I118" s="68">
        <v>59</v>
      </c>
      <c r="J118" s="68"/>
      <c r="K118" s="68">
        <v>78</v>
      </c>
      <c r="L118" s="68"/>
      <c r="M118" s="68"/>
      <c r="N118" s="68"/>
      <c r="O118" s="68" t="s">
        <v>23</v>
      </c>
      <c r="P118" s="70" t="e">
        <f>$U118</f>
        <v>#DIV/0!</v>
      </c>
      <c r="Q118" s="11">
        <f>G118/G$858*0.35</f>
        <v>2.241427783902977</v>
      </c>
      <c r="R118" s="12">
        <f>H118/H$858*0.3</f>
        <v>0.82499999999999996</v>
      </c>
      <c r="S118" s="13">
        <f>W118/W$858*0.3</f>
        <v>0.18348214285714287</v>
      </c>
      <c r="T118" s="12" t="e">
        <f>V118/V$858*0.05</f>
        <v>#DIV/0!</v>
      </c>
      <c r="U118" s="14" t="e">
        <f>Q118+R118+S118+T118</f>
        <v>#DIV/0!</v>
      </c>
      <c r="V118" s="15">
        <f>IF(O118="Não",0,1)</f>
        <v>0</v>
      </c>
      <c r="W118" s="15">
        <f>IF(ISERROR(I118+J118+K118+L118+M118+N118),0,I118+J118+K118+L118+M118+N118)</f>
        <v>137</v>
      </c>
      <c r="X118" s="44">
        <f>IF(ISERROR(ABS(1-U118/'Antigo 2020 2'!U118)),0,ABS(1-U118/'Antigo 2020 2'!U118))</f>
        <v>0</v>
      </c>
      <c r="Y118" s="56">
        <f>INT(X118*100000000000)</f>
        <v>0</v>
      </c>
      <c r="Z118" s="15">
        <f>IF(COUNTIF(Y$5:Y118,Y118)&gt;1,RANK(Y118,Y$5:Y$857)+COUNTIF(Y$5:Y118,Y118)-1,RANK(Y118,Y$5:Y$857))</f>
        <v>114</v>
      </c>
    </row>
    <row r="119" spans="1:26" ht="16.5" thickTop="1" thickBot="1">
      <c r="A119" s="65" t="s">
        <v>277</v>
      </c>
      <c r="B119" s="66" t="s">
        <v>278</v>
      </c>
      <c r="C119" s="67">
        <v>1597</v>
      </c>
      <c r="D119" s="67">
        <v>3250</v>
      </c>
      <c r="E119" s="67">
        <f>(C119+D119)/2</f>
        <v>2423.5</v>
      </c>
      <c r="F119" s="68">
        <v>7437</v>
      </c>
      <c r="G119" s="68">
        <f>E119+F119</f>
        <v>9860.5</v>
      </c>
      <c r="H119" s="68">
        <v>1500</v>
      </c>
      <c r="I119" s="68">
        <v>82</v>
      </c>
      <c r="J119" s="68"/>
      <c r="K119" s="68"/>
      <c r="L119" s="68">
        <v>50</v>
      </c>
      <c r="M119" s="68"/>
      <c r="N119" s="68"/>
      <c r="O119" s="68" t="s">
        <v>23</v>
      </c>
      <c r="P119" s="70" t="e">
        <f>$U119</f>
        <v>#DIV/0!</v>
      </c>
      <c r="Q119" s="11">
        <f>G119/G$858*0.35</f>
        <v>2.5366960676221972</v>
      </c>
      <c r="R119" s="12">
        <f>H119/H$858*0.3</f>
        <v>2.25</v>
      </c>
      <c r="S119" s="13">
        <f>W119/W$858*0.3</f>
        <v>0.1767857142857143</v>
      </c>
      <c r="T119" s="12" t="e">
        <f>V119/V$858*0.05</f>
        <v>#DIV/0!</v>
      </c>
      <c r="U119" s="14" t="e">
        <f>Q119+R119+S119+T119</f>
        <v>#DIV/0!</v>
      </c>
      <c r="V119" s="15">
        <f>IF(O119="Não",0,1)</f>
        <v>0</v>
      </c>
      <c r="W119" s="15">
        <f>IF(ISERROR(I119+J119+K119+L119+M119+N119),0,I119+J119+K119+L119+M119+N119)</f>
        <v>132</v>
      </c>
      <c r="X119" s="44">
        <f>IF(ISERROR(ABS(1-U119/'Antigo 2020 2'!U119)),0,ABS(1-U119/'Antigo 2020 2'!U119))</f>
        <v>0</v>
      </c>
      <c r="Y119" s="56">
        <f>INT(X119*100000000000)</f>
        <v>0</v>
      </c>
      <c r="Z119" s="15">
        <f>IF(COUNTIF(Y$5:Y119,Y119)&gt;1,RANK(Y119,Y$5:Y$857)+COUNTIF(Y$5:Y119,Y119)-1,RANK(Y119,Y$5:Y$857))</f>
        <v>115</v>
      </c>
    </row>
    <row r="120" spans="1:26" ht="16.5" thickTop="1" thickBot="1">
      <c r="A120" s="65" t="s">
        <v>279</v>
      </c>
      <c r="B120" s="66" t="s">
        <v>280</v>
      </c>
      <c r="C120" s="67">
        <v>1224.2</v>
      </c>
      <c r="D120" s="67">
        <v>1091</v>
      </c>
      <c r="E120" s="67">
        <f>(C120+D120)/2</f>
        <v>1157.5999999999999</v>
      </c>
      <c r="F120" s="68">
        <v>9765</v>
      </c>
      <c r="G120" s="68">
        <f>E120+F120</f>
        <v>10922.6</v>
      </c>
      <c r="H120" s="68">
        <v>255</v>
      </c>
      <c r="I120" s="68">
        <v>0</v>
      </c>
      <c r="J120" s="68">
        <v>0</v>
      </c>
      <c r="K120" s="68">
        <v>0</v>
      </c>
      <c r="L120" s="68">
        <v>0</v>
      </c>
      <c r="M120" s="68">
        <v>0</v>
      </c>
      <c r="N120" s="68">
        <v>0</v>
      </c>
      <c r="O120" s="68" t="s">
        <v>23</v>
      </c>
      <c r="P120" s="70" t="e">
        <f>$U120</f>
        <v>#DIV/0!</v>
      </c>
      <c r="Q120" s="11">
        <f>G120/G$858*0.35</f>
        <v>2.8099301727306134</v>
      </c>
      <c r="R120" s="12">
        <f>H120/H$858*0.3</f>
        <v>0.38249999999999995</v>
      </c>
      <c r="S120" s="13">
        <f>W120/W$858*0.3</f>
        <v>0</v>
      </c>
      <c r="T120" s="12" t="e">
        <f>V120/V$858*0.05</f>
        <v>#DIV/0!</v>
      </c>
      <c r="U120" s="14" t="e">
        <f>Q120+R120+S120+T120</f>
        <v>#DIV/0!</v>
      </c>
      <c r="V120" s="15">
        <f>IF(O120="Não",0,1)</f>
        <v>0</v>
      </c>
      <c r="W120" s="15">
        <f>IF(ISERROR(I120+J120+K120+L120+M120+N120),0,I120+J120+K120+L120+M120+N120)</f>
        <v>0</v>
      </c>
      <c r="X120" s="44">
        <f>IF(ISERROR(ABS(1-U120/'Antigo 2020 2'!U120)),0,ABS(1-U120/'Antigo 2020 2'!U120))</f>
        <v>0</v>
      </c>
      <c r="Y120" s="56">
        <f>INT(X120*100000000000)</f>
        <v>0</v>
      </c>
      <c r="Z120" s="15">
        <f>IF(COUNTIF(Y$5:Y120,Y120)&gt;1,RANK(Y120,Y$5:Y$857)+COUNTIF(Y$5:Y120,Y120)-1,RANK(Y120,Y$5:Y$857))</f>
        <v>116</v>
      </c>
    </row>
    <row r="121" spans="1:26" ht="16.5" thickTop="1" thickBot="1">
      <c r="A121" s="65" t="s">
        <v>281</v>
      </c>
      <c r="B121" s="66" t="s">
        <v>282</v>
      </c>
      <c r="C121" s="67">
        <v>6573.8</v>
      </c>
      <c r="D121" s="67">
        <v>6929</v>
      </c>
      <c r="E121" s="67">
        <f>(C121+D121)/2</f>
        <v>6751.4</v>
      </c>
      <c r="F121" s="68">
        <v>2548</v>
      </c>
      <c r="G121" s="68">
        <f>E121+F121</f>
        <v>9299.4</v>
      </c>
      <c r="H121" s="68">
        <v>510</v>
      </c>
      <c r="I121" s="68">
        <v>160</v>
      </c>
      <c r="J121" s="68">
        <v>0</v>
      </c>
      <c r="K121" s="68">
        <v>83</v>
      </c>
      <c r="L121" s="68">
        <v>112</v>
      </c>
      <c r="M121" s="68">
        <v>12</v>
      </c>
      <c r="N121" s="68">
        <v>43</v>
      </c>
      <c r="O121" s="68" t="s">
        <v>30</v>
      </c>
      <c r="P121" s="70" t="e">
        <f>$U121</f>
        <v>#DIV/0!</v>
      </c>
      <c r="Q121" s="11">
        <f>G121/G$858*0.35</f>
        <v>2.3923484013230425</v>
      </c>
      <c r="R121" s="12">
        <f>H121/H$858*0.3</f>
        <v>0.7649999999999999</v>
      </c>
      <c r="S121" s="13">
        <f>W121/W$858*0.3</f>
        <v>0.54910714285714279</v>
      </c>
      <c r="T121" s="12" t="e">
        <f>V121/V$858*0.05</f>
        <v>#DIV/0!</v>
      </c>
      <c r="U121" s="14" t="e">
        <f>Q121+R121+S121+T121</f>
        <v>#DIV/0!</v>
      </c>
      <c r="V121" s="15">
        <f>IF(O121="Não",0,1)</f>
        <v>1</v>
      </c>
      <c r="W121" s="15">
        <f>IF(ISERROR(I121+J121+K121+L121+M121+N121),0,I121+J121+K121+L121+M121+N121)</f>
        <v>410</v>
      </c>
      <c r="X121" s="44">
        <f>IF(ISERROR(ABS(1-U121/'Antigo 2020 2'!U121)),0,ABS(1-U121/'Antigo 2020 2'!U121))</f>
        <v>0</v>
      </c>
      <c r="Y121" s="56">
        <f>INT(X121*100000000000)</f>
        <v>0</v>
      </c>
      <c r="Z121" s="15">
        <f>IF(COUNTIF(Y$5:Y121,Y121)&gt;1,RANK(Y121,Y$5:Y$857)+COUNTIF(Y$5:Y121,Y121)-1,RANK(Y121,Y$5:Y$857))</f>
        <v>117</v>
      </c>
    </row>
    <row r="122" spans="1:26" ht="16.5" thickTop="1" thickBot="1">
      <c r="A122" s="65" t="s">
        <v>283</v>
      </c>
      <c r="B122" s="66" t="s">
        <v>284</v>
      </c>
      <c r="C122" s="67">
        <v>205.73999999999995</v>
      </c>
      <c r="D122" s="67">
        <v>200</v>
      </c>
      <c r="E122" s="67">
        <f>(C122+D122)/2</f>
        <v>202.86999999999998</v>
      </c>
      <c r="F122" s="68">
        <v>12863</v>
      </c>
      <c r="G122" s="68">
        <f>E122+F122</f>
        <v>13065.87</v>
      </c>
      <c r="H122" s="68">
        <v>274</v>
      </c>
      <c r="I122" s="68">
        <v>177</v>
      </c>
      <c r="J122" s="68">
        <v>0</v>
      </c>
      <c r="K122" s="68">
        <v>27</v>
      </c>
      <c r="L122" s="68">
        <v>0</v>
      </c>
      <c r="M122" s="68">
        <v>0</v>
      </c>
      <c r="N122" s="68">
        <v>30</v>
      </c>
      <c r="O122" s="68" t="s">
        <v>30</v>
      </c>
      <c r="P122" s="70" t="e">
        <f>$U122</f>
        <v>#DIV/0!</v>
      </c>
      <c r="Q122" s="11">
        <f>G122/G$858*0.35</f>
        <v>3.3613042998897464</v>
      </c>
      <c r="R122" s="12">
        <f>H122/H$858*0.3</f>
        <v>0.41100000000000003</v>
      </c>
      <c r="S122" s="13">
        <f>W122/W$858*0.3</f>
        <v>0.31339285714285714</v>
      </c>
      <c r="T122" s="12" t="e">
        <f>V122/V$858*0.05</f>
        <v>#DIV/0!</v>
      </c>
      <c r="U122" s="14" t="e">
        <f>Q122+R122+S122+T122</f>
        <v>#DIV/0!</v>
      </c>
      <c r="V122" s="15">
        <f>IF(O122="Não",0,1)</f>
        <v>1</v>
      </c>
      <c r="W122" s="15">
        <f>IF(ISERROR(I122+J122+K122+L122+M122+N122),0,I122+J122+K122+L122+M122+N122)</f>
        <v>234</v>
      </c>
      <c r="X122" s="44">
        <f>IF(ISERROR(ABS(1-U122/'Antigo 2020 2'!U122)),0,ABS(1-U122/'Antigo 2020 2'!U122))</f>
        <v>0</v>
      </c>
      <c r="Y122" s="56">
        <f>INT(X122*100000000000)</f>
        <v>0</v>
      </c>
      <c r="Z122" s="15">
        <f>IF(COUNTIF(Y$5:Y122,Y122)&gt;1,RANK(Y122,Y$5:Y$857)+COUNTIF(Y$5:Y122,Y122)-1,RANK(Y122,Y$5:Y$857))</f>
        <v>118</v>
      </c>
    </row>
    <row r="123" spans="1:26" ht="16.5" thickTop="1" thickBot="1">
      <c r="A123" s="65" t="s">
        <v>285</v>
      </c>
      <c r="B123" s="66" t="s">
        <v>286</v>
      </c>
      <c r="C123" s="67">
        <v>10756</v>
      </c>
      <c r="D123" s="67">
        <v>8733</v>
      </c>
      <c r="E123" s="67">
        <f>(C123+D123)/2</f>
        <v>9744.5</v>
      </c>
      <c r="F123" s="68">
        <v>1119</v>
      </c>
      <c r="G123" s="68">
        <f>E123+F123</f>
        <v>10863.5</v>
      </c>
      <c r="H123" s="68">
        <v>450</v>
      </c>
      <c r="I123" s="68">
        <v>222</v>
      </c>
      <c r="J123" s="68">
        <v>0</v>
      </c>
      <c r="K123" s="68">
        <v>0</v>
      </c>
      <c r="L123" s="68">
        <v>0</v>
      </c>
      <c r="M123" s="68">
        <v>0</v>
      </c>
      <c r="N123" s="68">
        <v>25</v>
      </c>
      <c r="O123" s="68" t="s">
        <v>23</v>
      </c>
      <c r="P123" s="70" t="e">
        <f>$U123</f>
        <v>#DIV/0!</v>
      </c>
      <c r="Q123" s="11">
        <f>G123/G$858*0.35</f>
        <v>2.7947262036016167</v>
      </c>
      <c r="R123" s="12">
        <f>H123/H$858*0.3</f>
        <v>0.67499999999999993</v>
      </c>
      <c r="S123" s="13">
        <f>W123/W$858*0.3</f>
        <v>0.33080357142857142</v>
      </c>
      <c r="T123" s="12" t="e">
        <f>V123/V$858*0.05</f>
        <v>#DIV/0!</v>
      </c>
      <c r="U123" s="14" t="e">
        <f>Q123+R123+S123+T123</f>
        <v>#DIV/0!</v>
      </c>
      <c r="V123" s="15">
        <f>IF(O123="Não",0,1)</f>
        <v>0</v>
      </c>
      <c r="W123" s="15">
        <f>IF(ISERROR(I123+J123+K123+L123+M123+N123),0,I123+J123+K123+L123+M123+N123)</f>
        <v>247</v>
      </c>
      <c r="X123" s="44">
        <f>IF(ISERROR(ABS(1-U123/'Antigo 2020 2'!U123)),0,ABS(1-U123/'Antigo 2020 2'!U123))</f>
        <v>0</v>
      </c>
      <c r="Y123" s="56">
        <f>INT(X123*100000000000)</f>
        <v>0</v>
      </c>
      <c r="Z123" s="15">
        <f>IF(COUNTIF(Y$5:Y123,Y123)&gt;1,RANK(Y123,Y$5:Y$857)+COUNTIF(Y$5:Y123,Y123)-1,RANK(Y123,Y$5:Y$857))</f>
        <v>119</v>
      </c>
    </row>
    <row r="124" spans="1:26" ht="16.5" thickTop="1" thickBot="1">
      <c r="A124" s="65" t="s">
        <v>287</v>
      </c>
      <c r="B124" s="66" t="s">
        <v>288</v>
      </c>
      <c r="C124" s="67">
        <v>19126</v>
      </c>
      <c r="D124" s="67">
        <v>18784</v>
      </c>
      <c r="E124" s="67">
        <f>(C124+D124)/2</f>
        <v>18955</v>
      </c>
      <c r="F124" s="68">
        <v>6338</v>
      </c>
      <c r="G124" s="68">
        <f>E124+F124</f>
        <v>25293</v>
      </c>
      <c r="H124" s="68">
        <v>1900</v>
      </c>
      <c r="I124" s="68">
        <v>206</v>
      </c>
      <c r="J124" s="68"/>
      <c r="K124" s="68">
        <v>38</v>
      </c>
      <c r="L124" s="68"/>
      <c r="M124" s="68"/>
      <c r="N124" s="68">
        <v>15</v>
      </c>
      <c r="O124" s="68" t="s">
        <v>23</v>
      </c>
      <c r="P124" s="70" t="e">
        <f>$U124</f>
        <v>#DIV/0!</v>
      </c>
      <c r="Q124" s="11">
        <f>G124/G$858*0.35</f>
        <v>6.5068357221609698</v>
      </c>
      <c r="R124" s="12">
        <f>H124/H$858*0.3</f>
        <v>2.85</v>
      </c>
      <c r="S124" s="13">
        <f>W124/W$858*0.3</f>
        <v>0.34687499999999999</v>
      </c>
      <c r="T124" s="12" t="e">
        <f>V124/V$858*0.05</f>
        <v>#DIV/0!</v>
      </c>
      <c r="U124" s="14" t="e">
        <f>Q124+R124+S124+T124</f>
        <v>#DIV/0!</v>
      </c>
      <c r="V124" s="15">
        <f>IF(O124="Não",0,1)</f>
        <v>0</v>
      </c>
      <c r="W124" s="15">
        <f>IF(ISERROR(I124+J124+K124+L124+M124+N124),0,I124+J124+K124+L124+M124+N124)</f>
        <v>259</v>
      </c>
      <c r="X124" s="44">
        <f>IF(ISERROR(ABS(1-U124/'Antigo 2020 2'!U124)),0,ABS(1-U124/'Antigo 2020 2'!U124))</f>
        <v>0</v>
      </c>
      <c r="Y124" s="56">
        <f>INT(X124*100000000000)</f>
        <v>0</v>
      </c>
      <c r="Z124" s="15">
        <f>IF(COUNTIF(Y$5:Y124,Y124)&gt;1,RANK(Y124,Y$5:Y$857)+COUNTIF(Y$5:Y124,Y124)-1,RANK(Y124,Y$5:Y$857))</f>
        <v>120</v>
      </c>
    </row>
    <row r="125" spans="1:26" ht="16.5" thickTop="1" thickBot="1">
      <c r="A125" s="65" t="s">
        <v>289</v>
      </c>
      <c r="B125" s="66" t="s">
        <v>290</v>
      </c>
      <c r="C125" s="67">
        <v>15747</v>
      </c>
      <c r="D125" s="67">
        <v>12420</v>
      </c>
      <c r="E125" s="67">
        <f>(C125+D125)/2</f>
        <v>14083.5</v>
      </c>
      <c r="F125" s="68">
        <v>234887</v>
      </c>
      <c r="G125" s="68">
        <f>E125+F125</f>
        <v>248970.5</v>
      </c>
      <c r="H125" s="68">
        <v>2800</v>
      </c>
      <c r="I125" s="68">
        <v>87</v>
      </c>
      <c r="J125" s="68">
        <v>0</v>
      </c>
      <c r="K125" s="68">
        <v>80</v>
      </c>
      <c r="L125" s="68">
        <v>52</v>
      </c>
      <c r="M125" s="68">
        <v>0</v>
      </c>
      <c r="N125" s="68">
        <v>33</v>
      </c>
      <c r="O125" s="68" t="s">
        <v>30</v>
      </c>
      <c r="P125" s="70" t="e">
        <f>$U125</f>
        <v>#DIV/0!</v>
      </c>
      <c r="Q125" s="11">
        <f>G125/G$858*0.35</f>
        <v>64.049742741639108</v>
      </c>
      <c r="R125" s="12">
        <f>H125/H$858*0.3</f>
        <v>4.2</v>
      </c>
      <c r="S125" s="13">
        <f>W125/W$858*0.3</f>
        <v>0.33749999999999997</v>
      </c>
      <c r="T125" s="12" t="e">
        <f>V125/V$858*0.05</f>
        <v>#DIV/0!</v>
      </c>
      <c r="U125" s="14" t="e">
        <f>Q125+R125+S125+T125</f>
        <v>#DIV/0!</v>
      </c>
      <c r="V125" s="15">
        <f>IF(O125="Não",0,1)</f>
        <v>1</v>
      </c>
      <c r="W125" s="15">
        <f>IF(ISERROR(I125+J125+K125+L125+M125+N125),0,I125+J125+K125+L125+M125+N125)</f>
        <v>252</v>
      </c>
      <c r="X125" s="44">
        <f>IF(ISERROR(ABS(1-U125/'Antigo 2020 2'!U125)),0,ABS(1-U125/'Antigo 2020 2'!U125))</f>
        <v>0</v>
      </c>
      <c r="Y125" s="56">
        <f>INT(X125*100000000000)</f>
        <v>0</v>
      </c>
      <c r="Z125" s="15">
        <f>IF(COUNTIF(Y$5:Y125,Y125)&gt;1,RANK(Y125,Y$5:Y$857)+COUNTIF(Y$5:Y125,Y125)-1,RANK(Y125,Y$5:Y$857))</f>
        <v>121</v>
      </c>
    </row>
    <row r="126" spans="1:26" ht="16.5" thickTop="1" thickBot="1">
      <c r="A126" s="65" t="s">
        <v>291</v>
      </c>
      <c r="B126" s="66" t="s">
        <v>292</v>
      </c>
      <c r="C126" s="67">
        <v>1142.5</v>
      </c>
      <c r="D126" s="67">
        <v>1463</v>
      </c>
      <c r="E126" s="67">
        <f>(C126+D126)/2</f>
        <v>1302.75</v>
      </c>
      <c r="F126" s="68">
        <v>9739</v>
      </c>
      <c r="G126" s="68">
        <f>E126+F126</f>
        <v>11041.75</v>
      </c>
      <c r="H126" s="68">
        <v>1500</v>
      </c>
      <c r="I126" s="68">
        <v>391</v>
      </c>
      <c r="J126" s="68">
        <v>0</v>
      </c>
      <c r="K126" s="68">
        <v>0</v>
      </c>
      <c r="L126" s="68">
        <v>0</v>
      </c>
      <c r="M126" s="68">
        <v>0</v>
      </c>
      <c r="N126" s="68">
        <v>23</v>
      </c>
      <c r="O126" s="68" t="s">
        <v>30</v>
      </c>
      <c r="P126" s="70" t="e">
        <f>$U126</f>
        <v>#DIV/0!</v>
      </c>
      <c r="Q126" s="11">
        <f>G126/G$858*0.35</f>
        <v>2.8405825064314589</v>
      </c>
      <c r="R126" s="12">
        <f>H126/H$858*0.3</f>
        <v>2.25</v>
      </c>
      <c r="S126" s="13">
        <f>W126/W$858*0.3</f>
        <v>0.55446428571428574</v>
      </c>
      <c r="T126" s="12" t="e">
        <f>V126/V$858*0.05</f>
        <v>#DIV/0!</v>
      </c>
      <c r="U126" s="14" t="e">
        <f>Q126+R126+S126+T126</f>
        <v>#DIV/0!</v>
      </c>
      <c r="V126" s="15">
        <f>IF(O126="Não",0,1)</f>
        <v>1</v>
      </c>
      <c r="W126" s="15">
        <f>IF(ISERROR(I126+J126+K126+L126+M126+N126),0,I126+J126+K126+L126+M126+N126)</f>
        <v>414</v>
      </c>
      <c r="X126" s="44">
        <f>IF(ISERROR(ABS(1-U126/'Antigo 2020 2'!U126)),0,ABS(1-U126/'Antigo 2020 2'!U126))</f>
        <v>0</v>
      </c>
      <c r="Y126" s="56">
        <f>INT(X126*100000000000)</f>
        <v>0</v>
      </c>
      <c r="Z126" s="15">
        <f>IF(COUNTIF(Y$5:Y126,Y126)&gt;1,RANK(Y126,Y$5:Y$857)+COUNTIF(Y$5:Y126,Y126)-1,RANK(Y126,Y$5:Y$857))</f>
        <v>122</v>
      </c>
    </row>
    <row r="127" spans="1:26" ht="16.5" thickTop="1" thickBot="1">
      <c r="A127" s="65" t="s">
        <v>293</v>
      </c>
      <c r="B127" s="66" t="s">
        <v>294</v>
      </c>
      <c r="C127" s="67">
        <v>6457.1000000000013</v>
      </c>
      <c r="D127" s="67">
        <v>6603</v>
      </c>
      <c r="E127" s="67">
        <f>(C127+D127)/2</f>
        <v>6530.0500000000011</v>
      </c>
      <c r="F127" s="68">
        <v>12647</v>
      </c>
      <c r="G127" s="68">
        <f>E127+F127</f>
        <v>19177.050000000003</v>
      </c>
      <c r="H127" s="68">
        <v>1840</v>
      </c>
      <c r="I127" s="68">
        <v>257</v>
      </c>
      <c r="J127" s="68">
        <v>0</v>
      </c>
      <c r="K127" s="68">
        <v>55</v>
      </c>
      <c r="L127" s="68">
        <v>50</v>
      </c>
      <c r="M127" s="68">
        <v>0</v>
      </c>
      <c r="N127" s="68">
        <v>60</v>
      </c>
      <c r="O127" s="68" t="s">
        <v>30</v>
      </c>
      <c r="P127" s="70" t="e">
        <f>$U127</f>
        <v>#DIV/0!</v>
      </c>
      <c r="Q127" s="11">
        <f>G127/G$858*0.35</f>
        <v>4.9334564498346198</v>
      </c>
      <c r="R127" s="12">
        <f>H127/H$858*0.3</f>
        <v>2.76</v>
      </c>
      <c r="S127" s="13">
        <f>W127/W$858*0.3</f>
        <v>0.56517857142857142</v>
      </c>
      <c r="T127" s="12" t="e">
        <f>V127/V$858*0.05</f>
        <v>#DIV/0!</v>
      </c>
      <c r="U127" s="14" t="e">
        <f>Q127+R127+S127+T127</f>
        <v>#DIV/0!</v>
      </c>
      <c r="V127" s="15">
        <f>IF(O127="Não",0,1)</f>
        <v>1</v>
      </c>
      <c r="W127" s="15">
        <f>IF(ISERROR(I127+J127+K127+L127+M127+N127),0,I127+J127+K127+L127+M127+N127)</f>
        <v>422</v>
      </c>
      <c r="X127" s="44">
        <f>IF(ISERROR(ABS(1-U127/'Antigo 2020 2'!U127)),0,ABS(1-U127/'Antigo 2020 2'!U127))</f>
        <v>0</v>
      </c>
      <c r="Y127" s="56">
        <f>INT(X127*100000000000)</f>
        <v>0</v>
      </c>
      <c r="Z127" s="15">
        <f>IF(COUNTIF(Y$5:Y127,Y127)&gt;1,RANK(Y127,Y$5:Y$857)+COUNTIF(Y$5:Y127,Y127)-1,RANK(Y127,Y$5:Y$857))</f>
        <v>123</v>
      </c>
    </row>
    <row r="128" spans="1:26" ht="16.5" thickTop="1" thickBot="1">
      <c r="A128" s="65" t="s">
        <v>295</v>
      </c>
      <c r="B128" s="66" t="s">
        <v>296</v>
      </c>
      <c r="C128" s="67">
        <v>23608</v>
      </c>
      <c r="D128" s="67">
        <v>12683</v>
      </c>
      <c r="E128" s="67">
        <f>(C128+D128)/2</f>
        <v>18145.5</v>
      </c>
      <c r="F128" s="68">
        <v>941</v>
      </c>
      <c r="G128" s="68">
        <f>E128+F128</f>
        <v>19086.5</v>
      </c>
      <c r="H128" s="68">
        <v>580</v>
      </c>
      <c r="I128" s="68">
        <v>228</v>
      </c>
      <c r="J128" s="68">
        <v>0</v>
      </c>
      <c r="K128" s="68">
        <v>260</v>
      </c>
      <c r="L128" s="68">
        <v>60</v>
      </c>
      <c r="M128" s="68">
        <v>0</v>
      </c>
      <c r="N128" s="68">
        <v>35</v>
      </c>
      <c r="O128" s="68" t="s">
        <v>30</v>
      </c>
      <c r="P128" s="70" t="e">
        <f>$U128</f>
        <v>#DIV/0!</v>
      </c>
      <c r="Q128" s="11">
        <f>G128/G$858*0.35</f>
        <v>4.9101617052554207</v>
      </c>
      <c r="R128" s="12">
        <f>H128/H$858*0.3</f>
        <v>0.87</v>
      </c>
      <c r="S128" s="13">
        <f>W128/W$858*0.3</f>
        <v>0.78080357142857149</v>
      </c>
      <c r="T128" s="12" t="e">
        <f>V128/V$858*0.05</f>
        <v>#DIV/0!</v>
      </c>
      <c r="U128" s="14" t="e">
        <f>Q128+R128+S128+T128</f>
        <v>#DIV/0!</v>
      </c>
      <c r="V128" s="15">
        <f>IF(O128="Não",0,1)</f>
        <v>1</v>
      </c>
      <c r="W128" s="15">
        <f>IF(ISERROR(I128+J128+K128+L128+M128+N128),0,I128+J128+K128+L128+M128+N128)</f>
        <v>583</v>
      </c>
      <c r="X128" s="44">
        <f>IF(ISERROR(ABS(1-U128/'Antigo 2020 2'!U128)),0,ABS(1-U128/'Antigo 2020 2'!U128))</f>
        <v>0</v>
      </c>
      <c r="Y128" s="56">
        <f>INT(X128*100000000000)</f>
        <v>0</v>
      </c>
      <c r="Z128" s="15">
        <f>IF(COUNTIF(Y$5:Y128,Y128)&gt;1,RANK(Y128,Y$5:Y$857)+COUNTIF(Y$5:Y128,Y128)-1,RANK(Y128,Y$5:Y$857))</f>
        <v>124</v>
      </c>
    </row>
    <row r="129" spans="1:26" ht="16.5" thickTop="1" thickBot="1">
      <c r="A129" s="65" t="s">
        <v>297</v>
      </c>
      <c r="B129" s="66" t="s">
        <v>298</v>
      </c>
      <c r="C129" s="67">
        <v>58522</v>
      </c>
      <c r="D129" s="67">
        <v>82484</v>
      </c>
      <c r="E129" s="67">
        <f>(C129+D129)/2</f>
        <v>70503</v>
      </c>
      <c r="F129" s="68">
        <v>7193</v>
      </c>
      <c r="G129" s="68">
        <f>E129+F129</f>
        <v>77696</v>
      </c>
      <c r="H129" s="68">
        <v>425</v>
      </c>
      <c r="I129" s="68">
        <v>379</v>
      </c>
      <c r="J129" s="68">
        <v>0</v>
      </c>
      <c r="K129" s="68">
        <v>50</v>
      </c>
      <c r="L129" s="68">
        <v>0</v>
      </c>
      <c r="M129" s="68">
        <v>0</v>
      </c>
      <c r="N129" s="68">
        <v>12</v>
      </c>
      <c r="O129" s="68" t="s">
        <v>30</v>
      </c>
      <c r="P129" s="70" t="e">
        <f>$U129</f>
        <v>#DIV/0!</v>
      </c>
      <c r="Q129" s="11">
        <f>G129/G$858*0.35</f>
        <v>19.987945608232266</v>
      </c>
      <c r="R129" s="12">
        <f>H129/H$858*0.3</f>
        <v>0.63749999999999996</v>
      </c>
      <c r="S129" s="13">
        <f>W129/W$858*0.3</f>
        <v>0.59062499999999996</v>
      </c>
      <c r="T129" s="12" t="e">
        <f>V129/V$858*0.05</f>
        <v>#DIV/0!</v>
      </c>
      <c r="U129" s="14" t="e">
        <f>Q129+R129+S129+T129</f>
        <v>#DIV/0!</v>
      </c>
      <c r="V129" s="15">
        <f>IF(O129="Não",0,1)</f>
        <v>1</v>
      </c>
      <c r="W129" s="15">
        <f>IF(ISERROR(I129+J129+K129+L129+M129+N129),0,I129+J129+K129+L129+M129+N129)</f>
        <v>441</v>
      </c>
      <c r="X129" s="44">
        <f>IF(ISERROR(ABS(1-U129/'Antigo 2020 2'!U129)),0,ABS(1-U129/'Antigo 2020 2'!U129))</f>
        <v>0</v>
      </c>
      <c r="Y129" s="56">
        <f>INT(X129*100000000000)</f>
        <v>0</v>
      </c>
      <c r="Z129" s="15">
        <f>IF(COUNTIF(Y$5:Y129,Y129)&gt;1,RANK(Y129,Y$5:Y$857)+COUNTIF(Y$5:Y129,Y129)-1,RANK(Y129,Y$5:Y$857))</f>
        <v>125</v>
      </c>
    </row>
    <row r="130" spans="1:26" ht="16.5" thickTop="1" thickBot="1">
      <c r="A130" s="65" t="s">
        <v>299</v>
      </c>
      <c r="B130" s="66" t="s">
        <v>300</v>
      </c>
      <c r="C130" s="67">
        <v>20872</v>
      </c>
      <c r="D130" s="67">
        <v>20555</v>
      </c>
      <c r="E130" s="67">
        <f>(C130+D130)/2</f>
        <v>20713.5</v>
      </c>
      <c r="F130" s="68">
        <v>12912</v>
      </c>
      <c r="G130" s="68">
        <f>E130+F130</f>
        <v>33625.5</v>
      </c>
      <c r="H130" s="68">
        <v>660</v>
      </c>
      <c r="I130" s="68">
        <v>169</v>
      </c>
      <c r="J130" s="68">
        <v>0</v>
      </c>
      <c r="K130" s="68">
        <v>50</v>
      </c>
      <c r="L130" s="68">
        <v>0</v>
      </c>
      <c r="M130" s="68">
        <v>0</v>
      </c>
      <c r="N130" s="68">
        <v>30</v>
      </c>
      <c r="O130" s="68" t="s">
        <v>23</v>
      </c>
      <c r="P130" s="70" t="e">
        <f>$U130</f>
        <v>#DIV/0!</v>
      </c>
      <c r="Q130" s="11">
        <f>G130/G$858*0.35</f>
        <v>8.6504410143329658</v>
      </c>
      <c r="R130" s="12">
        <f>H130/H$858*0.3</f>
        <v>0.98999999999999988</v>
      </c>
      <c r="S130" s="13">
        <f>W130/W$858*0.3</f>
        <v>0.33348214285714284</v>
      </c>
      <c r="T130" s="12" t="e">
        <f>V130/V$858*0.05</f>
        <v>#DIV/0!</v>
      </c>
      <c r="U130" s="14" t="e">
        <f>Q130+R130+S130+T130</f>
        <v>#DIV/0!</v>
      </c>
      <c r="V130" s="15">
        <f>IF(O130="Não",0,1)</f>
        <v>0</v>
      </c>
      <c r="W130" s="15">
        <f>IF(ISERROR(I130+J130+K130+L130+M130+N130),0,I130+J130+K130+L130+M130+N130)</f>
        <v>249</v>
      </c>
      <c r="X130" s="44">
        <f>IF(ISERROR(ABS(1-U130/'Antigo 2020 2'!U130)),0,ABS(1-U130/'Antigo 2020 2'!U130))</f>
        <v>0</v>
      </c>
      <c r="Y130" s="56">
        <f>INT(X130*100000000000)</f>
        <v>0</v>
      </c>
      <c r="Z130" s="15">
        <f>IF(COUNTIF(Y$5:Y130,Y130)&gt;1,RANK(Y130,Y$5:Y$857)+COUNTIF(Y$5:Y130,Y130)-1,RANK(Y130,Y$5:Y$857))</f>
        <v>126</v>
      </c>
    </row>
    <row r="131" spans="1:26" ht="16.5" thickTop="1" thickBot="1">
      <c r="A131" s="65" t="s">
        <v>301</v>
      </c>
      <c r="B131" s="66" t="s">
        <v>302</v>
      </c>
      <c r="C131" s="67">
        <v>42069.5</v>
      </c>
      <c r="D131" s="67">
        <v>45976</v>
      </c>
      <c r="E131" s="67">
        <f>(C131+D131)/2</f>
        <v>44022.75</v>
      </c>
      <c r="F131" s="68">
        <v>4670</v>
      </c>
      <c r="G131" s="68">
        <f>E131+F131</f>
        <v>48692.75</v>
      </c>
      <c r="H131" s="68">
        <v>2500</v>
      </c>
      <c r="I131" s="68">
        <v>330</v>
      </c>
      <c r="J131" s="68"/>
      <c r="K131" s="68">
        <v>115</v>
      </c>
      <c r="L131" s="68"/>
      <c r="M131" s="68"/>
      <c r="N131" s="68">
        <v>20</v>
      </c>
      <c r="O131" s="68" t="s">
        <v>30</v>
      </c>
      <c r="P131" s="70" t="e">
        <f>$U131</f>
        <v>#DIV/0!</v>
      </c>
      <c r="Q131" s="11">
        <f>G131/G$858*0.35</f>
        <v>12.526617052554206</v>
      </c>
      <c r="R131" s="12">
        <f>H131/H$858*0.3</f>
        <v>3.75</v>
      </c>
      <c r="S131" s="13">
        <f>W131/W$858*0.3</f>
        <v>0.6227678571428571</v>
      </c>
      <c r="T131" s="12" t="e">
        <f>V131/V$858*0.05</f>
        <v>#DIV/0!</v>
      </c>
      <c r="U131" s="14" t="e">
        <f>Q131+R131+S131+T131</f>
        <v>#DIV/0!</v>
      </c>
      <c r="V131" s="15">
        <f>IF(O131="Não",0,1)</f>
        <v>1</v>
      </c>
      <c r="W131" s="15">
        <f>IF(ISERROR(I131+J131+K131+L131+M131+N131),0,I131+J131+K131+L131+M131+N131)</f>
        <v>465</v>
      </c>
      <c r="X131" s="44">
        <f>IF(ISERROR(ABS(1-U131/'Antigo 2020 2'!U131)),0,ABS(1-U131/'Antigo 2020 2'!U131))</f>
        <v>0</v>
      </c>
      <c r="Y131" s="56">
        <f>INT(X131*100000000000)</f>
        <v>0</v>
      </c>
      <c r="Z131" s="15">
        <f>IF(COUNTIF(Y$5:Y131,Y131)&gt;1,RANK(Y131,Y$5:Y$857)+COUNTIF(Y$5:Y131,Y131)-1,RANK(Y131,Y$5:Y$857))</f>
        <v>127</v>
      </c>
    </row>
    <row r="132" spans="1:26" ht="16.5" thickTop="1" thickBot="1">
      <c r="A132" s="65" t="s">
        <v>303</v>
      </c>
      <c r="B132" s="66" t="s">
        <v>304</v>
      </c>
      <c r="C132" s="67">
        <v>2411</v>
      </c>
      <c r="D132" s="67">
        <v>2361</v>
      </c>
      <c r="E132" s="67">
        <f>(C132+D132)/2</f>
        <v>2386</v>
      </c>
      <c r="F132" s="68">
        <v>6358</v>
      </c>
      <c r="G132" s="68">
        <f>E132+F132</f>
        <v>8744</v>
      </c>
      <c r="H132" s="68">
        <v>934</v>
      </c>
      <c r="I132" s="68">
        <v>146</v>
      </c>
      <c r="J132" s="68">
        <v>0</v>
      </c>
      <c r="K132" s="68">
        <v>150</v>
      </c>
      <c r="L132" s="68">
        <v>0</v>
      </c>
      <c r="M132" s="68">
        <v>0</v>
      </c>
      <c r="N132" s="68">
        <v>0</v>
      </c>
      <c r="O132" s="68" t="s">
        <v>30</v>
      </c>
      <c r="P132" s="70" t="e">
        <f>$U132</f>
        <v>#DIV/0!</v>
      </c>
      <c r="Q132" s="11">
        <f>G132/G$858*0.35</f>
        <v>2.2494671076809993</v>
      </c>
      <c r="R132" s="12">
        <f>H132/H$858*0.3</f>
        <v>1.401</v>
      </c>
      <c r="S132" s="13">
        <f>W132/W$858*0.3</f>
        <v>0.39642857142857141</v>
      </c>
      <c r="T132" s="12" t="e">
        <f>V132/V$858*0.05</f>
        <v>#DIV/0!</v>
      </c>
      <c r="U132" s="14" t="e">
        <f>Q132+R132+S132+T132</f>
        <v>#DIV/0!</v>
      </c>
      <c r="V132" s="15">
        <f>IF(O132="Não",0,1)</f>
        <v>1</v>
      </c>
      <c r="W132" s="15">
        <f>IF(ISERROR(I132+J132+K132+L132+M132+N132),0,I132+J132+K132+L132+M132+N132)</f>
        <v>296</v>
      </c>
      <c r="X132" s="44">
        <f>IF(ISERROR(ABS(1-U132/'Antigo 2020 2'!U132)),0,ABS(1-U132/'Antigo 2020 2'!U132))</f>
        <v>0</v>
      </c>
      <c r="Y132" s="56">
        <f>INT(X132*100000000000)</f>
        <v>0</v>
      </c>
      <c r="Z132" s="15">
        <f>IF(COUNTIF(Y$5:Y132,Y132)&gt;1,RANK(Y132,Y$5:Y$857)+COUNTIF(Y$5:Y132,Y132)-1,RANK(Y132,Y$5:Y$857))</f>
        <v>128</v>
      </c>
    </row>
    <row r="133" spans="1:26" ht="16.5" thickTop="1" thickBot="1">
      <c r="A133" s="65" t="s">
        <v>305</v>
      </c>
      <c r="B133" s="66" t="s">
        <v>306</v>
      </c>
      <c r="C133" s="67">
        <v>2581</v>
      </c>
      <c r="D133" s="67">
        <v>2078</v>
      </c>
      <c r="E133" s="67">
        <f>(C133+D133)/2</f>
        <v>2329.5</v>
      </c>
      <c r="F133" s="68">
        <v>1366</v>
      </c>
      <c r="G133" s="68">
        <f>E133+F133</f>
        <v>3695.5</v>
      </c>
      <c r="H133" s="68">
        <v>1910</v>
      </c>
      <c r="I133" s="68">
        <v>139</v>
      </c>
      <c r="J133" s="68">
        <v>0</v>
      </c>
      <c r="K133" s="68">
        <v>130</v>
      </c>
      <c r="L133" s="68">
        <v>0</v>
      </c>
      <c r="M133" s="68">
        <v>0</v>
      </c>
      <c r="N133" s="68">
        <v>35</v>
      </c>
      <c r="O133" s="68" t="s">
        <v>30</v>
      </c>
      <c r="P133" s="70" t="e">
        <f>$U133</f>
        <v>#DIV/0!</v>
      </c>
      <c r="Q133" s="11">
        <f>G133/G$858*0.35</f>
        <v>0.95069827269386242</v>
      </c>
      <c r="R133" s="12">
        <f>H133/H$858*0.3</f>
        <v>2.8650000000000002</v>
      </c>
      <c r="S133" s="13">
        <f>W133/W$858*0.3</f>
        <v>0.40714285714285714</v>
      </c>
      <c r="T133" s="12" t="e">
        <f>V133/V$858*0.05</f>
        <v>#DIV/0!</v>
      </c>
      <c r="U133" s="14" t="e">
        <f>Q133+R133+S133+T133</f>
        <v>#DIV/0!</v>
      </c>
      <c r="V133" s="15">
        <f>IF(O133="Não",0,1)</f>
        <v>1</v>
      </c>
      <c r="W133" s="15">
        <f>IF(ISERROR(I133+J133+K133+L133+M133+N133),0,I133+J133+K133+L133+M133+N133)</f>
        <v>304</v>
      </c>
      <c r="X133" s="44">
        <f>IF(ISERROR(ABS(1-U133/'Antigo 2020 2'!U133)),0,ABS(1-U133/'Antigo 2020 2'!U133))</f>
        <v>0</v>
      </c>
      <c r="Y133" s="56">
        <f>INT(X133*100000000000)</f>
        <v>0</v>
      </c>
      <c r="Z133" s="15">
        <f>IF(COUNTIF(Y$5:Y133,Y133)&gt;1,RANK(Y133,Y$5:Y$857)+COUNTIF(Y$5:Y133,Y133)-1,RANK(Y133,Y$5:Y$857))</f>
        <v>129</v>
      </c>
    </row>
    <row r="134" spans="1:26" ht="16.5" thickTop="1" thickBot="1">
      <c r="A134" s="65" t="s">
        <v>307</v>
      </c>
      <c r="B134" s="66" t="s">
        <v>308</v>
      </c>
      <c r="C134" s="67">
        <v>53446.54</v>
      </c>
      <c r="D134" s="67">
        <v>53702</v>
      </c>
      <c r="E134" s="67">
        <f>(C134+D134)/2</f>
        <v>53574.270000000004</v>
      </c>
      <c r="F134" s="68">
        <v>25020</v>
      </c>
      <c r="G134" s="68">
        <f>E134+F134</f>
        <v>78594.27</v>
      </c>
      <c r="H134" s="68">
        <v>408</v>
      </c>
      <c r="I134" s="68">
        <v>47</v>
      </c>
      <c r="J134" s="68">
        <v>0</v>
      </c>
      <c r="K134" s="68">
        <v>72</v>
      </c>
      <c r="L134" s="68">
        <v>0</v>
      </c>
      <c r="M134" s="68">
        <v>0</v>
      </c>
      <c r="N134" s="68">
        <v>47</v>
      </c>
      <c r="O134" s="68" t="s">
        <v>23</v>
      </c>
      <c r="P134" s="70" t="e">
        <f>$U134</f>
        <v>#DIV/0!</v>
      </c>
      <c r="Q134" s="11">
        <f>G134/G$858*0.35</f>
        <v>20.219033076074972</v>
      </c>
      <c r="R134" s="12">
        <f>H134/H$858*0.3</f>
        <v>0.61199999999999999</v>
      </c>
      <c r="S134" s="13">
        <f>W134/W$858*0.3</f>
        <v>0.22232142857142859</v>
      </c>
      <c r="T134" s="12" t="e">
        <f>V134/V$858*0.05</f>
        <v>#DIV/0!</v>
      </c>
      <c r="U134" s="14" t="e">
        <f>Q134+R134+S134+T134</f>
        <v>#DIV/0!</v>
      </c>
      <c r="V134" s="15">
        <f>IF(O134="Não",0,1)</f>
        <v>0</v>
      </c>
      <c r="W134" s="15">
        <f>IF(ISERROR(I134+J134+K134+L134+M134+N134),0,I134+J134+K134+L134+M134+N134)</f>
        <v>166</v>
      </c>
      <c r="X134" s="44">
        <f>IF(ISERROR(ABS(1-U134/'Antigo 2020 2'!U134)),0,ABS(1-U134/'Antigo 2020 2'!U134))</f>
        <v>0</v>
      </c>
      <c r="Y134" s="56">
        <f>INT(X134*100000000000)</f>
        <v>0</v>
      </c>
      <c r="Z134" s="15">
        <f>IF(COUNTIF(Y$5:Y134,Y134)&gt;1,RANK(Y134,Y$5:Y$857)+COUNTIF(Y$5:Y134,Y134)-1,RANK(Y134,Y$5:Y$857))</f>
        <v>130</v>
      </c>
    </row>
    <row r="135" spans="1:26" ht="16.5" thickTop="1" thickBot="1">
      <c r="A135" s="65" t="s">
        <v>309</v>
      </c>
      <c r="B135" s="66" t="s">
        <v>310</v>
      </c>
      <c r="C135" s="67">
        <v>15959</v>
      </c>
      <c r="D135" s="67">
        <v>19962</v>
      </c>
      <c r="E135" s="67">
        <f>(C135+D135)/2</f>
        <v>17960.5</v>
      </c>
      <c r="F135" s="68">
        <v>23948</v>
      </c>
      <c r="G135" s="68">
        <f>E135+F135</f>
        <v>41908.5</v>
      </c>
      <c r="H135" s="68">
        <v>1100</v>
      </c>
      <c r="I135" s="68">
        <v>72</v>
      </c>
      <c r="J135" s="68">
        <v>0</v>
      </c>
      <c r="K135" s="68">
        <v>0</v>
      </c>
      <c r="L135" s="68">
        <v>0</v>
      </c>
      <c r="M135" s="68">
        <v>0</v>
      </c>
      <c r="N135" s="68">
        <v>5</v>
      </c>
      <c r="O135" s="68" t="s">
        <v>23</v>
      </c>
      <c r="P135" s="70" t="e">
        <f>$U135</f>
        <v>#DIV/0!</v>
      </c>
      <c r="Q135" s="11">
        <f>G135/G$858*0.35</f>
        <v>10.781312017640573</v>
      </c>
      <c r="R135" s="12">
        <f>H135/H$858*0.3</f>
        <v>1.65</v>
      </c>
      <c r="S135" s="13">
        <f>W135/W$858*0.3</f>
        <v>0.10312499999999999</v>
      </c>
      <c r="T135" s="12" t="e">
        <f>V135/V$858*0.05</f>
        <v>#DIV/0!</v>
      </c>
      <c r="U135" s="14" t="e">
        <f>Q135+R135+S135+T135</f>
        <v>#DIV/0!</v>
      </c>
      <c r="V135" s="15">
        <f>IF(O135="Não",0,1)</f>
        <v>0</v>
      </c>
      <c r="W135" s="15">
        <f>IF(ISERROR(I135+J135+K135+L135+M135+N135),0,I135+J135+K135+L135+M135+N135)</f>
        <v>77</v>
      </c>
      <c r="X135" s="44">
        <f>IF(ISERROR(ABS(1-U135/'Antigo 2020 2'!U135)),0,ABS(1-U135/'Antigo 2020 2'!U135))</f>
        <v>0</v>
      </c>
      <c r="Y135" s="56">
        <f>INT(X135*100000000000)</f>
        <v>0</v>
      </c>
      <c r="Z135" s="15">
        <f>IF(COUNTIF(Y$5:Y135,Y135)&gt;1,RANK(Y135,Y$5:Y$857)+COUNTIF(Y$5:Y135,Y135)-1,RANK(Y135,Y$5:Y$857))</f>
        <v>131</v>
      </c>
    </row>
    <row r="136" spans="1:26" ht="16.5" thickTop="1" thickBot="1">
      <c r="A136" s="65" t="s">
        <v>311</v>
      </c>
      <c r="B136" s="66" t="s">
        <v>312</v>
      </c>
      <c r="C136" s="67">
        <v>1967</v>
      </c>
      <c r="D136" s="67">
        <v>1942</v>
      </c>
      <c r="E136" s="67">
        <f>(C136+D136)/2</f>
        <v>1954.5</v>
      </c>
      <c r="F136" s="68">
        <v>3056</v>
      </c>
      <c r="G136" s="68">
        <f>E136+F136</f>
        <v>5010.5</v>
      </c>
      <c r="H136" s="68">
        <v>563</v>
      </c>
      <c r="I136" s="68">
        <v>95</v>
      </c>
      <c r="J136" s="68">
        <v>0</v>
      </c>
      <c r="K136" s="68">
        <v>100</v>
      </c>
      <c r="L136" s="68">
        <v>10</v>
      </c>
      <c r="M136" s="68">
        <v>0</v>
      </c>
      <c r="N136" s="68">
        <v>18</v>
      </c>
      <c r="O136" s="68" t="s">
        <v>23</v>
      </c>
      <c r="P136" s="70" t="e">
        <f>$U136</f>
        <v>#DIV/0!</v>
      </c>
      <c r="Q136" s="11">
        <f>G136/G$858*0.35</f>
        <v>1.2889930172730613</v>
      </c>
      <c r="R136" s="12">
        <f>H136/H$858*0.3</f>
        <v>0.84449999999999992</v>
      </c>
      <c r="S136" s="13">
        <f>W136/W$858*0.3</f>
        <v>0.29866071428571428</v>
      </c>
      <c r="T136" s="12" t="e">
        <f>V136/V$858*0.05</f>
        <v>#DIV/0!</v>
      </c>
      <c r="U136" s="14" t="e">
        <f>Q136+R136+S136+T136</f>
        <v>#DIV/0!</v>
      </c>
      <c r="V136" s="15">
        <f>IF(O136="Não",0,1)</f>
        <v>0</v>
      </c>
      <c r="W136" s="15">
        <f>IF(ISERROR(I136+J136+K136+L136+M136+N136),0,I136+J136+K136+L136+M136+N136)</f>
        <v>223</v>
      </c>
      <c r="X136" s="44">
        <f>IF(ISERROR(ABS(1-U136/'Antigo 2020 2'!U136)),0,ABS(1-U136/'Antigo 2020 2'!U136))</f>
        <v>0</v>
      </c>
      <c r="Y136" s="56">
        <f>INT(X136*100000000000)</f>
        <v>0</v>
      </c>
      <c r="Z136" s="15">
        <f>IF(COUNTIF(Y$5:Y136,Y136)&gt;1,RANK(Y136,Y$5:Y$857)+COUNTIF(Y$5:Y136,Y136)-1,RANK(Y136,Y$5:Y$857))</f>
        <v>132</v>
      </c>
    </row>
    <row r="137" spans="1:26" ht="16.5" thickTop="1" thickBot="1">
      <c r="A137" s="65" t="s">
        <v>313</v>
      </c>
      <c r="B137" s="66" t="s">
        <v>314</v>
      </c>
      <c r="C137" s="67">
        <v>5213</v>
      </c>
      <c r="D137" s="67">
        <v>5215</v>
      </c>
      <c r="E137" s="67">
        <f>(C137+D137)/2</f>
        <v>5214</v>
      </c>
      <c r="F137" s="68">
        <v>603</v>
      </c>
      <c r="G137" s="68">
        <f>E137+F137</f>
        <v>5817</v>
      </c>
      <c r="H137" s="68">
        <v>1200</v>
      </c>
      <c r="I137" s="68">
        <v>96</v>
      </c>
      <c r="J137" s="68">
        <v>0</v>
      </c>
      <c r="K137" s="68">
        <v>300</v>
      </c>
      <c r="L137" s="68">
        <v>0</v>
      </c>
      <c r="M137" s="68">
        <v>200</v>
      </c>
      <c r="N137" s="68">
        <v>30</v>
      </c>
      <c r="O137" s="68" t="s">
        <v>30</v>
      </c>
      <c r="P137" s="70" t="e">
        <f>$U137</f>
        <v>#DIV/0!</v>
      </c>
      <c r="Q137" s="11">
        <f>G137/G$858*0.35</f>
        <v>1.4964718853362733</v>
      </c>
      <c r="R137" s="12">
        <f>H137/H$858*0.3</f>
        <v>1.7999999999999998</v>
      </c>
      <c r="S137" s="13">
        <f>W137/W$858*0.3</f>
        <v>0.83839285714285716</v>
      </c>
      <c r="T137" s="12" t="e">
        <f>V137/V$858*0.05</f>
        <v>#DIV/0!</v>
      </c>
      <c r="U137" s="14" t="e">
        <f>Q137+R137+S137+T137</f>
        <v>#DIV/0!</v>
      </c>
      <c r="V137" s="15">
        <f>IF(O137="Não",0,1)</f>
        <v>1</v>
      </c>
      <c r="W137" s="15">
        <f>IF(ISERROR(I137+J137+K137+L137+M137+N137),0,I137+J137+K137+L137+M137+N137)</f>
        <v>626</v>
      </c>
      <c r="X137" s="44">
        <f>IF(ISERROR(ABS(1-U137/'Antigo 2020 2'!U137)),0,ABS(1-U137/'Antigo 2020 2'!U137))</f>
        <v>0</v>
      </c>
      <c r="Y137" s="56">
        <f>INT(X137*100000000000)</f>
        <v>0</v>
      </c>
      <c r="Z137" s="15">
        <f>IF(COUNTIF(Y$5:Y137,Y137)&gt;1,RANK(Y137,Y$5:Y$857)+COUNTIF(Y$5:Y137,Y137)-1,RANK(Y137,Y$5:Y$857))</f>
        <v>133</v>
      </c>
    </row>
    <row r="138" spans="1:26" ht="16.5" thickTop="1" thickBot="1">
      <c r="A138" s="65" t="s">
        <v>315</v>
      </c>
      <c r="B138" s="66" t="s">
        <v>316</v>
      </c>
      <c r="C138" s="67">
        <v>2403.5</v>
      </c>
      <c r="D138" s="67">
        <v>1998</v>
      </c>
      <c r="E138" s="67">
        <f>(C138+D138)/2</f>
        <v>2200.75</v>
      </c>
      <c r="F138" s="68">
        <v>995</v>
      </c>
      <c r="G138" s="68">
        <f>E138+F138</f>
        <v>3195.75</v>
      </c>
      <c r="H138" s="68">
        <v>630</v>
      </c>
      <c r="I138" s="68">
        <v>64</v>
      </c>
      <c r="J138" s="68">
        <v>0</v>
      </c>
      <c r="K138" s="68">
        <v>80</v>
      </c>
      <c r="L138" s="68">
        <v>0</v>
      </c>
      <c r="M138" s="68">
        <v>0</v>
      </c>
      <c r="N138" s="68">
        <v>2</v>
      </c>
      <c r="O138" s="68" t="s">
        <v>30</v>
      </c>
      <c r="P138" s="70" t="e">
        <f>$U138</f>
        <v>#DIV/0!</v>
      </c>
      <c r="Q138" s="11">
        <f>G138/G$858*0.35</f>
        <v>0.82213340683572211</v>
      </c>
      <c r="R138" s="12">
        <f>H138/H$858*0.3</f>
        <v>0.94499999999999995</v>
      </c>
      <c r="S138" s="13">
        <f>W138/W$858*0.3</f>
        <v>0.19553571428571428</v>
      </c>
      <c r="T138" s="12" t="e">
        <f>V138/V$858*0.05</f>
        <v>#DIV/0!</v>
      </c>
      <c r="U138" s="14" t="e">
        <f>Q138+R138+S138+T138</f>
        <v>#DIV/0!</v>
      </c>
      <c r="V138" s="15">
        <f>IF(O138="Não",0,1)</f>
        <v>1</v>
      </c>
      <c r="W138" s="15">
        <f>IF(ISERROR(I138+J138+K138+L138+M138+N138),0,I138+J138+K138+L138+M138+N138)</f>
        <v>146</v>
      </c>
      <c r="X138" s="44">
        <f>IF(ISERROR(ABS(1-U138/'Antigo 2020 2'!U138)),0,ABS(1-U138/'Antigo 2020 2'!U138))</f>
        <v>0</v>
      </c>
      <c r="Y138" s="56">
        <f>INT(X138*100000000000)</f>
        <v>0</v>
      </c>
      <c r="Z138" s="15">
        <f>IF(COUNTIF(Y$5:Y138,Y138)&gt;1,RANK(Y138,Y$5:Y$857)+COUNTIF(Y$5:Y138,Y138)-1,RANK(Y138,Y$5:Y$857))</f>
        <v>134</v>
      </c>
    </row>
    <row r="139" spans="1:26" ht="16.5" thickTop="1" thickBot="1">
      <c r="A139" s="65" t="s">
        <v>39</v>
      </c>
      <c r="B139" s="66" t="s">
        <v>317</v>
      </c>
      <c r="C139" s="67">
        <v>21242</v>
      </c>
      <c r="D139" s="67">
        <v>21252</v>
      </c>
      <c r="E139" s="67">
        <f>(C139+D139)/2</f>
        <v>21247</v>
      </c>
      <c r="F139" s="68">
        <v>15393</v>
      </c>
      <c r="G139" s="68">
        <f>E139+F139</f>
        <v>36640</v>
      </c>
      <c r="H139" s="68">
        <v>2550</v>
      </c>
      <c r="I139" s="68">
        <v>506</v>
      </c>
      <c r="J139" s="68">
        <v>0</v>
      </c>
      <c r="K139" s="68">
        <v>375</v>
      </c>
      <c r="L139" s="68">
        <v>0</v>
      </c>
      <c r="M139" s="68">
        <v>0</v>
      </c>
      <c r="N139" s="68">
        <v>600</v>
      </c>
      <c r="O139" s="68" t="s">
        <v>30</v>
      </c>
      <c r="P139" s="70" t="e">
        <f>$U139</f>
        <v>#DIV/0!</v>
      </c>
      <c r="Q139" s="11">
        <f>G139/G$858*0.35</f>
        <v>9.4259463432561557</v>
      </c>
      <c r="R139" s="12">
        <f>H139/H$858*0.3</f>
        <v>3.8249999999999997</v>
      </c>
      <c r="S139" s="13">
        <f>W139/W$858*0.3</f>
        <v>1.983482142857143</v>
      </c>
      <c r="T139" s="12" t="e">
        <f>V139/V$858*0.05</f>
        <v>#DIV/0!</v>
      </c>
      <c r="U139" s="14" t="e">
        <f>Q139+R139+S139+T139</f>
        <v>#DIV/0!</v>
      </c>
      <c r="V139" s="15">
        <f>IF(O139="Não",0,1)</f>
        <v>1</v>
      </c>
      <c r="W139" s="15">
        <f>IF(ISERROR(I139+J139+K139+L139+M139+N139),0,I139+J139+K139+L139+M139+N139)</f>
        <v>1481</v>
      </c>
      <c r="X139" s="44">
        <f>IF(ISERROR(ABS(1-U139/'Antigo 2020 2'!U139)),0,ABS(1-U139/'Antigo 2020 2'!U139))</f>
        <v>0</v>
      </c>
      <c r="Y139" s="56">
        <f>INT(X139*100000000000)</f>
        <v>0</v>
      </c>
      <c r="Z139" s="15">
        <f>IF(COUNTIF(Y$5:Y139,Y139)&gt;1,RANK(Y139,Y$5:Y$857)+COUNTIF(Y$5:Y139,Y139)-1,RANK(Y139,Y$5:Y$857))</f>
        <v>135</v>
      </c>
    </row>
    <row r="140" spans="1:26" ht="16.5" thickTop="1" thickBot="1">
      <c r="A140" s="65" t="s">
        <v>318</v>
      </c>
      <c r="B140" s="66" t="s">
        <v>319</v>
      </c>
      <c r="C140" s="67">
        <v>8685</v>
      </c>
      <c r="D140" s="67">
        <v>8370</v>
      </c>
      <c r="E140" s="67">
        <f>(C140+D140)/2</f>
        <v>8527.5</v>
      </c>
      <c r="F140" s="68">
        <v>5123</v>
      </c>
      <c r="G140" s="68">
        <f>E140+F140</f>
        <v>13650.5</v>
      </c>
      <c r="H140" s="68">
        <v>360</v>
      </c>
      <c r="I140" s="68">
        <v>122</v>
      </c>
      <c r="J140" s="68">
        <v>0</v>
      </c>
      <c r="K140" s="68">
        <v>37</v>
      </c>
      <c r="L140" s="68"/>
      <c r="M140" s="68"/>
      <c r="N140" s="68">
        <v>10</v>
      </c>
      <c r="O140" s="68" t="s">
        <v>30</v>
      </c>
      <c r="P140" s="70" t="e">
        <f>$U140</f>
        <v>#DIV/0!</v>
      </c>
      <c r="Q140" s="11">
        <f>G140/G$858*0.35</f>
        <v>3.5117052554208006</v>
      </c>
      <c r="R140" s="12">
        <f>H140/H$858*0.3</f>
        <v>0.54</v>
      </c>
      <c r="S140" s="13">
        <f>W140/W$858*0.3</f>
        <v>0.22633928571428569</v>
      </c>
      <c r="T140" s="12" t="e">
        <f>V140/V$858*0.05</f>
        <v>#DIV/0!</v>
      </c>
      <c r="U140" s="14" t="e">
        <f>Q140+R140+S140+T140</f>
        <v>#DIV/0!</v>
      </c>
      <c r="V140" s="15">
        <f>IF(O140="Não",0,1)</f>
        <v>1</v>
      </c>
      <c r="W140" s="15">
        <f>IF(ISERROR(I140+J140+K140+L140+M140+N140),0,I140+J140+K140+L140+M140+N140)</f>
        <v>169</v>
      </c>
      <c r="X140" s="44">
        <f>IF(ISERROR(ABS(1-U140/'Antigo 2020 2'!U140)),0,ABS(1-U140/'Antigo 2020 2'!U140))</f>
        <v>0</v>
      </c>
      <c r="Y140" s="56">
        <f>INT(X140*100000000000)</f>
        <v>0</v>
      </c>
      <c r="Z140" s="15">
        <f>IF(COUNTIF(Y$5:Y140,Y140)&gt;1,RANK(Y140,Y$5:Y$857)+COUNTIF(Y$5:Y140,Y140)-1,RANK(Y140,Y$5:Y$857))</f>
        <v>136</v>
      </c>
    </row>
    <row r="141" spans="1:26" ht="16.5" thickTop="1" thickBot="1">
      <c r="A141" s="65" t="s">
        <v>320</v>
      </c>
      <c r="B141" s="66" t="s">
        <v>321</v>
      </c>
      <c r="C141" s="67">
        <v>994</v>
      </c>
      <c r="D141" s="67">
        <v>1012</v>
      </c>
      <c r="E141" s="67">
        <f>(C141+D141)/2</f>
        <v>1003</v>
      </c>
      <c r="F141" s="68">
        <v>3615</v>
      </c>
      <c r="G141" s="68">
        <f>E141+F141</f>
        <v>4618</v>
      </c>
      <c r="H141" s="68">
        <v>150</v>
      </c>
      <c r="I141" s="68">
        <v>10</v>
      </c>
      <c r="J141" s="68">
        <v>0</v>
      </c>
      <c r="K141" s="68">
        <v>35</v>
      </c>
      <c r="L141" s="68">
        <v>0</v>
      </c>
      <c r="M141" s="68">
        <v>0</v>
      </c>
      <c r="N141" s="68">
        <v>25</v>
      </c>
      <c r="O141" s="68" t="s">
        <v>30</v>
      </c>
      <c r="P141" s="70" t="e">
        <f>$U141</f>
        <v>#DIV/0!</v>
      </c>
      <c r="Q141" s="11">
        <f>G141/G$858*0.35</f>
        <v>1.1880191106210951</v>
      </c>
      <c r="R141" s="12">
        <f>H141/H$858*0.3</f>
        <v>0.22499999999999998</v>
      </c>
      <c r="S141" s="13">
        <f>W141/W$858*0.3</f>
        <v>9.375E-2</v>
      </c>
      <c r="T141" s="12" t="e">
        <f>V141/V$858*0.05</f>
        <v>#DIV/0!</v>
      </c>
      <c r="U141" s="14" t="e">
        <f>Q141+R141+S141+T141</f>
        <v>#DIV/0!</v>
      </c>
      <c r="V141" s="15">
        <f>IF(O141="Não",0,1)</f>
        <v>1</v>
      </c>
      <c r="W141" s="15">
        <f>IF(ISERROR(I141+J141+K141+L141+M141+N141),0,I141+J141+K141+L141+M141+N141)</f>
        <v>70</v>
      </c>
      <c r="X141" s="44">
        <f>IF(ISERROR(ABS(1-U141/'Antigo 2020 2'!U141)),0,ABS(1-U141/'Antigo 2020 2'!U141))</f>
        <v>0</v>
      </c>
      <c r="Y141" s="56">
        <f>INT(X141*100000000000)</f>
        <v>0</v>
      </c>
      <c r="Z141" s="15">
        <f>IF(COUNTIF(Y$5:Y141,Y141)&gt;1,RANK(Y141,Y$5:Y$857)+COUNTIF(Y$5:Y141,Y141)-1,RANK(Y141,Y$5:Y$857))</f>
        <v>137</v>
      </c>
    </row>
    <row r="142" spans="1:26" ht="16.5" thickTop="1" thickBot="1">
      <c r="A142" s="65" t="s">
        <v>322</v>
      </c>
      <c r="B142" s="66" t="s">
        <v>323</v>
      </c>
      <c r="C142" s="67">
        <v>74416.98</v>
      </c>
      <c r="D142" s="67">
        <v>71143</v>
      </c>
      <c r="E142" s="67">
        <f>(C142+D142)/2</f>
        <v>72779.989999999991</v>
      </c>
      <c r="F142" s="68">
        <v>10079</v>
      </c>
      <c r="G142" s="68">
        <f>E142+F142</f>
        <v>82858.989999999991</v>
      </c>
      <c r="H142" s="68">
        <v>300</v>
      </c>
      <c r="I142" s="68">
        <v>128</v>
      </c>
      <c r="J142" s="68">
        <v>0</v>
      </c>
      <c r="K142" s="68">
        <v>38</v>
      </c>
      <c r="L142" s="68">
        <v>0</v>
      </c>
      <c r="M142" s="68">
        <v>0</v>
      </c>
      <c r="N142" s="68">
        <v>18</v>
      </c>
      <c r="O142" s="68" t="s">
        <v>30</v>
      </c>
      <c r="P142" s="70" t="e">
        <f>$U142</f>
        <v>#DIV/0!</v>
      </c>
      <c r="Q142" s="11">
        <f>G142/G$858*0.35</f>
        <v>21.316167952958466</v>
      </c>
      <c r="R142" s="12">
        <f>H142/H$858*0.3</f>
        <v>0.44999999999999996</v>
      </c>
      <c r="S142" s="13">
        <f>W142/W$858*0.3</f>
        <v>0.24642857142857141</v>
      </c>
      <c r="T142" s="12" t="e">
        <f>V142/V$858*0.05</f>
        <v>#DIV/0!</v>
      </c>
      <c r="U142" s="14" t="e">
        <f>Q142+R142+S142+T142</f>
        <v>#DIV/0!</v>
      </c>
      <c r="V142" s="15">
        <f>IF(O142="Não",0,1)</f>
        <v>1</v>
      </c>
      <c r="W142" s="15">
        <f>IF(ISERROR(I142+J142+K142+L142+M142+N142),0,I142+J142+K142+L142+M142+N142)</f>
        <v>184</v>
      </c>
      <c r="X142" s="44">
        <f>IF(ISERROR(ABS(1-U142/'Antigo 2020 2'!U142)),0,ABS(1-U142/'Antigo 2020 2'!U142))</f>
        <v>0</v>
      </c>
      <c r="Y142" s="56">
        <f>INT(X142*100000000000)</f>
        <v>0</v>
      </c>
      <c r="Z142" s="15">
        <f>IF(COUNTIF(Y$5:Y142,Y142)&gt;1,RANK(Y142,Y$5:Y$857)+COUNTIF(Y$5:Y142,Y142)-1,RANK(Y142,Y$5:Y$857))</f>
        <v>138</v>
      </c>
    </row>
    <row r="143" spans="1:26" ht="16.5" thickTop="1" thickBot="1">
      <c r="A143" s="65" t="s">
        <v>324</v>
      </c>
      <c r="B143" s="66" t="s">
        <v>325</v>
      </c>
      <c r="C143" s="67">
        <v>230</v>
      </c>
      <c r="D143" s="67">
        <v>220</v>
      </c>
      <c r="E143" s="67">
        <f>(C143+D143)/2</f>
        <v>225</v>
      </c>
      <c r="F143" s="68">
        <v>14063</v>
      </c>
      <c r="G143" s="68">
        <f>E143+F143</f>
        <v>14288</v>
      </c>
      <c r="H143" s="68">
        <v>300</v>
      </c>
      <c r="I143" s="68">
        <v>106</v>
      </c>
      <c r="J143" s="68">
        <v>0</v>
      </c>
      <c r="K143" s="68">
        <v>90</v>
      </c>
      <c r="L143" s="68">
        <v>95</v>
      </c>
      <c r="M143" s="68">
        <v>0</v>
      </c>
      <c r="N143" s="68">
        <v>12</v>
      </c>
      <c r="O143" s="68" t="s">
        <v>30</v>
      </c>
      <c r="P143" s="70" t="e">
        <f>$U143</f>
        <v>#DIV/0!</v>
      </c>
      <c r="Q143" s="11">
        <f>G143/G$858*0.35</f>
        <v>3.6757074604924656</v>
      </c>
      <c r="R143" s="12">
        <f>H143/H$858*0.3</f>
        <v>0.44999999999999996</v>
      </c>
      <c r="S143" s="13">
        <f>W143/W$858*0.3</f>
        <v>0.40580357142857143</v>
      </c>
      <c r="T143" s="12" t="e">
        <f>V143/V$858*0.05</f>
        <v>#DIV/0!</v>
      </c>
      <c r="U143" s="14" t="e">
        <f>Q143+R143+S143+T143</f>
        <v>#DIV/0!</v>
      </c>
      <c r="V143" s="15">
        <f>IF(O143="Não",0,1)</f>
        <v>1</v>
      </c>
      <c r="W143" s="15">
        <f>IF(ISERROR(I143+J143+K143+L143+M143+N143),0,I143+J143+K143+L143+M143+N143)</f>
        <v>303</v>
      </c>
      <c r="X143" s="44">
        <f>IF(ISERROR(ABS(1-U143/'Antigo 2020 2'!U143)),0,ABS(1-U143/'Antigo 2020 2'!U143))</f>
        <v>0</v>
      </c>
      <c r="Y143" s="56">
        <f>INT(X143*100000000000)</f>
        <v>0</v>
      </c>
      <c r="Z143" s="15">
        <f>IF(COUNTIF(Y$5:Y143,Y143)&gt;1,RANK(Y143,Y$5:Y$857)+COUNTIF(Y$5:Y143,Y143)-1,RANK(Y143,Y$5:Y$857))</f>
        <v>139</v>
      </c>
    </row>
    <row r="144" spans="1:26" ht="16.5" thickTop="1" thickBot="1">
      <c r="A144" s="65" t="s">
        <v>326</v>
      </c>
      <c r="B144" s="66" t="s">
        <v>327</v>
      </c>
      <c r="C144" s="67">
        <v>4182.119999999999</v>
      </c>
      <c r="D144" s="67">
        <v>2669</v>
      </c>
      <c r="E144" s="67">
        <f>(C144+D144)/2</f>
        <v>3425.5599999999995</v>
      </c>
      <c r="F144" s="68">
        <v>45049</v>
      </c>
      <c r="G144" s="68">
        <f>E144+F144</f>
        <v>48474.559999999998</v>
      </c>
      <c r="H144" s="68">
        <v>1015</v>
      </c>
      <c r="I144" s="68">
        <v>342</v>
      </c>
      <c r="J144" s="68"/>
      <c r="K144" s="68">
        <v>80</v>
      </c>
      <c r="L144" s="68">
        <v>40</v>
      </c>
      <c r="M144" s="68"/>
      <c r="N144" s="68">
        <v>50</v>
      </c>
      <c r="O144" s="68" t="s">
        <v>30</v>
      </c>
      <c r="P144" s="70" t="e">
        <f>$U144</f>
        <v>#DIV/0!</v>
      </c>
      <c r="Q144" s="11">
        <f>G144/G$858*0.35</f>
        <v>12.470485850790149</v>
      </c>
      <c r="R144" s="12">
        <f>H144/H$858*0.3</f>
        <v>1.5225</v>
      </c>
      <c r="S144" s="13">
        <f>W144/W$858*0.3</f>
        <v>0.68571428571428561</v>
      </c>
      <c r="T144" s="12" t="e">
        <f>V144/V$858*0.05</f>
        <v>#DIV/0!</v>
      </c>
      <c r="U144" s="14" t="e">
        <f>Q144+R144+S144+T144</f>
        <v>#DIV/0!</v>
      </c>
      <c r="V144" s="15">
        <f>IF(O144="Não",0,1)</f>
        <v>1</v>
      </c>
      <c r="W144" s="15">
        <f>IF(ISERROR(I144+J144+K144+L144+M144+N144),0,I144+J144+K144+L144+M144+N144)</f>
        <v>512</v>
      </c>
      <c r="X144" s="44">
        <f>IF(ISERROR(ABS(1-U144/'Antigo 2020 2'!U144)),0,ABS(1-U144/'Antigo 2020 2'!U144))</f>
        <v>0</v>
      </c>
      <c r="Y144" s="56">
        <f>INT(X144*100000000000)</f>
        <v>0</v>
      </c>
      <c r="Z144" s="15">
        <f>IF(COUNTIF(Y$5:Y144,Y144)&gt;1,RANK(Y144,Y$5:Y$857)+COUNTIF(Y$5:Y144,Y144)-1,RANK(Y144,Y$5:Y$857))</f>
        <v>140</v>
      </c>
    </row>
    <row r="145" spans="1:26" ht="16.5" thickTop="1" thickBot="1">
      <c r="A145" s="65" t="s">
        <v>328</v>
      </c>
      <c r="B145" s="66" t="s">
        <v>329</v>
      </c>
      <c r="C145" s="67">
        <v>3882.2</v>
      </c>
      <c r="D145" s="67">
        <v>3880</v>
      </c>
      <c r="E145" s="67">
        <f>(C145+D145)/2</f>
        <v>3881.1</v>
      </c>
      <c r="F145" s="68">
        <v>9274</v>
      </c>
      <c r="G145" s="68">
        <f>E145+F145</f>
        <v>13155.1</v>
      </c>
      <c r="H145" s="68">
        <v>850</v>
      </c>
      <c r="I145" s="68">
        <v>239</v>
      </c>
      <c r="J145" s="68">
        <v>0</v>
      </c>
      <c r="K145" s="68">
        <v>37</v>
      </c>
      <c r="L145" s="68">
        <v>43</v>
      </c>
      <c r="M145" s="68">
        <v>0</v>
      </c>
      <c r="N145" s="68">
        <v>35</v>
      </c>
      <c r="O145" s="68" t="s">
        <v>30</v>
      </c>
      <c r="P145" s="70" t="e">
        <f>$U145</f>
        <v>#DIV/0!</v>
      </c>
      <c r="Q145" s="11">
        <f>G145/G$858*0.35</f>
        <v>3.3842594634325613</v>
      </c>
      <c r="R145" s="12">
        <f>H145/H$858*0.3</f>
        <v>1.2749999999999999</v>
      </c>
      <c r="S145" s="13">
        <f>W145/W$858*0.3</f>
        <v>0.47410714285714284</v>
      </c>
      <c r="T145" s="12" t="e">
        <f>V145/V$858*0.05</f>
        <v>#DIV/0!</v>
      </c>
      <c r="U145" s="14" t="e">
        <f>Q145+R145+S145+T145</f>
        <v>#DIV/0!</v>
      </c>
      <c r="V145" s="15">
        <f>IF(O145="Não",0,1)</f>
        <v>1</v>
      </c>
      <c r="W145" s="15">
        <f>IF(ISERROR(I145+J145+K145+L145+M145+N145),0,I145+J145+K145+L145+M145+N145)</f>
        <v>354</v>
      </c>
      <c r="X145" s="44">
        <f>IF(ISERROR(ABS(1-U145/'Antigo 2020 2'!U145)),0,ABS(1-U145/'Antigo 2020 2'!U145))</f>
        <v>0</v>
      </c>
      <c r="Y145" s="56">
        <f>INT(X145*100000000000)</f>
        <v>0</v>
      </c>
      <c r="Z145" s="15">
        <f>IF(COUNTIF(Y$5:Y145,Y145)&gt;1,RANK(Y145,Y$5:Y$857)+COUNTIF(Y$5:Y145,Y145)-1,RANK(Y145,Y$5:Y$857))</f>
        <v>141</v>
      </c>
    </row>
    <row r="146" spans="1:26" ht="16.5" thickTop="1" thickBot="1">
      <c r="A146" s="65" t="s">
        <v>330</v>
      </c>
      <c r="B146" s="66" t="s">
        <v>331</v>
      </c>
      <c r="C146" s="67">
        <v>5786</v>
      </c>
      <c r="D146" s="67">
        <v>5275</v>
      </c>
      <c r="E146" s="67">
        <f>(C146+D146)/2</f>
        <v>5530.5</v>
      </c>
      <c r="F146" s="68">
        <v>2323</v>
      </c>
      <c r="G146" s="68">
        <f>E146+F146</f>
        <v>7853.5</v>
      </c>
      <c r="H146" s="68">
        <v>700</v>
      </c>
      <c r="I146" s="68">
        <v>42</v>
      </c>
      <c r="J146" s="68">
        <v>0</v>
      </c>
      <c r="K146" s="68">
        <v>100</v>
      </c>
      <c r="L146" s="68">
        <v>0</v>
      </c>
      <c r="M146" s="68">
        <v>0</v>
      </c>
      <c r="N146" s="68">
        <v>10</v>
      </c>
      <c r="O146" s="68" t="s">
        <v>23</v>
      </c>
      <c r="P146" s="70" t="e">
        <f>$U146</f>
        <v>#DIV/0!</v>
      </c>
      <c r="Q146" s="11">
        <f>G146/G$858*0.35</f>
        <v>2.0203785373024621</v>
      </c>
      <c r="R146" s="12">
        <f>H146/H$858*0.3</f>
        <v>1.05</v>
      </c>
      <c r="S146" s="13">
        <f>W146/W$858*0.3</f>
        <v>0.20357142857142857</v>
      </c>
      <c r="T146" s="12" t="e">
        <f>V146/V$858*0.05</f>
        <v>#DIV/0!</v>
      </c>
      <c r="U146" s="14" t="e">
        <f>Q146+R146+S146+T146</f>
        <v>#DIV/0!</v>
      </c>
      <c r="V146" s="15">
        <f>IF(O146="Não",0,1)</f>
        <v>0</v>
      </c>
      <c r="W146" s="15">
        <f>IF(ISERROR(I146+J146+K146+L146+M146+N146),0,I146+J146+K146+L146+M146+N146)</f>
        <v>152</v>
      </c>
      <c r="X146" s="44">
        <f>IF(ISERROR(ABS(1-U146/'Antigo 2020 2'!U146)),0,ABS(1-U146/'Antigo 2020 2'!U146))</f>
        <v>0</v>
      </c>
      <c r="Y146" s="56">
        <f>INT(X146*100000000000)</f>
        <v>0</v>
      </c>
      <c r="Z146" s="15">
        <f>IF(COUNTIF(Y$5:Y146,Y146)&gt;1,RANK(Y146,Y$5:Y$857)+COUNTIF(Y$5:Y146,Y146)-1,RANK(Y146,Y$5:Y$857))</f>
        <v>142</v>
      </c>
    </row>
    <row r="147" spans="1:26" ht="16.5" thickTop="1" thickBot="1">
      <c r="A147" s="65" t="s">
        <v>332</v>
      </c>
      <c r="B147" s="66" t="s">
        <v>333</v>
      </c>
      <c r="C147" s="67">
        <v>1641.3</v>
      </c>
      <c r="D147" s="67">
        <v>1891</v>
      </c>
      <c r="E147" s="67">
        <f>(C147+D147)/2</f>
        <v>1766.15</v>
      </c>
      <c r="F147" s="68">
        <v>17394</v>
      </c>
      <c r="G147" s="68">
        <f>E147+F147</f>
        <v>19160.150000000001</v>
      </c>
      <c r="H147" s="68">
        <v>6250</v>
      </c>
      <c r="I147" s="68">
        <v>260</v>
      </c>
      <c r="J147" s="68">
        <v>0</v>
      </c>
      <c r="K147" s="68">
        <v>741</v>
      </c>
      <c r="L147" s="68">
        <v>520</v>
      </c>
      <c r="M147" s="68">
        <v>0</v>
      </c>
      <c r="N147" s="68">
        <v>200</v>
      </c>
      <c r="O147" s="68" t="s">
        <v>23</v>
      </c>
      <c r="P147" s="70" t="e">
        <f>$U147</f>
        <v>#DIV/0!</v>
      </c>
      <c r="Q147" s="11">
        <f>G147/G$858*0.35</f>
        <v>4.9291087835354652</v>
      </c>
      <c r="R147" s="12">
        <f>H147/H$858*0.3</f>
        <v>9.375</v>
      </c>
      <c r="S147" s="13">
        <f>W147/W$858*0.3</f>
        <v>2.3049107142857141</v>
      </c>
      <c r="T147" s="12" t="e">
        <f>V147/V$858*0.05</f>
        <v>#DIV/0!</v>
      </c>
      <c r="U147" s="14" t="e">
        <f>Q147+R147+S147+T147</f>
        <v>#DIV/0!</v>
      </c>
      <c r="V147" s="15">
        <f>IF(O147="Não",0,1)</f>
        <v>0</v>
      </c>
      <c r="W147" s="15">
        <f>IF(ISERROR(I147+J147+K147+L147+M147+N147),0,I147+J147+K147+L147+M147+N147)</f>
        <v>1721</v>
      </c>
      <c r="X147" s="44">
        <f>IF(ISERROR(ABS(1-U147/'Antigo 2020 2'!U147)),0,ABS(1-U147/'Antigo 2020 2'!U147))</f>
        <v>0</v>
      </c>
      <c r="Y147" s="56">
        <f>INT(X147*100000000000)</f>
        <v>0</v>
      </c>
      <c r="Z147" s="15">
        <f>IF(COUNTIF(Y$5:Y147,Y147)&gt;1,RANK(Y147,Y$5:Y$857)+COUNTIF(Y$5:Y147,Y147)-1,RANK(Y147,Y$5:Y$857))</f>
        <v>143</v>
      </c>
    </row>
    <row r="148" spans="1:26" ht="16.5" thickTop="1" thickBot="1">
      <c r="A148" s="65" t="s">
        <v>334</v>
      </c>
      <c r="B148" s="66" t="s">
        <v>335</v>
      </c>
      <c r="C148" s="67">
        <v>1412</v>
      </c>
      <c r="D148" s="67">
        <v>1002</v>
      </c>
      <c r="E148" s="67">
        <f>(C148+D148)/2</f>
        <v>1207</v>
      </c>
      <c r="F148" s="68">
        <v>2637</v>
      </c>
      <c r="G148" s="68">
        <f>E148+F148</f>
        <v>3844</v>
      </c>
      <c r="H148" s="68">
        <v>980</v>
      </c>
      <c r="I148" s="68">
        <v>157</v>
      </c>
      <c r="J148" s="68">
        <v>0</v>
      </c>
      <c r="K148" s="68">
        <v>35</v>
      </c>
      <c r="L148" s="68">
        <v>38</v>
      </c>
      <c r="M148" s="68">
        <v>11</v>
      </c>
      <c r="N148" s="68">
        <v>10</v>
      </c>
      <c r="O148" s="68" t="s">
        <v>23</v>
      </c>
      <c r="P148" s="70" t="e">
        <f>$U148</f>
        <v>#DIV/0!</v>
      </c>
      <c r="Q148" s="11">
        <f>G148/G$858*0.35</f>
        <v>0.98890113928702672</v>
      </c>
      <c r="R148" s="12">
        <f>H148/H$858*0.3</f>
        <v>1.47</v>
      </c>
      <c r="S148" s="13">
        <f>W148/W$858*0.3</f>
        <v>0.33616071428571426</v>
      </c>
      <c r="T148" s="12" t="e">
        <f>V148/V$858*0.05</f>
        <v>#DIV/0!</v>
      </c>
      <c r="U148" s="14" t="e">
        <f>Q148+R148+S148+T148</f>
        <v>#DIV/0!</v>
      </c>
      <c r="V148" s="15">
        <f>IF(O148="Não",0,1)</f>
        <v>0</v>
      </c>
      <c r="W148" s="15">
        <f>IF(ISERROR(I148+J148+K148+L148+M148+N148),0,I148+J148+K148+L148+M148+N148)</f>
        <v>251</v>
      </c>
      <c r="X148" s="44">
        <f>IF(ISERROR(ABS(1-U148/'Antigo 2020 2'!U148)),0,ABS(1-U148/'Antigo 2020 2'!U148))</f>
        <v>0</v>
      </c>
      <c r="Y148" s="56">
        <f>INT(X148*100000000000)</f>
        <v>0</v>
      </c>
      <c r="Z148" s="15">
        <f>IF(COUNTIF(Y$5:Y148,Y148)&gt;1,RANK(Y148,Y$5:Y$857)+COUNTIF(Y$5:Y148,Y148)-1,RANK(Y148,Y$5:Y$857))</f>
        <v>144</v>
      </c>
    </row>
    <row r="149" spans="1:26" ht="16.5" thickTop="1" thickBot="1">
      <c r="A149" s="65" t="s">
        <v>336</v>
      </c>
      <c r="B149" s="66" t="s">
        <v>337</v>
      </c>
      <c r="C149" s="67">
        <v>10570.5</v>
      </c>
      <c r="D149" s="67">
        <v>10766</v>
      </c>
      <c r="E149" s="67">
        <f>(C149+D149)/2</f>
        <v>10668.25</v>
      </c>
      <c r="F149" s="68">
        <v>3810</v>
      </c>
      <c r="G149" s="68">
        <f>E149+F149</f>
        <v>14478.25</v>
      </c>
      <c r="H149" s="68">
        <v>2830</v>
      </c>
      <c r="I149" s="68">
        <v>261</v>
      </c>
      <c r="J149" s="68">
        <v>0</v>
      </c>
      <c r="K149" s="68">
        <v>8</v>
      </c>
      <c r="L149" s="68">
        <v>0</v>
      </c>
      <c r="M149" s="68">
        <v>0</v>
      </c>
      <c r="N149" s="68">
        <v>30</v>
      </c>
      <c r="O149" s="68" t="s">
        <v>30</v>
      </c>
      <c r="P149" s="70" t="e">
        <f>$U149</f>
        <v>#DIV/0!</v>
      </c>
      <c r="Q149" s="11">
        <f>G149/G$858*0.35</f>
        <v>3.7246508636530686</v>
      </c>
      <c r="R149" s="12">
        <f>H149/H$858*0.3</f>
        <v>4.2450000000000001</v>
      </c>
      <c r="S149" s="13">
        <f>W149/W$858*0.3</f>
        <v>0.40044642857142859</v>
      </c>
      <c r="T149" s="12" t="e">
        <f>V149/V$858*0.05</f>
        <v>#DIV/0!</v>
      </c>
      <c r="U149" s="14" t="e">
        <f>Q149+R149+S149+T149</f>
        <v>#DIV/0!</v>
      </c>
      <c r="V149" s="15">
        <f>IF(O149="Não",0,1)</f>
        <v>1</v>
      </c>
      <c r="W149" s="15">
        <f>IF(ISERROR(I149+J149+K149+L149+M149+N149),0,I149+J149+K149+L149+M149+N149)</f>
        <v>299</v>
      </c>
      <c r="X149" s="44">
        <f>IF(ISERROR(ABS(1-U149/'Antigo 2020 2'!U149)),0,ABS(1-U149/'Antigo 2020 2'!U149))</f>
        <v>0</v>
      </c>
      <c r="Y149" s="56">
        <f>INT(X149*100000000000)</f>
        <v>0</v>
      </c>
      <c r="Z149" s="15">
        <f>IF(COUNTIF(Y$5:Y149,Y149)&gt;1,RANK(Y149,Y$5:Y$857)+COUNTIF(Y$5:Y149,Y149)-1,RANK(Y149,Y$5:Y$857))</f>
        <v>145</v>
      </c>
    </row>
    <row r="150" spans="1:26" ht="16.5" thickTop="1" thickBot="1">
      <c r="A150" s="65" t="s">
        <v>338</v>
      </c>
      <c r="B150" s="66" t="s">
        <v>339</v>
      </c>
      <c r="C150" s="67">
        <v>5176</v>
      </c>
      <c r="D150" s="67">
        <v>5322</v>
      </c>
      <c r="E150" s="67">
        <f>(C150+D150)/2</f>
        <v>5249</v>
      </c>
      <c r="F150" s="68">
        <v>5059</v>
      </c>
      <c r="G150" s="68">
        <f>E150+F150</f>
        <v>10308</v>
      </c>
      <c r="H150" s="68">
        <v>2665</v>
      </c>
      <c r="I150" s="68">
        <v>179</v>
      </c>
      <c r="J150" s="68">
        <v>0</v>
      </c>
      <c r="K150" s="68">
        <v>20</v>
      </c>
      <c r="L150" s="68">
        <v>0</v>
      </c>
      <c r="M150" s="68">
        <v>0</v>
      </c>
      <c r="N150" s="68">
        <v>50</v>
      </c>
      <c r="O150" s="68" t="s">
        <v>23</v>
      </c>
      <c r="P150" s="70" t="e">
        <f>$U150</f>
        <v>#DIV/0!</v>
      </c>
      <c r="Q150" s="11">
        <f>G150/G$858*0.35</f>
        <v>2.6518191841234837</v>
      </c>
      <c r="R150" s="12">
        <f>H150/H$858*0.3</f>
        <v>3.9974999999999996</v>
      </c>
      <c r="S150" s="13">
        <f>W150/W$858*0.3</f>
        <v>0.33348214285714284</v>
      </c>
      <c r="T150" s="12" t="e">
        <f>V150/V$858*0.05</f>
        <v>#DIV/0!</v>
      </c>
      <c r="U150" s="14" t="e">
        <f>Q150+R150+S150+T150</f>
        <v>#DIV/0!</v>
      </c>
      <c r="V150" s="15">
        <f>IF(O150="Não",0,1)</f>
        <v>0</v>
      </c>
      <c r="W150" s="15">
        <f>IF(ISERROR(I150+J150+K150+L150+M150+N150),0,I150+J150+K150+L150+M150+N150)</f>
        <v>249</v>
      </c>
      <c r="X150" s="44">
        <f>IF(ISERROR(ABS(1-U150/'Antigo 2020 2'!U150)),0,ABS(1-U150/'Antigo 2020 2'!U150))</f>
        <v>0</v>
      </c>
      <c r="Y150" s="56">
        <f>INT(X150*100000000000)</f>
        <v>0</v>
      </c>
      <c r="Z150" s="15">
        <f>IF(COUNTIF(Y$5:Y150,Y150)&gt;1,RANK(Y150,Y$5:Y$857)+COUNTIF(Y$5:Y150,Y150)-1,RANK(Y150,Y$5:Y$857))</f>
        <v>146</v>
      </c>
    </row>
    <row r="151" spans="1:26" ht="16.5" thickTop="1" thickBot="1">
      <c r="A151" s="65" t="s">
        <v>340</v>
      </c>
      <c r="B151" s="66" t="s">
        <v>341</v>
      </c>
      <c r="C151" s="67">
        <v>14581</v>
      </c>
      <c r="D151" s="67">
        <v>17194</v>
      </c>
      <c r="E151" s="67">
        <f>(C151+D151)/2</f>
        <v>15887.5</v>
      </c>
      <c r="F151" s="68">
        <v>24591</v>
      </c>
      <c r="G151" s="68">
        <f>E151+F151</f>
        <v>40478.5</v>
      </c>
      <c r="H151" s="68">
        <v>4863</v>
      </c>
      <c r="I151" s="68">
        <v>66</v>
      </c>
      <c r="J151" s="68">
        <v>0</v>
      </c>
      <c r="K151" s="68">
        <v>41</v>
      </c>
      <c r="L151" s="68">
        <v>650</v>
      </c>
      <c r="M151" s="68">
        <v>0</v>
      </c>
      <c r="N151" s="68">
        <v>152</v>
      </c>
      <c r="O151" s="68" t="s">
        <v>30</v>
      </c>
      <c r="P151" s="70" t="e">
        <f>$U151</f>
        <v>#DIV/0!</v>
      </c>
      <c r="Q151" s="11">
        <f>G151/G$858*0.35</f>
        <v>10.413432561558251</v>
      </c>
      <c r="R151" s="12">
        <f>H151/H$858*0.3</f>
        <v>7.2945000000000002</v>
      </c>
      <c r="S151" s="13">
        <f>W151/W$858*0.3</f>
        <v>1.2174107142857142</v>
      </c>
      <c r="T151" s="12" t="e">
        <f>V151/V$858*0.05</f>
        <v>#DIV/0!</v>
      </c>
      <c r="U151" s="14" t="e">
        <f>Q151+R151+S151+T151</f>
        <v>#DIV/0!</v>
      </c>
      <c r="V151" s="15">
        <f>IF(O151="Não",0,1)</f>
        <v>1</v>
      </c>
      <c r="W151" s="15">
        <f>IF(ISERROR(I151+J151+K151+L151+M151+N151),0,I151+J151+K151+L151+M151+N151)</f>
        <v>909</v>
      </c>
      <c r="X151" s="44">
        <f>IF(ISERROR(ABS(1-U151/'Antigo 2020 2'!U151)),0,ABS(1-U151/'Antigo 2020 2'!U151))</f>
        <v>0</v>
      </c>
      <c r="Y151" s="56">
        <f>INT(X151*100000000000)</f>
        <v>0</v>
      </c>
      <c r="Z151" s="15">
        <f>IF(COUNTIF(Y$5:Y151,Y151)&gt;1,RANK(Y151,Y$5:Y$857)+COUNTIF(Y$5:Y151,Y151)-1,RANK(Y151,Y$5:Y$857))</f>
        <v>147</v>
      </c>
    </row>
    <row r="152" spans="1:26" ht="16.5" thickTop="1" thickBot="1">
      <c r="A152" s="65" t="s">
        <v>342</v>
      </c>
      <c r="B152" s="66" t="s">
        <v>343</v>
      </c>
      <c r="C152" s="67">
        <v>53027.200000000004</v>
      </c>
      <c r="D152" s="67">
        <v>53046</v>
      </c>
      <c r="E152" s="67">
        <f>(C152+D152)/2</f>
        <v>53036.600000000006</v>
      </c>
      <c r="F152" s="68">
        <v>2119</v>
      </c>
      <c r="G152" s="68">
        <f>E152+F152</f>
        <v>55155.600000000006</v>
      </c>
      <c r="H152" s="68">
        <v>1251</v>
      </c>
      <c r="I152" s="68">
        <v>151</v>
      </c>
      <c r="J152" s="68">
        <v>0</v>
      </c>
      <c r="K152" s="68">
        <v>100</v>
      </c>
      <c r="L152" s="68">
        <v>180</v>
      </c>
      <c r="M152" s="68">
        <v>0</v>
      </c>
      <c r="N152" s="68">
        <v>200</v>
      </c>
      <c r="O152" s="68" t="s">
        <v>30</v>
      </c>
      <c r="P152" s="70" t="e">
        <f>$U152</f>
        <v>#DIV/0!</v>
      </c>
      <c r="Q152" s="11">
        <f>G152/G$858*0.35</f>
        <v>14.189239250275635</v>
      </c>
      <c r="R152" s="12">
        <f>H152/H$858*0.3</f>
        <v>1.8764999999999998</v>
      </c>
      <c r="S152" s="13">
        <f>W152/W$858*0.3</f>
        <v>0.84508928571428565</v>
      </c>
      <c r="T152" s="12" t="e">
        <f>V152/V$858*0.05</f>
        <v>#DIV/0!</v>
      </c>
      <c r="U152" s="14" t="e">
        <f>Q152+R152+S152+T152</f>
        <v>#DIV/0!</v>
      </c>
      <c r="V152" s="15">
        <f>IF(O152="Não",0,1)</f>
        <v>1</v>
      </c>
      <c r="W152" s="15">
        <f>IF(ISERROR(I152+J152+K152+L152+M152+N152),0,I152+J152+K152+L152+M152+N152)</f>
        <v>631</v>
      </c>
      <c r="X152" s="44">
        <f>IF(ISERROR(ABS(1-U152/'Antigo 2020 2'!U152)),0,ABS(1-U152/'Antigo 2020 2'!U152))</f>
        <v>0</v>
      </c>
      <c r="Y152" s="56">
        <f>INT(X152*100000000000)</f>
        <v>0</v>
      </c>
      <c r="Z152" s="15">
        <f>IF(COUNTIF(Y$5:Y152,Y152)&gt;1,RANK(Y152,Y$5:Y$857)+COUNTIF(Y$5:Y152,Y152)-1,RANK(Y152,Y$5:Y$857))</f>
        <v>148</v>
      </c>
    </row>
    <row r="153" spans="1:26" ht="16.5" thickTop="1" thickBot="1">
      <c r="A153" s="65" t="s">
        <v>344</v>
      </c>
      <c r="B153" s="66" t="s">
        <v>345</v>
      </c>
      <c r="C153" s="67">
        <v>2884.9</v>
      </c>
      <c r="D153" s="67">
        <v>3352</v>
      </c>
      <c r="E153" s="67">
        <f>(C153+D153)/2</f>
        <v>3118.45</v>
      </c>
      <c r="F153" s="68">
        <v>5343</v>
      </c>
      <c r="G153" s="68">
        <f>E153+F153</f>
        <v>8461.4500000000007</v>
      </c>
      <c r="H153" s="68">
        <v>500</v>
      </c>
      <c r="I153" s="68">
        <v>18</v>
      </c>
      <c r="J153" s="68">
        <v>0</v>
      </c>
      <c r="K153" s="68">
        <v>5</v>
      </c>
      <c r="L153" s="68">
        <v>0</v>
      </c>
      <c r="M153" s="68">
        <v>0</v>
      </c>
      <c r="N153" s="68">
        <v>4</v>
      </c>
      <c r="O153" s="68" t="s">
        <v>23</v>
      </c>
      <c r="P153" s="70" t="e">
        <f>$U153</f>
        <v>#DIV/0!</v>
      </c>
      <c r="Q153" s="11">
        <f>G153/G$858*0.35</f>
        <v>2.1767787578096289</v>
      </c>
      <c r="R153" s="12">
        <f>H153/H$858*0.3</f>
        <v>0.75</v>
      </c>
      <c r="S153" s="13">
        <f>W153/W$858*0.3</f>
        <v>3.6160714285714282E-2</v>
      </c>
      <c r="T153" s="12" t="e">
        <f>V153/V$858*0.05</f>
        <v>#DIV/0!</v>
      </c>
      <c r="U153" s="14" t="e">
        <f>Q153+R153+S153+T153</f>
        <v>#DIV/0!</v>
      </c>
      <c r="V153" s="15">
        <f>IF(O153="Não",0,1)</f>
        <v>0</v>
      </c>
      <c r="W153" s="15">
        <f>IF(ISERROR(I153+J153+K153+L153+M153+N153),0,I153+J153+K153+L153+M153+N153)</f>
        <v>27</v>
      </c>
      <c r="X153" s="44">
        <f>IF(ISERROR(ABS(1-U153/'Antigo 2020 2'!U153)),0,ABS(1-U153/'Antigo 2020 2'!U153))</f>
        <v>0</v>
      </c>
      <c r="Y153" s="56">
        <f>INT(X153*100000000000)</f>
        <v>0</v>
      </c>
      <c r="Z153" s="15">
        <f>IF(COUNTIF(Y$5:Y153,Y153)&gt;1,RANK(Y153,Y$5:Y$857)+COUNTIF(Y$5:Y153,Y153)-1,RANK(Y153,Y$5:Y$857))</f>
        <v>149</v>
      </c>
    </row>
    <row r="154" spans="1:26" ht="16.5" thickTop="1" thickBot="1">
      <c r="A154" s="65" t="s">
        <v>346</v>
      </c>
      <c r="B154" s="66" t="s">
        <v>347</v>
      </c>
      <c r="C154" s="67">
        <v>9798.5</v>
      </c>
      <c r="D154" s="67">
        <v>8898</v>
      </c>
      <c r="E154" s="67">
        <f>(C154+D154)/2</f>
        <v>9348.25</v>
      </c>
      <c r="F154" s="68">
        <v>210293</v>
      </c>
      <c r="G154" s="68">
        <f>E154+F154</f>
        <v>219641.25</v>
      </c>
      <c r="H154" s="68">
        <v>1100</v>
      </c>
      <c r="I154" s="68">
        <v>266</v>
      </c>
      <c r="J154" s="68">
        <v>0</v>
      </c>
      <c r="K154" s="68">
        <v>51</v>
      </c>
      <c r="L154" s="68">
        <v>0</v>
      </c>
      <c r="M154" s="68">
        <v>0</v>
      </c>
      <c r="N154" s="68">
        <v>42</v>
      </c>
      <c r="O154" s="68" t="s">
        <v>30</v>
      </c>
      <c r="P154" s="70" t="e">
        <f>$U154</f>
        <v>#DIV/0!</v>
      </c>
      <c r="Q154" s="11">
        <f>G154/G$858*0.35</f>
        <v>56.504547960308706</v>
      </c>
      <c r="R154" s="12">
        <f>H154/H$858*0.3</f>
        <v>1.65</v>
      </c>
      <c r="S154" s="13">
        <f>W154/W$858*0.3</f>
        <v>0.48080357142857139</v>
      </c>
      <c r="T154" s="12" t="e">
        <f>V154/V$858*0.05</f>
        <v>#DIV/0!</v>
      </c>
      <c r="U154" s="14" t="e">
        <f>Q154+R154+S154+T154</f>
        <v>#DIV/0!</v>
      </c>
      <c r="V154" s="15">
        <f>IF(O154="Não",0,1)</f>
        <v>1</v>
      </c>
      <c r="W154" s="15">
        <f>IF(ISERROR(I154+J154+K154+L154+M154+N154),0,I154+J154+K154+L154+M154+N154)</f>
        <v>359</v>
      </c>
      <c r="X154" s="44">
        <f>IF(ISERROR(ABS(1-U154/'Antigo 2020 2'!U154)),0,ABS(1-U154/'Antigo 2020 2'!U154))</f>
        <v>0</v>
      </c>
      <c r="Y154" s="56">
        <f>INT(X154*100000000000)</f>
        <v>0</v>
      </c>
      <c r="Z154" s="15">
        <f>IF(COUNTIF(Y$5:Y154,Y154)&gt;1,RANK(Y154,Y$5:Y$857)+COUNTIF(Y$5:Y154,Y154)-1,RANK(Y154,Y$5:Y$857))</f>
        <v>150</v>
      </c>
    </row>
    <row r="155" spans="1:26" ht="16.5" thickTop="1" thickBot="1">
      <c r="A155" s="65" t="s">
        <v>348</v>
      </c>
      <c r="B155" s="66" t="s">
        <v>349</v>
      </c>
      <c r="C155" s="67">
        <v>1312.5</v>
      </c>
      <c r="D155" s="67">
        <v>1346</v>
      </c>
      <c r="E155" s="67">
        <f>(C155+D155)/2</f>
        <v>1329.25</v>
      </c>
      <c r="F155" s="68">
        <v>3657</v>
      </c>
      <c r="G155" s="68">
        <f>E155+F155</f>
        <v>4986.25</v>
      </c>
      <c r="H155" s="68">
        <v>835</v>
      </c>
      <c r="I155" s="68">
        <v>335</v>
      </c>
      <c r="J155" s="68">
        <v>0</v>
      </c>
      <c r="K155" s="68">
        <v>153</v>
      </c>
      <c r="L155" s="68">
        <v>207</v>
      </c>
      <c r="M155" s="68">
        <v>0</v>
      </c>
      <c r="N155" s="68">
        <v>15</v>
      </c>
      <c r="O155" s="68" t="s">
        <v>23</v>
      </c>
      <c r="P155" s="70" t="e">
        <f>$U155</f>
        <v>#DIV/0!</v>
      </c>
      <c r="Q155" s="11">
        <f>G155/G$858*0.35</f>
        <v>1.2827545020213156</v>
      </c>
      <c r="R155" s="12">
        <f>H155/H$858*0.3</f>
        <v>1.2524999999999999</v>
      </c>
      <c r="S155" s="13">
        <f>W155/W$858*0.3</f>
        <v>0.9508928571428571</v>
      </c>
      <c r="T155" s="12" t="e">
        <f>V155/V$858*0.05</f>
        <v>#DIV/0!</v>
      </c>
      <c r="U155" s="14" t="e">
        <f>Q155+R155+S155+T155</f>
        <v>#DIV/0!</v>
      </c>
      <c r="V155" s="15">
        <f>IF(O155="Não",0,1)</f>
        <v>0</v>
      </c>
      <c r="W155" s="15">
        <f>IF(ISERROR(I155+J155+K155+L155+M155+N155),0,I155+J155+K155+L155+M155+N155)</f>
        <v>710</v>
      </c>
      <c r="X155" s="44">
        <f>IF(ISERROR(ABS(1-U155/'Antigo 2020 2'!U155)),0,ABS(1-U155/'Antigo 2020 2'!U155))</f>
        <v>0</v>
      </c>
      <c r="Y155" s="56">
        <f>INT(X155*100000000000)</f>
        <v>0</v>
      </c>
      <c r="Z155" s="15">
        <f>IF(COUNTIF(Y$5:Y155,Y155)&gt;1,RANK(Y155,Y$5:Y$857)+COUNTIF(Y$5:Y155,Y155)-1,RANK(Y155,Y$5:Y$857))</f>
        <v>151</v>
      </c>
    </row>
    <row r="156" spans="1:26" ht="25.5" thickTop="1" thickBot="1">
      <c r="A156" s="65" t="s">
        <v>350</v>
      </c>
      <c r="B156" s="66" t="s">
        <v>351</v>
      </c>
      <c r="C156" s="67">
        <v>21435</v>
      </c>
      <c r="D156" s="67">
        <v>19995</v>
      </c>
      <c r="E156" s="67">
        <f>(C156+D156)/2</f>
        <v>20715</v>
      </c>
      <c r="F156" s="68">
        <v>3366</v>
      </c>
      <c r="G156" s="68">
        <f>E156+F156</f>
        <v>24081</v>
      </c>
      <c r="H156" s="68">
        <v>700</v>
      </c>
      <c r="I156" s="68">
        <v>224</v>
      </c>
      <c r="J156" s="68">
        <v>0</v>
      </c>
      <c r="K156" s="68">
        <v>100</v>
      </c>
      <c r="L156" s="68">
        <v>0</v>
      </c>
      <c r="M156" s="68">
        <v>0</v>
      </c>
      <c r="N156" s="68">
        <v>15</v>
      </c>
      <c r="O156" s="68" t="s">
        <v>23</v>
      </c>
      <c r="P156" s="70" t="e">
        <f>$U156</f>
        <v>#DIV/0!</v>
      </c>
      <c r="Q156" s="11">
        <f>G156/G$858*0.35</f>
        <v>6.1950385887541337</v>
      </c>
      <c r="R156" s="12">
        <f>H156/H$858*0.3</f>
        <v>1.05</v>
      </c>
      <c r="S156" s="13">
        <f>W156/W$858*0.3</f>
        <v>0.45401785714285714</v>
      </c>
      <c r="T156" s="12" t="e">
        <f>V156/V$858*0.05</f>
        <v>#DIV/0!</v>
      </c>
      <c r="U156" s="14" t="e">
        <f>Q156+R156+S156+T156</f>
        <v>#DIV/0!</v>
      </c>
      <c r="V156" s="15">
        <f>IF(O156="Não",0,1)</f>
        <v>0</v>
      </c>
      <c r="W156" s="15">
        <f>IF(ISERROR(I156+J156+K156+L156+M156+N156),0,I156+J156+K156+L156+M156+N156)</f>
        <v>339</v>
      </c>
      <c r="X156" s="44">
        <f>IF(ISERROR(ABS(1-U156/'Antigo 2020 2'!U156)),0,ABS(1-U156/'Antigo 2020 2'!U156))</f>
        <v>0</v>
      </c>
      <c r="Y156" s="56">
        <f>INT(X156*100000000000)</f>
        <v>0</v>
      </c>
      <c r="Z156" s="15">
        <f>IF(COUNTIF(Y$5:Y156,Y156)&gt;1,RANK(Y156,Y$5:Y$857)+COUNTIF(Y$5:Y156,Y156)-1,RANK(Y156,Y$5:Y$857))</f>
        <v>152</v>
      </c>
    </row>
    <row r="157" spans="1:26" ht="16.5" thickTop="1" thickBot="1">
      <c r="A157" s="65" t="s">
        <v>352</v>
      </c>
      <c r="B157" s="66" t="s">
        <v>353</v>
      </c>
      <c r="C157" s="67">
        <v>4366.5</v>
      </c>
      <c r="D157" s="67">
        <v>3856</v>
      </c>
      <c r="E157" s="67">
        <f>(C157+D157)/2</f>
        <v>4111.25</v>
      </c>
      <c r="F157" s="68">
        <v>8758</v>
      </c>
      <c r="G157" s="68">
        <f>E157+F157</f>
        <v>12869.25</v>
      </c>
      <c r="H157" s="68">
        <v>700</v>
      </c>
      <c r="I157" s="68">
        <v>191</v>
      </c>
      <c r="J157" s="68">
        <v>0</v>
      </c>
      <c r="K157" s="68">
        <v>72</v>
      </c>
      <c r="L157" s="68"/>
      <c r="M157" s="68"/>
      <c r="N157" s="68">
        <v>5</v>
      </c>
      <c r="O157" s="68" t="s">
        <v>23</v>
      </c>
      <c r="P157" s="70" t="e">
        <f>$U157</f>
        <v>#DIV/0!</v>
      </c>
      <c r="Q157" s="11">
        <f>G157/G$858*0.35</f>
        <v>3.3107221609702311</v>
      </c>
      <c r="R157" s="12">
        <f>H157/H$858*0.3</f>
        <v>1.05</v>
      </c>
      <c r="S157" s="13">
        <f>W157/W$858*0.3</f>
        <v>0.35892857142857143</v>
      </c>
      <c r="T157" s="12" t="e">
        <f>V157/V$858*0.05</f>
        <v>#DIV/0!</v>
      </c>
      <c r="U157" s="14" t="e">
        <f>Q157+R157+S157+T157</f>
        <v>#DIV/0!</v>
      </c>
      <c r="V157" s="15">
        <f>IF(O157="Não",0,1)</f>
        <v>0</v>
      </c>
      <c r="W157" s="15">
        <f>IF(ISERROR(I157+J157+K157+L157+M157+N157),0,I157+J157+K157+L157+M157+N157)</f>
        <v>268</v>
      </c>
      <c r="X157" s="44">
        <f>IF(ISERROR(ABS(1-U157/'Antigo 2020 2'!U157)),0,ABS(1-U157/'Antigo 2020 2'!U157))</f>
        <v>0</v>
      </c>
      <c r="Y157" s="56">
        <f>INT(X157*100000000000)</f>
        <v>0</v>
      </c>
      <c r="Z157" s="15">
        <f>IF(COUNTIF(Y$5:Y157,Y157)&gt;1,RANK(Y157,Y$5:Y$857)+COUNTIF(Y$5:Y157,Y157)-1,RANK(Y157,Y$5:Y$857))</f>
        <v>153</v>
      </c>
    </row>
    <row r="158" spans="1:26" ht="16.5" thickTop="1" thickBot="1">
      <c r="A158" s="65" t="s">
        <v>354</v>
      </c>
      <c r="B158" s="66" t="s">
        <v>355</v>
      </c>
      <c r="C158" s="67">
        <v>8652</v>
      </c>
      <c r="D158" s="67">
        <v>8742</v>
      </c>
      <c r="E158" s="67">
        <f>(C158+D158)/2</f>
        <v>8697</v>
      </c>
      <c r="F158" s="68">
        <v>7389</v>
      </c>
      <c r="G158" s="68">
        <f>E158+F158</f>
        <v>16086</v>
      </c>
      <c r="H158" s="68">
        <v>673</v>
      </c>
      <c r="I158" s="68">
        <v>162</v>
      </c>
      <c r="J158" s="68"/>
      <c r="K158" s="68">
        <v>40</v>
      </c>
      <c r="L158" s="68"/>
      <c r="M158" s="68"/>
      <c r="N158" s="68">
        <v>3</v>
      </c>
      <c r="O158" s="68" t="s">
        <v>30</v>
      </c>
      <c r="P158" s="70" t="e">
        <f>$U158</f>
        <v>#DIV/0!</v>
      </c>
      <c r="Q158" s="11">
        <f>G158/G$858*0.35</f>
        <v>4.1382579933847845</v>
      </c>
      <c r="R158" s="12">
        <f>H158/H$858*0.3</f>
        <v>1.0095000000000001</v>
      </c>
      <c r="S158" s="13">
        <f>W158/W$858*0.3</f>
        <v>0.2745535714285714</v>
      </c>
      <c r="T158" s="12" t="e">
        <f>V158/V$858*0.05</f>
        <v>#DIV/0!</v>
      </c>
      <c r="U158" s="14" t="e">
        <f>Q158+R158+S158+T158</f>
        <v>#DIV/0!</v>
      </c>
      <c r="V158" s="15">
        <f>IF(O158="Não",0,1)</f>
        <v>1</v>
      </c>
      <c r="W158" s="15">
        <f>IF(ISERROR(I158+J158+K158+L158+M158+N158),0,I158+J158+K158+L158+M158+N158)</f>
        <v>205</v>
      </c>
      <c r="X158" s="44">
        <f>IF(ISERROR(ABS(1-U158/'Antigo 2020 2'!U158)),0,ABS(1-U158/'Antigo 2020 2'!U158))</f>
        <v>0</v>
      </c>
      <c r="Y158" s="56">
        <f>INT(X158*100000000000)</f>
        <v>0</v>
      </c>
      <c r="Z158" s="15">
        <f>IF(COUNTIF(Y$5:Y158,Y158)&gt;1,RANK(Y158,Y$5:Y$857)+COUNTIF(Y$5:Y158,Y158)-1,RANK(Y158,Y$5:Y$857))</f>
        <v>154</v>
      </c>
    </row>
    <row r="159" spans="1:26" ht="16.5" thickTop="1" thickBot="1">
      <c r="A159" s="65" t="s">
        <v>356</v>
      </c>
      <c r="B159" s="66" t="s">
        <v>357</v>
      </c>
      <c r="C159" s="67">
        <v>2585.5</v>
      </c>
      <c r="D159" s="67">
        <v>2586</v>
      </c>
      <c r="E159" s="67">
        <f>(C159+D159)/2</f>
        <v>2585.75</v>
      </c>
      <c r="F159" s="68">
        <v>11012</v>
      </c>
      <c r="G159" s="68">
        <f>E159+F159</f>
        <v>13597.75</v>
      </c>
      <c r="H159" s="68">
        <v>1588</v>
      </c>
      <c r="I159" s="68">
        <v>82</v>
      </c>
      <c r="J159" s="68">
        <v>0</v>
      </c>
      <c r="K159" s="68">
        <v>80</v>
      </c>
      <c r="L159" s="68">
        <v>160</v>
      </c>
      <c r="M159" s="68">
        <v>20</v>
      </c>
      <c r="N159" s="68">
        <v>34</v>
      </c>
      <c r="O159" s="68" t="s">
        <v>30</v>
      </c>
      <c r="P159" s="70" t="e">
        <f>$U159</f>
        <v>#DIV/0!</v>
      </c>
      <c r="Q159" s="11">
        <f>G159/G$858*0.35</f>
        <v>3.4981348768834986</v>
      </c>
      <c r="R159" s="12">
        <f>H159/H$858*0.3</f>
        <v>2.3820000000000001</v>
      </c>
      <c r="S159" s="13">
        <f>W159/W$858*0.3</f>
        <v>0.50357142857142856</v>
      </c>
      <c r="T159" s="12" t="e">
        <f>V159/V$858*0.05</f>
        <v>#DIV/0!</v>
      </c>
      <c r="U159" s="14" t="e">
        <f>Q159+R159+S159+T159</f>
        <v>#DIV/0!</v>
      </c>
      <c r="V159" s="15">
        <f>IF(O159="Não",0,1)</f>
        <v>1</v>
      </c>
      <c r="W159" s="15">
        <f>IF(ISERROR(I159+J159+K159+L159+M159+N159),0,I159+J159+K159+L159+M159+N159)</f>
        <v>376</v>
      </c>
      <c r="X159" s="44">
        <f>IF(ISERROR(ABS(1-U159/'Antigo 2020 2'!U159)),0,ABS(1-U159/'Antigo 2020 2'!U159))</f>
        <v>0</v>
      </c>
      <c r="Y159" s="56">
        <f>INT(X159*100000000000)</f>
        <v>0</v>
      </c>
      <c r="Z159" s="15">
        <f>IF(COUNTIF(Y$5:Y159,Y159)&gt;1,RANK(Y159,Y$5:Y$857)+COUNTIF(Y$5:Y159,Y159)-1,RANK(Y159,Y$5:Y$857))</f>
        <v>155</v>
      </c>
    </row>
    <row r="160" spans="1:26" ht="25.5" thickTop="1" thickBot="1">
      <c r="A160" s="65" t="s">
        <v>358</v>
      </c>
      <c r="B160" s="66" t="s">
        <v>359</v>
      </c>
      <c r="C160" s="67">
        <v>18261</v>
      </c>
      <c r="D160" s="67">
        <v>18477</v>
      </c>
      <c r="E160" s="67">
        <f>(C160+D160)/2</f>
        <v>18369</v>
      </c>
      <c r="F160" s="68">
        <v>51853</v>
      </c>
      <c r="G160" s="68">
        <f>E160+F160</f>
        <v>70222</v>
      </c>
      <c r="H160" s="68">
        <v>1557</v>
      </c>
      <c r="I160" s="68">
        <v>139</v>
      </c>
      <c r="J160" s="68">
        <v>0</v>
      </c>
      <c r="K160" s="68">
        <v>250</v>
      </c>
      <c r="L160" s="68">
        <v>0</v>
      </c>
      <c r="M160" s="68">
        <v>0</v>
      </c>
      <c r="N160" s="68">
        <v>90</v>
      </c>
      <c r="O160" s="68" t="s">
        <v>30</v>
      </c>
      <c r="P160" s="70" t="e">
        <f>$U160</f>
        <v>#DIV/0!</v>
      </c>
      <c r="Q160" s="11">
        <f>G160/G$858*0.35</f>
        <v>18.065196618890113</v>
      </c>
      <c r="R160" s="12">
        <f>H160/H$858*0.3</f>
        <v>2.3355000000000001</v>
      </c>
      <c r="S160" s="13">
        <f>W160/W$858*0.3</f>
        <v>0.64151785714285714</v>
      </c>
      <c r="T160" s="12" t="e">
        <f>V160/V$858*0.05</f>
        <v>#DIV/0!</v>
      </c>
      <c r="U160" s="14" t="e">
        <f>Q160+R160+S160+T160</f>
        <v>#DIV/0!</v>
      </c>
      <c r="V160" s="15">
        <f>IF(O160="Não",0,1)</f>
        <v>1</v>
      </c>
      <c r="W160" s="15">
        <f>IF(ISERROR(I160+J160+K160+L160+M160+N160),0,I160+J160+K160+L160+M160+N160)</f>
        <v>479</v>
      </c>
      <c r="X160" s="44">
        <f>IF(ISERROR(ABS(1-U160/'Antigo 2020 2'!U160)),0,ABS(1-U160/'Antigo 2020 2'!U160))</f>
        <v>0</v>
      </c>
      <c r="Y160" s="56">
        <f>INT(X160*100000000000)</f>
        <v>0</v>
      </c>
      <c r="Z160" s="15">
        <f>IF(COUNTIF(Y$5:Y160,Y160)&gt;1,RANK(Y160,Y$5:Y$857)+COUNTIF(Y$5:Y160,Y160)-1,RANK(Y160,Y$5:Y$857))</f>
        <v>156</v>
      </c>
    </row>
    <row r="161" spans="1:26" ht="16.5" customHeight="1" thickTop="1" thickBot="1">
      <c r="A161" s="65" t="s">
        <v>360</v>
      </c>
      <c r="B161" s="66" t="s">
        <v>361</v>
      </c>
      <c r="C161" s="67">
        <v>23559</v>
      </c>
      <c r="D161" s="67">
        <v>21710</v>
      </c>
      <c r="E161" s="67">
        <f>(C161+D161)/2</f>
        <v>22634.5</v>
      </c>
      <c r="F161" s="68">
        <v>7521</v>
      </c>
      <c r="G161" s="68">
        <f>E161+F161</f>
        <v>30155.5</v>
      </c>
      <c r="H161" s="68">
        <v>1480</v>
      </c>
      <c r="I161" s="68">
        <v>216</v>
      </c>
      <c r="J161" s="68">
        <v>0</v>
      </c>
      <c r="K161" s="68">
        <v>150</v>
      </c>
      <c r="L161" s="68">
        <v>0</v>
      </c>
      <c r="M161" s="68">
        <v>0</v>
      </c>
      <c r="N161" s="68">
        <v>25</v>
      </c>
      <c r="O161" s="68" t="s">
        <v>30</v>
      </c>
      <c r="P161" s="70" t="e">
        <f>$U161</f>
        <v>#DIV/0!</v>
      </c>
      <c r="Q161" s="11">
        <f>G161/G$858*0.35</f>
        <v>7.7577545020213146</v>
      </c>
      <c r="R161" s="12">
        <f>H161/H$858*0.3</f>
        <v>2.2200000000000002</v>
      </c>
      <c r="S161" s="13">
        <f>W161/W$858*0.3</f>
        <v>0.52366071428571426</v>
      </c>
      <c r="T161" s="12" t="e">
        <f>V161/V$858*0.05</f>
        <v>#DIV/0!</v>
      </c>
      <c r="U161" s="14" t="e">
        <f>Q161+R161+S161+T161</f>
        <v>#DIV/0!</v>
      </c>
      <c r="V161" s="15">
        <f>IF(O161="Não",0,1)</f>
        <v>1</v>
      </c>
      <c r="W161" s="15">
        <f>IF(ISERROR(I161+J161+K161+L161+M161+N161),0,I161+J161+K161+L161+M161+N161)</f>
        <v>391</v>
      </c>
      <c r="X161" s="44">
        <f>IF(ISERROR(ABS(1-U161/'Antigo 2020 2'!U161)),0,ABS(1-U161/'Antigo 2020 2'!U161))</f>
        <v>0</v>
      </c>
      <c r="Y161" s="56">
        <f>INT(X161*100000000000)</f>
        <v>0</v>
      </c>
      <c r="Z161" s="15">
        <f>IF(COUNTIF(Y$5:Y161,Y161)&gt;1,RANK(Y161,Y$5:Y$857)+COUNTIF(Y$5:Y161,Y161)-1,RANK(Y161,Y$5:Y$857))</f>
        <v>157</v>
      </c>
    </row>
    <row r="162" spans="1:26" ht="25.5" thickTop="1" thickBot="1">
      <c r="A162" s="65" t="s">
        <v>362</v>
      </c>
      <c r="B162" s="66" t="s">
        <v>363</v>
      </c>
      <c r="C162" s="67">
        <v>1640</v>
      </c>
      <c r="D162" s="67">
        <v>1624</v>
      </c>
      <c r="E162" s="67">
        <f>(C162+D162)/2</f>
        <v>1632</v>
      </c>
      <c r="F162" s="68">
        <v>13391</v>
      </c>
      <c r="G162" s="68">
        <f>E162+F162</f>
        <v>15023</v>
      </c>
      <c r="H162" s="68">
        <v>1200</v>
      </c>
      <c r="I162" s="68">
        <v>122</v>
      </c>
      <c r="J162" s="68"/>
      <c r="K162" s="68">
        <v>30</v>
      </c>
      <c r="L162" s="68"/>
      <c r="M162" s="68">
        <v>53</v>
      </c>
      <c r="N162" s="68">
        <v>53</v>
      </c>
      <c r="O162" s="68" t="s">
        <v>30</v>
      </c>
      <c r="P162" s="70" t="e">
        <f>$U162</f>
        <v>#DIV/0!</v>
      </c>
      <c r="Q162" s="11">
        <f>G162/G$858*0.35</f>
        <v>3.8647923557515615</v>
      </c>
      <c r="R162" s="12">
        <f>H162/H$858*0.3</f>
        <v>1.7999999999999998</v>
      </c>
      <c r="S162" s="13">
        <f>W162/W$858*0.3</f>
        <v>0.34553571428571422</v>
      </c>
      <c r="T162" s="12" t="e">
        <f>V162/V$858*0.05</f>
        <v>#DIV/0!</v>
      </c>
      <c r="U162" s="14" t="e">
        <f>Q162+R162+S162+T162</f>
        <v>#DIV/0!</v>
      </c>
      <c r="V162" s="15">
        <f>IF(O162="Não",0,1)</f>
        <v>1</v>
      </c>
      <c r="W162" s="15">
        <f>IF(ISERROR(I162+J162+K162+L162+M162+N162),0,I162+J162+K162+L162+M162+N162)</f>
        <v>258</v>
      </c>
      <c r="X162" s="44">
        <f>IF(ISERROR(ABS(1-U162/'Antigo 2020 2'!U162)),0,ABS(1-U162/'Antigo 2020 2'!U162))</f>
        <v>0</v>
      </c>
      <c r="Y162" s="56">
        <f>INT(X162*100000000000)</f>
        <v>0</v>
      </c>
      <c r="Z162" s="15">
        <f>IF(COUNTIF(Y$5:Y162,Y162)&gt;1,RANK(Y162,Y$5:Y$857)+COUNTIF(Y$5:Y162,Y162)-1,RANK(Y162,Y$5:Y$857))</f>
        <v>158</v>
      </c>
    </row>
    <row r="163" spans="1:26" ht="16.5" thickTop="1" thickBot="1">
      <c r="A163" s="65" t="s">
        <v>364</v>
      </c>
      <c r="B163" s="66" t="s">
        <v>365</v>
      </c>
      <c r="C163" s="67">
        <v>25751.53</v>
      </c>
      <c r="D163" s="67">
        <v>27390</v>
      </c>
      <c r="E163" s="67">
        <f>(C163+D163)/2</f>
        <v>26570.764999999999</v>
      </c>
      <c r="F163" s="68">
        <v>114130</v>
      </c>
      <c r="G163" s="68">
        <f>E163+F163</f>
        <v>140700.76500000001</v>
      </c>
      <c r="H163" s="68">
        <v>952</v>
      </c>
      <c r="I163" s="68">
        <v>197</v>
      </c>
      <c r="J163" s="68">
        <v>0</v>
      </c>
      <c r="K163" s="68">
        <v>133</v>
      </c>
      <c r="L163" s="68">
        <v>0</v>
      </c>
      <c r="M163" s="68">
        <v>0</v>
      </c>
      <c r="N163" s="68">
        <v>400</v>
      </c>
      <c r="O163" s="68" t="s">
        <v>30</v>
      </c>
      <c r="P163" s="70" t="e">
        <f>$U163</f>
        <v>#DIV/0!</v>
      </c>
      <c r="Q163" s="11">
        <f>G163/G$858*0.35</f>
        <v>36.196448180815878</v>
      </c>
      <c r="R163" s="12">
        <f>H163/H$858*0.3</f>
        <v>1.4279999999999999</v>
      </c>
      <c r="S163" s="13">
        <f>W163/W$858*0.3</f>
        <v>0.9776785714285714</v>
      </c>
      <c r="T163" s="12" t="e">
        <f>V163/V$858*0.05</f>
        <v>#DIV/0!</v>
      </c>
      <c r="U163" s="14" t="e">
        <f>Q163+R163+S163+T163</f>
        <v>#DIV/0!</v>
      </c>
      <c r="V163" s="15">
        <f>IF(O163="Não",0,1)</f>
        <v>1</v>
      </c>
      <c r="W163" s="15">
        <f>IF(ISERROR(I163+J163+K163+L163+M163+N163),0,I163+J163+K163+L163+M163+N163)</f>
        <v>730</v>
      </c>
      <c r="X163" s="44">
        <f>IF(ISERROR(ABS(1-U163/'Antigo 2020 2'!U163)),0,ABS(1-U163/'Antigo 2020 2'!U163))</f>
        <v>0</v>
      </c>
      <c r="Y163" s="56">
        <f>INT(X163*100000000000)</f>
        <v>0</v>
      </c>
      <c r="Z163" s="15">
        <f>IF(COUNTIF(Y$5:Y163,Y163)&gt;1,RANK(Y163,Y$5:Y$857)+COUNTIF(Y$5:Y163,Y163)-1,RANK(Y163,Y$5:Y$857))</f>
        <v>159</v>
      </c>
    </row>
    <row r="164" spans="1:26" ht="16.5" thickTop="1" thickBot="1">
      <c r="A164" s="65" t="s">
        <v>366</v>
      </c>
      <c r="B164" s="66" t="s">
        <v>367</v>
      </c>
      <c r="C164" s="67">
        <v>10301</v>
      </c>
      <c r="D164" s="67">
        <v>13441</v>
      </c>
      <c r="E164" s="67">
        <f>(C164+D164)/2</f>
        <v>11871</v>
      </c>
      <c r="F164" s="68">
        <v>13980</v>
      </c>
      <c r="G164" s="68">
        <f>E164+F164</f>
        <v>25851</v>
      </c>
      <c r="H164" s="68">
        <v>400</v>
      </c>
      <c r="I164" s="68">
        <v>102</v>
      </c>
      <c r="J164" s="68">
        <v>0</v>
      </c>
      <c r="K164" s="68">
        <v>54</v>
      </c>
      <c r="L164" s="68">
        <v>0</v>
      </c>
      <c r="M164" s="68">
        <v>0</v>
      </c>
      <c r="N164" s="68">
        <v>12</v>
      </c>
      <c r="O164" s="68" t="s">
        <v>23</v>
      </c>
      <c r="P164" s="70" t="e">
        <f>$U164</f>
        <v>#DIV/0!</v>
      </c>
      <c r="Q164" s="11">
        <f>G164/G$858*0.35</f>
        <v>6.6503858875413453</v>
      </c>
      <c r="R164" s="12">
        <f>H164/H$858*0.3</f>
        <v>0.6</v>
      </c>
      <c r="S164" s="13">
        <f>W164/W$858*0.3</f>
        <v>0.22499999999999998</v>
      </c>
      <c r="T164" s="12" t="e">
        <f>V164/V$858*0.05</f>
        <v>#DIV/0!</v>
      </c>
      <c r="U164" s="14" t="e">
        <f>Q164+R164+S164+T164</f>
        <v>#DIV/0!</v>
      </c>
      <c r="V164" s="15">
        <f>IF(O164="Não",0,1)</f>
        <v>0</v>
      </c>
      <c r="W164" s="15">
        <f>IF(ISERROR(I164+J164+K164+L164+M164+N164),0,I164+J164+K164+L164+M164+N164)</f>
        <v>168</v>
      </c>
      <c r="X164" s="44">
        <f>IF(ISERROR(ABS(1-U164/'Antigo 2020 2'!U164)),0,ABS(1-U164/'Antigo 2020 2'!U164))</f>
        <v>0</v>
      </c>
      <c r="Y164" s="56">
        <f>INT(X164*100000000000)</f>
        <v>0</v>
      </c>
      <c r="Z164" s="15">
        <f>IF(COUNTIF(Y$5:Y164,Y164)&gt;1,RANK(Y164,Y$5:Y$857)+COUNTIF(Y$5:Y164,Y164)-1,RANK(Y164,Y$5:Y$857))</f>
        <v>160</v>
      </c>
    </row>
    <row r="165" spans="1:26" ht="16.5" thickTop="1" thickBot="1">
      <c r="A165" s="65" t="s">
        <v>368</v>
      </c>
      <c r="B165" s="66" t="s">
        <v>369</v>
      </c>
      <c r="C165" s="67">
        <v>2475.1999999999998</v>
      </c>
      <c r="D165" s="67">
        <v>2537</v>
      </c>
      <c r="E165" s="67">
        <f>(C165+D165)/2</f>
        <v>2506.1</v>
      </c>
      <c r="F165" s="68">
        <v>1068</v>
      </c>
      <c r="G165" s="68">
        <f>E165+F165</f>
        <v>3574.1</v>
      </c>
      <c r="H165" s="68">
        <v>390</v>
      </c>
      <c r="I165" s="68">
        <v>113</v>
      </c>
      <c r="J165" s="68"/>
      <c r="K165" s="68">
        <v>45</v>
      </c>
      <c r="L165" s="68"/>
      <c r="M165" s="68"/>
      <c r="N165" s="68">
        <v>16</v>
      </c>
      <c r="O165" s="68" t="s">
        <v>23</v>
      </c>
      <c r="P165" s="70" t="e">
        <f>$U165</f>
        <v>#DIV/0!</v>
      </c>
      <c r="Q165" s="11">
        <f>G165/G$858*0.35</f>
        <v>0.91946710768099948</v>
      </c>
      <c r="R165" s="12">
        <f>H165/H$858*0.3</f>
        <v>0.58499999999999996</v>
      </c>
      <c r="S165" s="13">
        <f>W165/W$858*0.3</f>
        <v>0.23303571428571429</v>
      </c>
      <c r="T165" s="12" t="e">
        <f>V165/V$858*0.05</f>
        <v>#DIV/0!</v>
      </c>
      <c r="U165" s="14" t="e">
        <f>Q165+R165+S165+T165</f>
        <v>#DIV/0!</v>
      </c>
      <c r="V165" s="15">
        <f>IF(O165="Não",0,1)</f>
        <v>0</v>
      </c>
      <c r="W165" s="15">
        <f>IF(ISERROR(I165+J165+K165+L165+M165+N165),0,I165+J165+K165+L165+M165+N165)</f>
        <v>174</v>
      </c>
      <c r="X165" s="44">
        <f>IF(ISERROR(ABS(1-U165/'Antigo 2020 2'!U165)),0,ABS(1-U165/'Antigo 2020 2'!U165))</f>
        <v>0</v>
      </c>
      <c r="Y165" s="56">
        <f>INT(X165*100000000000)</f>
        <v>0</v>
      </c>
      <c r="Z165" s="15">
        <f>IF(COUNTIF(Y$5:Y165,Y165)&gt;1,RANK(Y165,Y$5:Y$857)+COUNTIF(Y$5:Y165,Y165)-1,RANK(Y165,Y$5:Y$857))</f>
        <v>161</v>
      </c>
    </row>
    <row r="166" spans="1:26" ht="16.5" thickTop="1" thickBot="1">
      <c r="A166" s="65" t="s">
        <v>370</v>
      </c>
      <c r="B166" s="66" t="s">
        <v>371</v>
      </c>
      <c r="C166" s="67">
        <v>876</v>
      </c>
      <c r="D166" s="67">
        <v>933</v>
      </c>
      <c r="E166" s="67">
        <f>(C166+D166)/2</f>
        <v>904.5</v>
      </c>
      <c r="F166" s="68">
        <v>2080</v>
      </c>
      <c r="G166" s="68">
        <f>E166+F166</f>
        <v>2984.5</v>
      </c>
      <c r="H166" s="68">
        <v>730</v>
      </c>
      <c r="I166" s="68">
        <v>108</v>
      </c>
      <c r="J166" s="68">
        <v>0</v>
      </c>
      <c r="K166" s="68">
        <v>57</v>
      </c>
      <c r="L166" s="68">
        <v>0</v>
      </c>
      <c r="M166" s="68">
        <v>0</v>
      </c>
      <c r="N166" s="68">
        <v>10</v>
      </c>
      <c r="O166" s="68" t="s">
        <v>23</v>
      </c>
      <c r="P166" s="70" t="e">
        <f>$U166</f>
        <v>#DIV/0!</v>
      </c>
      <c r="Q166" s="11">
        <f>G166/G$858*0.35</f>
        <v>0.76778757809628806</v>
      </c>
      <c r="R166" s="12">
        <f>H166/H$858*0.3</f>
        <v>1.095</v>
      </c>
      <c r="S166" s="13">
        <f>W166/W$858*0.3</f>
        <v>0.234375</v>
      </c>
      <c r="T166" s="12" t="e">
        <f>V166/V$858*0.05</f>
        <v>#DIV/0!</v>
      </c>
      <c r="U166" s="14" t="e">
        <f>Q166+R166+S166+T166</f>
        <v>#DIV/0!</v>
      </c>
      <c r="V166" s="15">
        <f>IF(O166="Não",0,1)</f>
        <v>0</v>
      </c>
      <c r="W166" s="15">
        <f>IF(ISERROR(I166+J166+K166+L166+M166+N166),0,I166+J166+K166+L166+M166+N166)</f>
        <v>175</v>
      </c>
      <c r="X166" s="44">
        <f>IF(ISERROR(ABS(1-U166/'Antigo 2020 2'!U166)),0,ABS(1-U166/'Antigo 2020 2'!U166))</f>
        <v>0</v>
      </c>
      <c r="Y166" s="56">
        <f>INT(X166*100000000000)</f>
        <v>0</v>
      </c>
      <c r="Z166" s="15">
        <f>IF(COUNTIF(Y$5:Y166,Y166)&gt;1,RANK(Y166,Y$5:Y$857)+COUNTIF(Y$5:Y166,Y166)-1,RANK(Y166,Y$5:Y$857))</f>
        <v>162</v>
      </c>
    </row>
    <row r="167" spans="1:26" ht="16.5" thickTop="1" thickBot="1">
      <c r="A167" s="65" t="s">
        <v>372</v>
      </c>
      <c r="B167" s="66" t="s">
        <v>373</v>
      </c>
      <c r="C167" s="67">
        <v>1582.25</v>
      </c>
      <c r="D167" s="67">
        <v>1743</v>
      </c>
      <c r="E167" s="67">
        <f>(C167+D167)/2</f>
        <v>1662.625</v>
      </c>
      <c r="F167" s="68">
        <v>1476</v>
      </c>
      <c r="G167" s="68">
        <f>E167+F167</f>
        <v>3138.625</v>
      </c>
      <c r="H167" s="68">
        <v>529</v>
      </c>
      <c r="I167" s="68">
        <v>6</v>
      </c>
      <c r="J167" s="68">
        <v>0</v>
      </c>
      <c r="K167" s="68">
        <v>28</v>
      </c>
      <c r="L167" s="68">
        <v>0</v>
      </c>
      <c r="M167" s="68">
        <v>0</v>
      </c>
      <c r="N167" s="68">
        <v>0</v>
      </c>
      <c r="O167" s="68" t="s">
        <v>23</v>
      </c>
      <c r="P167" s="70" t="e">
        <f>$U167</f>
        <v>#DIV/0!</v>
      </c>
      <c r="Q167" s="11">
        <f>G167/G$858*0.35</f>
        <v>0.80743752296949645</v>
      </c>
      <c r="R167" s="12">
        <f>H167/H$858*0.3</f>
        <v>0.79349999999999998</v>
      </c>
      <c r="S167" s="13">
        <f>W167/W$858*0.3</f>
        <v>4.5535714285714284E-2</v>
      </c>
      <c r="T167" s="12" t="e">
        <f>V167/V$858*0.05</f>
        <v>#DIV/0!</v>
      </c>
      <c r="U167" s="14" t="e">
        <f>Q167+R167+S167+T167</f>
        <v>#DIV/0!</v>
      </c>
      <c r="V167" s="15">
        <f>IF(O167="Não",0,1)</f>
        <v>0</v>
      </c>
      <c r="W167" s="15">
        <f>IF(ISERROR(I167+J167+K167+L167+M167+N167),0,I167+J167+K167+L167+M167+N167)</f>
        <v>34</v>
      </c>
      <c r="X167" s="44">
        <f>IF(ISERROR(ABS(1-U167/'Antigo 2020 2'!U167)),0,ABS(1-U167/'Antigo 2020 2'!U167))</f>
        <v>0</v>
      </c>
      <c r="Y167" s="56">
        <f>INT(X167*100000000000)</f>
        <v>0</v>
      </c>
      <c r="Z167" s="15">
        <f>IF(COUNTIF(Y$5:Y167,Y167)&gt;1,RANK(Y167,Y$5:Y$857)+COUNTIF(Y$5:Y167,Y167)-1,RANK(Y167,Y$5:Y$857))</f>
        <v>163</v>
      </c>
    </row>
    <row r="168" spans="1:26" ht="16.5" thickTop="1" thickBot="1">
      <c r="A168" s="65" t="s">
        <v>374</v>
      </c>
      <c r="B168" s="66" t="s">
        <v>375</v>
      </c>
      <c r="C168" s="67">
        <v>6353</v>
      </c>
      <c r="D168" s="67">
        <v>4903</v>
      </c>
      <c r="E168" s="67">
        <f>(C168+D168)/2</f>
        <v>5628</v>
      </c>
      <c r="F168" s="68">
        <v>14787</v>
      </c>
      <c r="G168" s="68">
        <f>E168+F168</f>
        <v>20415</v>
      </c>
      <c r="H168" s="68">
        <v>220</v>
      </c>
      <c r="I168" s="68">
        <v>12</v>
      </c>
      <c r="J168" s="68">
        <v>0</v>
      </c>
      <c r="K168" s="68">
        <v>150</v>
      </c>
      <c r="L168" s="68">
        <v>0</v>
      </c>
      <c r="M168" s="68">
        <v>30</v>
      </c>
      <c r="N168" s="68">
        <v>5</v>
      </c>
      <c r="O168" s="68" t="s">
        <v>30</v>
      </c>
      <c r="P168" s="70" t="e">
        <f>$U168</f>
        <v>#DIV/0!</v>
      </c>
      <c r="Q168" s="11">
        <f>G168/G$858*0.35</f>
        <v>5.2519294377067256</v>
      </c>
      <c r="R168" s="12">
        <f>H168/H$858*0.3</f>
        <v>0.33</v>
      </c>
      <c r="S168" s="13">
        <f>W168/W$858*0.3</f>
        <v>0.26383928571428572</v>
      </c>
      <c r="T168" s="12" t="e">
        <f>V168/V$858*0.05</f>
        <v>#DIV/0!</v>
      </c>
      <c r="U168" s="14" t="e">
        <f>Q168+R168+S168+T168</f>
        <v>#DIV/0!</v>
      </c>
      <c r="V168" s="15">
        <f>IF(O168="Não",0,1)</f>
        <v>1</v>
      </c>
      <c r="W168" s="15">
        <f>IF(ISERROR(I168+J168+K168+L168+M168+N168),0,I168+J168+K168+L168+M168+N168)</f>
        <v>197</v>
      </c>
      <c r="X168" s="44">
        <f>IF(ISERROR(ABS(1-U168/'Antigo 2020 2'!U168)),0,ABS(1-U168/'Antigo 2020 2'!U168))</f>
        <v>0</v>
      </c>
      <c r="Y168" s="56">
        <f>INT(X168*100000000000)</f>
        <v>0</v>
      </c>
      <c r="Z168" s="15">
        <f>IF(COUNTIF(Y$5:Y168,Y168)&gt;1,RANK(Y168,Y$5:Y$857)+COUNTIF(Y$5:Y168,Y168)-1,RANK(Y168,Y$5:Y$857))</f>
        <v>164</v>
      </c>
    </row>
    <row r="169" spans="1:26" ht="16.5" thickTop="1" thickBot="1">
      <c r="A169" s="65" t="s">
        <v>376</v>
      </c>
      <c r="B169" s="66" t="s">
        <v>377</v>
      </c>
      <c r="C169" s="67">
        <v>16706.979999999996</v>
      </c>
      <c r="D169" s="67">
        <v>17796</v>
      </c>
      <c r="E169" s="67">
        <f>(C169+D169)/2</f>
        <v>17251.489999999998</v>
      </c>
      <c r="F169" s="68">
        <v>19704</v>
      </c>
      <c r="G169" s="68">
        <f>E169+F169</f>
        <v>36955.49</v>
      </c>
      <c r="H169" s="68">
        <v>797</v>
      </c>
      <c r="I169" s="68">
        <v>184</v>
      </c>
      <c r="J169" s="68"/>
      <c r="K169" s="68">
        <v>43</v>
      </c>
      <c r="L169" s="68">
        <v>0</v>
      </c>
      <c r="M169" s="68">
        <v>5</v>
      </c>
      <c r="N169" s="68">
        <v>35</v>
      </c>
      <c r="O169" s="68" t="s">
        <v>30</v>
      </c>
      <c r="P169" s="70" t="e">
        <f>$U169</f>
        <v>#DIV/0!</v>
      </c>
      <c r="Q169" s="11">
        <f>G169/G$858*0.35</f>
        <v>9.5071087835354646</v>
      </c>
      <c r="R169" s="12">
        <f>H169/H$858*0.3</f>
        <v>1.1955</v>
      </c>
      <c r="S169" s="13">
        <f>W169/W$858*0.3</f>
        <v>0.35758928571428572</v>
      </c>
      <c r="T169" s="12" t="e">
        <f>V169/V$858*0.05</f>
        <v>#DIV/0!</v>
      </c>
      <c r="U169" s="14" t="e">
        <f>Q169+R169+S169+T169</f>
        <v>#DIV/0!</v>
      </c>
      <c r="V169" s="15">
        <f>IF(O169="Não",0,1)</f>
        <v>1</v>
      </c>
      <c r="W169" s="15">
        <f>IF(ISERROR(I169+J169+K169+L169+M169+N169),0,I169+J169+K169+L169+M169+N169)</f>
        <v>267</v>
      </c>
      <c r="X169" s="44">
        <f>IF(ISERROR(ABS(1-U169/'Antigo 2020 2'!U169)),0,ABS(1-U169/'Antigo 2020 2'!U169))</f>
        <v>0</v>
      </c>
      <c r="Y169" s="56">
        <f>INT(X169*100000000000)</f>
        <v>0</v>
      </c>
      <c r="Z169" s="15">
        <f>IF(COUNTIF(Y$5:Y169,Y169)&gt;1,RANK(Y169,Y$5:Y$857)+COUNTIF(Y$5:Y169,Y169)-1,RANK(Y169,Y$5:Y$857))</f>
        <v>165</v>
      </c>
    </row>
    <row r="170" spans="1:26" ht="16.5" thickTop="1" thickBot="1">
      <c r="A170" s="65" t="s">
        <v>138</v>
      </c>
      <c r="B170" s="66" t="s">
        <v>378</v>
      </c>
      <c r="C170" s="67">
        <v>727.5</v>
      </c>
      <c r="D170" s="67">
        <v>673</v>
      </c>
      <c r="E170" s="67">
        <f>(C170+D170)/2</f>
        <v>700.25</v>
      </c>
      <c r="F170" s="68">
        <v>7132</v>
      </c>
      <c r="G170" s="68">
        <f>E170+F170</f>
        <v>7832.25</v>
      </c>
      <c r="H170" s="68">
        <v>1300</v>
      </c>
      <c r="I170" s="68">
        <v>438</v>
      </c>
      <c r="J170" s="68">
        <v>85</v>
      </c>
      <c r="K170" s="68"/>
      <c r="L170" s="68"/>
      <c r="M170" s="68"/>
      <c r="N170" s="68">
        <v>60</v>
      </c>
      <c r="O170" s="68" t="s">
        <v>30</v>
      </c>
      <c r="P170" s="70" t="e">
        <f>$U170</f>
        <v>#DIV/0!</v>
      </c>
      <c r="Q170" s="11">
        <f>G170/G$858*0.35</f>
        <v>2.014911797133407</v>
      </c>
      <c r="R170" s="12">
        <f>H170/H$858*0.3</f>
        <v>1.95</v>
      </c>
      <c r="S170" s="13">
        <f>W170/W$858*0.3</f>
        <v>0.78080357142857149</v>
      </c>
      <c r="T170" s="12" t="e">
        <f>V170/V$858*0.05</f>
        <v>#DIV/0!</v>
      </c>
      <c r="U170" s="14" t="e">
        <f>Q170+R170+S170+T170</f>
        <v>#DIV/0!</v>
      </c>
      <c r="V170" s="15">
        <f>IF(O170="Não",0,1)</f>
        <v>1</v>
      </c>
      <c r="W170" s="15">
        <f>IF(ISERROR(I170+J170+K170+L170+M170+N170),0,I170+J170+K170+L170+M170+N170)</f>
        <v>583</v>
      </c>
      <c r="X170" s="44">
        <f>IF(ISERROR(ABS(1-U170/'Antigo 2020 2'!U170)),0,ABS(1-U170/'Antigo 2020 2'!U170))</f>
        <v>0</v>
      </c>
      <c r="Y170" s="56">
        <f>INT(X170*100000000000)</f>
        <v>0</v>
      </c>
      <c r="Z170" s="15">
        <f>IF(COUNTIF(Y$5:Y170,Y170)&gt;1,RANK(Y170,Y$5:Y$857)+COUNTIF(Y$5:Y170,Y170)-1,RANK(Y170,Y$5:Y$857))</f>
        <v>166</v>
      </c>
    </row>
    <row r="171" spans="1:26" ht="16.5" thickTop="1" thickBot="1">
      <c r="A171" s="65" t="s">
        <v>379</v>
      </c>
      <c r="B171" s="66" t="s">
        <v>380</v>
      </c>
      <c r="C171" s="67">
        <v>271.5</v>
      </c>
      <c r="D171" s="67">
        <v>213</v>
      </c>
      <c r="E171" s="67">
        <f>(C171+D171)/2</f>
        <v>242.25</v>
      </c>
      <c r="F171" s="68">
        <v>981</v>
      </c>
      <c r="G171" s="68">
        <f>E171+F171</f>
        <v>1223.25</v>
      </c>
      <c r="H171" s="68">
        <v>150</v>
      </c>
      <c r="I171" s="68">
        <v>100</v>
      </c>
      <c r="J171" s="68"/>
      <c r="K171" s="68">
        <v>40</v>
      </c>
      <c r="L171" s="68"/>
      <c r="M171" s="68">
        <v>35</v>
      </c>
      <c r="N171" s="68">
        <v>10</v>
      </c>
      <c r="O171" s="68" t="s">
        <v>30</v>
      </c>
      <c r="P171" s="70" t="e">
        <f>$U171</f>
        <v>#DIV/0!</v>
      </c>
      <c r="Q171" s="11">
        <f>G171/G$858*0.35</f>
        <v>0.31469128996692391</v>
      </c>
      <c r="R171" s="12">
        <f>H171/H$858*0.3</f>
        <v>0.22499999999999998</v>
      </c>
      <c r="S171" s="13">
        <f>W171/W$858*0.3</f>
        <v>0.24776785714285712</v>
      </c>
      <c r="T171" s="12" t="e">
        <f>V171/V$858*0.05</f>
        <v>#DIV/0!</v>
      </c>
      <c r="U171" s="14" t="e">
        <f>Q171+R171+S171+T171</f>
        <v>#DIV/0!</v>
      </c>
      <c r="V171" s="15">
        <f>IF(O171="Não",0,1)</f>
        <v>1</v>
      </c>
      <c r="W171" s="15">
        <f>IF(ISERROR(I171+J171+K171+L171+M171+N171),0,I171+J171+K171+L171+M171+N171)</f>
        <v>185</v>
      </c>
      <c r="X171" s="44">
        <f>IF(ISERROR(ABS(1-U171/'Antigo 2020 2'!U171)),0,ABS(1-U171/'Antigo 2020 2'!U171))</f>
        <v>0</v>
      </c>
      <c r="Y171" s="56">
        <f>INT(X171*100000000000)</f>
        <v>0</v>
      </c>
      <c r="Z171" s="15">
        <f>IF(COUNTIF(Y$5:Y171,Y171)&gt;1,RANK(Y171,Y$5:Y$857)+COUNTIF(Y$5:Y171,Y171)-1,RANK(Y171,Y$5:Y$857))</f>
        <v>167</v>
      </c>
    </row>
    <row r="172" spans="1:26" ht="25.5" thickTop="1" thickBot="1">
      <c r="A172" s="65" t="s">
        <v>381</v>
      </c>
      <c r="B172" s="66" t="s">
        <v>382</v>
      </c>
      <c r="C172" s="67">
        <v>1610</v>
      </c>
      <c r="D172" s="67">
        <v>1411</v>
      </c>
      <c r="E172" s="67">
        <f>(C172+D172)/2</f>
        <v>1510.5</v>
      </c>
      <c r="F172" s="68">
        <v>1870</v>
      </c>
      <c r="G172" s="68">
        <f>E172+F172</f>
        <v>3380.5</v>
      </c>
      <c r="H172" s="68">
        <v>1000</v>
      </c>
      <c r="I172" s="68">
        <v>157</v>
      </c>
      <c r="J172" s="68">
        <v>0</v>
      </c>
      <c r="K172" s="68">
        <v>200</v>
      </c>
      <c r="L172" s="68">
        <v>0</v>
      </c>
      <c r="M172" s="68">
        <v>0</v>
      </c>
      <c r="N172" s="68">
        <v>40</v>
      </c>
      <c r="O172" s="68" t="s">
        <v>23</v>
      </c>
      <c r="P172" s="70" t="e">
        <f>$U172</f>
        <v>#DIV/0!</v>
      </c>
      <c r="Q172" s="11">
        <f>G172/G$858*0.35</f>
        <v>0.86966188901139285</v>
      </c>
      <c r="R172" s="12">
        <f>H172/H$858*0.3</f>
        <v>1.5</v>
      </c>
      <c r="S172" s="13">
        <f>W172/W$858*0.3</f>
        <v>0.53169642857142851</v>
      </c>
      <c r="T172" s="12" t="e">
        <f>V172/V$858*0.05</f>
        <v>#DIV/0!</v>
      </c>
      <c r="U172" s="14" t="e">
        <f>Q172+R172+S172+T172</f>
        <v>#DIV/0!</v>
      </c>
      <c r="V172" s="15">
        <f>IF(O172="Não",0,1)</f>
        <v>0</v>
      </c>
      <c r="W172" s="15">
        <f>IF(ISERROR(I172+J172+K172+L172+M172+N172),0,I172+J172+K172+L172+M172+N172)</f>
        <v>397</v>
      </c>
      <c r="X172" s="44">
        <f>IF(ISERROR(ABS(1-U172/'Antigo 2020 2'!U172)),0,ABS(1-U172/'Antigo 2020 2'!U172))</f>
        <v>0</v>
      </c>
      <c r="Y172" s="56">
        <f>INT(X172*100000000000)</f>
        <v>0</v>
      </c>
      <c r="Z172" s="15">
        <f>IF(COUNTIF(Y$5:Y172,Y172)&gt;1,RANK(Y172,Y$5:Y$857)+COUNTIF(Y$5:Y172,Y172)-1,RANK(Y172,Y$5:Y$857))</f>
        <v>168</v>
      </c>
    </row>
    <row r="173" spans="1:26" ht="16.5" thickTop="1" thickBot="1">
      <c r="A173" s="65" t="s">
        <v>383</v>
      </c>
      <c r="B173" s="66" t="s">
        <v>384</v>
      </c>
      <c r="C173" s="67">
        <v>1551.6</v>
      </c>
      <c r="D173" s="67">
        <v>1749</v>
      </c>
      <c r="E173" s="67">
        <f>(C173+D173)/2</f>
        <v>1650.3</v>
      </c>
      <c r="F173" s="68">
        <v>10822</v>
      </c>
      <c r="G173" s="68">
        <f>E173+F173</f>
        <v>12472.3</v>
      </c>
      <c r="H173" s="68">
        <v>2100</v>
      </c>
      <c r="I173" s="68">
        <v>295</v>
      </c>
      <c r="J173" s="68">
        <v>0</v>
      </c>
      <c r="K173" s="68">
        <v>368</v>
      </c>
      <c r="L173" s="68">
        <v>0</v>
      </c>
      <c r="M173" s="68">
        <v>156</v>
      </c>
      <c r="N173" s="68">
        <v>234</v>
      </c>
      <c r="O173" s="68" t="s">
        <v>30</v>
      </c>
      <c r="P173" s="70" t="e">
        <f>$U173</f>
        <v>#DIV/0!</v>
      </c>
      <c r="Q173" s="11">
        <f>G173/G$858*0.35</f>
        <v>3.2086034546122746</v>
      </c>
      <c r="R173" s="12">
        <f>H173/H$858*0.3</f>
        <v>3.15</v>
      </c>
      <c r="S173" s="13">
        <f>W173/W$858*0.3</f>
        <v>1.4102678571428571</v>
      </c>
      <c r="T173" s="12" t="e">
        <f>V173/V$858*0.05</f>
        <v>#DIV/0!</v>
      </c>
      <c r="U173" s="14" t="e">
        <f>Q173+R173+S173+T173</f>
        <v>#DIV/0!</v>
      </c>
      <c r="V173" s="15">
        <f>IF(O173="Não",0,1)</f>
        <v>1</v>
      </c>
      <c r="W173" s="15">
        <f>IF(ISERROR(I173+J173+K173+L173+M173+N173),0,I173+J173+K173+L173+M173+N173)</f>
        <v>1053</v>
      </c>
      <c r="X173" s="44">
        <f>IF(ISERROR(ABS(1-U173/'Antigo 2020 2'!U173)),0,ABS(1-U173/'Antigo 2020 2'!U173))</f>
        <v>0</v>
      </c>
      <c r="Y173" s="56">
        <f>INT(X173*100000000000)</f>
        <v>0</v>
      </c>
      <c r="Z173" s="15">
        <f>IF(COUNTIF(Y$5:Y173,Y173)&gt;1,RANK(Y173,Y$5:Y$857)+COUNTIF(Y$5:Y173,Y173)-1,RANK(Y173,Y$5:Y$857))</f>
        <v>169</v>
      </c>
    </row>
    <row r="174" spans="1:26" ht="16.5" thickTop="1" thickBot="1">
      <c r="A174" s="65" t="s">
        <v>385</v>
      </c>
      <c r="B174" s="66" t="s">
        <v>386</v>
      </c>
      <c r="C174" s="67">
        <v>1234</v>
      </c>
      <c r="D174" s="67">
        <v>1598</v>
      </c>
      <c r="E174" s="67">
        <f>(C174+D174)/2</f>
        <v>1416</v>
      </c>
      <c r="F174" s="68">
        <v>8178</v>
      </c>
      <c r="G174" s="68">
        <f>E174+F174</f>
        <v>9594</v>
      </c>
      <c r="H174" s="68">
        <v>1873</v>
      </c>
      <c r="I174" s="68">
        <v>561</v>
      </c>
      <c r="J174" s="68">
        <v>0</v>
      </c>
      <c r="K174" s="68">
        <v>20</v>
      </c>
      <c r="L174" s="68">
        <v>0</v>
      </c>
      <c r="M174" s="68">
        <v>0</v>
      </c>
      <c r="N174" s="68">
        <v>15</v>
      </c>
      <c r="O174" s="68" t="s">
        <v>30</v>
      </c>
      <c r="P174" s="70" t="e">
        <f>$U174</f>
        <v>#DIV/0!</v>
      </c>
      <c r="Q174" s="11">
        <f>G174/G$858*0.35</f>
        <v>2.4681367144432191</v>
      </c>
      <c r="R174" s="12">
        <f>H174/H$858*0.3</f>
        <v>2.8094999999999999</v>
      </c>
      <c r="S174" s="13">
        <f>W174/W$858*0.3</f>
        <v>0.79821428571428565</v>
      </c>
      <c r="T174" s="12" t="e">
        <f>V174/V$858*0.05</f>
        <v>#DIV/0!</v>
      </c>
      <c r="U174" s="14" t="e">
        <f>Q174+R174+S174+T174</f>
        <v>#DIV/0!</v>
      </c>
      <c r="V174" s="15">
        <f>IF(O174="Não",0,1)</f>
        <v>1</v>
      </c>
      <c r="W174" s="15">
        <f>IF(ISERROR(I174+J174+K174+L174+M174+N174),0,I174+J174+K174+L174+M174+N174)</f>
        <v>596</v>
      </c>
      <c r="X174" s="44">
        <f>IF(ISERROR(ABS(1-U174/'Antigo 2020 2'!U174)),0,ABS(1-U174/'Antigo 2020 2'!U174))</f>
        <v>0</v>
      </c>
      <c r="Y174" s="56">
        <f>INT(X174*100000000000)</f>
        <v>0</v>
      </c>
      <c r="Z174" s="15">
        <f>IF(COUNTIF(Y$5:Y174,Y174)&gt;1,RANK(Y174,Y$5:Y$857)+COUNTIF(Y$5:Y174,Y174)-1,RANK(Y174,Y$5:Y$857))</f>
        <v>170</v>
      </c>
    </row>
    <row r="175" spans="1:26" ht="16.5" thickTop="1" thickBot="1">
      <c r="A175" s="65" t="s">
        <v>388</v>
      </c>
      <c r="B175" s="66" t="s">
        <v>389</v>
      </c>
      <c r="C175" s="67">
        <v>174</v>
      </c>
      <c r="D175" s="67">
        <v>98</v>
      </c>
      <c r="E175" s="67">
        <f>(C175+D175)/2</f>
        <v>136</v>
      </c>
      <c r="F175" s="68">
        <v>1549</v>
      </c>
      <c r="G175" s="68">
        <f>E175+F175</f>
        <v>1685</v>
      </c>
      <c r="H175" s="68">
        <v>40</v>
      </c>
      <c r="I175" s="68">
        <v>0</v>
      </c>
      <c r="J175" s="68">
        <v>0</v>
      </c>
      <c r="K175" s="68">
        <v>0</v>
      </c>
      <c r="L175" s="68">
        <v>0</v>
      </c>
      <c r="M175" s="68">
        <v>0</v>
      </c>
      <c r="N175" s="68">
        <v>12</v>
      </c>
      <c r="O175" s="68" t="s">
        <v>23</v>
      </c>
      <c r="P175" s="70" t="e">
        <f>$U175</f>
        <v>#DIV/0!</v>
      </c>
      <c r="Q175" s="11">
        <f>G175/G$858*0.35</f>
        <v>0.43348033811098857</v>
      </c>
      <c r="R175" s="12">
        <f>H175/H$858*0.3</f>
        <v>0.06</v>
      </c>
      <c r="S175" s="13">
        <f>W175/W$858*0.3</f>
        <v>1.607142857142857E-2</v>
      </c>
      <c r="T175" s="12" t="e">
        <f>V175/V$858*0.05</f>
        <v>#DIV/0!</v>
      </c>
      <c r="U175" s="14" t="e">
        <f>Q175+R175+S175+T175</f>
        <v>#DIV/0!</v>
      </c>
      <c r="V175" s="15">
        <f>IF(O175="Não",0,1)</f>
        <v>0</v>
      </c>
      <c r="W175" s="15">
        <f>IF(ISERROR(I175+J175+K175+L175+M175+N175),0,I175+J175+K175+L175+M175+N175)</f>
        <v>12</v>
      </c>
      <c r="X175" s="44">
        <f>IF(ISERROR(ABS(1-U175/'Antigo 2020 2'!U175)),0,ABS(1-U175/'Antigo 2020 2'!U175))</f>
        <v>0</v>
      </c>
      <c r="Y175" s="56">
        <f>INT(X175*100000000000)</f>
        <v>0</v>
      </c>
      <c r="Z175" s="15">
        <f>IF(COUNTIF(Y$5:Y175,Y175)&gt;1,RANK(Y175,Y$5:Y$857)+COUNTIF(Y$5:Y175,Y175)-1,RANK(Y175,Y$5:Y$857))</f>
        <v>171</v>
      </c>
    </row>
    <row r="176" spans="1:26" ht="16.5" thickTop="1" thickBot="1">
      <c r="A176" s="65" t="s">
        <v>390</v>
      </c>
      <c r="B176" s="66" t="s">
        <v>391</v>
      </c>
      <c r="C176" s="67">
        <v>204</v>
      </c>
      <c r="D176" s="67">
        <v>204</v>
      </c>
      <c r="E176" s="67">
        <f>(C176+D176)/2</f>
        <v>204</v>
      </c>
      <c r="F176" s="68">
        <v>15326</v>
      </c>
      <c r="G176" s="68">
        <f>E176+F176</f>
        <v>15530</v>
      </c>
      <c r="H176" s="68">
        <v>135</v>
      </c>
      <c r="I176" s="68">
        <v>12</v>
      </c>
      <c r="J176" s="68">
        <v>0</v>
      </c>
      <c r="K176" s="68">
        <v>85</v>
      </c>
      <c r="L176" s="68">
        <v>0</v>
      </c>
      <c r="M176" s="68">
        <v>0</v>
      </c>
      <c r="N176" s="68">
        <v>20</v>
      </c>
      <c r="O176" s="68" t="s">
        <v>23</v>
      </c>
      <c r="P176" s="70" t="e">
        <f>$U176</f>
        <v>#DIV/0!</v>
      </c>
      <c r="Q176" s="11">
        <f>G176/G$858*0.35</f>
        <v>3.9952223447262032</v>
      </c>
      <c r="R176" s="12">
        <f>H176/H$858*0.3</f>
        <v>0.20250000000000001</v>
      </c>
      <c r="S176" s="13">
        <f>W176/W$858*0.3</f>
        <v>0.15669642857142857</v>
      </c>
      <c r="T176" s="12" t="e">
        <f>V176/V$858*0.05</f>
        <v>#DIV/0!</v>
      </c>
      <c r="U176" s="14" t="e">
        <f>Q176+R176+S176+T176</f>
        <v>#DIV/0!</v>
      </c>
      <c r="V176" s="15">
        <f>IF(O176="Não",0,1)</f>
        <v>0</v>
      </c>
      <c r="W176" s="15">
        <f>IF(ISERROR(I176+J176+K176+L176+M176+N176),0,I176+J176+K176+L176+M176+N176)</f>
        <v>117</v>
      </c>
      <c r="X176" s="44">
        <f>IF(ISERROR(ABS(1-U176/'Antigo 2020 2'!U176)),0,ABS(1-U176/'Antigo 2020 2'!U176))</f>
        <v>0</v>
      </c>
      <c r="Y176" s="56">
        <f>INT(X176*100000000000)</f>
        <v>0</v>
      </c>
      <c r="Z176" s="15">
        <f>IF(COUNTIF(Y$5:Y176,Y176)&gt;1,RANK(Y176,Y$5:Y$857)+COUNTIF(Y$5:Y176,Y176)-1,RANK(Y176,Y$5:Y$857))</f>
        <v>172</v>
      </c>
    </row>
    <row r="177" spans="1:26" ht="16.5" thickTop="1" thickBot="1">
      <c r="A177" s="65" t="s">
        <v>392</v>
      </c>
      <c r="B177" s="66" t="s">
        <v>393</v>
      </c>
      <c r="C177" s="67">
        <v>237.7</v>
      </c>
      <c r="D177" s="67">
        <v>215</v>
      </c>
      <c r="E177" s="67">
        <f>(C177+D177)/2</f>
        <v>226.35</v>
      </c>
      <c r="F177" s="68">
        <v>2342</v>
      </c>
      <c r="G177" s="68">
        <f>E177+F177</f>
        <v>2568.35</v>
      </c>
      <c r="H177" s="68">
        <v>350</v>
      </c>
      <c r="I177" s="68">
        <v>32</v>
      </c>
      <c r="J177" s="68">
        <v>0</v>
      </c>
      <c r="K177" s="68">
        <v>50</v>
      </c>
      <c r="L177" s="68">
        <v>0</v>
      </c>
      <c r="M177" s="68">
        <v>0</v>
      </c>
      <c r="N177" s="68">
        <v>20</v>
      </c>
      <c r="O177" s="68" t="s">
        <v>30</v>
      </c>
      <c r="P177" s="70" t="e">
        <f>$U177</f>
        <v>#DIV/0!</v>
      </c>
      <c r="Q177" s="11">
        <f>G177/G$858*0.35</f>
        <v>0.66072951120911416</v>
      </c>
      <c r="R177" s="12">
        <f>H177/H$858*0.3</f>
        <v>0.52500000000000002</v>
      </c>
      <c r="S177" s="13">
        <f>W177/W$858*0.3</f>
        <v>0.13660714285714284</v>
      </c>
      <c r="T177" s="12" t="e">
        <f>V177/V$858*0.05</f>
        <v>#DIV/0!</v>
      </c>
      <c r="U177" s="14" t="e">
        <f>Q177+R177+S177+T177</f>
        <v>#DIV/0!</v>
      </c>
      <c r="V177" s="15">
        <f>IF(O177="Não",0,1)</f>
        <v>1</v>
      </c>
      <c r="W177" s="15">
        <f>IF(ISERROR(I177+J177+K177+L177+M177+N177),0,I177+J177+K177+L177+M177+N177)</f>
        <v>102</v>
      </c>
      <c r="X177" s="44">
        <f>IF(ISERROR(ABS(1-U177/'Antigo 2020 2'!U177)),0,ABS(1-U177/'Antigo 2020 2'!U177))</f>
        <v>0</v>
      </c>
      <c r="Y177" s="56">
        <f>INT(X177*100000000000)</f>
        <v>0</v>
      </c>
      <c r="Z177" s="15">
        <f>IF(COUNTIF(Y$5:Y177,Y177)&gt;1,RANK(Y177,Y$5:Y$857)+COUNTIF(Y$5:Y177,Y177)-1,RANK(Y177,Y$5:Y$857))</f>
        <v>173</v>
      </c>
    </row>
    <row r="178" spans="1:26" ht="16.5" thickTop="1" thickBot="1">
      <c r="A178" s="65" t="s">
        <v>394</v>
      </c>
      <c r="B178" s="66" t="s">
        <v>395</v>
      </c>
      <c r="C178" s="67">
        <v>29638.349999999991</v>
      </c>
      <c r="D178" s="67">
        <v>30234</v>
      </c>
      <c r="E178" s="67">
        <f>(C178+D178)/2</f>
        <v>29936.174999999996</v>
      </c>
      <c r="F178" s="68">
        <v>9210</v>
      </c>
      <c r="G178" s="68">
        <f>E178+F178</f>
        <v>39146.174999999996</v>
      </c>
      <c r="H178" s="68">
        <v>569</v>
      </c>
      <c r="I178" s="68">
        <v>73</v>
      </c>
      <c r="J178" s="68">
        <v>0</v>
      </c>
      <c r="K178" s="68">
        <v>12</v>
      </c>
      <c r="L178" s="68">
        <v>0</v>
      </c>
      <c r="M178" s="68">
        <v>0</v>
      </c>
      <c r="N178" s="68">
        <v>20</v>
      </c>
      <c r="O178" s="68" t="s">
        <v>23</v>
      </c>
      <c r="P178" s="70" t="e">
        <f>$U178</f>
        <v>#DIV/0!</v>
      </c>
      <c r="Q178" s="11">
        <f>G178/G$858*0.35</f>
        <v>10.070680815876514</v>
      </c>
      <c r="R178" s="12">
        <f>H178/H$858*0.3</f>
        <v>0.85350000000000004</v>
      </c>
      <c r="S178" s="13">
        <f>W178/W$858*0.3</f>
        <v>0.140625</v>
      </c>
      <c r="T178" s="12" t="e">
        <f>V178/V$858*0.05</f>
        <v>#DIV/0!</v>
      </c>
      <c r="U178" s="14" t="e">
        <f>Q178+R178+S178+T178</f>
        <v>#DIV/0!</v>
      </c>
      <c r="V178" s="15">
        <f>IF(O178="Não",0,1)</f>
        <v>0</v>
      </c>
      <c r="W178" s="15">
        <f>IF(ISERROR(I178+J178+K178+L178+M178+N178),0,I178+J178+K178+L178+M178+N178)</f>
        <v>105</v>
      </c>
      <c r="X178" s="44">
        <f>IF(ISERROR(ABS(1-U178/'Antigo 2020 2'!U178)),0,ABS(1-U178/'Antigo 2020 2'!U178))</f>
        <v>0</v>
      </c>
      <c r="Y178" s="56">
        <f>INT(X178*100000000000)</f>
        <v>0</v>
      </c>
      <c r="Z178" s="15">
        <f>IF(COUNTIF(Y$5:Y178,Y178)&gt;1,RANK(Y178,Y$5:Y$857)+COUNTIF(Y$5:Y178,Y178)-1,RANK(Y178,Y$5:Y$857))</f>
        <v>174</v>
      </c>
    </row>
    <row r="179" spans="1:26" ht="16.5" thickTop="1" thickBot="1">
      <c r="A179" s="65" t="s">
        <v>396</v>
      </c>
      <c r="B179" s="66" t="s">
        <v>397</v>
      </c>
      <c r="C179" s="67">
        <v>271</v>
      </c>
      <c r="D179" s="67">
        <v>368</v>
      </c>
      <c r="E179" s="67">
        <f>(C179+D179)/2</f>
        <v>319.5</v>
      </c>
      <c r="F179" s="68">
        <v>3543</v>
      </c>
      <c r="G179" s="68">
        <f>E179+F179</f>
        <v>3862.5</v>
      </c>
      <c r="H179" s="68">
        <v>94</v>
      </c>
      <c r="I179" s="68">
        <v>22</v>
      </c>
      <c r="J179" s="68">
        <v>0</v>
      </c>
      <c r="K179" s="68">
        <v>30</v>
      </c>
      <c r="L179" s="68">
        <v>35</v>
      </c>
      <c r="M179" s="68">
        <v>0</v>
      </c>
      <c r="N179" s="68">
        <v>0</v>
      </c>
      <c r="O179" s="68" t="s">
        <v>23</v>
      </c>
      <c r="P179" s="70" t="e">
        <f>$U179</f>
        <v>#DIV/0!</v>
      </c>
      <c r="Q179" s="11">
        <f>G179/G$858*0.35</f>
        <v>0.99366041896361623</v>
      </c>
      <c r="R179" s="12">
        <f>H179/H$858*0.3</f>
        <v>0.14099999999999999</v>
      </c>
      <c r="S179" s="13">
        <f>W179/W$858*0.3</f>
        <v>0.11651785714285715</v>
      </c>
      <c r="T179" s="12" t="e">
        <f>V179/V$858*0.05</f>
        <v>#DIV/0!</v>
      </c>
      <c r="U179" s="14" t="e">
        <f>Q179+R179+S179+T179</f>
        <v>#DIV/0!</v>
      </c>
      <c r="V179" s="15">
        <f>IF(O179="Não",0,1)</f>
        <v>0</v>
      </c>
      <c r="W179" s="15">
        <f>IF(ISERROR(I179+J179+K179+L179+M179+N179),0,I179+J179+K179+L179+M179+N179)</f>
        <v>87</v>
      </c>
      <c r="X179" s="44">
        <f>IF(ISERROR(ABS(1-U179/'Antigo 2020 2'!U179)),0,ABS(1-U179/'Antigo 2020 2'!U179))</f>
        <v>0</v>
      </c>
      <c r="Y179" s="56">
        <f>INT(X179*100000000000)</f>
        <v>0</v>
      </c>
      <c r="Z179" s="15">
        <f>IF(COUNTIF(Y$5:Y179,Y179)&gt;1,RANK(Y179,Y$5:Y$857)+COUNTIF(Y$5:Y179,Y179)-1,RANK(Y179,Y$5:Y$857))</f>
        <v>175</v>
      </c>
    </row>
    <row r="180" spans="1:26" ht="16.5" thickTop="1" thickBot="1">
      <c r="A180" s="65" t="s">
        <v>398</v>
      </c>
      <c r="B180" s="66" t="s">
        <v>399</v>
      </c>
      <c r="C180" s="67">
        <v>3210</v>
      </c>
      <c r="D180" s="67">
        <v>3139</v>
      </c>
      <c r="E180" s="67">
        <f>(C180+D180)/2</f>
        <v>3174.5</v>
      </c>
      <c r="F180" s="68">
        <v>6799</v>
      </c>
      <c r="G180" s="68">
        <f>E180+F180</f>
        <v>9973.5</v>
      </c>
      <c r="H180" s="68">
        <v>1216</v>
      </c>
      <c r="I180" s="68">
        <v>49</v>
      </c>
      <c r="J180" s="68">
        <v>0</v>
      </c>
      <c r="K180" s="68">
        <v>262</v>
      </c>
      <c r="L180" s="68">
        <v>0</v>
      </c>
      <c r="M180" s="68">
        <v>0</v>
      </c>
      <c r="N180" s="68">
        <v>4</v>
      </c>
      <c r="O180" s="68" t="s">
        <v>23</v>
      </c>
      <c r="P180" s="70" t="e">
        <f>$U180</f>
        <v>#DIV/0!</v>
      </c>
      <c r="Q180" s="11">
        <f>G180/G$858*0.35</f>
        <v>2.5657662624035278</v>
      </c>
      <c r="R180" s="12">
        <f>H180/H$858*0.3</f>
        <v>1.8239999999999998</v>
      </c>
      <c r="S180" s="13">
        <f>W180/W$858*0.3</f>
        <v>0.421875</v>
      </c>
      <c r="T180" s="12" t="e">
        <f>V180/V$858*0.05</f>
        <v>#DIV/0!</v>
      </c>
      <c r="U180" s="14" t="e">
        <f>Q180+R180+S180+T180</f>
        <v>#DIV/0!</v>
      </c>
      <c r="V180" s="15">
        <f>IF(O180="Não",0,1)</f>
        <v>0</v>
      </c>
      <c r="W180" s="15">
        <f>IF(ISERROR(I180+J180+K180+L180+M180+N180),0,I180+J180+K180+L180+M180+N180)</f>
        <v>315</v>
      </c>
      <c r="X180" s="44">
        <f>IF(ISERROR(ABS(1-U180/'Antigo 2020 2'!U180)),0,ABS(1-U180/'Antigo 2020 2'!U180))</f>
        <v>0</v>
      </c>
      <c r="Y180" s="56">
        <f>INT(X180*100000000000)</f>
        <v>0</v>
      </c>
      <c r="Z180" s="15">
        <f>IF(COUNTIF(Y$5:Y180,Y180)&gt;1,RANK(Y180,Y$5:Y$857)+COUNTIF(Y$5:Y180,Y180)-1,RANK(Y180,Y$5:Y$857))</f>
        <v>176</v>
      </c>
    </row>
    <row r="181" spans="1:26" ht="16.5" thickTop="1" thickBot="1">
      <c r="A181" s="65" t="s">
        <v>400</v>
      </c>
      <c r="B181" s="66" t="s">
        <v>401</v>
      </c>
      <c r="C181" s="67">
        <v>2887</v>
      </c>
      <c r="D181" s="67">
        <v>2623</v>
      </c>
      <c r="E181" s="67">
        <f>(C181+D181)/2</f>
        <v>2755</v>
      </c>
      <c r="F181" s="68">
        <v>6475</v>
      </c>
      <c r="G181" s="68">
        <f>E181+F181</f>
        <v>9230</v>
      </c>
      <c r="H181" s="68">
        <v>2500</v>
      </c>
      <c r="I181" s="68">
        <v>406</v>
      </c>
      <c r="J181" s="68">
        <v>0</v>
      </c>
      <c r="K181" s="68">
        <v>10</v>
      </c>
      <c r="L181" s="68">
        <v>0</v>
      </c>
      <c r="M181" s="68">
        <v>0</v>
      </c>
      <c r="N181" s="68">
        <v>45</v>
      </c>
      <c r="O181" s="68" t="s">
        <v>23</v>
      </c>
      <c r="P181" s="70" t="e">
        <f>$U181</f>
        <v>#DIV/0!</v>
      </c>
      <c r="Q181" s="11">
        <f>G181/G$858*0.35</f>
        <v>2.3744946710768096</v>
      </c>
      <c r="R181" s="12">
        <f>H181/H$858*0.3</f>
        <v>3.75</v>
      </c>
      <c r="S181" s="13">
        <f>W181/W$858*0.3</f>
        <v>0.61741071428571426</v>
      </c>
      <c r="T181" s="12" t="e">
        <f>V181/V$858*0.05</f>
        <v>#DIV/0!</v>
      </c>
      <c r="U181" s="14" t="e">
        <f>Q181+R181+S181+T181</f>
        <v>#DIV/0!</v>
      </c>
      <c r="V181" s="15">
        <f>IF(O181="Não",0,1)</f>
        <v>0</v>
      </c>
      <c r="W181" s="15">
        <f>IF(ISERROR(I181+J181+K181+L181+M181+N181),0,I181+J181+K181+L181+M181+N181)</f>
        <v>461</v>
      </c>
      <c r="X181" s="44">
        <f>IF(ISERROR(ABS(1-U181/'Antigo 2020 2'!U181)),0,ABS(1-U181/'Antigo 2020 2'!U181))</f>
        <v>0</v>
      </c>
      <c r="Y181" s="56">
        <f>INT(X181*100000000000)</f>
        <v>0</v>
      </c>
      <c r="Z181" s="15">
        <f>IF(COUNTIF(Y$5:Y181,Y181)&gt;1,RANK(Y181,Y$5:Y$857)+COUNTIF(Y$5:Y181,Y181)-1,RANK(Y181,Y$5:Y$857))</f>
        <v>177</v>
      </c>
    </row>
    <row r="182" spans="1:26" ht="16.5" thickTop="1" thickBot="1">
      <c r="A182" s="65" t="s">
        <v>402</v>
      </c>
      <c r="B182" s="66" t="s">
        <v>403</v>
      </c>
      <c r="C182" s="67">
        <v>48956</v>
      </c>
      <c r="D182" s="67">
        <v>49041</v>
      </c>
      <c r="E182" s="67">
        <f>(C182+D182)/2</f>
        <v>48998.5</v>
      </c>
      <c r="F182" s="68">
        <v>17816</v>
      </c>
      <c r="G182" s="68">
        <f>E182+F182</f>
        <v>66814.5</v>
      </c>
      <c r="H182" s="68">
        <v>4750</v>
      </c>
      <c r="I182" s="68">
        <v>100</v>
      </c>
      <c r="J182" s="68">
        <v>200</v>
      </c>
      <c r="K182" s="68">
        <v>150</v>
      </c>
      <c r="L182" s="68">
        <v>450</v>
      </c>
      <c r="M182" s="68">
        <v>100</v>
      </c>
      <c r="N182" s="68">
        <v>110</v>
      </c>
      <c r="O182" s="68" t="s">
        <v>30</v>
      </c>
      <c r="P182" s="70" t="e">
        <f>$U182</f>
        <v>#DIV/0!</v>
      </c>
      <c r="Q182" s="11">
        <f>G182/G$858*0.35</f>
        <v>17.188588754134511</v>
      </c>
      <c r="R182" s="12">
        <f>H182/H$858*0.3</f>
        <v>7.125</v>
      </c>
      <c r="S182" s="13">
        <f>W182/W$858*0.3</f>
        <v>1.486607142857143</v>
      </c>
      <c r="T182" s="12" t="e">
        <f>V182/V$858*0.05</f>
        <v>#DIV/0!</v>
      </c>
      <c r="U182" s="14" t="e">
        <f>Q182+R182+S182+T182</f>
        <v>#DIV/0!</v>
      </c>
      <c r="V182" s="15">
        <f>IF(O182="Não",0,1)</f>
        <v>1</v>
      </c>
      <c r="W182" s="15">
        <f>IF(ISERROR(I182+J182+K182+L182+M182+N182),0,I182+J182+K182+L182+M182+N182)</f>
        <v>1110</v>
      </c>
      <c r="X182" s="44">
        <f>IF(ISERROR(ABS(1-U182/'Antigo 2020 2'!U182)),0,ABS(1-U182/'Antigo 2020 2'!U182))</f>
        <v>0</v>
      </c>
      <c r="Y182" s="56">
        <f>INT(X182*100000000000)</f>
        <v>0</v>
      </c>
      <c r="Z182" s="15">
        <f>IF(COUNTIF(Y$5:Y182,Y182)&gt;1,RANK(Y182,Y$5:Y$857)+COUNTIF(Y$5:Y182,Y182)-1,RANK(Y182,Y$5:Y$857))</f>
        <v>178</v>
      </c>
    </row>
    <row r="183" spans="1:26" ht="16.5" thickTop="1" thickBot="1">
      <c r="A183" s="65" t="s">
        <v>404</v>
      </c>
      <c r="B183" s="66" t="s">
        <v>405</v>
      </c>
      <c r="C183" s="67">
        <v>342</v>
      </c>
      <c r="D183" s="67">
        <v>214</v>
      </c>
      <c r="E183" s="67">
        <f>(C183+D183)/2</f>
        <v>278</v>
      </c>
      <c r="F183" s="68">
        <v>11209</v>
      </c>
      <c r="G183" s="68">
        <f>E183+F183</f>
        <v>11487</v>
      </c>
      <c r="H183" s="68">
        <v>65</v>
      </c>
      <c r="I183" s="68">
        <v>0</v>
      </c>
      <c r="J183" s="68">
        <v>0</v>
      </c>
      <c r="K183" s="68">
        <v>62</v>
      </c>
      <c r="L183" s="68">
        <v>0</v>
      </c>
      <c r="M183" s="68">
        <v>0</v>
      </c>
      <c r="N183" s="68">
        <v>0</v>
      </c>
      <c r="O183" s="68" t="s">
        <v>23</v>
      </c>
      <c r="P183" s="70" t="e">
        <f>$U183</f>
        <v>#DIV/0!</v>
      </c>
      <c r="Q183" s="11">
        <f>G183/G$858*0.35</f>
        <v>2.9551267916207271</v>
      </c>
      <c r="R183" s="12">
        <f>H183/H$858*0.3</f>
        <v>9.7500000000000003E-2</v>
      </c>
      <c r="S183" s="13">
        <f>W183/W$858*0.3</f>
        <v>8.3035714285714282E-2</v>
      </c>
      <c r="T183" s="12" t="e">
        <f>V183/V$858*0.05</f>
        <v>#DIV/0!</v>
      </c>
      <c r="U183" s="14" t="e">
        <f>Q183+R183+S183+T183</f>
        <v>#DIV/0!</v>
      </c>
      <c r="V183" s="15">
        <f>IF(O183="Não",0,1)</f>
        <v>0</v>
      </c>
      <c r="W183" s="15">
        <f>IF(ISERROR(I183+J183+K183+L183+M183+N183),0,I183+J183+K183+L183+M183+N183)</f>
        <v>62</v>
      </c>
      <c r="X183" s="44">
        <f>IF(ISERROR(ABS(1-U183/'Antigo 2020 2'!U183)),0,ABS(1-U183/'Antigo 2020 2'!U183))</f>
        <v>0</v>
      </c>
      <c r="Y183" s="56">
        <f>INT(X183*100000000000)</f>
        <v>0</v>
      </c>
      <c r="Z183" s="15">
        <f>IF(COUNTIF(Y$5:Y183,Y183)&gt;1,RANK(Y183,Y$5:Y$857)+COUNTIF(Y$5:Y183,Y183)-1,RANK(Y183,Y$5:Y$857))</f>
        <v>179</v>
      </c>
    </row>
    <row r="184" spans="1:26" ht="16.5" thickTop="1" thickBot="1">
      <c r="A184" s="65" t="s">
        <v>406</v>
      </c>
      <c r="B184" s="66" t="s">
        <v>407</v>
      </c>
      <c r="C184" s="67">
        <v>1433.27</v>
      </c>
      <c r="D184" s="67">
        <v>1467</v>
      </c>
      <c r="E184" s="67">
        <f>(C184+D184)/2</f>
        <v>1450.135</v>
      </c>
      <c r="F184" s="68">
        <v>534</v>
      </c>
      <c r="G184" s="68">
        <f>E184+F184</f>
        <v>1984.135</v>
      </c>
      <c r="H184" s="68">
        <v>640</v>
      </c>
      <c r="I184" s="68">
        <v>139</v>
      </c>
      <c r="J184" s="68">
        <v>0</v>
      </c>
      <c r="K184" s="68">
        <v>0</v>
      </c>
      <c r="L184" s="68">
        <v>0</v>
      </c>
      <c r="M184" s="68">
        <v>0</v>
      </c>
      <c r="N184" s="68">
        <v>0</v>
      </c>
      <c r="O184" s="68" t="s">
        <v>23</v>
      </c>
      <c r="P184" s="70" t="e">
        <f>$U184</f>
        <v>#DIV/0!</v>
      </c>
      <c r="Q184" s="11">
        <f>G184/G$858*0.35</f>
        <v>0.51043531789783159</v>
      </c>
      <c r="R184" s="12">
        <f>H184/H$858*0.3</f>
        <v>0.96</v>
      </c>
      <c r="S184" s="13">
        <f>W184/W$858*0.3</f>
        <v>0.18616071428571429</v>
      </c>
      <c r="T184" s="12" t="e">
        <f>V184/V$858*0.05</f>
        <v>#DIV/0!</v>
      </c>
      <c r="U184" s="14" t="e">
        <f>Q184+R184+S184+T184</f>
        <v>#DIV/0!</v>
      </c>
      <c r="V184" s="15">
        <f>IF(O184="Não",0,1)</f>
        <v>0</v>
      </c>
      <c r="W184" s="15">
        <f>IF(ISERROR(I184+J184+K184+L184+M184+N184),0,I184+J184+K184+L184+M184+N184)</f>
        <v>139</v>
      </c>
      <c r="X184" s="44">
        <f>IF(ISERROR(ABS(1-U184/'Antigo 2020 2'!U184)),0,ABS(1-U184/'Antigo 2020 2'!U184))</f>
        <v>0</v>
      </c>
      <c r="Y184" s="56">
        <f>INT(X184*100000000000)</f>
        <v>0</v>
      </c>
      <c r="Z184" s="15">
        <f>IF(COUNTIF(Y$5:Y184,Y184)&gt;1,RANK(Y184,Y$5:Y$857)+COUNTIF(Y$5:Y184,Y184)-1,RANK(Y184,Y$5:Y$857))</f>
        <v>180</v>
      </c>
    </row>
    <row r="185" spans="1:26" ht="16.5" thickTop="1" thickBot="1">
      <c r="A185" s="65" t="s">
        <v>408</v>
      </c>
      <c r="B185" s="66" t="s">
        <v>409</v>
      </c>
      <c r="C185" s="67">
        <v>6086</v>
      </c>
      <c r="D185" s="67">
        <v>6315</v>
      </c>
      <c r="E185" s="67">
        <f>(C185+D185)/2</f>
        <v>6200.5</v>
      </c>
      <c r="F185" s="68">
        <v>2736</v>
      </c>
      <c r="G185" s="68">
        <f>E185+F185</f>
        <v>8936.5</v>
      </c>
      <c r="H185" s="68">
        <v>600</v>
      </c>
      <c r="I185" s="68">
        <v>259</v>
      </c>
      <c r="J185" s="68">
        <v>0</v>
      </c>
      <c r="K185" s="68">
        <v>60</v>
      </c>
      <c r="L185" s="68">
        <v>0</v>
      </c>
      <c r="M185" s="68">
        <v>0</v>
      </c>
      <c r="N185" s="68">
        <v>12</v>
      </c>
      <c r="O185" s="68" t="s">
        <v>23</v>
      </c>
      <c r="P185" s="70" t="e">
        <f>$U185</f>
        <v>#DIV/0!</v>
      </c>
      <c r="Q185" s="11">
        <f>G185/G$858*0.35</f>
        <v>2.2989893421536198</v>
      </c>
      <c r="R185" s="12">
        <f>H185/H$858*0.3</f>
        <v>0.89999999999999991</v>
      </c>
      <c r="S185" s="13">
        <f>W185/W$858*0.3</f>
        <v>0.44330357142857141</v>
      </c>
      <c r="T185" s="12" t="e">
        <f>V185/V$858*0.05</f>
        <v>#DIV/0!</v>
      </c>
      <c r="U185" s="14" t="e">
        <f>Q185+R185+S185+T185</f>
        <v>#DIV/0!</v>
      </c>
      <c r="V185" s="15">
        <f>IF(O185="Não",0,1)</f>
        <v>0</v>
      </c>
      <c r="W185" s="15">
        <f>IF(ISERROR(I185+J185+K185+L185+M185+N185),0,I185+J185+K185+L185+M185+N185)</f>
        <v>331</v>
      </c>
      <c r="X185" s="44">
        <f>IF(ISERROR(ABS(1-U185/'Antigo 2020 2'!U185)),0,ABS(1-U185/'Antigo 2020 2'!U185))</f>
        <v>0</v>
      </c>
      <c r="Y185" s="56">
        <f>INT(X185*100000000000)</f>
        <v>0</v>
      </c>
      <c r="Z185" s="15">
        <f>IF(COUNTIF(Y$5:Y185,Y185)&gt;1,RANK(Y185,Y$5:Y$857)+COUNTIF(Y$5:Y185,Y185)-1,RANK(Y185,Y$5:Y$857))</f>
        <v>181</v>
      </c>
    </row>
    <row r="186" spans="1:26" ht="16.5" thickTop="1" thickBot="1">
      <c r="A186" s="65" t="s">
        <v>410</v>
      </c>
      <c r="B186" s="66" t="s">
        <v>411</v>
      </c>
      <c r="C186" s="67">
        <v>2091.1999999999998</v>
      </c>
      <c r="D186" s="67">
        <v>1995</v>
      </c>
      <c r="E186" s="67">
        <f>(C186+D186)/2</f>
        <v>2043.1</v>
      </c>
      <c r="F186" s="68">
        <v>24006</v>
      </c>
      <c r="G186" s="68">
        <f>E186+F186</f>
        <v>26049.1</v>
      </c>
      <c r="H186" s="68">
        <v>1200</v>
      </c>
      <c r="I186" s="68">
        <v>353</v>
      </c>
      <c r="J186" s="68">
        <v>0</v>
      </c>
      <c r="K186" s="68">
        <v>58</v>
      </c>
      <c r="L186" s="68">
        <v>0</v>
      </c>
      <c r="M186" s="68">
        <v>0</v>
      </c>
      <c r="N186" s="68">
        <v>50</v>
      </c>
      <c r="O186" s="68" t="s">
        <v>30</v>
      </c>
      <c r="P186" s="70" t="e">
        <f>$U186</f>
        <v>#DIV/0!</v>
      </c>
      <c r="Q186" s="11">
        <f>G186/G$858*0.35</f>
        <v>6.7013487688349862</v>
      </c>
      <c r="R186" s="12">
        <f>H186/H$858*0.3</f>
        <v>1.7999999999999998</v>
      </c>
      <c r="S186" s="13">
        <f>W186/W$858*0.3</f>
        <v>0.61741071428571426</v>
      </c>
      <c r="T186" s="12" t="e">
        <f>V186/V$858*0.05</f>
        <v>#DIV/0!</v>
      </c>
      <c r="U186" s="14" t="e">
        <f>Q186+R186+S186+T186</f>
        <v>#DIV/0!</v>
      </c>
      <c r="V186" s="15">
        <f>IF(O186="Não",0,1)</f>
        <v>1</v>
      </c>
      <c r="W186" s="15">
        <f>IF(ISERROR(I186+J186+K186+L186+M186+N186),0,I186+J186+K186+L186+M186+N186)</f>
        <v>461</v>
      </c>
      <c r="X186" s="44">
        <f>IF(ISERROR(ABS(1-U186/'Antigo 2020 2'!U186)),0,ABS(1-U186/'Antigo 2020 2'!U186))</f>
        <v>0</v>
      </c>
      <c r="Y186" s="56">
        <f>INT(X186*100000000000)</f>
        <v>0</v>
      </c>
      <c r="Z186" s="15">
        <f>IF(COUNTIF(Y$5:Y186,Y186)&gt;1,RANK(Y186,Y$5:Y$857)+COUNTIF(Y$5:Y186,Y186)-1,RANK(Y186,Y$5:Y$857))</f>
        <v>182</v>
      </c>
    </row>
    <row r="187" spans="1:26" ht="16.5" thickTop="1" thickBot="1">
      <c r="A187" s="65" t="s">
        <v>412</v>
      </c>
      <c r="B187" s="66" t="s">
        <v>413</v>
      </c>
      <c r="C187" s="67">
        <v>3479</v>
      </c>
      <c r="D187" s="67">
        <v>3697</v>
      </c>
      <c r="E187" s="67">
        <f>(C187+D187)/2</f>
        <v>3588</v>
      </c>
      <c r="F187" s="68">
        <v>4955</v>
      </c>
      <c r="G187" s="68">
        <f>E187+F187</f>
        <v>8543</v>
      </c>
      <c r="H187" s="68">
        <v>1047</v>
      </c>
      <c r="I187" s="68">
        <v>136</v>
      </c>
      <c r="J187" s="68">
        <v>0</v>
      </c>
      <c r="K187" s="68">
        <v>13</v>
      </c>
      <c r="L187" s="68">
        <v>0</v>
      </c>
      <c r="M187" s="68">
        <v>0</v>
      </c>
      <c r="N187" s="68">
        <v>24</v>
      </c>
      <c r="O187" s="68" t="s">
        <v>30</v>
      </c>
      <c r="P187" s="70" t="e">
        <f>$U187</f>
        <v>#DIV/0!</v>
      </c>
      <c r="Q187" s="11">
        <f>G187/G$858*0.35</f>
        <v>2.1977581771407571</v>
      </c>
      <c r="R187" s="12">
        <f>H187/H$858*0.3</f>
        <v>1.5705</v>
      </c>
      <c r="S187" s="13">
        <f>W187/W$858*0.3</f>
        <v>0.23169642857142858</v>
      </c>
      <c r="T187" s="12" t="e">
        <f>V187/V$858*0.05</f>
        <v>#DIV/0!</v>
      </c>
      <c r="U187" s="14" t="e">
        <f>Q187+R187+S187+T187</f>
        <v>#DIV/0!</v>
      </c>
      <c r="V187" s="15">
        <f>IF(O187="Não",0,1)</f>
        <v>1</v>
      </c>
      <c r="W187" s="15">
        <f>IF(ISERROR(I187+J187+K187+L187+M187+N187),0,I187+J187+K187+L187+M187+N187)</f>
        <v>173</v>
      </c>
      <c r="X187" s="44">
        <f>IF(ISERROR(ABS(1-U187/'Antigo 2020 2'!U187)),0,ABS(1-U187/'Antigo 2020 2'!U187))</f>
        <v>0</v>
      </c>
      <c r="Y187" s="56">
        <f>INT(X187*100000000000)</f>
        <v>0</v>
      </c>
      <c r="Z187" s="15">
        <f>IF(COUNTIF(Y$5:Y187,Y187)&gt;1,RANK(Y187,Y$5:Y$857)+COUNTIF(Y$5:Y187,Y187)-1,RANK(Y187,Y$5:Y$857))</f>
        <v>183</v>
      </c>
    </row>
    <row r="188" spans="1:26" ht="16.5" thickTop="1" thickBot="1">
      <c r="A188" s="65" t="s">
        <v>414</v>
      </c>
      <c r="B188" s="66" t="s">
        <v>415</v>
      </c>
      <c r="C188" s="67">
        <v>2210.1800000000003</v>
      </c>
      <c r="D188" s="67">
        <v>1925</v>
      </c>
      <c r="E188" s="67">
        <f>(C188+D188)/2</f>
        <v>2067.59</v>
      </c>
      <c r="F188" s="68">
        <v>1020</v>
      </c>
      <c r="G188" s="68">
        <f>E188+F188</f>
        <v>3087.59</v>
      </c>
      <c r="H188" s="68">
        <v>1576</v>
      </c>
      <c r="I188" s="68">
        <v>242</v>
      </c>
      <c r="J188" s="68">
        <v>0</v>
      </c>
      <c r="K188" s="68">
        <v>100</v>
      </c>
      <c r="L188" s="68">
        <v>0</v>
      </c>
      <c r="M188" s="68">
        <v>0</v>
      </c>
      <c r="N188" s="68">
        <v>30</v>
      </c>
      <c r="O188" s="68" t="s">
        <v>23</v>
      </c>
      <c r="P188" s="70" t="e">
        <f>$U188</f>
        <v>#DIV/0!</v>
      </c>
      <c r="Q188" s="11">
        <f>G188/G$858*0.35</f>
        <v>0.79430834252113192</v>
      </c>
      <c r="R188" s="12">
        <f>H188/H$858*0.3</f>
        <v>2.3639999999999999</v>
      </c>
      <c r="S188" s="13">
        <f>W188/W$858*0.3</f>
        <v>0.49821428571428572</v>
      </c>
      <c r="T188" s="12" t="e">
        <f>V188/V$858*0.05</f>
        <v>#DIV/0!</v>
      </c>
      <c r="U188" s="14" t="e">
        <f>Q188+R188+S188+T188</f>
        <v>#DIV/0!</v>
      </c>
      <c r="V188" s="15">
        <f>IF(O188="Não",0,1)</f>
        <v>0</v>
      </c>
      <c r="W188" s="15">
        <f>IF(ISERROR(I188+J188+K188+L188+M188+N188),0,I188+J188+K188+L188+M188+N188)</f>
        <v>372</v>
      </c>
      <c r="X188" s="44">
        <f>IF(ISERROR(ABS(1-U188/'Antigo 2020 2'!U188)),0,ABS(1-U188/'Antigo 2020 2'!U188))</f>
        <v>0</v>
      </c>
      <c r="Y188" s="56">
        <f>INT(X188*100000000000)</f>
        <v>0</v>
      </c>
      <c r="Z188" s="15">
        <f>IF(COUNTIF(Y$5:Y188,Y188)&gt;1,RANK(Y188,Y$5:Y$857)+COUNTIF(Y$5:Y188,Y188)-1,RANK(Y188,Y$5:Y$857))</f>
        <v>184</v>
      </c>
    </row>
    <row r="189" spans="1:26" ht="16.5" thickTop="1" thickBot="1">
      <c r="A189" s="65" t="s">
        <v>416</v>
      </c>
      <c r="B189" s="66" t="s">
        <v>417</v>
      </c>
      <c r="C189" s="67">
        <v>2172</v>
      </c>
      <c r="D189" s="67">
        <v>1946</v>
      </c>
      <c r="E189" s="67">
        <f>(C189+D189)/2</f>
        <v>2059</v>
      </c>
      <c r="F189" s="68">
        <v>13970</v>
      </c>
      <c r="G189" s="68">
        <f>E189+F189</f>
        <v>16029</v>
      </c>
      <c r="H189" s="68">
        <v>950</v>
      </c>
      <c r="I189" s="68">
        <v>31</v>
      </c>
      <c r="J189" s="68">
        <v>0</v>
      </c>
      <c r="K189" s="68">
        <v>0</v>
      </c>
      <c r="L189" s="68">
        <v>0</v>
      </c>
      <c r="M189" s="68">
        <v>0</v>
      </c>
      <c r="N189" s="68">
        <v>25</v>
      </c>
      <c r="O189" s="68" t="s">
        <v>30</v>
      </c>
      <c r="P189" s="70" t="e">
        <f>$U189</f>
        <v>#DIV/0!</v>
      </c>
      <c r="Q189" s="11">
        <f>G189/G$858*0.35</f>
        <v>4.1235942668136714</v>
      </c>
      <c r="R189" s="12">
        <f>H189/H$858*0.3</f>
        <v>1.425</v>
      </c>
      <c r="S189" s="13">
        <f>W189/W$858*0.3</f>
        <v>7.4999999999999997E-2</v>
      </c>
      <c r="T189" s="12" t="e">
        <f>V189/V$858*0.05</f>
        <v>#DIV/0!</v>
      </c>
      <c r="U189" s="14" t="e">
        <f>Q189+R189+S189+T189</f>
        <v>#DIV/0!</v>
      </c>
      <c r="V189" s="15">
        <f>IF(O189="Não",0,1)</f>
        <v>1</v>
      </c>
      <c r="W189" s="15">
        <f>IF(ISERROR(I189+J189+K189+L189+M189+N189),0,I189+J189+K189+L189+M189+N189)</f>
        <v>56</v>
      </c>
      <c r="X189" s="44">
        <f>IF(ISERROR(ABS(1-U189/'Antigo 2020 2'!U189)),0,ABS(1-U189/'Antigo 2020 2'!U189))</f>
        <v>0</v>
      </c>
      <c r="Y189" s="56">
        <f>INT(X189*100000000000)</f>
        <v>0</v>
      </c>
      <c r="Z189" s="15">
        <f>IF(COUNTIF(Y$5:Y189,Y189)&gt;1,RANK(Y189,Y$5:Y$857)+COUNTIF(Y$5:Y189,Y189)-1,RANK(Y189,Y$5:Y$857))</f>
        <v>185</v>
      </c>
    </row>
    <row r="190" spans="1:26" ht="25.5" thickTop="1" thickBot="1">
      <c r="A190" s="65" t="s">
        <v>418</v>
      </c>
      <c r="B190" s="66" t="s">
        <v>419</v>
      </c>
      <c r="C190" s="67">
        <v>21704</v>
      </c>
      <c r="D190" s="67">
        <v>22363</v>
      </c>
      <c r="E190" s="67">
        <f>(C190+D190)/2</f>
        <v>22033.5</v>
      </c>
      <c r="F190" s="68">
        <v>49441</v>
      </c>
      <c r="G190" s="68">
        <f>E190+F190</f>
        <v>71474.5</v>
      </c>
      <c r="H190" s="68">
        <v>750</v>
      </c>
      <c r="I190" s="68">
        <v>24</v>
      </c>
      <c r="J190" s="68">
        <v>0</v>
      </c>
      <c r="K190" s="68">
        <v>35</v>
      </c>
      <c r="L190" s="68">
        <v>0</v>
      </c>
      <c r="M190" s="68">
        <v>0</v>
      </c>
      <c r="N190" s="68">
        <v>10</v>
      </c>
      <c r="O190" s="68" t="s">
        <v>30</v>
      </c>
      <c r="P190" s="70" t="e">
        <f>$U190</f>
        <v>#DIV/0!</v>
      </c>
      <c r="Q190" s="11">
        <f>G190/G$858*0.35</f>
        <v>18.387412715913264</v>
      </c>
      <c r="R190" s="12">
        <f>H190/H$858*0.3</f>
        <v>1.125</v>
      </c>
      <c r="S190" s="13">
        <f>W190/W$858*0.3</f>
        <v>9.241071428571429E-2</v>
      </c>
      <c r="T190" s="12" t="e">
        <f>V190/V$858*0.05</f>
        <v>#DIV/0!</v>
      </c>
      <c r="U190" s="14" t="e">
        <f>Q190+R190+S190+T190</f>
        <v>#DIV/0!</v>
      </c>
      <c r="V190" s="15">
        <f>IF(O190="Não",0,1)</f>
        <v>1</v>
      </c>
      <c r="W190" s="15">
        <f>IF(ISERROR(I190+J190+K190+L190+M190+N190),0,I190+J190+K190+L190+M190+N190)</f>
        <v>69</v>
      </c>
      <c r="X190" s="44">
        <f>IF(ISERROR(ABS(1-U190/'Antigo 2020 2'!U190)),0,ABS(1-U190/'Antigo 2020 2'!U190))</f>
        <v>0</v>
      </c>
      <c r="Y190" s="56">
        <f>INT(X190*100000000000)</f>
        <v>0</v>
      </c>
      <c r="Z190" s="15">
        <f>IF(COUNTIF(Y$5:Y190,Y190)&gt;1,RANK(Y190,Y$5:Y$857)+COUNTIF(Y$5:Y190,Y190)-1,RANK(Y190,Y$5:Y$857))</f>
        <v>186</v>
      </c>
    </row>
    <row r="191" spans="1:26" ht="16.5" thickTop="1" thickBot="1">
      <c r="A191" s="65" t="s">
        <v>420</v>
      </c>
      <c r="B191" s="66" t="s">
        <v>421</v>
      </c>
      <c r="C191" s="67">
        <v>1264.2</v>
      </c>
      <c r="D191" s="67">
        <v>1193</v>
      </c>
      <c r="E191" s="67">
        <f>(C191+D191)/2</f>
        <v>1228.5999999999999</v>
      </c>
      <c r="F191" s="68">
        <v>12014</v>
      </c>
      <c r="G191" s="68">
        <f>E191+F191</f>
        <v>13242.6</v>
      </c>
      <c r="H191" s="68">
        <v>2020</v>
      </c>
      <c r="I191" s="68">
        <v>182</v>
      </c>
      <c r="J191" s="68">
        <v>0</v>
      </c>
      <c r="K191" s="68">
        <v>26</v>
      </c>
      <c r="L191" s="68">
        <v>0</v>
      </c>
      <c r="M191" s="68">
        <v>0</v>
      </c>
      <c r="N191" s="68">
        <v>30</v>
      </c>
      <c r="O191" s="68" t="s">
        <v>30</v>
      </c>
      <c r="P191" s="70" t="e">
        <f>$U191</f>
        <v>#DIV/0!</v>
      </c>
      <c r="Q191" s="11">
        <f>G191/G$858*0.35</f>
        <v>3.4067695700110252</v>
      </c>
      <c r="R191" s="12">
        <f>H191/H$858*0.3</f>
        <v>3.03</v>
      </c>
      <c r="S191" s="13">
        <f>W191/W$858*0.3</f>
        <v>0.31874999999999998</v>
      </c>
      <c r="T191" s="12" t="e">
        <f>V191/V$858*0.05</f>
        <v>#DIV/0!</v>
      </c>
      <c r="U191" s="14" t="e">
        <f>Q191+R191+S191+T191</f>
        <v>#DIV/0!</v>
      </c>
      <c r="V191" s="15">
        <f>IF(O191="Não",0,1)</f>
        <v>1</v>
      </c>
      <c r="W191" s="15">
        <f>IF(ISERROR(I191+J191+K191+L191+M191+N191),0,I191+J191+K191+L191+M191+N191)</f>
        <v>238</v>
      </c>
      <c r="X191" s="44">
        <f>IF(ISERROR(ABS(1-U191/'Antigo 2020 2'!U191)),0,ABS(1-U191/'Antigo 2020 2'!U191))</f>
        <v>0</v>
      </c>
      <c r="Y191" s="56">
        <f>INT(X191*100000000000)</f>
        <v>0</v>
      </c>
      <c r="Z191" s="15">
        <f>IF(COUNTIF(Y$5:Y191,Y191)&gt;1,RANK(Y191,Y$5:Y$857)+COUNTIF(Y$5:Y191,Y191)-1,RANK(Y191,Y$5:Y$857))</f>
        <v>187</v>
      </c>
    </row>
    <row r="192" spans="1:26" ht="25.5" thickTop="1" thickBot="1">
      <c r="A192" s="65" t="s">
        <v>422</v>
      </c>
      <c r="B192" s="66" t="s">
        <v>423</v>
      </c>
      <c r="C192" s="67">
        <v>11075</v>
      </c>
      <c r="D192" s="67">
        <v>10331</v>
      </c>
      <c r="E192" s="67">
        <f>(C192+D192)/2</f>
        <v>10703</v>
      </c>
      <c r="F192" s="68">
        <v>10576</v>
      </c>
      <c r="G192" s="68">
        <f>E192+F192</f>
        <v>21279</v>
      </c>
      <c r="H192" s="68">
        <v>1600</v>
      </c>
      <c r="I192" s="68">
        <v>35</v>
      </c>
      <c r="J192" s="68">
        <v>0</v>
      </c>
      <c r="K192" s="68">
        <v>50</v>
      </c>
      <c r="L192" s="68">
        <v>0</v>
      </c>
      <c r="M192" s="68">
        <v>0</v>
      </c>
      <c r="N192" s="68">
        <v>12</v>
      </c>
      <c r="O192" s="68" t="s">
        <v>23</v>
      </c>
      <c r="P192" s="70" t="e">
        <f>$U192</f>
        <v>#DIV/0!</v>
      </c>
      <c r="Q192" s="11">
        <f>G192/G$858*0.35</f>
        <v>5.4742006615214986</v>
      </c>
      <c r="R192" s="12">
        <f>H192/H$858*0.3</f>
        <v>2.4</v>
      </c>
      <c r="S192" s="13">
        <f>W192/W$858*0.3</f>
        <v>0.1299107142857143</v>
      </c>
      <c r="T192" s="12" t="e">
        <f>V192/V$858*0.05</f>
        <v>#DIV/0!</v>
      </c>
      <c r="U192" s="14" t="e">
        <f>Q192+R192+S192+T192</f>
        <v>#DIV/0!</v>
      </c>
      <c r="V192" s="15">
        <f>IF(O192="Não",0,1)</f>
        <v>0</v>
      </c>
      <c r="W192" s="15">
        <f>IF(ISERROR(I192+J192+K192+L192+M192+N192),0,I192+J192+K192+L192+M192+N192)</f>
        <v>97</v>
      </c>
      <c r="X192" s="44">
        <f>IF(ISERROR(ABS(1-U192/'Antigo 2020 2'!U192)),0,ABS(1-U192/'Antigo 2020 2'!U192))</f>
        <v>0</v>
      </c>
      <c r="Y192" s="56">
        <f>INT(X192*100000000000)</f>
        <v>0</v>
      </c>
      <c r="Z192" s="15">
        <f>IF(COUNTIF(Y$5:Y192,Y192)&gt;1,RANK(Y192,Y$5:Y$857)+COUNTIF(Y$5:Y192,Y192)-1,RANK(Y192,Y$5:Y$857))</f>
        <v>188</v>
      </c>
    </row>
    <row r="193" spans="1:26" ht="25.5" thickTop="1" thickBot="1">
      <c r="A193" s="65" t="s">
        <v>424</v>
      </c>
      <c r="B193" s="66" t="s">
        <v>425</v>
      </c>
      <c r="C193" s="67">
        <v>3226</v>
      </c>
      <c r="D193" s="67">
        <v>2271</v>
      </c>
      <c r="E193" s="67">
        <f>(C193+D193)/2</f>
        <v>2748.5</v>
      </c>
      <c r="F193" s="68">
        <v>9845</v>
      </c>
      <c r="G193" s="68">
        <f>E193+F193</f>
        <v>12593.5</v>
      </c>
      <c r="H193" s="68">
        <v>600</v>
      </c>
      <c r="I193" s="68">
        <v>163</v>
      </c>
      <c r="J193" s="68"/>
      <c r="K193" s="68"/>
      <c r="L193" s="68"/>
      <c r="M193" s="68"/>
      <c r="N193" s="68"/>
      <c r="O193" s="68" t="s">
        <v>23</v>
      </c>
      <c r="P193" s="70" t="e">
        <f>$U193</f>
        <v>#DIV/0!</v>
      </c>
      <c r="Q193" s="11">
        <f>G193/G$858*0.35</f>
        <v>3.2397831679529583</v>
      </c>
      <c r="R193" s="12">
        <f>H193/H$858*0.3</f>
        <v>0.89999999999999991</v>
      </c>
      <c r="S193" s="13">
        <f>W193/W$858*0.3</f>
        <v>0.2183035714285714</v>
      </c>
      <c r="T193" s="12" t="e">
        <f>V193/V$858*0.05</f>
        <v>#DIV/0!</v>
      </c>
      <c r="U193" s="14" t="e">
        <f>Q193+R193+S193+T193</f>
        <v>#DIV/0!</v>
      </c>
      <c r="V193" s="15">
        <f>IF(O193="Não",0,1)</f>
        <v>0</v>
      </c>
      <c r="W193" s="15">
        <f>IF(ISERROR(I193+J193+K193+L193+M193+N193),0,I193+J193+K193+L193+M193+N193)</f>
        <v>163</v>
      </c>
      <c r="X193" s="44">
        <f>IF(ISERROR(ABS(1-U193/'Antigo 2020 2'!U193)),0,ABS(1-U193/'Antigo 2020 2'!U193))</f>
        <v>0</v>
      </c>
      <c r="Y193" s="56">
        <f>INT(X193*100000000000)</f>
        <v>0</v>
      </c>
      <c r="Z193" s="15">
        <f>IF(COUNTIF(Y$5:Y193,Y193)&gt;1,RANK(Y193,Y$5:Y$857)+COUNTIF(Y$5:Y193,Y193)-1,RANK(Y193,Y$5:Y$857))</f>
        <v>189</v>
      </c>
    </row>
    <row r="194" spans="1:26" ht="25.5" thickTop="1" thickBot="1">
      <c r="A194" s="65" t="s">
        <v>426</v>
      </c>
      <c r="B194" s="66" t="s">
        <v>427</v>
      </c>
      <c r="C194" s="67">
        <v>99555</v>
      </c>
      <c r="D194" s="67">
        <v>116655</v>
      </c>
      <c r="E194" s="67">
        <f>(C194+D194)/2</f>
        <v>108105</v>
      </c>
      <c r="F194" s="68">
        <v>2557</v>
      </c>
      <c r="G194" s="68">
        <f>E194+F194</f>
        <v>110662</v>
      </c>
      <c r="H194" s="68">
        <v>476</v>
      </c>
      <c r="I194" s="68">
        <v>56</v>
      </c>
      <c r="J194" s="68">
        <v>0</v>
      </c>
      <c r="K194" s="68">
        <v>75</v>
      </c>
      <c r="L194" s="68">
        <v>0</v>
      </c>
      <c r="M194" s="68">
        <v>0</v>
      </c>
      <c r="N194" s="68">
        <v>35</v>
      </c>
      <c r="O194" s="68" t="s">
        <v>23</v>
      </c>
      <c r="P194" s="70" t="e">
        <f>$U194</f>
        <v>#DIV/0!</v>
      </c>
      <c r="Q194" s="11">
        <f>G194/G$858*0.35</f>
        <v>28.468724733553838</v>
      </c>
      <c r="R194" s="12">
        <f>H194/H$858*0.3</f>
        <v>0.71399999999999997</v>
      </c>
      <c r="S194" s="13">
        <f>W194/W$858*0.3</f>
        <v>0.22232142857142859</v>
      </c>
      <c r="T194" s="12" t="e">
        <f>V194/V$858*0.05</f>
        <v>#DIV/0!</v>
      </c>
      <c r="U194" s="14" t="e">
        <f>Q194+R194+S194+T194</f>
        <v>#DIV/0!</v>
      </c>
      <c r="V194" s="15">
        <f>IF(O194="Não",0,1)</f>
        <v>0</v>
      </c>
      <c r="W194" s="15">
        <f>IF(ISERROR(I194+J194+K194+L194+M194+N194),0,I194+J194+K194+L194+M194+N194)</f>
        <v>166</v>
      </c>
      <c r="X194" s="44">
        <f>IF(ISERROR(ABS(1-U194/'Antigo 2020 2'!U194)),0,ABS(1-U194/'Antigo 2020 2'!U194))</f>
        <v>0</v>
      </c>
      <c r="Y194" s="56">
        <f>INT(X194*100000000000)</f>
        <v>0</v>
      </c>
      <c r="Z194" s="15">
        <f>IF(COUNTIF(Y$5:Y194,Y194)&gt;1,RANK(Y194,Y$5:Y$857)+COUNTIF(Y$5:Y194,Y194)-1,RANK(Y194,Y$5:Y$857))</f>
        <v>190</v>
      </c>
    </row>
    <row r="195" spans="1:26" ht="25.5" thickTop="1" thickBot="1">
      <c r="A195" s="65" t="s">
        <v>428</v>
      </c>
      <c r="B195" s="66" t="s">
        <v>429</v>
      </c>
      <c r="C195" s="67">
        <v>2545.1999999999994</v>
      </c>
      <c r="D195" s="67">
        <v>2600</v>
      </c>
      <c r="E195" s="67">
        <f>(C195+D195)/2</f>
        <v>2572.5999999999995</v>
      </c>
      <c r="F195" s="68">
        <v>1203</v>
      </c>
      <c r="G195" s="68">
        <f>E195+F195</f>
        <v>3775.5999999999995</v>
      </c>
      <c r="H195" s="68">
        <v>745</v>
      </c>
      <c r="I195" s="68">
        <v>109</v>
      </c>
      <c r="J195" s="68">
        <v>0</v>
      </c>
      <c r="K195" s="68">
        <v>350</v>
      </c>
      <c r="L195" s="68">
        <v>0</v>
      </c>
      <c r="M195" s="68">
        <v>0</v>
      </c>
      <c r="N195" s="68">
        <v>0</v>
      </c>
      <c r="O195" s="68" t="s">
        <v>23</v>
      </c>
      <c r="P195" s="70" t="e">
        <f>$U195</f>
        <v>#DIV/0!</v>
      </c>
      <c r="Q195" s="11">
        <f>G195/G$858*0.35</f>
        <v>0.97130466740169041</v>
      </c>
      <c r="R195" s="12">
        <f>H195/H$858*0.3</f>
        <v>1.1174999999999999</v>
      </c>
      <c r="S195" s="13">
        <f>W195/W$858*0.3</f>
        <v>0.61473214285714284</v>
      </c>
      <c r="T195" s="12" t="e">
        <f>V195/V$858*0.05</f>
        <v>#DIV/0!</v>
      </c>
      <c r="U195" s="14" t="e">
        <f>Q195+R195+S195+T195</f>
        <v>#DIV/0!</v>
      </c>
      <c r="V195" s="15">
        <f>IF(O195="Não",0,1)</f>
        <v>0</v>
      </c>
      <c r="W195" s="15">
        <f>IF(ISERROR(I195+J195+K195+L195+M195+N195),0,I195+J195+K195+L195+M195+N195)</f>
        <v>459</v>
      </c>
      <c r="X195" s="44">
        <f>IF(ISERROR(ABS(1-U195/'Antigo 2020 2'!U195)),0,ABS(1-U195/'Antigo 2020 2'!U195))</f>
        <v>0</v>
      </c>
      <c r="Y195" s="56">
        <f>INT(X195*100000000000)</f>
        <v>0</v>
      </c>
      <c r="Z195" s="15">
        <f>IF(COUNTIF(Y$5:Y195,Y195)&gt;1,RANK(Y195,Y$5:Y$857)+COUNTIF(Y$5:Y195,Y195)-1,RANK(Y195,Y$5:Y$857))</f>
        <v>191</v>
      </c>
    </row>
    <row r="196" spans="1:26" ht="25.5" thickTop="1" thickBot="1">
      <c r="A196" s="65" t="s">
        <v>430</v>
      </c>
      <c r="B196" s="66" t="s">
        <v>431</v>
      </c>
      <c r="C196" s="67">
        <v>1612</v>
      </c>
      <c r="D196" s="67">
        <v>1718</v>
      </c>
      <c r="E196" s="67">
        <f>(C196+D196)/2</f>
        <v>1665</v>
      </c>
      <c r="F196" s="68">
        <v>13660</v>
      </c>
      <c r="G196" s="68">
        <f>E196+F196</f>
        <v>15325</v>
      </c>
      <c r="H196" s="68">
        <v>550</v>
      </c>
      <c r="I196" s="68">
        <v>63</v>
      </c>
      <c r="J196" s="68">
        <v>0</v>
      </c>
      <c r="K196" s="68">
        <v>358</v>
      </c>
      <c r="L196" s="68">
        <v>15</v>
      </c>
      <c r="M196" s="68">
        <v>0</v>
      </c>
      <c r="N196" s="68">
        <v>15</v>
      </c>
      <c r="O196" s="68" t="s">
        <v>30</v>
      </c>
      <c r="P196" s="70" t="e">
        <f>$U196</f>
        <v>#DIV/0!</v>
      </c>
      <c r="Q196" s="11">
        <f>G196/G$858*0.35</f>
        <v>3.942484380742374</v>
      </c>
      <c r="R196" s="12">
        <f>H196/H$858*0.3</f>
        <v>0.82499999999999996</v>
      </c>
      <c r="S196" s="13">
        <f>W196/W$858*0.3</f>
        <v>0.60401785714285716</v>
      </c>
      <c r="T196" s="12" t="e">
        <f>V196/V$858*0.05</f>
        <v>#DIV/0!</v>
      </c>
      <c r="U196" s="14" t="e">
        <f>Q196+R196+S196+T196</f>
        <v>#DIV/0!</v>
      </c>
      <c r="V196" s="15">
        <f>IF(O196="Não",0,1)</f>
        <v>1</v>
      </c>
      <c r="W196" s="15">
        <f>IF(ISERROR(I196+J196+K196+L196+M196+N196),0,I196+J196+K196+L196+M196+N196)</f>
        <v>451</v>
      </c>
      <c r="X196" s="44">
        <f>IF(ISERROR(ABS(1-U196/'Antigo 2020 2'!U196)),0,ABS(1-U196/'Antigo 2020 2'!U196))</f>
        <v>0</v>
      </c>
      <c r="Y196" s="56">
        <f>INT(X196*100000000000)</f>
        <v>0</v>
      </c>
      <c r="Z196" s="15">
        <f>IF(COUNTIF(Y$5:Y196,Y196)&gt;1,RANK(Y196,Y$5:Y$857)+COUNTIF(Y$5:Y196,Y196)-1,RANK(Y196,Y$5:Y$857))</f>
        <v>192</v>
      </c>
    </row>
    <row r="197" spans="1:26" ht="25.5" thickTop="1" thickBot="1">
      <c r="A197" s="65" t="s">
        <v>432</v>
      </c>
      <c r="B197" s="66" t="s">
        <v>433</v>
      </c>
      <c r="C197" s="67">
        <v>11827.5</v>
      </c>
      <c r="D197" s="67">
        <v>12003</v>
      </c>
      <c r="E197" s="67">
        <f>(C197+D197)/2</f>
        <v>11915.25</v>
      </c>
      <c r="F197" s="68">
        <v>23577</v>
      </c>
      <c r="G197" s="68">
        <f>E197+F197</f>
        <v>35492.25</v>
      </c>
      <c r="H197" s="68">
        <v>850</v>
      </c>
      <c r="I197" s="68">
        <v>61</v>
      </c>
      <c r="J197" s="68">
        <v>0</v>
      </c>
      <c r="K197" s="68">
        <v>120</v>
      </c>
      <c r="L197" s="68">
        <v>120</v>
      </c>
      <c r="M197" s="68">
        <v>20</v>
      </c>
      <c r="N197" s="68">
        <v>80</v>
      </c>
      <c r="O197" s="68" t="s">
        <v>30</v>
      </c>
      <c r="P197" s="70" t="e">
        <f>$U197</f>
        <v>#DIV/0!</v>
      </c>
      <c r="Q197" s="11">
        <f>G197/G$858*0.35</f>
        <v>9.1306780595369332</v>
      </c>
      <c r="R197" s="12">
        <f>H197/H$858*0.3</f>
        <v>1.2749999999999999</v>
      </c>
      <c r="S197" s="13">
        <f>W197/W$858*0.3</f>
        <v>0.53705357142857135</v>
      </c>
      <c r="T197" s="12" t="e">
        <f>V197/V$858*0.05</f>
        <v>#DIV/0!</v>
      </c>
      <c r="U197" s="14" t="e">
        <f>Q197+R197+S197+T197</f>
        <v>#DIV/0!</v>
      </c>
      <c r="V197" s="15">
        <f>IF(O197="Não",0,1)</f>
        <v>1</v>
      </c>
      <c r="W197" s="15">
        <f>IF(ISERROR(I197+J197+K197+L197+M197+N197),0,I197+J197+K197+L197+M197+N197)</f>
        <v>401</v>
      </c>
      <c r="X197" s="44">
        <f>IF(ISERROR(ABS(1-U197/'Antigo 2020 2'!U197)),0,ABS(1-U197/'Antigo 2020 2'!U197))</f>
        <v>0</v>
      </c>
      <c r="Y197" s="56">
        <f>INT(X197*100000000000)</f>
        <v>0</v>
      </c>
      <c r="Z197" s="15">
        <f>IF(COUNTIF(Y$5:Y197,Y197)&gt;1,RANK(Y197,Y$5:Y$857)+COUNTIF(Y$5:Y197,Y197)-1,RANK(Y197,Y$5:Y$857))</f>
        <v>193</v>
      </c>
    </row>
    <row r="198" spans="1:26" ht="16.5" customHeight="1" thickTop="1" thickBot="1">
      <c r="A198" s="65" t="s">
        <v>434</v>
      </c>
      <c r="B198" s="66" t="s">
        <v>435</v>
      </c>
      <c r="C198" s="67">
        <v>942</v>
      </c>
      <c r="D198" s="67">
        <v>1092</v>
      </c>
      <c r="E198" s="67">
        <f>(C198+D198)/2</f>
        <v>1017</v>
      </c>
      <c r="F198" s="68">
        <v>8851</v>
      </c>
      <c r="G198" s="68">
        <f>E198+F198</f>
        <v>9868</v>
      </c>
      <c r="H198" s="68">
        <v>407</v>
      </c>
      <c r="I198" s="68">
        <v>35</v>
      </c>
      <c r="J198" s="68">
        <v>0</v>
      </c>
      <c r="K198" s="68">
        <v>15</v>
      </c>
      <c r="L198" s="68">
        <v>180</v>
      </c>
      <c r="M198" s="68">
        <v>0</v>
      </c>
      <c r="N198" s="68">
        <v>0</v>
      </c>
      <c r="O198" s="68" t="s">
        <v>23</v>
      </c>
      <c r="P198" s="70" t="e">
        <f>$U198</f>
        <v>#DIV/0!</v>
      </c>
      <c r="Q198" s="11">
        <f>G198/G$858*0.35</f>
        <v>2.5386255053289228</v>
      </c>
      <c r="R198" s="12">
        <f>H198/H$858*0.3</f>
        <v>0.61050000000000004</v>
      </c>
      <c r="S198" s="13">
        <f>W198/W$858*0.3</f>
        <v>0.30803571428571425</v>
      </c>
      <c r="T198" s="12" t="e">
        <f>V198/V$858*0.05</f>
        <v>#DIV/0!</v>
      </c>
      <c r="U198" s="14" t="e">
        <f>Q198+R198+S198+T198</f>
        <v>#DIV/0!</v>
      </c>
      <c r="V198" s="15">
        <f>IF(O198="Não",0,1)</f>
        <v>0</v>
      </c>
      <c r="W198" s="15">
        <f>IF(ISERROR(I198+J198+K198+L198+M198+N198),0,I198+J198+K198+L198+M198+N198)</f>
        <v>230</v>
      </c>
      <c r="X198" s="44">
        <f>IF(ISERROR(ABS(1-U198/'Antigo 2020 2'!U198)),0,ABS(1-U198/'Antigo 2020 2'!U198))</f>
        <v>0</v>
      </c>
      <c r="Y198" s="56">
        <f>INT(X198*100000000000)</f>
        <v>0</v>
      </c>
      <c r="Z198" s="15">
        <f>IF(COUNTIF(Y$5:Y198,Y198)&gt;1,RANK(Y198,Y$5:Y$857)+COUNTIF(Y$5:Y198,Y198)-1,RANK(Y198,Y$5:Y$857))</f>
        <v>194</v>
      </c>
    </row>
    <row r="199" spans="1:26" ht="25.5" thickTop="1" thickBot="1">
      <c r="A199" s="65" t="s">
        <v>436</v>
      </c>
      <c r="B199" s="66" t="s">
        <v>437</v>
      </c>
      <c r="C199" s="67">
        <v>17020</v>
      </c>
      <c r="D199" s="67">
        <v>21880</v>
      </c>
      <c r="E199" s="67">
        <f>(C199+D199)/2</f>
        <v>19450</v>
      </c>
      <c r="F199" s="68">
        <v>4279</v>
      </c>
      <c r="G199" s="68">
        <f>E199+F199</f>
        <v>23729</v>
      </c>
      <c r="H199" s="68">
        <v>374</v>
      </c>
      <c r="I199" s="68">
        <v>168</v>
      </c>
      <c r="J199" s="68"/>
      <c r="K199" s="68">
        <v>5</v>
      </c>
      <c r="L199" s="68"/>
      <c r="M199" s="68"/>
      <c r="N199" s="68">
        <v>23</v>
      </c>
      <c r="O199" s="68" t="s">
        <v>23</v>
      </c>
      <c r="P199" s="70" t="e">
        <f>$U199</f>
        <v>#DIV/0!</v>
      </c>
      <c r="Q199" s="11">
        <f>G199/G$858*0.35</f>
        <v>6.104483645718485</v>
      </c>
      <c r="R199" s="12">
        <f>H199/H$858*0.3</f>
        <v>0.56100000000000005</v>
      </c>
      <c r="S199" s="13">
        <f>W199/W$858*0.3</f>
        <v>0.26250000000000001</v>
      </c>
      <c r="T199" s="12" t="e">
        <f>V199/V$858*0.05</f>
        <v>#DIV/0!</v>
      </c>
      <c r="U199" s="14" t="e">
        <f>Q199+R199+S199+T199</f>
        <v>#DIV/0!</v>
      </c>
      <c r="V199" s="15">
        <f>IF(O199="Não",0,1)</f>
        <v>0</v>
      </c>
      <c r="W199" s="15">
        <f>IF(ISERROR(I199+J199+K199+L199+M199+N199),0,I199+J199+K199+L199+M199+N199)</f>
        <v>196</v>
      </c>
      <c r="X199" s="44">
        <f>IF(ISERROR(ABS(1-U199/'Antigo 2020 2'!U199)),0,ABS(1-U199/'Antigo 2020 2'!U199))</f>
        <v>0</v>
      </c>
      <c r="Y199" s="56">
        <f>INT(X199*100000000000)</f>
        <v>0</v>
      </c>
      <c r="Z199" s="15">
        <f>IF(COUNTIF(Y$5:Y199,Y199)&gt;1,RANK(Y199,Y$5:Y$857)+COUNTIF(Y$5:Y199,Y199)-1,RANK(Y199,Y$5:Y$857))</f>
        <v>195</v>
      </c>
    </row>
    <row r="200" spans="1:26" ht="25.5" thickTop="1" thickBot="1">
      <c r="A200" s="65" t="s">
        <v>438</v>
      </c>
      <c r="B200" s="66" t="s">
        <v>439</v>
      </c>
      <c r="C200" s="67">
        <v>2407.9299999999998</v>
      </c>
      <c r="D200" s="67">
        <v>2336</v>
      </c>
      <c r="E200" s="67">
        <f>(C200+D200)/2</f>
        <v>2371.9650000000001</v>
      </c>
      <c r="F200" s="68">
        <v>6356</v>
      </c>
      <c r="G200" s="68">
        <f>E200+F200</f>
        <v>8727.9650000000001</v>
      </c>
      <c r="H200" s="68">
        <v>750</v>
      </c>
      <c r="I200" s="68">
        <v>163</v>
      </c>
      <c r="J200" s="68">
        <v>0</v>
      </c>
      <c r="K200" s="68">
        <v>0</v>
      </c>
      <c r="L200" s="68">
        <v>0</v>
      </c>
      <c r="M200" s="68">
        <v>0</v>
      </c>
      <c r="N200" s="68">
        <v>20</v>
      </c>
      <c r="O200" s="68" t="s">
        <v>30</v>
      </c>
      <c r="P200" s="70" t="e">
        <f>$U200</f>
        <v>#DIV/0!</v>
      </c>
      <c r="Q200" s="11">
        <f>G200/G$858*0.35</f>
        <v>2.2453419698640205</v>
      </c>
      <c r="R200" s="12">
        <f>H200/H$858*0.3</f>
        <v>1.125</v>
      </c>
      <c r="S200" s="13">
        <f>W200/W$858*0.3</f>
        <v>0.2450892857142857</v>
      </c>
      <c r="T200" s="12" t="e">
        <f>V200/V$858*0.05</f>
        <v>#DIV/0!</v>
      </c>
      <c r="U200" s="14" t="e">
        <f>Q200+R200+S200+T200</f>
        <v>#DIV/0!</v>
      </c>
      <c r="V200" s="15">
        <f>IF(O200="Não",0,1)</f>
        <v>1</v>
      </c>
      <c r="W200" s="15">
        <f>IF(ISERROR(I200+J200+K200+L200+M200+N200),0,I200+J200+K200+L200+M200+N200)</f>
        <v>183</v>
      </c>
      <c r="X200" s="44">
        <f>IF(ISERROR(ABS(1-U200/'Antigo 2020 2'!U200)),0,ABS(1-U200/'Antigo 2020 2'!U200))</f>
        <v>0</v>
      </c>
      <c r="Y200" s="56">
        <f>INT(X200*100000000000)</f>
        <v>0</v>
      </c>
      <c r="Z200" s="15">
        <f>IF(COUNTIF(Y$5:Y200,Y200)&gt;1,RANK(Y200,Y$5:Y$857)+COUNTIF(Y$5:Y200,Y200)-1,RANK(Y200,Y$5:Y$857))</f>
        <v>196</v>
      </c>
    </row>
    <row r="201" spans="1:26" ht="16.5" thickTop="1" thickBot="1">
      <c r="A201" s="65" t="s">
        <v>440</v>
      </c>
      <c r="B201" s="66" t="s">
        <v>441</v>
      </c>
      <c r="C201" s="67">
        <v>2086</v>
      </c>
      <c r="D201" s="67">
        <v>850</v>
      </c>
      <c r="E201" s="67">
        <f>(C201+D201)/2</f>
        <v>1468</v>
      </c>
      <c r="F201" s="68">
        <v>4955</v>
      </c>
      <c r="G201" s="68">
        <f>E201+F201</f>
        <v>6423</v>
      </c>
      <c r="H201" s="68">
        <v>3500</v>
      </c>
      <c r="I201" s="68">
        <v>453</v>
      </c>
      <c r="J201" s="68">
        <v>0</v>
      </c>
      <c r="K201" s="68">
        <v>0</v>
      </c>
      <c r="L201" s="68">
        <v>0</v>
      </c>
      <c r="M201" s="68">
        <v>0</v>
      </c>
      <c r="N201" s="68">
        <v>23</v>
      </c>
      <c r="O201" s="68" t="s">
        <v>23</v>
      </c>
      <c r="P201" s="70" t="e">
        <f>$U201</f>
        <v>#DIV/0!</v>
      </c>
      <c r="Q201" s="11">
        <f>G201/G$858*0.35</f>
        <v>1.6523704520396911</v>
      </c>
      <c r="R201" s="12">
        <f>H201/H$858*0.3</f>
        <v>5.25</v>
      </c>
      <c r="S201" s="13">
        <f>W201/W$858*0.3</f>
        <v>0.63749999999999996</v>
      </c>
      <c r="T201" s="12" t="e">
        <f>V201/V$858*0.05</f>
        <v>#DIV/0!</v>
      </c>
      <c r="U201" s="14" t="e">
        <f>Q201+R201+S201+T201</f>
        <v>#DIV/0!</v>
      </c>
      <c r="V201" s="15">
        <f>IF(O201="Não",0,1)</f>
        <v>0</v>
      </c>
      <c r="W201" s="15">
        <f>IF(ISERROR(I201+J201+K201+L201+M201+N201),0,I201+J201+K201+L201+M201+N201)</f>
        <v>476</v>
      </c>
      <c r="X201" s="44">
        <f>IF(ISERROR(ABS(1-U201/'Antigo 2020 2'!U201)),0,ABS(1-U201/'Antigo 2020 2'!U201))</f>
        <v>0</v>
      </c>
      <c r="Y201" s="56">
        <f>INT(X201*100000000000)</f>
        <v>0</v>
      </c>
      <c r="Z201" s="15">
        <f>IF(COUNTIF(Y$5:Y201,Y201)&gt;1,RANK(Y201,Y$5:Y$857)+COUNTIF(Y$5:Y201,Y201)-1,RANK(Y201,Y$5:Y$857))</f>
        <v>197</v>
      </c>
    </row>
    <row r="202" spans="1:26" ht="16.5" thickTop="1" thickBot="1">
      <c r="A202" s="65" t="s">
        <v>442</v>
      </c>
      <c r="B202" s="66" t="s">
        <v>443</v>
      </c>
      <c r="C202" s="67">
        <v>20</v>
      </c>
      <c r="D202" s="67">
        <v>20</v>
      </c>
      <c r="E202" s="67">
        <f>(C202+D202)/2</f>
        <v>20</v>
      </c>
      <c r="F202" s="68">
        <v>622</v>
      </c>
      <c r="G202" s="68">
        <f>E202+F202</f>
        <v>642</v>
      </c>
      <c r="H202" s="68">
        <v>6</v>
      </c>
      <c r="I202" s="68">
        <v>0</v>
      </c>
      <c r="J202" s="68">
        <v>0</v>
      </c>
      <c r="K202" s="68">
        <v>0</v>
      </c>
      <c r="L202" s="68">
        <v>0</v>
      </c>
      <c r="M202" s="68">
        <v>0</v>
      </c>
      <c r="N202" s="68">
        <v>1</v>
      </c>
      <c r="O202" s="68" t="s">
        <v>23</v>
      </c>
      <c r="P202" s="70" t="e">
        <f>$U202</f>
        <v>#DIV/0!</v>
      </c>
      <c r="Q202" s="11">
        <f>G202/G$858*0.35</f>
        <v>0.1651598676957001</v>
      </c>
      <c r="R202" s="12">
        <f>H202/H$858*0.3</f>
        <v>8.9999999999999993E-3</v>
      </c>
      <c r="S202" s="13">
        <f>W202/W$858*0.3</f>
        <v>1.3392857142857141E-3</v>
      </c>
      <c r="T202" s="12" t="e">
        <f>V202/V$858*0.05</f>
        <v>#DIV/0!</v>
      </c>
      <c r="U202" s="14" t="e">
        <f>Q202+R202+S202+T202</f>
        <v>#DIV/0!</v>
      </c>
      <c r="V202" s="15">
        <f>IF(O202="Não",0,1)</f>
        <v>0</v>
      </c>
      <c r="W202" s="15">
        <f>IF(ISERROR(I202+J202+K202+L202+M202+N202),0,I202+J202+K202+L202+M202+N202)</f>
        <v>1</v>
      </c>
      <c r="X202" s="44">
        <f>IF(ISERROR(ABS(1-U202/'Antigo 2020 2'!U202)),0,ABS(1-U202/'Antigo 2020 2'!U202))</f>
        <v>0</v>
      </c>
      <c r="Y202" s="56">
        <f>INT(X202*100000000000)</f>
        <v>0</v>
      </c>
      <c r="Z202" s="15">
        <f>IF(COUNTIF(Y$5:Y202,Y202)&gt;1,RANK(Y202,Y$5:Y$857)+COUNTIF(Y$5:Y202,Y202)-1,RANK(Y202,Y$5:Y$857))</f>
        <v>198</v>
      </c>
    </row>
    <row r="203" spans="1:26" ht="16.5" thickTop="1" thickBot="1">
      <c r="A203" s="65" t="s">
        <v>444</v>
      </c>
      <c r="B203" s="66" t="s">
        <v>445</v>
      </c>
      <c r="C203" s="67">
        <v>1963</v>
      </c>
      <c r="D203" s="67">
        <v>1708</v>
      </c>
      <c r="E203" s="67">
        <f>(C203+D203)/2</f>
        <v>1835.5</v>
      </c>
      <c r="F203" s="68">
        <v>6124</v>
      </c>
      <c r="G203" s="68">
        <f>E203+F203</f>
        <v>7959.5</v>
      </c>
      <c r="H203" s="68">
        <v>600</v>
      </c>
      <c r="I203" s="68">
        <v>159</v>
      </c>
      <c r="J203" s="68">
        <v>0</v>
      </c>
      <c r="K203" s="68">
        <v>8</v>
      </c>
      <c r="L203" s="68">
        <v>3</v>
      </c>
      <c r="M203" s="68">
        <v>0</v>
      </c>
      <c r="N203" s="68">
        <v>5</v>
      </c>
      <c r="O203" s="68" t="s">
        <v>23</v>
      </c>
      <c r="P203" s="70" t="e">
        <f>$U203</f>
        <v>#DIV/0!</v>
      </c>
      <c r="Q203" s="11">
        <f>G203/G$858*0.35</f>
        <v>2.0476479235575153</v>
      </c>
      <c r="R203" s="12">
        <f>H203/H$858*0.3</f>
        <v>0.89999999999999991</v>
      </c>
      <c r="S203" s="13">
        <f>W203/W$858*0.3</f>
        <v>0.234375</v>
      </c>
      <c r="T203" s="12" t="e">
        <f>V203/V$858*0.05</f>
        <v>#DIV/0!</v>
      </c>
      <c r="U203" s="14" t="e">
        <f>Q203+R203+S203+T203</f>
        <v>#DIV/0!</v>
      </c>
      <c r="V203" s="15">
        <f>IF(O203="Não",0,1)</f>
        <v>0</v>
      </c>
      <c r="W203" s="15">
        <f>IF(ISERROR(I203+J203+K203+L203+M203+N203),0,I203+J203+K203+L203+M203+N203)</f>
        <v>175</v>
      </c>
      <c r="X203" s="44">
        <f>IF(ISERROR(ABS(1-U203/'Antigo 2020 2'!U203)),0,ABS(1-U203/'Antigo 2020 2'!U203))</f>
        <v>0</v>
      </c>
      <c r="Y203" s="56">
        <f>INT(X203*100000000000)</f>
        <v>0</v>
      </c>
      <c r="Z203" s="15">
        <f>IF(COUNTIF(Y$5:Y203,Y203)&gt;1,RANK(Y203,Y$5:Y$857)+COUNTIF(Y$5:Y203,Y203)-1,RANK(Y203,Y$5:Y$857))</f>
        <v>199</v>
      </c>
    </row>
    <row r="204" spans="1:26" ht="16.5" thickTop="1" thickBot="1">
      <c r="A204" s="65" t="s">
        <v>446</v>
      </c>
      <c r="B204" s="66" t="s">
        <v>447</v>
      </c>
      <c r="C204" s="67">
        <v>258</v>
      </c>
      <c r="D204" s="67">
        <v>154</v>
      </c>
      <c r="E204" s="67">
        <f>(C204+D204)/2</f>
        <v>206</v>
      </c>
      <c r="F204" s="68">
        <v>906</v>
      </c>
      <c r="G204" s="68">
        <f>E204+F204</f>
        <v>1112</v>
      </c>
      <c r="H204" s="68">
        <v>285</v>
      </c>
      <c r="I204" s="68">
        <v>66</v>
      </c>
      <c r="J204" s="68">
        <v>0</v>
      </c>
      <c r="K204" s="68">
        <v>19</v>
      </c>
      <c r="L204" s="68">
        <v>0</v>
      </c>
      <c r="M204" s="68">
        <v>0</v>
      </c>
      <c r="N204" s="68">
        <v>45</v>
      </c>
      <c r="O204" s="68" t="s">
        <v>23</v>
      </c>
      <c r="P204" s="70" t="e">
        <f>$U204</f>
        <v>#DIV/0!</v>
      </c>
      <c r="Q204" s="11">
        <f>G204/G$858*0.35</f>
        <v>0.2860712973171628</v>
      </c>
      <c r="R204" s="12">
        <f>H204/H$858*0.3</f>
        <v>0.42749999999999999</v>
      </c>
      <c r="S204" s="13">
        <f>W204/W$858*0.3</f>
        <v>0.17410714285714288</v>
      </c>
      <c r="T204" s="12" t="e">
        <f>V204/V$858*0.05</f>
        <v>#DIV/0!</v>
      </c>
      <c r="U204" s="14" t="e">
        <f>Q204+R204+S204+T204</f>
        <v>#DIV/0!</v>
      </c>
      <c r="V204" s="15">
        <f>IF(O204="Não",0,1)</f>
        <v>0</v>
      </c>
      <c r="W204" s="15">
        <f>IF(ISERROR(I204+J204+K204+L204+M204+N204),0,I204+J204+K204+L204+M204+N204)</f>
        <v>130</v>
      </c>
      <c r="X204" s="44">
        <f>IF(ISERROR(ABS(1-U204/'Antigo 2020 2'!U204)),0,ABS(1-U204/'Antigo 2020 2'!U204))</f>
        <v>0</v>
      </c>
      <c r="Y204" s="56">
        <f>INT(X204*100000000000)</f>
        <v>0</v>
      </c>
      <c r="Z204" s="15">
        <f>IF(COUNTIF(Y$5:Y204,Y204)&gt;1,RANK(Y204,Y$5:Y$857)+COUNTIF(Y$5:Y204,Y204)-1,RANK(Y204,Y$5:Y$857))</f>
        <v>200</v>
      </c>
    </row>
    <row r="205" spans="1:26" ht="25.5" thickTop="1" thickBot="1">
      <c r="A205" s="65" t="s">
        <v>448</v>
      </c>
      <c r="B205" s="66" t="s">
        <v>449</v>
      </c>
      <c r="C205" s="67">
        <v>654.31999999999982</v>
      </c>
      <c r="D205" s="67">
        <v>560</v>
      </c>
      <c r="E205" s="67">
        <f>(C205+D205)/2</f>
        <v>607.15999999999985</v>
      </c>
      <c r="F205" s="68">
        <v>3813</v>
      </c>
      <c r="G205" s="68">
        <f>E205+F205</f>
        <v>4420.16</v>
      </c>
      <c r="H205" s="68">
        <v>409</v>
      </c>
      <c r="I205" s="68">
        <v>154</v>
      </c>
      <c r="J205" s="68">
        <v>0</v>
      </c>
      <c r="K205" s="68">
        <v>184</v>
      </c>
      <c r="L205" s="68">
        <v>0</v>
      </c>
      <c r="M205" s="68">
        <v>0</v>
      </c>
      <c r="N205" s="68">
        <v>17</v>
      </c>
      <c r="O205" s="68" t="s">
        <v>30</v>
      </c>
      <c r="P205" s="70" t="e">
        <f>$U205</f>
        <v>#DIV/0!</v>
      </c>
      <c r="Q205" s="11">
        <f>G205/G$858*0.35</f>
        <v>1.1371231165012863</v>
      </c>
      <c r="R205" s="12">
        <f>H205/H$858*0.3</f>
        <v>0.61349999999999993</v>
      </c>
      <c r="S205" s="13">
        <f>W205/W$858*0.3</f>
        <v>0.47544642857142855</v>
      </c>
      <c r="T205" s="12" t="e">
        <f>V205/V$858*0.05</f>
        <v>#DIV/0!</v>
      </c>
      <c r="U205" s="14" t="e">
        <f>Q205+R205+S205+T205</f>
        <v>#DIV/0!</v>
      </c>
      <c r="V205" s="15">
        <f>IF(O205="Não",0,1)</f>
        <v>1</v>
      </c>
      <c r="W205" s="15">
        <f>IF(ISERROR(I205+J205+K205+L205+M205+N205),0,I205+J205+K205+L205+M205+N205)</f>
        <v>355</v>
      </c>
      <c r="X205" s="44">
        <f>IF(ISERROR(ABS(1-U205/'Antigo 2020 2'!U205)),0,ABS(1-U205/'Antigo 2020 2'!U205))</f>
        <v>0</v>
      </c>
      <c r="Y205" s="56">
        <f>INT(X205*100000000000)</f>
        <v>0</v>
      </c>
      <c r="Z205" s="15">
        <f>IF(COUNTIF(Y$5:Y205,Y205)&gt;1,RANK(Y205,Y$5:Y$857)+COUNTIF(Y$5:Y205,Y205)-1,RANK(Y205,Y$5:Y$857))</f>
        <v>201</v>
      </c>
    </row>
    <row r="206" spans="1:26" ht="16.5" thickTop="1" thickBot="1">
      <c r="A206" s="65" t="s">
        <v>450</v>
      </c>
      <c r="B206" s="66" t="s">
        <v>451</v>
      </c>
      <c r="C206" s="67">
        <v>45359.94</v>
      </c>
      <c r="D206" s="67">
        <v>45718</v>
      </c>
      <c r="E206" s="67">
        <f>(C206+D206)/2</f>
        <v>45538.97</v>
      </c>
      <c r="F206" s="68">
        <v>7818</v>
      </c>
      <c r="G206" s="68">
        <f>E206+F206</f>
        <v>53356.97</v>
      </c>
      <c r="H206" s="68">
        <v>240</v>
      </c>
      <c r="I206" s="68">
        <v>25</v>
      </c>
      <c r="J206" s="68">
        <v>0</v>
      </c>
      <c r="K206" s="68">
        <v>17</v>
      </c>
      <c r="L206" s="68">
        <v>0</v>
      </c>
      <c r="M206" s="68">
        <v>0</v>
      </c>
      <c r="N206" s="68">
        <v>2</v>
      </c>
      <c r="O206" s="68" t="s">
        <v>23</v>
      </c>
      <c r="P206" s="70" t="e">
        <f>$U206</f>
        <v>#DIV/0!</v>
      </c>
      <c r="Q206" s="11">
        <f>G206/G$858*0.35</f>
        <v>13.72652664461595</v>
      </c>
      <c r="R206" s="12">
        <f>H206/H$858*0.3</f>
        <v>0.36</v>
      </c>
      <c r="S206" s="13">
        <f>W206/W$858*0.3</f>
        <v>5.8928571428571427E-2</v>
      </c>
      <c r="T206" s="12" t="e">
        <f>V206/V$858*0.05</f>
        <v>#DIV/0!</v>
      </c>
      <c r="U206" s="14" t="e">
        <f>Q206+R206+S206+T206</f>
        <v>#DIV/0!</v>
      </c>
      <c r="V206" s="15">
        <f>IF(O206="Não",0,1)</f>
        <v>0</v>
      </c>
      <c r="W206" s="15">
        <f>IF(ISERROR(I206+J206+K206+L206+M206+N206),0,I206+J206+K206+L206+M206+N206)</f>
        <v>44</v>
      </c>
      <c r="X206" s="44">
        <f>IF(ISERROR(ABS(1-U206/'Antigo 2020 2'!U206)),0,ABS(1-U206/'Antigo 2020 2'!U206))</f>
        <v>0</v>
      </c>
      <c r="Y206" s="56">
        <f>INT(X206*100000000000)</f>
        <v>0</v>
      </c>
      <c r="Z206" s="15">
        <f>IF(COUNTIF(Y$5:Y206,Y206)&gt;1,RANK(Y206,Y$5:Y$857)+COUNTIF(Y$5:Y206,Y206)-1,RANK(Y206,Y$5:Y$857))</f>
        <v>202</v>
      </c>
    </row>
    <row r="207" spans="1:26" ht="25.5" thickTop="1" thickBot="1">
      <c r="A207" s="65" t="s">
        <v>452</v>
      </c>
      <c r="B207" s="66" t="s">
        <v>453</v>
      </c>
      <c r="C207" s="67">
        <v>1495.6999999999998</v>
      </c>
      <c r="D207" s="67">
        <v>1556</v>
      </c>
      <c r="E207" s="67">
        <f>(C207+D207)/2</f>
        <v>1525.85</v>
      </c>
      <c r="F207" s="68">
        <v>6579</v>
      </c>
      <c r="G207" s="68">
        <f>E207+F207</f>
        <v>8104.85</v>
      </c>
      <c r="H207" s="68">
        <v>210</v>
      </c>
      <c r="I207" s="68">
        <v>62</v>
      </c>
      <c r="J207" s="68">
        <v>0</v>
      </c>
      <c r="K207" s="68">
        <v>0</v>
      </c>
      <c r="L207" s="68">
        <v>0</v>
      </c>
      <c r="M207" s="68">
        <v>0</v>
      </c>
      <c r="N207" s="68">
        <v>15</v>
      </c>
      <c r="O207" s="68" t="s">
        <v>23</v>
      </c>
      <c r="P207" s="70" t="e">
        <f>$U207</f>
        <v>#DIV/0!</v>
      </c>
      <c r="Q207" s="11">
        <f>G207/G$858*0.35</f>
        <v>2.0850404263138551</v>
      </c>
      <c r="R207" s="12">
        <f>H207/H$858*0.3</f>
        <v>0.315</v>
      </c>
      <c r="S207" s="13">
        <f>W207/W$858*0.3</f>
        <v>0.10312499999999999</v>
      </c>
      <c r="T207" s="12" t="e">
        <f>V207/V$858*0.05</f>
        <v>#DIV/0!</v>
      </c>
      <c r="U207" s="14" t="e">
        <f>Q207+R207+S207+T207</f>
        <v>#DIV/0!</v>
      </c>
      <c r="V207" s="15">
        <f>IF(O207="Não",0,1)</f>
        <v>0</v>
      </c>
      <c r="W207" s="15">
        <f>IF(ISERROR(I207+J207+K207+L207+M207+N207),0,I207+J207+K207+L207+M207+N207)</f>
        <v>77</v>
      </c>
      <c r="X207" s="44">
        <f>IF(ISERROR(ABS(1-U207/'Antigo 2020 2'!U207)),0,ABS(1-U207/'Antigo 2020 2'!U207))</f>
        <v>0</v>
      </c>
      <c r="Y207" s="56">
        <f>INT(X207*100000000000)</f>
        <v>0</v>
      </c>
      <c r="Z207" s="15">
        <f>IF(COUNTIF(Y$5:Y207,Y207)&gt;1,RANK(Y207,Y$5:Y$857)+COUNTIF(Y$5:Y207,Y207)-1,RANK(Y207,Y$5:Y$857))</f>
        <v>203</v>
      </c>
    </row>
    <row r="208" spans="1:26" ht="16.5" thickTop="1" thickBot="1">
      <c r="A208" s="65" t="s">
        <v>454</v>
      </c>
      <c r="B208" s="66" t="s">
        <v>455</v>
      </c>
      <c r="C208" s="67">
        <v>5555</v>
      </c>
      <c r="D208" s="67">
        <v>5096</v>
      </c>
      <c r="E208" s="67">
        <f>(C208+D208)/2</f>
        <v>5325.5</v>
      </c>
      <c r="F208" s="68">
        <v>65238</v>
      </c>
      <c r="G208" s="68">
        <f>E208+F208</f>
        <v>70563.5</v>
      </c>
      <c r="H208" s="68">
        <v>1200</v>
      </c>
      <c r="I208" s="68">
        <v>5</v>
      </c>
      <c r="J208" s="68">
        <v>370</v>
      </c>
      <c r="K208" s="68">
        <v>200</v>
      </c>
      <c r="L208" s="68">
        <v>85</v>
      </c>
      <c r="M208" s="68">
        <v>0</v>
      </c>
      <c r="N208" s="68">
        <v>25</v>
      </c>
      <c r="O208" s="68" t="s">
        <v>30</v>
      </c>
      <c r="P208" s="70" t="e">
        <f>$U208</f>
        <v>#DIV/0!</v>
      </c>
      <c r="Q208" s="11">
        <f>G208/G$858*0.35</f>
        <v>18.153050349136347</v>
      </c>
      <c r="R208" s="12">
        <f>H208/H$858*0.3</f>
        <v>1.7999999999999998</v>
      </c>
      <c r="S208" s="13">
        <f>W208/W$858*0.3</f>
        <v>0.9174107142857143</v>
      </c>
      <c r="T208" s="12" t="e">
        <f>V208/V$858*0.05</f>
        <v>#DIV/0!</v>
      </c>
      <c r="U208" s="14" t="e">
        <f>Q208+R208+S208+T208</f>
        <v>#DIV/0!</v>
      </c>
      <c r="V208" s="15">
        <f>IF(O208="Não",0,1)</f>
        <v>1</v>
      </c>
      <c r="W208" s="15">
        <f>IF(ISERROR(I208+J208+K208+L208+M208+N208),0,I208+J208+K208+L208+M208+N208)</f>
        <v>685</v>
      </c>
      <c r="X208" s="44">
        <f>IF(ISERROR(ABS(1-U208/'Antigo 2020 2'!U208)),0,ABS(1-U208/'Antigo 2020 2'!U208))</f>
        <v>0</v>
      </c>
      <c r="Y208" s="56">
        <f>INT(X208*100000000000)</f>
        <v>0</v>
      </c>
      <c r="Z208" s="15">
        <f>IF(COUNTIF(Y$5:Y208,Y208)&gt;1,RANK(Y208,Y$5:Y$857)+COUNTIF(Y$5:Y208,Y208)-1,RANK(Y208,Y$5:Y$857))</f>
        <v>204</v>
      </c>
    </row>
    <row r="209" spans="1:26" ht="16.5" thickTop="1" thickBot="1">
      <c r="A209" s="65" t="s">
        <v>456</v>
      </c>
      <c r="B209" s="66" t="s">
        <v>457</v>
      </c>
      <c r="C209" s="67">
        <v>392</v>
      </c>
      <c r="D209" s="67">
        <v>174</v>
      </c>
      <c r="E209" s="67">
        <f>(C209+D209)/2</f>
        <v>283</v>
      </c>
      <c r="F209" s="68">
        <v>2935</v>
      </c>
      <c r="G209" s="68">
        <f>E209+F209</f>
        <v>3218</v>
      </c>
      <c r="H209" s="68">
        <v>298</v>
      </c>
      <c r="I209" s="68">
        <v>55</v>
      </c>
      <c r="J209" s="68">
        <v>0</v>
      </c>
      <c r="K209" s="68">
        <v>73</v>
      </c>
      <c r="L209" s="68">
        <v>50</v>
      </c>
      <c r="M209" s="68">
        <v>0</v>
      </c>
      <c r="N209" s="68">
        <v>58</v>
      </c>
      <c r="O209" s="68" t="s">
        <v>23</v>
      </c>
      <c r="P209" s="70" t="e">
        <f>$U209</f>
        <v>#DIV/0!</v>
      </c>
      <c r="Q209" s="11">
        <f>G209/G$858*0.35</f>
        <v>0.82785740536567431</v>
      </c>
      <c r="R209" s="12">
        <f>H209/H$858*0.3</f>
        <v>0.44700000000000001</v>
      </c>
      <c r="S209" s="13">
        <f>W209/W$858*0.3</f>
        <v>0.31607142857142856</v>
      </c>
      <c r="T209" s="12" t="e">
        <f>V209/V$858*0.05</f>
        <v>#DIV/0!</v>
      </c>
      <c r="U209" s="14" t="e">
        <f>Q209+R209+S209+T209</f>
        <v>#DIV/0!</v>
      </c>
      <c r="V209" s="15">
        <f>IF(O209="Não",0,1)</f>
        <v>0</v>
      </c>
      <c r="W209" s="15">
        <f>IF(ISERROR(I209+J209+K209+L209+M209+N209),0,I209+J209+K209+L209+M209+N209)</f>
        <v>236</v>
      </c>
      <c r="X209" s="44">
        <f>IF(ISERROR(ABS(1-U209/'Antigo 2020 2'!U209)),0,ABS(1-U209/'Antigo 2020 2'!U209))</f>
        <v>0</v>
      </c>
      <c r="Y209" s="56">
        <f>INT(X209*100000000000)</f>
        <v>0</v>
      </c>
      <c r="Z209" s="15">
        <f>IF(COUNTIF(Y$5:Y209,Y209)&gt;1,RANK(Y209,Y$5:Y$857)+COUNTIF(Y$5:Y209,Y209)-1,RANK(Y209,Y$5:Y$857))</f>
        <v>205</v>
      </c>
    </row>
    <row r="210" spans="1:26" ht="16.5" thickTop="1" thickBot="1">
      <c r="A210" s="65" t="s">
        <v>458</v>
      </c>
      <c r="B210" s="66" t="s">
        <v>459</v>
      </c>
      <c r="C210" s="67">
        <v>4</v>
      </c>
      <c r="D210" s="67">
        <v>2</v>
      </c>
      <c r="E210" s="67">
        <f>(C210+D210)/2</f>
        <v>3</v>
      </c>
      <c r="F210" s="68">
        <v>227</v>
      </c>
      <c r="G210" s="68">
        <f>E210+F210</f>
        <v>230</v>
      </c>
      <c r="H210" s="68">
        <v>10</v>
      </c>
      <c r="I210" s="68">
        <v>2</v>
      </c>
      <c r="J210" s="68">
        <v>0</v>
      </c>
      <c r="K210" s="68">
        <v>0</v>
      </c>
      <c r="L210" s="68">
        <v>0</v>
      </c>
      <c r="M210" s="68">
        <v>0</v>
      </c>
      <c r="N210" s="68">
        <v>0</v>
      </c>
      <c r="O210" s="68" t="s">
        <v>23</v>
      </c>
      <c r="P210" s="70" t="e">
        <f>$U210</f>
        <v>#DIV/0!</v>
      </c>
      <c r="Q210" s="11">
        <f>G210/G$858*0.35</f>
        <v>5.9169423006247703E-2</v>
      </c>
      <c r="R210" s="12">
        <f>H210/H$858*0.3</f>
        <v>1.4999999999999999E-2</v>
      </c>
      <c r="S210" s="13">
        <f>W210/W$858*0.3</f>
        <v>2.6785714285714282E-3</v>
      </c>
      <c r="T210" s="12" t="e">
        <f>V210/V$858*0.05</f>
        <v>#DIV/0!</v>
      </c>
      <c r="U210" s="14" t="e">
        <f>Q210+R210+S210+T210</f>
        <v>#DIV/0!</v>
      </c>
      <c r="V210" s="15">
        <f>IF(O210="Não",0,1)</f>
        <v>0</v>
      </c>
      <c r="W210" s="15">
        <f>IF(ISERROR(I210+J210+K210+L210+M210+N210),0,I210+J210+K210+L210+M210+N210)</f>
        <v>2</v>
      </c>
      <c r="X210" s="44">
        <f>IF(ISERROR(ABS(1-U210/'Antigo 2020 2'!U210)),0,ABS(1-U210/'Antigo 2020 2'!U210))</f>
        <v>0</v>
      </c>
      <c r="Y210" s="56">
        <f>INT(X210*100000000000)</f>
        <v>0</v>
      </c>
      <c r="Z210" s="15">
        <f>IF(COUNTIF(Y$5:Y210,Y210)&gt;1,RANK(Y210,Y$5:Y$857)+COUNTIF(Y$5:Y210,Y210)-1,RANK(Y210,Y$5:Y$857))</f>
        <v>206</v>
      </c>
    </row>
    <row r="211" spans="1:26" ht="16.5" thickTop="1" thickBot="1">
      <c r="A211" s="65" t="s">
        <v>460</v>
      </c>
      <c r="B211" s="66" t="s">
        <v>461</v>
      </c>
      <c r="C211" s="67">
        <v>12877.700000000006</v>
      </c>
      <c r="D211" s="67">
        <v>11878</v>
      </c>
      <c r="E211" s="67">
        <f>(C211+D211)/2</f>
        <v>12377.850000000002</v>
      </c>
      <c r="F211" s="68">
        <v>4766</v>
      </c>
      <c r="G211" s="68">
        <f>E211+F211</f>
        <v>17143.850000000002</v>
      </c>
      <c r="H211" s="68">
        <v>1562</v>
      </c>
      <c r="I211" s="68">
        <v>314</v>
      </c>
      <c r="J211" s="68">
        <v>0</v>
      </c>
      <c r="K211" s="68">
        <v>35</v>
      </c>
      <c r="L211" s="68">
        <v>0</v>
      </c>
      <c r="M211" s="68">
        <v>0</v>
      </c>
      <c r="N211" s="68">
        <v>10</v>
      </c>
      <c r="O211" s="68" t="s">
        <v>23</v>
      </c>
      <c r="P211" s="70" t="e">
        <f>$U211</f>
        <v>#DIV/0!</v>
      </c>
      <c r="Q211" s="11">
        <f>G211/G$858*0.35</f>
        <v>4.4103987504593904</v>
      </c>
      <c r="R211" s="12">
        <f>H211/H$858*0.3</f>
        <v>2.343</v>
      </c>
      <c r="S211" s="13">
        <f>W211/W$858*0.3</f>
        <v>0.48080357142857139</v>
      </c>
      <c r="T211" s="12" t="e">
        <f>V211/V$858*0.05</f>
        <v>#DIV/0!</v>
      </c>
      <c r="U211" s="14" t="e">
        <f>Q211+R211+S211+T211</f>
        <v>#DIV/0!</v>
      </c>
      <c r="V211" s="15">
        <f>IF(O211="Não",0,1)</f>
        <v>0</v>
      </c>
      <c r="W211" s="15">
        <f>IF(ISERROR(I211+J211+K211+L211+M211+N211),0,I211+J211+K211+L211+M211+N211)</f>
        <v>359</v>
      </c>
      <c r="X211" s="44">
        <f>IF(ISERROR(ABS(1-U211/'Antigo 2020 2'!U211)),0,ABS(1-U211/'Antigo 2020 2'!U211))</f>
        <v>0</v>
      </c>
      <c r="Y211" s="56">
        <f>INT(X211*100000000000)</f>
        <v>0</v>
      </c>
      <c r="Z211" s="15">
        <f>IF(COUNTIF(Y$5:Y211,Y211)&gt;1,RANK(Y211,Y$5:Y$857)+COUNTIF(Y$5:Y211,Y211)-1,RANK(Y211,Y$5:Y$857))</f>
        <v>207</v>
      </c>
    </row>
    <row r="212" spans="1:26" ht="16.5" thickTop="1" thickBot="1">
      <c r="A212" s="65" t="s">
        <v>462</v>
      </c>
      <c r="B212" s="66" t="s">
        <v>463</v>
      </c>
      <c r="C212" s="67">
        <v>15880.5</v>
      </c>
      <c r="D212" s="67">
        <v>39316</v>
      </c>
      <c r="E212" s="67">
        <f>(C212+D212)/2</f>
        <v>27598.25</v>
      </c>
      <c r="F212" s="68">
        <v>71953</v>
      </c>
      <c r="G212" s="68">
        <f>E212+F212</f>
        <v>99551.25</v>
      </c>
      <c r="H212" s="68">
        <v>5045</v>
      </c>
      <c r="I212" s="68">
        <v>772</v>
      </c>
      <c r="J212" s="68"/>
      <c r="K212" s="68">
        <v>1600</v>
      </c>
      <c r="L212" s="68">
        <v>680</v>
      </c>
      <c r="M212" s="68"/>
      <c r="N212" s="68">
        <v>830</v>
      </c>
      <c r="O212" s="68" t="s">
        <v>30</v>
      </c>
      <c r="P212" s="70" t="e">
        <f>$U212</f>
        <v>#DIV/0!</v>
      </c>
      <c r="Q212" s="11">
        <f>G212/G$858*0.35</f>
        <v>25.610391400220504</v>
      </c>
      <c r="R212" s="12">
        <f>H212/H$858*0.3</f>
        <v>7.5674999999999999</v>
      </c>
      <c r="S212" s="13">
        <f>W212/W$858*0.3</f>
        <v>5.1991071428571427</v>
      </c>
      <c r="T212" s="12" t="e">
        <f>V212/V$858*0.05</f>
        <v>#DIV/0!</v>
      </c>
      <c r="U212" s="14" t="e">
        <f>Q212+R212+S212+T212</f>
        <v>#DIV/0!</v>
      </c>
      <c r="V212" s="15">
        <f>IF(O212="Não",0,1)</f>
        <v>1</v>
      </c>
      <c r="W212" s="15">
        <f>IF(ISERROR(I212+J212+K212+L212+M212+N212),0,I212+J212+K212+L212+M212+N212)</f>
        <v>3882</v>
      </c>
      <c r="X212" s="44">
        <f>IF(ISERROR(ABS(1-U212/'Antigo 2020 2'!U212)),0,ABS(1-U212/'Antigo 2020 2'!U212))</f>
        <v>0</v>
      </c>
      <c r="Y212" s="56">
        <f>INT(X212*100000000000)</f>
        <v>0</v>
      </c>
      <c r="Z212" s="15">
        <f>IF(COUNTIF(Y$5:Y212,Y212)&gt;1,RANK(Y212,Y$5:Y$857)+COUNTIF(Y$5:Y212,Y212)-1,RANK(Y212,Y$5:Y$857))</f>
        <v>208</v>
      </c>
    </row>
    <row r="213" spans="1:26" ht="16.5" thickTop="1" thickBot="1">
      <c r="A213" s="65" t="s">
        <v>464</v>
      </c>
      <c r="B213" s="66" t="s">
        <v>465</v>
      </c>
      <c r="C213" s="67">
        <v>4284</v>
      </c>
      <c r="D213" s="67">
        <v>3834</v>
      </c>
      <c r="E213" s="67">
        <f>(C213+D213)/2</f>
        <v>4059</v>
      </c>
      <c r="F213" s="68">
        <v>25289</v>
      </c>
      <c r="G213" s="68">
        <f>E213+F213</f>
        <v>29348</v>
      </c>
      <c r="H213" s="68">
        <v>430</v>
      </c>
      <c r="I213" s="68">
        <v>199</v>
      </c>
      <c r="J213" s="68">
        <v>0</v>
      </c>
      <c r="K213" s="68">
        <v>20</v>
      </c>
      <c r="L213" s="68">
        <v>0</v>
      </c>
      <c r="M213" s="68">
        <v>0</v>
      </c>
      <c r="N213" s="68">
        <v>10</v>
      </c>
      <c r="O213" s="68" t="s">
        <v>30</v>
      </c>
      <c r="P213" s="70" t="e">
        <f>$U213</f>
        <v>#DIV/0!</v>
      </c>
      <c r="Q213" s="11">
        <f>G213/G$858*0.35</f>
        <v>7.5500183755972063</v>
      </c>
      <c r="R213" s="12">
        <f>H213/H$858*0.3</f>
        <v>0.64499999999999991</v>
      </c>
      <c r="S213" s="13">
        <f>W213/W$858*0.3</f>
        <v>0.30669642857142859</v>
      </c>
      <c r="T213" s="12" t="e">
        <f>V213/V$858*0.05</f>
        <v>#DIV/0!</v>
      </c>
      <c r="U213" s="14" t="e">
        <f>Q213+R213+S213+T213</f>
        <v>#DIV/0!</v>
      </c>
      <c r="V213" s="15">
        <f>IF(O213="Não",0,1)</f>
        <v>1</v>
      </c>
      <c r="W213" s="15">
        <f>IF(ISERROR(I213+J213+K213+L213+M213+N213),0,I213+J213+K213+L213+M213+N213)</f>
        <v>229</v>
      </c>
      <c r="X213" s="44">
        <f>IF(ISERROR(ABS(1-U213/'Antigo 2020 2'!U213)),0,ABS(1-U213/'Antigo 2020 2'!U213))</f>
        <v>0</v>
      </c>
      <c r="Y213" s="56">
        <f>INT(X213*100000000000)</f>
        <v>0</v>
      </c>
      <c r="Z213" s="15">
        <f>IF(COUNTIF(Y$5:Y213,Y213)&gt;1,RANK(Y213,Y$5:Y$857)+COUNTIF(Y$5:Y213,Y213)-1,RANK(Y213,Y$5:Y$857))</f>
        <v>209</v>
      </c>
    </row>
    <row r="214" spans="1:26" ht="16.5" thickTop="1" thickBot="1">
      <c r="A214" s="65" t="s">
        <v>466</v>
      </c>
      <c r="B214" s="66" t="s">
        <v>467</v>
      </c>
      <c r="C214" s="67">
        <v>7497</v>
      </c>
      <c r="D214" s="67">
        <v>8629</v>
      </c>
      <c r="E214" s="67">
        <f>(C214+D214)/2</f>
        <v>8063</v>
      </c>
      <c r="F214" s="68">
        <v>534</v>
      </c>
      <c r="G214" s="68">
        <f>E214+F214</f>
        <v>8597</v>
      </c>
      <c r="H214" s="68">
        <v>200</v>
      </c>
      <c r="I214" s="68">
        <v>0</v>
      </c>
      <c r="J214" s="68">
        <v>0</v>
      </c>
      <c r="K214" s="68">
        <v>80</v>
      </c>
      <c r="L214" s="68">
        <v>0</v>
      </c>
      <c r="M214" s="68">
        <v>10</v>
      </c>
      <c r="N214" s="68">
        <v>5</v>
      </c>
      <c r="O214" s="68" t="s">
        <v>23</v>
      </c>
      <c r="P214" s="70" t="e">
        <f>$U214</f>
        <v>#DIV/0!</v>
      </c>
      <c r="Q214" s="11">
        <f>G214/G$858*0.35</f>
        <v>2.2116501286291803</v>
      </c>
      <c r="R214" s="12">
        <f>H214/H$858*0.3</f>
        <v>0.3</v>
      </c>
      <c r="S214" s="13">
        <f>W214/W$858*0.3</f>
        <v>0.12723214285714285</v>
      </c>
      <c r="T214" s="12" t="e">
        <f>V214/V$858*0.05</f>
        <v>#DIV/0!</v>
      </c>
      <c r="U214" s="14" t="e">
        <f>Q214+R214+S214+T214</f>
        <v>#DIV/0!</v>
      </c>
      <c r="V214" s="15">
        <f>IF(O214="Não",0,1)</f>
        <v>0</v>
      </c>
      <c r="W214" s="15">
        <f>IF(ISERROR(I214+J214+K214+L214+M214+N214),0,I214+J214+K214+L214+M214+N214)</f>
        <v>95</v>
      </c>
      <c r="X214" s="44">
        <f>IF(ISERROR(ABS(1-U214/'Antigo 2020 2'!U214)),0,ABS(1-U214/'Antigo 2020 2'!U214))</f>
        <v>0</v>
      </c>
      <c r="Y214" s="56">
        <f>INT(X214*100000000000)</f>
        <v>0</v>
      </c>
      <c r="Z214" s="15">
        <f>IF(COUNTIF(Y$5:Y214,Y214)&gt;1,RANK(Y214,Y$5:Y$857)+COUNTIF(Y$5:Y214,Y214)-1,RANK(Y214,Y$5:Y$857))</f>
        <v>210</v>
      </c>
    </row>
    <row r="215" spans="1:26" ht="16.5" thickTop="1" thickBot="1">
      <c r="A215" s="65" t="s">
        <v>468</v>
      </c>
      <c r="B215" s="66" t="s">
        <v>469</v>
      </c>
      <c r="C215" s="67">
        <v>11368</v>
      </c>
      <c r="D215" s="67">
        <v>11098</v>
      </c>
      <c r="E215" s="67">
        <f>(C215+D215)/2</f>
        <v>11233</v>
      </c>
      <c r="F215" s="68">
        <v>61285</v>
      </c>
      <c r="G215" s="68">
        <f>E215+F215</f>
        <v>72518</v>
      </c>
      <c r="H215" s="68">
        <v>627</v>
      </c>
      <c r="I215" s="68">
        <v>151</v>
      </c>
      <c r="J215" s="68">
        <v>0</v>
      </c>
      <c r="K215" s="68">
        <v>0</v>
      </c>
      <c r="L215" s="68">
        <v>0</v>
      </c>
      <c r="M215" s="68">
        <v>0</v>
      </c>
      <c r="N215" s="68">
        <v>25</v>
      </c>
      <c r="O215" s="68" t="s">
        <v>30</v>
      </c>
      <c r="P215" s="70" t="e">
        <f>$U215</f>
        <v>#DIV/0!</v>
      </c>
      <c r="Q215" s="11">
        <f>G215/G$858*0.35</f>
        <v>18.655861815509002</v>
      </c>
      <c r="R215" s="12">
        <f>H215/H$858*0.3</f>
        <v>0.94049999999999989</v>
      </c>
      <c r="S215" s="13">
        <f>W215/W$858*0.3</f>
        <v>0.23571428571428571</v>
      </c>
      <c r="T215" s="12" t="e">
        <f>V215/V$858*0.05</f>
        <v>#DIV/0!</v>
      </c>
      <c r="U215" s="14" t="e">
        <f>Q215+R215+S215+T215</f>
        <v>#DIV/0!</v>
      </c>
      <c r="V215" s="15">
        <f>IF(O215="Não",0,1)</f>
        <v>1</v>
      </c>
      <c r="W215" s="15">
        <f>IF(ISERROR(I215+J215+K215+L215+M215+N215),0,I215+J215+K215+L215+M215+N215)</f>
        <v>176</v>
      </c>
      <c r="X215" s="44">
        <f>IF(ISERROR(ABS(1-U215/'Antigo 2020 2'!U215)),0,ABS(1-U215/'Antigo 2020 2'!U215))</f>
        <v>0</v>
      </c>
      <c r="Y215" s="56">
        <f>INT(X215*100000000000)</f>
        <v>0</v>
      </c>
      <c r="Z215" s="15">
        <f>IF(COUNTIF(Y$5:Y215,Y215)&gt;1,RANK(Y215,Y$5:Y$857)+COUNTIF(Y$5:Y215,Y215)-1,RANK(Y215,Y$5:Y$857))</f>
        <v>211</v>
      </c>
    </row>
    <row r="216" spans="1:26" ht="16.5" thickTop="1" thickBot="1">
      <c r="A216" s="65" t="s">
        <v>470</v>
      </c>
      <c r="B216" s="66" t="s">
        <v>471</v>
      </c>
      <c r="C216" s="67">
        <v>2912</v>
      </c>
      <c r="D216" s="67">
        <v>3030</v>
      </c>
      <c r="E216" s="67">
        <f>(C216+D216)/2</f>
        <v>2971</v>
      </c>
      <c r="F216" s="68">
        <v>6093</v>
      </c>
      <c r="G216" s="68">
        <f>E216+F216</f>
        <v>9064</v>
      </c>
      <c r="H216" s="68">
        <v>1100</v>
      </c>
      <c r="I216" s="68">
        <v>0</v>
      </c>
      <c r="J216" s="68">
        <v>0</v>
      </c>
      <c r="K216" s="68">
        <v>100</v>
      </c>
      <c r="L216" s="68">
        <v>510</v>
      </c>
      <c r="M216" s="68">
        <v>132</v>
      </c>
      <c r="N216" s="68">
        <v>29</v>
      </c>
      <c r="O216" s="68" t="s">
        <v>30</v>
      </c>
      <c r="P216" s="70" t="e">
        <f>$U216</f>
        <v>#DIV/0!</v>
      </c>
      <c r="Q216" s="11">
        <f>G216/G$858*0.35</f>
        <v>2.3317897831679528</v>
      </c>
      <c r="R216" s="12">
        <f>H216/H$858*0.3</f>
        <v>1.65</v>
      </c>
      <c r="S216" s="13">
        <f>W216/W$858*0.3</f>
        <v>1.0325892857142855</v>
      </c>
      <c r="T216" s="12" t="e">
        <f>V216/V$858*0.05</f>
        <v>#DIV/0!</v>
      </c>
      <c r="U216" s="14" t="e">
        <f>Q216+R216+S216+T216</f>
        <v>#DIV/0!</v>
      </c>
      <c r="V216" s="15">
        <f>IF(O216="Não",0,1)</f>
        <v>1</v>
      </c>
      <c r="W216" s="15">
        <f>IF(ISERROR(I216+J216+K216+L216+M216+N216),0,I216+J216+K216+L216+M216+N216)</f>
        <v>771</v>
      </c>
      <c r="X216" s="44">
        <f>IF(ISERROR(ABS(1-U216/'Antigo 2020 2'!U216)),0,ABS(1-U216/'Antigo 2020 2'!U216))</f>
        <v>0</v>
      </c>
      <c r="Y216" s="56">
        <f>INT(X216*100000000000)</f>
        <v>0</v>
      </c>
      <c r="Z216" s="15">
        <f>IF(COUNTIF(Y$5:Y216,Y216)&gt;1,RANK(Y216,Y$5:Y$857)+COUNTIF(Y$5:Y216,Y216)-1,RANK(Y216,Y$5:Y$857))</f>
        <v>212</v>
      </c>
    </row>
    <row r="217" spans="1:26" ht="16.5" thickTop="1" thickBot="1">
      <c r="A217" s="65" t="s">
        <v>472</v>
      </c>
      <c r="B217" s="66" t="s">
        <v>473</v>
      </c>
      <c r="C217" s="67">
        <v>136689</v>
      </c>
      <c r="D217" s="67">
        <v>138689</v>
      </c>
      <c r="E217" s="67">
        <f>(C217+D217)/2</f>
        <v>137689</v>
      </c>
      <c r="F217" s="68">
        <v>71145</v>
      </c>
      <c r="G217" s="68">
        <f>E217+F217</f>
        <v>208834</v>
      </c>
      <c r="H217" s="68">
        <v>750</v>
      </c>
      <c r="I217" s="68">
        <v>329</v>
      </c>
      <c r="J217" s="68">
        <v>0</v>
      </c>
      <c r="K217" s="68">
        <v>330</v>
      </c>
      <c r="L217" s="68">
        <v>0</v>
      </c>
      <c r="M217" s="68">
        <v>0</v>
      </c>
      <c r="N217" s="68">
        <v>18</v>
      </c>
      <c r="O217" s="68" t="s">
        <v>30</v>
      </c>
      <c r="P217" s="70" t="e">
        <f>$U217</f>
        <v>#DIV/0!</v>
      </c>
      <c r="Q217" s="11">
        <f>G217/G$858*0.35</f>
        <v>53.72429253950753</v>
      </c>
      <c r="R217" s="12">
        <f>H217/H$858*0.3</f>
        <v>1.125</v>
      </c>
      <c r="S217" s="13">
        <f>W217/W$858*0.3</f>
        <v>0.90669642857142851</v>
      </c>
      <c r="T217" s="12" t="e">
        <f>V217/V$858*0.05</f>
        <v>#DIV/0!</v>
      </c>
      <c r="U217" s="14" t="e">
        <f>Q217+R217+S217+T217</f>
        <v>#DIV/0!</v>
      </c>
      <c r="V217" s="15">
        <f>IF(O217="Não",0,1)</f>
        <v>1</v>
      </c>
      <c r="W217" s="15">
        <f>IF(ISERROR(I217+J217+K217+L217+M217+N217),0,I217+J217+K217+L217+M217+N217)</f>
        <v>677</v>
      </c>
      <c r="X217" s="44">
        <f>IF(ISERROR(ABS(1-U217/'Antigo 2020 2'!U217)),0,ABS(1-U217/'Antigo 2020 2'!U217))</f>
        <v>0</v>
      </c>
      <c r="Y217" s="56">
        <f>INT(X217*100000000000)</f>
        <v>0</v>
      </c>
      <c r="Z217" s="15">
        <f>IF(COUNTIF(Y$5:Y217,Y217)&gt;1,RANK(Y217,Y$5:Y$857)+COUNTIF(Y$5:Y217,Y217)-1,RANK(Y217,Y$5:Y$857))</f>
        <v>213</v>
      </c>
    </row>
    <row r="218" spans="1:26" ht="16.5" customHeight="1" thickTop="1" thickBot="1">
      <c r="A218" s="65" t="s">
        <v>474</v>
      </c>
      <c r="B218" s="66" t="s">
        <v>475</v>
      </c>
      <c r="C218" s="67">
        <v>897</v>
      </c>
      <c r="D218" s="67">
        <v>4304</v>
      </c>
      <c r="E218" s="67">
        <f>(C218+D218)/2</f>
        <v>2600.5</v>
      </c>
      <c r="F218" s="68">
        <v>636</v>
      </c>
      <c r="G218" s="68">
        <f>E218+F218</f>
        <v>3236.5</v>
      </c>
      <c r="H218" s="68">
        <v>240</v>
      </c>
      <c r="I218" s="68">
        <v>70</v>
      </c>
      <c r="J218" s="68">
        <v>0</v>
      </c>
      <c r="K218" s="68">
        <v>5</v>
      </c>
      <c r="L218" s="68">
        <v>5</v>
      </c>
      <c r="M218" s="68">
        <v>5</v>
      </c>
      <c r="N218" s="68">
        <v>36</v>
      </c>
      <c r="O218" s="68" t="s">
        <v>30</v>
      </c>
      <c r="P218" s="70" t="e">
        <f>$U218</f>
        <v>#DIV/0!</v>
      </c>
      <c r="Q218" s="11">
        <f>G218/G$858*0.35</f>
        <v>0.83261668504226394</v>
      </c>
      <c r="R218" s="12">
        <f>H218/H$858*0.3</f>
        <v>0.36</v>
      </c>
      <c r="S218" s="13">
        <f>W218/W$858*0.3</f>
        <v>0.16205357142857141</v>
      </c>
      <c r="T218" s="12" t="e">
        <f>V218/V$858*0.05</f>
        <v>#DIV/0!</v>
      </c>
      <c r="U218" s="14" t="e">
        <f>Q218+R218+S218+T218</f>
        <v>#DIV/0!</v>
      </c>
      <c r="V218" s="15">
        <f>IF(O218="Não",0,1)</f>
        <v>1</v>
      </c>
      <c r="W218" s="15">
        <f>IF(ISERROR(I218+J218+K218+L218+M218+N218),0,I218+J218+K218+L218+M218+N218)</f>
        <v>121</v>
      </c>
      <c r="X218" s="44">
        <f>IF(ISERROR(ABS(1-U218/'Antigo 2020 2'!U218)),0,ABS(1-U218/'Antigo 2020 2'!U218))</f>
        <v>0</v>
      </c>
      <c r="Y218" s="56">
        <f>INT(X218*100000000000)</f>
        <v>0</v>
      </c>
      <c r="Z218" s="15">
        <f>IF(COUNTIF(Y$5:Y218,Y218)&gt;1,RANK(Y218,Y$5:Y$857)+COUNTIF(Y$5:Y218,Y218)-1,RANK(Y218,Y$5:Y$857))</f>
        <v>214</v>
      </c>
    </row>
    <row r="219" spans="1:26" ht="16.5" thickTop="1" thickBot="1">
      <c r="A219" s="65" t="s">
        <v>476</v>
      </c>
      <c r="B219" s="66" t="s">
        <v>477</v>
      </c>
      <c r="C219" s="67">
        <v>1216.3399999999999</v>
      </c>
      <c r="D219" s="67">
        <v>726</v>
      </c>
      <c r="E219" s="67">
        <f>(C219+D219)/2</f>
        <v>971.17</v>
      </c>
      <c r="F219" s="68">
        <v>19895</v>
      </c>
      <c r="G219" s="68">
        <f>E219+F219</f>
        <v>20866.169999999998</v>
      </c>
      <c r="H219" s="68">
        <v>1100</v>
      </c>
      <c r="I219" s="68">
        <v>275</v>
      </c>
      <c r="J219" s="68">
        <v>0</v>
      </c>
      <c r="K219" s="68">
        <v>96</v>
      </c>
      <c r="L219" s="68">
        <v>0</v>
      </c>
      <c r="M219" s="68">
        <v>0</v>
      </c>
      <c r="N219" s="68">
        <v>90</v>
      </c>
      <c r="O219" s="68" t="s">
        <v>30</v>
      </c>
      <c r="P219" s="70" t="e">
        <f>$U219</f>
        <v>#DIV/0!</v>
      </c>
      <c r="Q219" s="11">
        <f>G219/G$858*0.35</f>
        <v>5.3679966923925022</v>
      </c>
      <c r="R219" s="12">
        <f>H219/H$858*0.3</f>
        <v>1.65</v>
      </c>
      <c r="S219" s="13">
        <f>W219/W$858*0.3</f>
        <v>0.61741071428571426</v>
      </c>
      <c r="T219" s="12" t="e">
        <f>V219/V$858*0.05</f>
        <v>#DIV/0!</v>
      </c>
      <c r="U219" s="14" t="e">
        <f>Q219+R219+S219+T219</f>
        <v>#DIV/0!</v>
      </c>
      <c r="V219" s="15">
        <f>IF(O219="Não",0,1)</f>
        <v>1</v>
      </c>
      <c r="W219" s="15">
        <f>IF(ISERROR(I219+J219+K219+L219+M219+N219),0,I219+J219+K219+L219+M219+N219)</f>
        <v>461</v>
      </c>
      <c r="X219" s="44">
        <f>IF(ISERROR(ABS(1-U219/'Antigo 2020 2'!U219)),0,ABS(1-U219/'Antigo 2020 2'!U219))</f>
        <v>0</v>
      </c>
      <c r="Y219" s="56">
        <f>INT(X219*100000000000)</f>
        <v>0</v>
      </c>
      <c r="Z219" s="15">
        <f>IF(COUNTIF(Y$5:Y219,Y219)&gt;1,RANK(Y219,Y$5:Y$857)+COUNTIF(Y$5:Y219,Y219)-1,RANK(Y219,Y$5:Y$857))</f>
        <v>215</v>
      </c>
    </row>
    <row r="220" spans="1:26" ht="16.5" thickTop="1" thickBot="1">
      <c r="A220" s="65" t="s">
        <v>478</v>
      </c>
      <c r="B220" s="66" t="s">
        <v>479</v>
      </c>
      <c r="C220" s="67">
        <v>639</v>
      </c>
      <c r="D220" s="67">
        <v>1155</v>
      </c>
      <c r="E220" s="67">
        <f>(C220+D220)/2</f>
        <v>897</v>
      </c>
      <c r="F220" s="68">
        <v>8262</v>
      </c>
      <c r="G220" s="68">
        <f>E220+F220</f>
        <v>9159</v>
      </c>
      <c r="H220" s="68">
        <v>90</v>
      </c>
      <c r="I220" s="68">
        <v>64</v>
      </c>
      <c r="J220" s="68">
        <v>0</v>
      </c>
      <c r="K220" s="68">
        <v>40</v>
      </c>
      <c r="L220" s="68">
        <v>0</v>
      </c>
      <c r="M220" s="68">
        <v>0</v>
      </c>
      <c r="N220" s="68">
        <v>6</v>
      </c>
      <c r="O220" s="68" t="s">
        <v>23</v>
      </c>
      <c r="P220" s="70" t="e">
        <f>$U220</f>
        <v>#DIV/0!</v>
      </c>
      <c r="Q220" s="11">
        <f>G220/G$858*0.35</f>
        <v>2.3562293274531418</v>
      </c>
      <c r="R220" s="12">
        <f>H220/H$858*0.3</f>
        <v>0.13500000000000001</v>
      </c>
      <c r="S220" s="13">
        <f>W220/W$858*0.3</f>
        <v>0.14732142857142855</v>
      </c>
      <c r="T220" s="12" t="e">
        <f>V220/V$858*0.05</f>
        <v>#DIV/0!</v>
      </c>
      <c r="U220" s="14" t="e">
        <f>Q220+R220+S220+T220</f>
        <v>#DIV/0!</v>
      </c>
      <c r="V220" s="15">
        <f>IF(O220="Não",0,1)</f>
        <v>0</v>
      </c>
      <c r="W220" s="15">
        <f>IF(ISERROR(I220+J220+K220+L220+M220+N220),0,I220+J220+K220+L220+M220+N220)</f>
        <v>110</v>
      </c>
      <c r="X220" s="44">
        <f>IF(ISERROR(ABS(1-U220/'Antigo 2020 2'!U220)),0,ABS(1-U220/'Antigo 2020 2'!U220))</f>
        <v>0</v>
      </c>
      <c r="Y220" s="56">
        <f>INT(X220*100000000000)</f>
        <v>0</v>
      </c>
      <c r="Z220" s="15">
        <f>IF(COUNTIF(Y$5:Y220,Y220)&gt;1,RANK(Y220,Y$5:Y$857)+COUNTIF(Y$5:Y220,Y220)-1,RANK(Y220,Y$5:Y$857))</f>
        <v>216</v>
      </c>
    </row>
    <row r="221" spans="1:26" ht="25.5" thickTop="1" thickBot="1">
      <c r="A221" s="65" t="s">
        <v>480</v>
      </c>
      <c r="B221" s="66" t="s">
        <v>481</v>
      </c>
      <c r="C221" s="67">
        <v>1828</v>
      </c>
      <c r="D221" s="67">
        <v>2218</v>
      </c>
      <c r="E221" s="67">
        <f>(C221+D221)/2</f>
        <v>2023</v>
      </c>
      <c r="F221" s="68">
        <v>2970</v>
      </c>
      <c r="G221" s="68">
        <f>E221+F221</f>
        <v>4993</v>
      </c>
      <c r="H221" s="68">
        <v>250</v>
      </c>
      <c r="I221" s="68">
        <v>92</v>
      </c>
      <c r="J221" s="68">
        <v>0</v>
      </c>
      <c r="K221" s="68">
        <v>54</v>
      </c>
      <c r="L221" s="68">
        <v>0</v>
      </c>
      <c r="M221" s="68">
        <v>0</v>
      </c>
      <c r="N221" s="68">
        <v>42</v>
      </c>
      <c r="O221" s="68" t="s">
        <v>30</v>
      </c>
      <c r="P221" s="70" t="e">
        <f>$U221</f>
        <v>#DIV/0!</v>
      </c>
      <c r="Q221" s="11">
        <f>G221/G$858*0.35</f>
        <v>1.2844909959573687</v>
      </c>
      <c r="R221" s="12">
        <f>H221/H$858*0.3</f>
        <v>0.375</v>
      </c>
      <c r="S221" s="13">
        <f>W221/W$858*0.3</f>
        <v>0.25178571428571428</v>
      </c>
      <c r="T221" s="12" t="e">
        <f>V221/V$858*0.05</f>
        <v>#DIV/0!</v>
      </c>
      <c r="U221" s="14" t="e">
        <f>Q221+R221+S221+T221</f>
        <v>#DIV/0!</v>
      </c>
      <c r="V221" s="15">
        <f>IF(O221="Não",0,1)</f>
        <v>1</v>
      </c>
      <c r="W221" s="15">
        <f>IF(ISERROR(I221+J221+K221+L221+M221+N221),0,I221+J221+K221+L221+M221+N221)</f>
        <v>188</v>
      </c>
      <c r="X221" s="44">
        <f>IF(ISERROR(ABS(1-U221/'Antigo 2020 2'!U221)),0,ABS(1-U221/'Antigo 2020 2'!U221))</f>
        <v>0</v>
      </c>
      <c r="Y221" s="56">
        <f>INT(X221*100000000000)</f>
        <v>0</v>
      </c>
      <c r="Z221" s="15">
        <f>IF(COUNTIF(Y$5:Y221,Y221)&gt;1,RANK(Y221,Y$5:Y$857)+COUNTIF(Y$5:Y221,Y221)-1,RANK(Y221,Y$5:Y$857))</f>
        <v>217</v>
      </c>
    </row>
    <row r="222" spans="1:26" ht="16.5" thickTop="1" thickBot="1">
      <c r="A222" s="65" t="s">
        <v>482</v>
      </c>
      <c r="B222" s="66" t="s">
        <v>483</v>
      </c>
      <c r="C222" s="67">
        <v>2926</v>
      </c>
      <c r="D222" s="67">
        <v>3213</v>
      </c>
      <c r="E222" s="67">
        <f>(C222+D222)/2</f>
        <v>3069.5</v>
      </c>
      <c r="F222" s="68">
        <v>24768</v>
      </c>
      <c r="G222" s="68">
        <f>E222+F222</f>
        <v>27837.5</v>
      </c>
      <c r="H222" s="68">
        <v>587</v>
      </c>
      <c r="I222" s="68">
        <v>11</v>
      </c>
      <c r="J222" s="68">
        <v>0</v>
      </c>
      <c r="K222" s="68">
        <v>67</v>
      </c>
      <c r="L222" s="68">
        <v>0</v>
      </c>
      <c r="M222" s="68">
        <v>3</v>
      </c>
      <c r="N222" s="68">
        <v>10</v>
      </c>
      <c r="O222" s="68" t="s">
        <v>23</v>
      </c>
      <c r="P222" s="70" t="e">
        <f>$U222</f>
        <v>#DIV/0!</v>
      </c>
      <c r="Q222" s="11">
        <f>G222/G$858*0.35</f>
        <v>7.1614296214626965</v>
      </c>
      <c r="R222" s="12">
        <f>H222/H$858*0.3</f>
        <v>0.88049999999999995</v>
      </c>
      <c r="S222" s="13">
        <f>W222/W$858*0.3</f>
        <v>0.121875</v>
      </c>
      <c r="T222" s="12" t="e">
        <f>V222/V$858*0.05</f>
        <v>#DIV/0!</v>
      </c>
      <c r="U222" s="14" t="e">
        <f>Q222+R222+S222+T222</f>
        <v>#DIV/0!</v>
      </c>
      <c r="V222" s="15">
        <f>IF(O222="Não",0,1)</f>
        <v>0</v>
      </c>
      <c r="W222" s="15">
        <f>IF(ISERROR(I222+J222+K222+L222+M222+N222),0,I222+J222+K222+L222+M222+N222)</f>
        <v>91</v>
      </c>
      <c r="X222" s="44">
        <f>IF(ISERROR(ABS(1-U222/'Antigo 2020 2'!U222)),0,ABS(1-U222/'Antigo 2020 2'!U222))</f>
        <v>0</v>
      </c>
      <c r="Y222" s="56">
        <f>INT(X222*100000000000)</f>
        <v>0</v>
      </c>
      <c r="Z222" s="15">
        <f>IF(COUNTIF(Y$5:Y222,Y222)&gt;1,RANK(Y222,Y$5:Y$857)+COUNTIF(Y$5:Y222,Y222)-1,RANK(Y222,Y$5:Y$857))</f>
        <v>218</v>
      </c>
    </row>
    <row r="223" spans="1:26" ht="25.5" thickTop="1" thickBot="1">
      <c r="A223" s="65" t="s">
        <v>484</v>
      </c>
      <c r="B223" s="66" t="s">
        <v>485</v>
      </c>
      <c r="C223" s="67">
        <v>769</v>
      </c>
      <c r="D223" s="67">
        <v>709</v>
      </c>
      <c r="E223" s="67">
        <f>(C223+D223)/2</f>
        <v>739</v>
      </c>
      <c r="F223" s="68">
        <v>2163</v>
      </c>
      <c r="G223" s="68">
        <f>E223+F223</f>
        <v>2902</v>
      </c>
      <c r="H223" s="68">
        <v>810</v>
      </c>
      <c r="I223" s="68">
        <v>1</v>
      </c>
      <c r="J223" s="68">
        <v>0</v>
      </c>
      <c r="K223" s="68">
        <v>2</v>
      </c>
      <c r="L223" s="68">
        <v>0</v>
      </c>
      <c r="M223" s="68">
        <v>0</v>
      </c>
      <c r="N223" s="68">
        <v>3</v>
      </c>
      <c r="O223" s="68" t="s">
        <v>23</v>
      </c>
      <c r="P223" s="70" t="e">
        <f>$U223</f>
        <v>#DIV/0!</v>
      </c>
      <c r="Q223" s="11">
        <f>G223/G$858*0.35</f>
        <v>0.74656376332230789</v>
      </c>
      <c r="R223" s="12">
        <f>H223/H$858*0.3</f>
        <v>1.2149999999999999</v>
      </c>
      <c r="S223" s="13">
        <f>W223/W$858*0.3</f>
        <v>8.0357142857142849E-3</v>
      </c>
      <c r="T223" s="12" t="e">
        <f>V223/V$858*0.05</f>
        <v>#DIV/0!</v>
      </c>
      <c r="U223" s="14" t="e">
        <f>Q223+R223+S223+T223</f>
        <v>#DIV/0!</v>
      </c>
      <c r="V223" s="15">
        <f>IF(O223="Não",0,1)</f>
        <v>0</v>
      </c>
      <c r="W223" s="15">
        <f>IF(ISERROR(I223+J223+K223+L223+M223+N223),0,I223+J223+K223+L223+M223+N223)</f>
        <v>6</v>
      </c>
      <c r="X223" s="44">
        <f>IF(ISERROR(ABS(1-U223/'Antigo 2020 2'!U223)),0,ABS(1-U223/'Antigo 2020 2'!U223))</f>
        <v>0</v>
      </c>
      <c r="Y223" s="56">
        <f>INT(X223*100000000000)</f>
        <v>0</v>
      </c>
      <c r="Z223" s="15">
        <f>IF(COUNTIF(Y$5:Y223,Y223)&gt;1,RANK(Y223,Y$5:Y$857)+COUNTIF(Y$5:Y223,Y223)-1,RANK(Y223,Y$5:Y$857))</f>
        <v>219</v>
      </c>
    </row>
    <row r="224" spans="1:26" ht="16.5" thickTop="1" thickBot="1">
      <c r="A224" s="65" t="s">
        <v>486</v>
      </c>
      <c r="B224" s="66" t="s">
        <v>487</v>
      </c>
      <c r="C224" s="67">
        <v>2007.25</v>
      </c>
      <c r="D224" s="67">
        <v>2081</v>
      </c>
      <c r="E224" s="67">
        <f>(C224+D224)/2</f>
        <v>2044.125</v>
      </c>
      <c r="F224" s="68">
        <v>2042</v>
      </c>
      <c r="G224" s="68">
        <f>E224+F224</f>
        <v>4086.125</v>
      </c>
      <c r="H224" s="68">
        <v>270</v>
      </c>
      <c r="I224" s="68">
        <v>64</v>
      </c>
      <c r="J224" s="68"/>
      <c r="K224" s="68">
        <v>90</v>
      </c>
      <c r="L224" s="68"/>
      <c r="M224" s="68"/>
      <c r="N224" s="68">
        <v>23</v>
      </c>
      <c r="O224" s="68" t="s">
        <v>23</v>
      </c>
      <c r="P224" s="70" t="e">
        <f>$U224</f>
        <v>#DIV/0!</v>
      </c>
      <c r="Q224" s="11">
        <f>G224/G$858*0.35</f>
        <v>1.0511898199191474</v>
      </c>
      <c r="R224" s="12">
        <f>H224/H$858*0.3</f>
        <v>0.40500000000000003</v>
      </c>
      <c r="S224" s="13">
        <f>W224/W$858*0.3</f>
        <v>0.23705357142857142</v>
      </c>
      <c r="T224" s="12" t="e">
        <f>V224/V$858*0.05</f>
        <v>#DIV/0!</v>
      </c>
      <c r="U224" s="14" t="e">
        <f>Q224+R224+S224+T224</f>
        <v>#DIV/0!</v>
      </c>
      <c r="V224" s="15">
        <f>IF(O224="Não",0,1)</f>
        <v>0</v>
      </c>
      <c r="W224" s="15">
        <f>IF(ISERROR(I224+J224+K224+L224+M224+N224),0,I224+J224+K224+L224+M224+N224)</f>
        <v>177</v>
      </c>
      <c r="X224" s="44">
        <f>IF(ISERROR(ABS(1-U224/'Antigo 2020 2'!U224)),0,ABS(1-U224/'Antigo 2020 2'!U224))</f>
        <v>0</v>
      </c>
      <c r="Y224" s="56">
        <f>INT(X224*100000000000)</f>
        <v>0</v>
      </c>
      <c r="Z224" s="15">
        <f>IF(COUNTIF(Y$5:Y224,Y224)&gt;1,RANK(Y224,Y$5:Y$857)+COUNTIF(Y$5:Y224,Y224)-1,RANK(Y224,Y$5:Y$857))</f>
        <v>220</v>
      </c>
    </row>
    <row r="225" spans="1:26" ht="16.5" thickTop="1" thickBot="1">
      <c r="A225" s="65" t="s">
        <v>488</v>
      </c>
      <c r="B225" s="66" t="s">
        <v>489</v>
      </c>
      <c r="C225" s="67">
        <v>270</v>
      </c>
      <c r="D225" s="67">
        <v>240</v>
      </c>
      <c r="E225" s="67">
        <f>(C225+D225)/2</f>
        <v>255</v>
      </c>
      <c r="F225" s="68">
        <v>41</v>
      </c>
      <c r="G225" s="68">
        <f>E225+F225</f>
        <v>296</v>
      </c>
      <c r="H225" s="68">
        <v>395</v>
      </c>
      <c r="I225" s="68">
        <v>0</v>
      </c>
      <c r="J225" s="68">
        <v>0</v>
      </c>
      <c r="K225" s="68">
        <v>0</v>
      </c>
      <c r="L225" s="68">
        <v>0</v>
      </c>
      <c r="M225" s="68">
        <v>0</v>
      </c>
      <c r="N225" s="68">
        <v>0</v>
      </c>
      <c r="O225" s="68" t="s">
        <v>23</v>
      </c>
      <c r="P225" s="70" t="e">
        <f>$U225</f>
        <v>#DIV/0!</v>
      </c>
      <c r="Q225" s="11">
        <f>G225/G$858*0.35</f>
        <v>7.6148474825431814E-2</v>
      </c>
      <c r="R225" s="12">
        <f>H225/H$858*0.3</f>
        <v>0.59250000000000003</v>
      </c>
      <c r="S225" s="13">
        <f>W225/W$858*0.3</f>
        <v>0</v>
      </c>
      <c r="T225" s="12" t="e">
        <f>V225/V$858*0.05</f>
        <v>#DIV/0!</v>
      </c>
      <c r="U225" s="14" t="e">
        <f>Q225+R225+S225+T225</f>
        <v>#DIV/0!</v>
      </c>
      <c r="V225" s="15">
        <f>IF(O225="Não",0,1)</f>
        <v>0</v>
      </c>
      <c r="W225" s="15">
        <f>IF(ISERROR(I225+J225+K225+L225+M225+N225),0,I225+J225+K225+L225+M225+N225)</f>
        <v>0</v>
      </c>
      <c r="X225" s="44">
        <f>IF(ISERROR(ABS(1-U225/'Antigo 2020 2'!U225)),0,ABS(1-U225/'Antigo 2020 2'!U225))</f>
        <v>0</v>
      </c>
      <c r="Y225" s="56">
        <f>INT(X225*100000000000)</f>
        <v>0</v>
      </c>
      <c r="Z225" s="15">
        <f>IF(COUNTIF(Y$5:Y225,Y225)&gt;1,RANK(Y225,Y$5:Y$857)+COUNTIF(Y$5:Y225,Y225)-1,RANK(Y225,Y$5:Y$857))</f>
        <v>221</v>
      </c>
    </row>
    <row r="226" spans="1:26" ht="37.5" thickTop="1" thickBot="1">
      <c r="A226" s="65" t="s">
        <v>490</v>
      </c>
      <c r="B226" s="66" t="s">
        <v>491</v>
      </c>
      <c r="C226" s="67">
        <v>4594.7000000000025</v>
      </c>
      <c r="D226" s="67">
        <v>4577</v>
      </c>
      <c r="E226" s="67">
        <f>(C226+D226)/2</f>
        <v>4585.8500000000013</v>
      </c>
      <c r="F226" s="68">
        <v>2803</v>
      </c>
      <c r="G226" s="68">
        <f>E226+F226</f>
        <v>7388.8500000000013</v>
      </c>
      <c r="H226" s="68">
        <v>205</v>
      </c>
      <c r="I226" s="68">
        <v>90</v>
      </c>
      <c r="J226" s="68">
        <v>0</v>
      </c>
      <c r="K226" s="68">
        <v>0</v>
      </c>
      <c r="L226" s="68">
        <v>0</v>
      </c>
      <c r="M226" s="68">
        <v>0</v>
      </c>
      <c r="N226" s="68">
        <v>38</v>
      </c>
      <c r="O226" s="68" t="s">
        <v>30</v>
      </c>
      <c r="P226" s="70" t="e">
        <f>$U226</f>
        <v>#DIV/0!</v>
      </c>
      <c r="Q226" s="11">
        <f>G226/G$858*0.35</f>
        <v>1.9008434399117973</v>
      </c>
      <c r="R226" s="12">
        <f>H226/H$858*0.3</f>
        <v>0.30749999999999994</v>
      </c>
      <c r="S226" s="13">
        <f>W226/W$858*0.3</f>
        <v>0.1714285714285714</v>
      </c>
      <c r="T226" s="12" t="e">
        <f>V226/V$858*0.05</f>
        <v>#DIV/0!</v>
      </c>
      <c r="U226" s="14" t="e">
        <f>Q226+R226+S226+T226</f>
        <v>#DIV/0!</v>
      </c>
      <c r="V226" s="15">
        <f>IF(O226="Não",0,1)</f>
        <v>1</v>
      </c>
      <c r="W226" s="15">
        <f>IF(ISERROR(I226+J226+K226+L226+M226+N226),0,I226+J226+K226+L226+M226+N226)</f>
        <v>128</v>
      </c>
      <c r="X226" s="44">
        <f>IF(ISERROR(ABS(1-U226/'Antigo 2020 2'!U226)),0,ABS(1-U226/'Antigo 2020 2'!U226))</f>
        <v>0</v>
      </c>
      <c r="Y226" s="56">
        <f>INT(X226*100000000000)</f>
        <v>0</v>
      </c>
      <c r="Z226" s="15">
        <f>IF(COUNTIF(Y$5:Y226,Y226)&gt;1,RANK(Y226,Y$5:Y$857)+COUNTIF(Y$5:Y226,Y226)-1,RANK(Y226,Y$5:Y$857))</f>
        <v>222</v>
      </c>
    </row>
    <row r="227" spans="1:26" ht="16.5" thickTop="1" thickBot="1">
      <c r="A227" s="65" t="s">
        <v>492</v>
      </c>
      <c r="B227" s="66" t="s">
        <v>493</v>
      </c>
      <c r="C227" s="67">
        <v>610</v>
      </c>
      <c r="D227" s="67">
        <v>650</v>
      </c>
      <c r="E227" s="67">
        <f>(C227+D227)/2</f>
        <v>630</v>
      </c>
      <c r="F227" s="68">
        <v>49206</v>
      </c>
      <c r="G227" s="68">
        <f>E227+F227</f>
        <v>49836</v>
      </c>
      <c r="H227" s="68">
        <v>731</v>
      </c>
      <c r="I227" s="68">
        <v>770</v>
      </c>
      <c r="J227" s="68">
        <v>0</v>
      </c>
      <c r="K227" s="68">
        <v>361</v>
      </c>
      <c r="L227" s="68">
        <v>120</v>
      </c>
      <c r="M227" s="68">
        <v>95</v>
      </c>
      <c r="N227" s="68">
        <v>117</v>
      </c>
      <c r="O227" s="68" t="s">
        <v>30</v>
      </c>
      <c r="P227" s="70" t="e">
        <f>$U227</f>
        <v>#DIV/0!</v>
      </c>
      <c r="Q227" s="11">
        <f>G227/G$858*0.35</f>
        <v>12.820727673649392</v>
      </c>
      <c r="R227" s="12">
        <f>H227/H$858*0.3</f>
        <v>1.0964999999999998</v>
      </c>
      <c r="S227" s="13">
        <f>W227/W$858*0.3</f>
        <v>1.9593749999999999</v>
      </c>
      <c r="T227" s="12" t="e">
        <f>V227/V$858*0.05</f>
        <v>#DIV/0!</v>
      </c>
      <c r="U227" s="14" t="e">
        <f>Q227+R227+S227+T227</f>
        <v>#DIV/0!</v>
      </c>
      <c r="V227" s="15">
        <f>IF(O227="Não",0,1)</f>
        <v>1</v>
      </c>
      <c r="W227" s="15">
        <f>IF(ISERROR(I227+J227+K227+L227+M227+N227),0,I227+J227+K227+L227+M227+N227)</f>
        <v>1463</v>
      </c>
      <c r="X227" s="44">
        <f>IF(ISERROR(ABS(1-U227/'Antigo 2020 2'!U227)),0,ABS(1-U227/'Antigo 2020 2'!U227))</f>
        <v>0</v>
      </c>
      <c r="Y227" s="56">
        <f>INT(X227*100000000000)</f>
        <v>0</v>
      </c>
      <c r="Z227" s="15">
        <f>IF(COUNTIF(Y$5:Y227,Y227)&gt;1,RANK(Y227,Y$5:Y$857)+COUNTIF(Y$5:Y227,Y227)-1,RANK(Y227,Y$5:Y$857))</f>
        <v>223</v>
      </c>
    </row>
    <row r="228" spans="1:26" ht="16.5" thickTop="1" thickBot="1">
      <c r="A228" s="65" t="s">
        <v>494</v>
      </c>
      <c r="B228" s="66" t="s">
        <v>495</v>
      </c>
      <c r="C228" s="67">
        <v>18930</v>
      </c>
      <c r="D228" s="67">
        <v>18580</v>
      </c>
      <c r="E228" s="67">
        <f>(C228+D228)/2</f>
        <v>18755</v>
      </c>
      <c r="F228" s="68">
        <v>18762</v>
      </c>
      <c r="G228" s="68">
        <f>E228+F228</f>
        <v>37517</v>
      </c>
      <c r="H228" s="68">
        <v>935</v>
      </c>
      <c r="I228" s="68">
        <v>163</v>
      </c>
      <c r="J228" s="68">
        <v>0</v>
      </c>
      <c r="K228" s="68">
        <v>32</v>
      </c>
      <c r="L228" s="68">
        <v>0</v>
      </c>
      <c r="M228" s="68">
        <v>0</v>
      </c>
      <c r="N228" s="68">
        <v>3</v>
      </c>
      <c r="O228" s="68" t="s">
        <v>23</v>
      </c>
      <c r="P228" s="70" t="e">
        <f>$U228</f>
        <v>#DIV/0!</v>
      </c>
      <c r="Q228" s="11">
        <f>G228/G$858*0.35</f>
        <v>9.6515619257625858</v>
      </c>
      <c r="R228" s="12">
        <f>H228/H$858*0.3</f>
        <v>1.4024999999999999</v>
      </c>
      <c r="S228" s="13">
        <f>W228/W$858*0.3</f>
        <v>0.26517857142857143</v>
      </c>
      <c r="T228" s="12" t="e">
        <f>V228/V$858*0.05</f>
        <v>#DIV/0!</v>
      </c>
      <c r="U228" s="14" t="e">
        <f>Q228+R228+S228+T228</f>
        <v>#DIV/0!</v>
      </c>
      <c r="V228" s="15">
        <f>IF(O228="Não",0,1)</f>
        <v>0</v>
      </c>
      <c r="W228" s="15">
        <f>IF(ISERROR(I228+J228+K228+L228+M228+N228),0,I228+J228+K228+L228+M228+N228)</f>
        <v>198</v>
      </c>
      <c r="X228" s="44">
        <f>IF(ISERROR(ABS(1-U228/'Antigo 2020 2'!U228)),0,ABS(1-U228/'Antigo 2020 2'!U228))</f>
        <v>0</v>
      </c>
      <c r="Y228" s="56">
        <f>INT(X228*100000000000)</f>
        <v>0</v>
      </c>
      <c r="Z228" s="15">
        <f>IF(COUNTIF(Y$5:Y228,Y228)&gt;1,RANK(Y228,Y$5:Y$857)+COUNTIF(Y$5:Y228,Y228)-1,RANK(Y228,Y$5:Y$857))</f>
        <v>224</v>
      </c>
    </row>
    <row r="229" spans="1:26" ht="16.5" thickTop="1" thickBot="1">
      <c r="A229" s="65" t="s">
        <v>496</v>
      </c>
      <c r="B229" s="66" t="s">
        <v>497</v>
      </c>
      <c r="C229" s="67">
        <v>877.75</v>
      </c>
      <c r="D229" s="67">
        <v>884</v>
      </c>
      <c r="E229" s="67">
        <f>(C229+D229)/2</f>
        <v>880.875</v>
      </c>
      <c r="F229" s="68">
        <v>5788</v>
      </c>
      <c r="G229" s="68">
        <f>E229+F229</f>
        <v>6668.875</v>
      </c>
      <c r="H229" s="68">
        <v>975</v>
      </c>
      <c r="I229" s="68">
        <v>246</v>
      </c>
      <c r="J229" s="68">
        <v>0</v>
      </c>
      <c r="K229" s="68">
        <v>100</v>
      </c>
      <c r="L229" s="68">
        <v>0</v>
      </c>
      <c r="M229" s="68">
        <v>0</v>
      </c>
      <c r="N229" s="68">
        <v>100</v>
      </c>
      <c r="O229" s="68" t="s">
        <v>30</v>
      </c>
      <c r="P229" s="70" t="e">
        <f>$U229</f>
        <v>#DIV/0!</v>
      </c>
      <c r="Q229" s="11">
        <f>G229/G$858*0.35</f>
        <v>1.7156238515251745</v>
      </c>
      <c r="R229" s="12">
        <f>H229/H$858*0.3</f>
        <v>1.4624999999999999</v>
      </c>
      <c r="S229" s="13">
        <f>W229/W$858*0.3</f>
        <v>0.59732142857142856</v>
      </c>
      <c r="T229" s="12" t="e">
        <f>V229/V$858*0.05</f>
        <v>#DIV/0!</v>
      </c>
      <c r="U229" s="14" t="e">
        <f>Q229+R229+S229+T229</f>
        <v>#DIV/0!</v>
      </c>
      <c r="V229" s="15">
        <f>IF(O229="Não",0,1)</f>
        <v>1</v>
      </c>
      <c r="W229" s="15">
        <f>IF(ISERROR(I229+J229+K229+L229+M229+N229),0,I229+J229+K229+L229+M229+N229)</f>
        <v>446</v>
      </c>
      <c r="X229" s="44">
        <f>IF(ISERROR(ABS(1-U229/'Antigo 2020 2'!U229)),0,ABS(1-U229/'Antigo 2020 2'!U229))</f>
        <v>0</v>
      </c>
      <c r="Y229" s="56">
        <f>INT(X229*100000000000)</f>
        <v>0</v>
      </c>
      <c r="Z229" s="15">
        <f>IF(COUNTIF(Y$5:Y229,Y229)&gt;1,RANK(Y229,Y$5:Y$857)+COUNTIF(Y$5:Y229,Y229)-1,RANK(Y229,Y$5:Y$857))</f>
        <v>225</v>
      </c>
    </row>
    <row r="230" spans="1:26" ht="16.5" thickTop="1" thickBot="1">
      <c r="A230" s="65" t="s">
        <v>498</v>
      </c>
      <c r="B230" s="66" t="s">
        <v>499</v>
      </c>
      <c r="C230" s="67">
        <v>793</v>
      </c>
      <c r="D230" s="67">
        <v>1017</v>
      </c>
      <c r="E230" s="67">
        <f>(C230+D230)/2</f>
        <v>905</v>
      </c>
      <c r="F230" s="68">
        <v>1158</v>
      </c>
      <c r="G230" s="68">
        <f>E230+F230</f>
        <v>2063</v>
      </c>
      <c r="H230" s="68">
        <v>333</v>
      </c>
      <c r="I230" s="68">
        <v>91</v>
      </c>
      <c r="J230" s="68">
        <v>0</v>
      </c>
      <c r="K230" s="68">
        <v>0</v>
      </c>
      <c r="L230" s="68">
        <v>0</v>
      </c>
      <c r="M230" s="68">
        <v>0</v>
      </c>
      <c r="N230" s="68">
        <v>0</v>
      </c>
      <c r="O230" s="68" t="s">
        <v>23</v>
      </c>
      <c r="P230" s="70" t="e">
        <f>$U230</f>
        <v>#DIV/0!</v>
      </c>
      <c r="Q230" s="11">
        <f>G230/G$858*0.35</f>
        <v>0.53072399852995222</v>
      </c>
      <c r="R230" s="12">
        <f>H230/H$858*0.3</f>
        <v>0.4995</v>
      </c>
      <c r="S230" s="13">
        <f>W230/W$858*0.3</f>
        <v>0.121875</v>
      </c>
      <c r="T230" s="12" t="e">
        <f>V230/V$858*0.05</f>
        <v>#DIV/0!</v>
      </c>
      <c r="U230" s="14" t="e">
        <f>Q230+R230+S230+T230</f>
        <v>#DIV/0!</v>
      </c>
      <c r="V230" s="15">
        <f>IF(O230="Não",0,1)</f>
        <v>0</v>
      </c>
      <c r="W230" s="15">
        <f>IF(ISERROR(I230+J230+K230+L230+M230+N230),0,I230+J230+K230+L230+M230+N230)</f>
        <v>91</v>
      </c>
      <c r="X230" s="44">
        <f>IF(ISERROR(ABS(1-U230/'Antigo 2020 2'!U230)),0,ABS(1-U230/'Antigo 2020 2'!U230))</f>
        <v>0</v>
      </c>
      <c r="Y230" s="56">
        <f>INT(X230*100000000000)</f>
        <v>0</v>
      </c>
      <c r="Z230" s="15">
        <f>IF(COUNTIF(Y$5:Y230,Y230)&gt;1,RANK(Y230,Y$5:Y$857)+COUNTIF(Y$5:Y230,Y230)-1,RANK(Y230,Y$5:Y$857))</f>
        <v>226</v>
      </c>
    </row>
    <row r="231" spans="1:26" ht="16.5" thickTop="1" thickBot="1">
      <c r="A231" s="65" t="s">
        <v>500</v>
      </c>
      <c r="B231" s="66" t="s">
        <v>501</v>
      </c>
      <c r="C231" s="67">
        <v>3465.4</v>
      </c>
      <c r="D231" s="67">
        <v>3349</v>
      </c>
      <c r="E231" s="67">
        <f>(C231+D231)/2</f>
        <v>3407.2</v>
      </c>
      <c r="F231" s="68">
        <v>9082</v>
      </c>
      <c r="G231" s="68">
        <f>E231+F231</f>
        <v>12489.2</v>
      </c>
      <c r="H231" s="68">
        <v>750</v>
      </c>
      <c r="I231" s="68">
        <v>62</v>
      </c>
      <c r="J231" s="68">
        <v>0</v>
      </c>
      <c r="K231" s="68">
        <v>0</v>
      </c>
      <c r="L231" s="68">
        <v>0</v>
      </c>
      <c r="M231" s="68">
        <v>0</v>
      </c>
      <c r="N231" s="68">
        <v>6</v>
      </c>
      <c r="O231" s="68" t="s">
        <v>23</v>
      </c>
      <c r="P231" s="70" t="e">
        <f>$U231</f>
        <v>#DIV/0!</v>
      </c>
      <c r="Q231" s="11">
        <f>G231/G$858*0.35</f>
        <v>3.2129511209114292</v>
      </c>
      <c r="R231" s="12">
        <f>H231/H$858*0.3</f>
        <v>1.125</v>
      </c>
      <c r="S231" s="13">
        <f>W231/W$858*0.3</f>
        <v>9.1071428571428567E-2</v>
      </c>
      <c r="T231" s="12" t="e">
        <f>V231/V$858*0.05</f>
        <v>#DIV/0!</v>
      </c>
      <c r="U231" s="14" t="e">
        <f>Q231+R231+S231+T231</f>
        <v>#DIV/0!</v>
      </c>
      <c r="V231" s="15">
        <f>IF(O231="Não",0,1)</f>
        <v>0</v>
      </c>
      <c r="W231" s="15">
        <f>IF(ISERROR(I231+J231+K231+L231+M231+N231),0,I231+J231+K231+L231+M231+N231)</f>
        <v>68</v>
      </c>
      <c r="X231" s="44">
        <f>IF(ISERROR(ABS(1-U231/'Antigo 2020 2'!U231)),0,ABS(1-U231/'Antigo 2020 2'!U231))</f>
        <v>0</v>
      </c>
      <c r="Y231" s="56">
        <f>INT(X231*100000000000)</f>
        <v>0</v>
      </c>
      <c r="Z231" s="15">
        <f>IF(COUNTIF(Y$5:Y231,Y231)&gt;1,RANK(Y231,Y$5:Y$857)+COUNTIF(Y$5:Y231,Y231)-1,RANK(Y231,Y$5:Y$857))</f>
        <v>227</v>
      </c>
    </row>
    <row r="232" spans="1:26" ht="16.5" thickTop="1" thickBot="1">
      <c r="A232" s="65" t="s">
        <v>502</v>
      </c>
      <c r="B232" s="66" t="s">
        <v>503</v>
      </c>
      <c r="C232" s="67">
        <v>2565</v>
      </c>
      <c r="D232" s="67">
        <v>3480</v>
      </c>
      <c r="E232" s="67">
        <f>(C232+D232)/2</f>
        <v>3022.5</v>
      </c>
      <c r="F232" s="68">
        <v>3105</v>
      </c>
      <c r="G232" s="68">
        <f>E232+F232</f>
        <v>6127.5</v>
      </c>
      <c r="H232" s="68">
        <v>1270</v>
      </c>
      <c r="I232" s="68">
        <v>39</v>
      </c>
      <c r="J232" s="68">
        <v>0</v>
      </c>
      <c r="K232" s="68">
        <v>50</v>
      </c>
      <c r="L232" s="68">
        <v>0</v>
      </c>
      <c r="M232" s="68">
        <v>0</v>
      </c>
      <c r="N232" s="68">
        <v>40</v>
      </c>
      <c r="O232" s="68" t="s">
        <v>30</v>
      </c>
      <c r="P232" s="70" t="e">
        <f>$U232</f>
        <v>#DIV/0!</v>
      </c>
      <c r="Q232" s="11">
        <f>G232/G$858*0.35</f>
        <v>1.5763506063947079</v>
      </c>
      <c r="R232" s="12">
        <f>H232/H$858*0.3</f>
        <v>1.9049999999999998</v>
      </c>
      <c r="S232" s="13">
        <f>W232/W$858*0.3</f>
        <v>0.17276785714285711</v>
      </c>
      <c r="T232" s="12" t="e">
        <f>V232/V$858*0.05</f>
        <v>#DIV/0!</v>
      </c>
      <c r="U232" s="14" t="e">
        <f>Q232+R232+S232+T232</f>
        <v>#DIV/0!</v>
      </c>
      <c r="V232" s="15">
        <f>IF(O232="Não",0,1)</f>
        <v>1</v>
      </c>
      <c r="W232" s="15">
        <f>IF(ISERROR(I232+J232+K232+L232+M232+N232),0,I232+J232+K232+L232+M232+N232)</f>
        <v>129</v>
      </c>
      <c r="X232" s="44">
        <f>IF(ISERROR(ABS(1-U232/'Antigo 2020 2'!U232)),0,ABS(1-U232/'Antigo 2020 2'!U232))</f>
        <v>0</v>
      </c>
      <c r="Y232" s="56">
        <f>INT(X232*100000000000)</f>
        <v>0</v>
      </c>
      <c r="Z232" s="15">
        <f>IF(COUNTIF(Y$5:Y232,Y232)&gt;1,RANK(Y232,Y$5:Y$857)+COUNTIF(Y$5:Y232,Y232)-1,RANK(Y232,Y$5:Y$857))</f>
        <v>228</v>
      </c>
    </row>
    <row r="233" spans="1:26" ht="25.5" thickTop="1" thickBot="1">
      <c r="A233" s="65" t="s">
        <v>504</v>
      </c>
      <c r="B233" s="66" t="s">
        <v>505</v>
      </c>
      <c r="C233" s="67">
        <v>10254.5</v>
      </c>
      <c r="D233" s="67">
        <v>9494</v>
      </c>
      <c r="E233" s="67">
        <f>(C233+D233)/2</f>
        <v>9874.25</v>
      </c>
      <c r="F233" s="68">
        <v>1130</v>
      </c>
      <c r="G233" s="68">
        <f>E233+F233</f>
        <v>11004.25</v>
      </c>
      <c r="H233" s="68">
        <v>600</v>
      </c>
      <c r="I233" s="68">
        <v>24</v>
      </c>
      <c r="J233" s="68">
        <v>0</v>
      </c>
      <c r="K233" s="68">
        <v>35</v>
      </c>
      <c r="L233" s="68">
        <v>0</v>
      </c>
      <c r="M233" s="68">
        <v>0</v>
      </c>
      <c r="N233" s="68">
        <v>20</v>
      </c>
      <c r="O233" s="68" t="s">
        <v>23</v>
      </c>
      <c r="P233" s="70" t="e">
        <f>$U233</f>
        <v>#DIV/0!</v>
      </c>
      <c r="Q233" s="11">
        <f>G233/G$858*0.35</f>
        <v>2.8309353178978314</v>
      </c>
      <c r="R233" s="12">
        <f>H233/H$858*0.3</f>
        <v>0.89999999999999991</v>
      </c>
      <c r="S233" s="13">
        <f>W233/W$858*0.3</f>
        <v>0.10580357142857143</v>
      </c>
      <c r="T233" s="12" t="e">
        <f>V233/V$858*0.05</f>
        <v>#DIV/0!</v>
      </c>
      <c r="U233" s="14" t="e">
        <f>Q233+R233+S233+T233</f>
        <v>#DIV/0!</v>
      </c>
      <c r="V233" s="15">
        <f>IF(O233="Não",0,1)</f>
        <v>0</v>
      </c>
      <c r="W233" s="15">
        <f>IF(ISERROR(I233+J233+K233+L233+M233+N233),0,I233+J233+K233+L233+M233+N233)</f>
        <v>79</v>
      </c>
      <c r="X233" s="44">
        <f>IF(ISERROR(ABS(1-U233/'Antigo 2020 2'!U233)),0,ABS(1-U233/'Antigo 2020 2'!U233))</f>
        <v>0</v>
      </c>
      <c r="Y233" s="56">
        <f>INT(X233*100000000000)</f>
        <v>0</v>
      </c>
      <c r="Z233" s="15">
        <f>IF(COUNTIF(Y$5:Y233,Y233)&gt;1,RANK(Y233,Y$5:Y$857)+COUNTIF(Y$5:Y233,Y233)-1,RANK(Y233,Y$5:Y$857))</f>
        <v>229</v>
      </c>
    </row>
    <row r="234" spans="1:26" ht="16.5" thickTop="1" thickBot="1">
      <c r="A234" s="65" t="s">
        <v>506</v>
      </c>
      <c r="B234" s="66" t="s">
        <v>507</v>
      </c>
      <c r="C234" s="67">
        <v>8595</v>
      </c>
      <c r="D234" s="67">
        <v>8296</v>
      </c>
      <c r="E234" s="67">
        <f>(C234+D234)/2</f>
        <v>8445.5</v>
      </c>
      <c r="F234" s="68">
        <v>11270</v>
      </c>
      <c r="G234" s="68">
        <f>E234+F234</f>
        <v>19715.5</v>
      </c>
      <c r="H234" s="68">
        <v>1152</v>
      </c>
      <c r="I234" s="68">
        <v>134</v>
      </c>
      <c r="J234" s="68">
        <v>0</v>
      </c>
      <c r="K234" s="68">
        <v>30</v>
      </c>
      <c r="L234" s="68">
        <v>0</v>
      </c>
      <c r="M234" s="68">
        <v>0</v>
      </c>
      <c r="N234" s="68">
        <v>11</v>
      </c>
      <c r="O234" s="68" t="s">
        <v>30</v>
      </c>
      <c r="P234" s="70" t="e">
        <f>$U234</f>
        <v>#DIV/0!</v>
      </c>
      <c r="Q234" s="11">
        <f>G234/G$858*0.35</f>
        <v>5.071977214259463</v>
      </c>
      <c r="R234" s="12">
        <f>H234/H$858*0.3</f>
        <v>1.728</v>
      </c>
      <c r="S234" s="13">
        <f>W234/W$858*0.3</f>
        <v>0.234375</v>
      </c>
      <c r="T234" s="12" t="e">
        <f>V234/V$858*0.05</f>
        <v>#DIV/0!</v>
      </c>
      <c r="U234" s="14" t="e">
        <f>Q234+R234+S234+T234</f>
        <v>#DIV/0!</v>
      </c>
      <c r="V234" s="15">
        <f>IF(O234="Não",0,1)</f>
        <v>1</v>
      </c>
      <c r="W234" s="15">
        <f>IF(ISERROR(I234+J234+K234+L234+M234+N234),0,I234+J234+K234+L234+M234+N234)</f>
        <v>175</v>
      </c>
      <c r="X234" s="44">
        <f>IF(ISERROR(ABS(1-U234/'Antigo 2020 2'!U234)),0,ABS(1-U234/'Antigo 2020 2'!U234))</f>
        <v>0</v>
      </c>
      <c r="Y234" s="56">
        <f>INT(X234*100000000000)</f>
        <v>0</v>
      </c>
      <c r="Z234" s="15">
        <f>IF(COUNTIF(Y$5:Y234,Y234)&gt;1,RANK(Y234,Y$5:Y$857)+COUNTIF(Y$5:Y234,Y234)-1,RANK(Y234,Y$5:Y$857))</f>
        <v>230</v>
      </c>
    </row>
    <row r="235" spans="1:26" ht="16.5" thickTop="1" thickBot="1">
      <c r="A235" s="65" t="s">
        <v>508</v>
      </c>
      <c r="B235" s="66" t="s">
        <v>509</v>
      </c>
      <c r="C235" s="67">
        <v>440</v>
      </c>
      <c r="D235" s="67">
        <v>576</v>
      </c>
      <c r="E235" s="67">
        <f>(C235+D235)/2</f>
        <v>508</v>
      </c>
      <c r="F235" s="68">
        <v>3548</v>
      </c>
      <c r="G235" s="68">
        <f>E235+F235</f>
        <v>4056</v>
      </c>
      <c r="H235" s="68">
        <v>200</v>
      </c>
      <c r="I235" s="68">
        <v>0</v>
      </c>
      <c r="J235" s="68">
        <v>0</v>
      </c>
      <c r="K235" s="68">
        <v>0</v>
      </c>
      <c r="L235" s="68">
        <v>0</v>
      </c>
      <c r="M235" s="68">
        <v>0</v>
      </c>
      <c r="N235" s="68">
        <v>0</v>
      </c>
      <c r="O235" s="68" t="s">
        <v>23</v>
      </c>
      <c r="P235" s="70" t="e">
        <f>$U235</f>
        <v>#DIV/0!</v>
      </c>
      <c r="Q235" s="11">
        <f>G235/G$858*0.35</f>
        <v>1.0434399117971334</v>
      </c>
      <c r="R235" s="12">
        <f>H235/H$858*0.3</f>
        <v>0.3</v>
      </c>
      <c r="S235" s="13">
        <f>W235/W$858*0.3</f>
        <v>0</v>
      </c>
      <c r="T235" s="12" t="e">
        <f>V235/V$858*0.05</f>
        <v>#DIV/0!</v>
      </c>
      <c r="U235" s="14" t="e">
        <f>Q235+R235+S235+T235</f>
        <v>#DIV/0!</v>
      </c>
      <c r="V235" s="15">
        <f>IF(O235="Não",0,1)</f>
        <v>0</v>
      </c>
      <c r="W235" s="15">
        <f>IF(ISERROR(I235+J235+K235+L235+M235+N235),0,I235+J235+K235+L235+M235+N235)</f>
        <v>0</v>
      </c>
      <c r="X235" s="44">
        <f>IF(ISERROR(ABS(1-U235/'Antigo 2020 2'!U235)),0,ABS(1-U235/'Antigo 2020 2'!U235))</f>
        <v>0</v>
      </c>
      <c r="Y235" s="56">
        <f>INT(X235*100000000000)</f>
        <v>0</v>
      </c>
      <c r="Z235" s="15">
        <f>IF(COUNTIF(Y$5:Y235,Y235)&gt;1,RANK(Y235,Y$5:Y$857)+COUNTIF(Y$5:Y235,Y235)-1,RANK(Y235,Y$5:Y$857))</f>
        <v>231</v>
      </c>
    </row>
    <row r="236" spans="1:26" ht="16.5" thickTop="1" thickBot="1">
      <c r="A236" s="65" t="s">
        <v>510</v>
      </c>
      <c r="B236" s="66" t="s">
        <v>511</v>
      </c>
      <c r="C236" s="67">
        <v>6201</v>
      </c>
      <c r="D236" s="67">
        <v>6234</v>
      </c>
      <c r="E236" s="67">
        <f>(C236+D236)/2</f>
        <v>6217.5</v>
      </c>
      <c r="F236" s="68">
        <v>10786</v>
      </c>
      <c r="G236" s="68">
        <f>E236+F236</f>
        <v>17003.5</v>
      </c>
      <c r="H236" s="68">
        <v>600</v>
      </c>
      <c r="I236" s="68">
        <v>276</v>
      </c>
      <c r="J236" s="68">
        <v>0</v>
      </c>
      <c r="K236" s="68">
        <v>180</v>
      </c>
      <c r="L236" s="68">
        <v>0</v>
      </c>
      <c r="M236" s="68">
        <v>0</v>
      </c>
      <c r="N236" s="68">
        <v>90</v>
      </c>
      <c r="O236" s="68" t="s">
        <v>30</v>
      </c>
      <c r="P236" s="70" t="e">
        <f>$U236</f>
        <v>#DIV/0!</v>
      </c>
      <c r="Q236" s="11">
        <f>G236/G$858*0.35</f>
        <v>4.3742925395075334</v>
      </c>
      <c r="R236" s="12">
        <f>H236/H$858*0.3</f>
        <v>0.89999999999999991</v>
      </c>
      <c r="S236" s="13">
        <f>W236/W$858*0.3</f>
        <v>0.73124999999999996</v>
      </c>
      <c r="T236" s="12" t="e">
        <f>V236/V$858*0.05</f>
        <v>#DIV/0!</v>
      </c>
      <c r="U236" s="14" t="e">
        <f>Q236+R236+S236+T236</f>
        <v>#DIV/0!</v>
      </c>
      <c r="V236" s="15">
        <f>IF(O236="Não",0,1)</f>
        <v>1</v>
      </c>
      <c r="W236" s="15">
        <f>IF(ISERROR(I236+J236+K236+L236+M236+N236),0,I236+J236+K236+L236+M236+N236)</f>
        <v>546</v>
      </c>
      <c r="X236" s="44">
        <f>IF(ISERROR(ABS(1-U236/'Antigo 2020 2'!U236)),0,ABS(1-U236/'Antigo 2020 2'!U236))</f>
        <v>0</v>
      </c>
      <c r="Y236" s="56">
        <f>INT(X236*100000000000)</f>
        <v>0</v>
      </c>
      <c r="Z236" s="15">
        <f>IF(COUNTIF(Y$5:Y236,Y236)&gt;1,RANK(Y236,Y$5:Y$857)+COUNTIF(Y$5:Y236,Y236)-1,RANK(Y236,Y$5:Y$857))</f>
        <v>232</v>
      </c>
    </row>
    <row r="237" spans="1:26" ht="16.5" thickTop="1" thickBot="1">
      <c r="A237" s="65" t="s">
        <v>27</v>
      </c>
      <c r="B237" s="66" t="s">
        <v>512</v>
      </c>
      <c r="C237" s="67">
        <v>5587</v>
      </c>
      <c r="D237" s="67">
        <v>6451</v>
      </c>
      <c r="E237" s="67">
        <f>(C237+D237)/2</f>
        <v>6019</v>
      </c>
      <c r="F237" s="68">
        <v>48561</v>
      </c>
      <c r="G237" s="68">
        <f>E237+F237</f>
        <v>54580</v>
      </c>
      <c r="H237" s="68">
        <v>717</v>
      </c>
      <c r="I237" s="68">
        <v>9</v>
      </c>
      <c r="J237" s="68">
        <v>0</v>
      </c>
      <c r="K237" s="68">
        <v>0</v>
      </c>
      <c r="L237" s="68">
        <v>0</v>
      </c>
      <c r="M237" s="68">
        <v>0</v>
      </c>
      <c r="N237" s="68">
        <v>50</v>
      </c>
      <c r="O237" s="68" t="s">
        <v>30</v>
      </c>
      <c r="P237" s="70" t="e">
        <f>$U237</f>
        <v>#DIV/0!</v>
      </c>
      <c r="Q237" s="11">
        <f>G237/G$858*0.35</f>
        <v>14.041161337743475</v>
      </c>
      <c r="R237" s="12">
        <f>H237/H$858*0.3</f>
        <v>1.0754999999999999</v>
      </c>
      <c r="S237" s="13">
        <f>W237/W$858*0.3</f>
        <v>7.901785714285714E-2</v>
      </c>
      <c r="T237" s="12" t="e">
        <f>V237/V$858*0.05</f>
        <v>#DIV/0!</v>
      </c>
      <c r="U237" s="14" t="e">
        <f>Q237+R237+S237+T237</f>
        <v>#DIV/0!</v>
      </c>
      <c r="V237" s="15">
        <f>IF(O237="Não",0,1)</f>
        <v>1</v>
      </c>
      <c r="W237" s="15">
        <f>IF(ISERROR(I237+J237+K237+L237+M237+N237),0,I237+J237+K237+L237+M237+N237)</f>
        <v>59</v>
      </c>
      <c r="X237" s="44">
        <f>IF(ISERROR(ABS(1-U237/'Antigo 2020 2'!U237)),0,ABS(1-U237/'Antigo 2020 2'!U237))</f>
        <v>0</v>
      </c>
      <c r="Y237" s="56">
        <f>INT(X237*100000000000)</f>
        <v>0</v>
      </c>
      <c r="Z237" s="15">
        <f>IF(COUNTIF(Y$5:Y237,Y237)&gt;1,RANK(Y237,Y$5:Y$857)+COUNTIF(Y$5:Y237,Y237)-1,RANK(Y237,Y$5:Y$857))</f>
        <v>233</v>
      </c>
    </row>
    <row r="238" spans="1:26" ht="16.5" thickTop="1" thickBot="1">
      <c r="A238" s="65" t="s">
        <v>513</v>
      </c>
      <c r="B238" s="66" t="s">
        <v>514</v>
      </c>
      <c r="C238" s="67">
        <v>2300.89</v>
      </c>
      <c r="D238" s="67">
        <v>1653</v>
      </c>
      <c r="E238" s="67">
        <f>(C238+D238)/2</f>
        <v>1976.9449999999999</v>
      </c>
      <c r="F238" s="68">
        <v>2469</v>
      </c>
      <c r="G238" s="68">
        <f>E238+F238</f>
        <v>4445.9449999999997</v>
      </c>
      <c r="H238" s="68">
        <v>742</v>
      </c>
      <c r="I238" s="68">
        <v>204</v>
      </c>
      <c r="J238" s="68">
        <v>0</v>
      </c>
      <c r="K238" s="68">
        <v>99</v>
      </c>
      <c r="L238" s="68">
        <v>0</v>
      </c>
      <c r="M238" s="68">
        <v>0</v>
      </c>
      <c r="N238" s="68">
        <v>27</v>
      </c>
      <c r="O238" s="68" t="s">
        <v>30</v>
      </c>
      <c r="P238" s="70" t="e">
        <f>$U238</f>
        <v>#DIV/0!</v>
      </c>
      <c r="Q238" s="11">
        <f>G238/G$858*0.35</f>
        <v>1.1437565233370084</v>
      </c>
      <c r="R238" s="12">
        <f>H238/H$858*0.3</f>
        <v>1.113</v>
      </c>
      <c r="S238" s="13">
        <f>W238/W$858*0.3</f>
        <v>0.44196428571428575</v>
      </c>
      <c r="T238" s="12" t="e">
        <f>V238/V$858*0.05</f>
        <v>#DIV/0!</v>
      </c>
      <c r="U238" s="14" t="e">
        <f>Q238+R238+S238+T238</f>
        <v>#DIV/0!</v>
      </c>
      <c r="V238" s="15">
        <f>IF(O238="Não",0,1)</f>
        <v>1</v>
      </c>
      <c r="W238" s="15">
        <f>IF(ISERROR(I238+J238+K238+L238+M238+N238),0,I238+J238+K238+L238+M238+N238)</f>
        <v>330</v>
      </c>
      <c r="X238" s="44">
        <f>IF(ISERROR(ABS(1-U238/'Antigo 2020 2'!U238)),0,ABS(1-U238/'Antigo 2020 2'!U238))</f>
        <v>0</v>
      </c>
      <c r="Y238" s="56">
        <f>INT(X238*100000000000)</f>
        <v>0</v>
      </c>
      <c r="Z238" s="15">
        <f>IF(COUNTIF(Y$5:Y238,Y238)&gt;1,RANK(Y238,Y$5:Y$857)+COUNTIF(Y$5:Y238,Y238)-1,RANK(Y238,Y$5:Y$857))</f>
        <v>234</v>
      </c>
    </row>
    <row r="239" spans="1:26" ht="16.5" thickTop="1" thickBot="1">
      <c r="A239" s="65" t="s">
        <v>515</v>
      </c>
      <c r="B239" s="66" t="s">
        <v>516</v>
      </c>
      <c r="C239" s="67">
        <v>96905.5</v>
      </c>
      <c r="D239" s="67">
        <v>96945</v>
      </c>
      <c r="E239" s="67">
        <f>(C239+D239)/2</f>
        <v>96925.25</v>
      </c>
      <c r="F239" s="68">
        <v>3187</v>
      </c>
      <c r="G239" s="68">
        <f>E239+F239</f>
        <v>100112.25</v>
      </c>
      <c r="H239" s="68">
        <v>645</v>
      </c>
      <c r="I239" s="68">
        <v>150</v>
      </c>
      <c r="J239" s="68"/>
      <c r="K239" s="68">
        <v>20</v>
      </c>
      <c r="L239" s="68">
        <v>471</v>
      </c>
      <c r="M239" s="68">
        <v>5</v>
      </c>
      <c r="N239" s="68">
        <v>208</v>
      </c>
      <c r="O239" s="68" t="s">
        <v>30</v>
      </c>
      <c r="P239" s="70" t="e">
        <f>$U239</f>
        <v>#DIV/0!</v>
      </c>
      <c r="Q239" s="11">
        <f>G239/G$858*0.35</f>
        <v>25.754713340683569</v>
      </c>
      <c r="R239" s="12">
        <f>H239/H$858*0.3</f>
        <v>0.96750000000000003</v>
      </c>
      <c r="S239" s="13">
        <f>W239/W$858*0.3</f>
        <v>1.14375</v>
      </c>
      <c r="T239" s="12" t="e">
        <f>V239/V$858*0.05</f>
        <v>#DIV/0!</v>
      </c>
      <c r="U239" s="14" t="e">
        <f>Q239+R239+S239+T239</f>
        <v>#DIV/0!</v>
      </c>
      <c r="V239" s="15">
        <f>IF(O239="Não",0,1)</f>
        <v>1</v>
      </c>
      <c r="W239" s="15">
        <f>IF(ISERROR(I239+J239+K239+L239+M239+N239),0,I239+J239+K239+L239+M239+N239)</f>
        <v>854</v>
      </c>
      <c r="X239" s="44">
        <f>IF(ISERROR(ABS(1-U239/'Antigo 2020 2'!U239)),0,ABS(1-U239/'Antigo 2020 2'!U239))</f>
        <v>0</v>
      </c>
      <c r="Y239" s="56">
        <f>INT(X239*100000000000)</f>
        <v>0</v>
      </c>
      <c r="Z239" s="15">
        <f>IF(COUNTIF(Y$5:Y239,Y239)&gt;1,RANK(Y239,Y$5:Y$857)+COUNTIF(Y$5:Y239,Y239)-1,RANK(Y239,Y$5:Y$857))</f>
        <v>235</v>
      </c>
    </row>
    <row r="240" spans="1:26" ht="16.5" thickTop="1" thickBot="1">
      <c r="A240" s="65" t="s">
        <v>517</v>
      </c>
      <c r="B240" s="66" t="s">
        <v>518</v>
      </c>
      <c r="C240" s="67">
        <v>26576</v>
      </c>
      <c r="D240" s="67">
        <v>26905</v>
      </c>
      <c r="E240" s="67">
        <f>(C240+D240)/2</f>
        <v>26740.5</v>
      </c>
      <c r="F240" s="68">
        <v>18940</v>
      </c>
      <c r="G240" s="68">
        <f>E240+F240</f>
        <v>45680.5</v>
      </c>
      <c r="H240" s="68">
        <v>360</v>
      </c>
      <c r="I240" s="68">
        <v>98</v>
      </c>
      <c r="J240" s="68"/>
      <c r="K240" s="68">
        <v>80</v>
      </c>
      <c r="L240" s="68"/>
      <c r="M240" s="68"/>
      <c r="N240" s="68">
        <v>12</v>
      </c>
      <c r="O240" s="68" t="s">
        <v>23</v>
      </c>
      <c r="P240" s="70" t="e">
        <f>$U240</f>
        <v>#DIV/0!</v>
      </c>
      <c r="Q240" s="11">
        <f>G240/G$858*0.35</f>
        <v>11.751690554943035</v>
      </c>
      <c r="R240" s="12">
        <f>H240/H$858*0.3</f>
        <v>0.54</v>
      </c>
      <c r="S240" s="13">
        <f>W240/W$858*0.3</f>
        <v>0.2544642857142857</v>
      </c>
      <c r="T240" s="12" t="e">
        <f>V240/V$858*0.05</f>
        <v>#DIV/0!</v>
      </c>
      <c r="U240" s="14" t="e">
        <f>Q240+R240+S240+T240</f>
        <v>#DIV/0!</v>
      </c>
      <c r="V240" s="15">
        <f>IF(O240="Não",0,1)</f>
        <v>0</v>
      </c>
      <c r="W240" s="15">
        <f>IF(ISERROR(I240+J240+K240+L240+M240+N240),0,I240+J240+K240+L240+M240+N240)</f>
        <v>190</v>
      </c>
      <c r="X240" s="44">
        <f>IF(ISERROR(ABS(1-U240/'Antigo 2020 2'!U240)),0,ABS(1-U240/'Antigo 2020 2'!U240))</f>
        <v>0</v>
      </c>
      <c r="Y240" s="56">
        <f>INT(X240*100000000000)</f>
        <v>0</v>
      </c>
      <c r="Z240" s="15">
        <f>IF(COUNTIF(Y$5:Y240,Y240)&gt;1,RANK(Y240,Y$5:Y$857)+COUNTIF(Y$5:Y240,Y240)-1,RANK(Y240,Y$5:Y$857))</f>
        <v>236</v>
      </c>
    </row>
    <row r="241" spans="1:26" ht="16.5" thickTop="1" thickBot="1">
      <c r="A241" s="65" t="s">
        <v>519</v>
      </c>
      <c r="B241" s="66" t="s">
        <v>520</v>
      </c>
      <c r="C241" s="67">
        <v>8942</v>
      </c>
      <c r="D241" s="67">
        <v>9206</v>
      </c>
      <c r="E241" s="67">
        <f>(C241+D241)/2</f>
        <v>9074</v>
      </c>
      <c r="F241" s="68">
        <v>1700</v>
      </c>
      <c r="G241" s="68">
        <f>E241+F241</f>
        <v>10774</v>
      </c>
      <c r="H241" s="68">
        <v>118</v>
      </c>
      <c r="I241" s="68">
        <v>35</v>
      </c>
      <c r="J241" s="68">
        <v>0</v>
      </c>
      <c r="K241" s="68">
        <v>42</v>
      </c>
      <c r="L241" s="68">
        <v>0</v>
      </c>
      <c r="M241" s="68">
        <v>0</v>
      </c>
      <c r="N241" s="68">
        <v>5</v>
      </c>
      <c r="O241" s="68" t="s">
        <v>30</v>
      </c>
      <c r="P241" s="70" t="e">
        <f>$U241</f>
        <v>#DIV/0!</v>
      </c>
      <c r="Q241" s="11">
        <f>G241/G$858*0.35</f>
        <v>2.7717015803013596</v>
      </c>
      <c r="R241" s="12">
        <f>H241/H$858*0.3</f>
        <v>0.17699999999999999</v>
      </c>
      <c r="S241" s="13">
        <f>W241/W$858*0.3</f>
        <v>0.10982142857142856</v>
      </c>
      <c r="T241" s="12" t="e">
        <f>V241/V$858*0.05</f>
        <v>#DIV/0!</v>
      </c>
      <c r="U241" s="14" t="e">
        <f>Q241+R241+S241+T241</f>
        <v>#DIV/0!</v>
      </c>
      <c r="V241" s="15">
        <f>IF(O241="Não",0,1)</f>
        <v>1</v>
      </c>
      <c r="W241" s="15">
        <f>IF(ISERROR(I241+J241+K241+L241+M241+N241),0,I241+J241+K241+L241+M241+N241)</f>
        <v>82</v>
      </c>
      <c r="X241" s="44">
        <f>IF(ISERROR(ABS(1-U241/'Antigo 2020 2'!U241)),0,ABS(1-U241/'Antigo 2020 2'!U241))</f>
        <v>0</v>
      </c>
      <c r="Y241" s="56">
        <f>INT(X241*100000000000)</f>
        <v>0</v>
      </c>
      <c r="Z241" s="15">
        <f>IF(COUNTIF(Y$5:Y241,Y241)&gt;1,RANK(Y241,Y$5:Y$857)+COUNTIF(Y$5:Y241,Y241)-1,RANK(Y241,Y$5:Y$857))</f>
        <v>237</v>
      </c>
    </row>
    <row r="242" spans="1:26" ht="16.5" thickTop="1" thickBot="1">
      <c r="A242" s="65" t="s">
        <v>521</v>
      </c>
      <c r="B242" s="66" t="s">
        <v>522</v>
      </c>
      <c r="C242" s="67">
        <v>160.34</v>
      </c>
      <c r="D242" s="67">
        <v>161</v>
      </c>
      <c r="E242" s="67">
        <f>(C242+D242)/2</f>
        <v>160.67000000000002</v>
      </c>
      <c r="F242" s="68">
        <v>7629</v>
      </c>
      <c r="G242" s="68">
        <f>E242+F242</f>
        <v>7789.67</v>
      </c>
      <c r="H242" s="68">
        <v>380</v>
      </c>
      <c r="I242" s="68">
        <v>117</v>
      </c>
      <c r="J242" s="68">
        <v>0</v>
      </c>
      <c r="K242" s="68">
        <v>0</v>
      </c>
      <c r="L242" s="68">
        <v>0</v>
      </c>
      <c r="M242" s="68">
        <v>0</v>
      </c>
      <c r="N242" s="68">
        <v>6</v>
      </c>
      <c r="O242" s="68" t="s">
        <v>30</v>
      </c>
      <c r="P242" s="70" t="e">
        <f>$U242</f>
        <v>#DIV/0!</v>
      </c>
      <c r="Q242" s="11">
        <f>G242/G$858*0.35</f>
        <v>2.003957736126424</v>
      </c>
      <c r="R242" s="12">
        <f>H242/H$858*0.3</f>
        <v>0.56999999999999995</v>
      </c>
      <c r="S242" s="13">
        <f>W242/W$858*0.3</f>
        <v>0.16473214285714285</v>
      </c>
      <c r="T242" s="12" t="e">
        <f>V242/V$858*0.05</f>
        <v>#DIV/0!</v>
      </c>
      <c r="U242" s="14" t="e">
        <f>Q242+R242+S242+T242</f>
        <v>#DIV/0!</v>
      </c>
      <c r="V242" s="15">
        <f>IF(O242="Não",0,1)</f>
        <v>1</v>
      </c>
      <c r="W242" s="15">
        <f>IF(ISERROR(I242+J242+K242+L242+M242+N242),0,I242+J242+K242+L242+M242+N242)</f>
        <v>123</v>
      </c>
      <c r="X242" s="44">
        <f>IF(ISERROR(ABS(1-U242/'Antigo 2020 2'!U242)),0,ABS(1-U242/'Antigo 2020 2'!U242))</f>
        <v>0</v>
      </c>
      <c r="Y242" s="56">
        <f>INT(X242*100000000000)</f>
        <v>0</v>
      </c>
      <c r="Z242" s="15">
        <f>IF(COUNTIF(Y$5:Y242,Y242)&gt;1,RANK(Y242,Y$5:Y$857)+COUNTIF(Y$5:Y242,Y242)-1,RANK(Y242,Y$5:Y$857))</f>
        <v>238</v>
      </c>
    </row>
    <row r="243" spans="1:26" ht="25.5" thickTop="1" thickBot="1">
      <c r="A243" s="65" t="s">
        <v>523</v>
      </c>
      <c r="B243" s="66" t="s">
        <v>524</v>
      </c>
      <c r="C243" s="67">
        <v>6506</v>
      </c>
      <c r="D243" s="67">
        <v>6263</v>
      </c>
      <c r="E243" s="67">
        <f>(C243+D243)/2</f>
        <v>6384.5</v>
      </c>
      <c r="F243" s="68">
        <v>2959</v>
      </c>
      <c r="G243" s="68">
        <f>E243+F243</f>
        <v>9343.5</v>
      </c>
      <c r="H243" s="68">
        <v>2620</v>
      </c>
      <c r="I243" s="68">
        <v>159</v>
      </c>
      <c r="J243" s="68">
        <v>0</v>
      </c>
      <c r="K243" s="68">
        <v>80</v>
      </c>
      <c r="L243" s="68">
        <v>50</v>
      </c>
      <c r="M243" s="68">
        <v>0</v>
      </c>
      <c r="N243" s="68">
        <v>6</v>
      </c>
      <c r="O243" s="68" t="s">
        <v>23</v>
      </c>
      <c r="P243" s="70" t="e">
        <f>$U243</f>
        <v>#DIV/0!</v>
      </c>
      <c r="Q243" s="11">
        <f>G243/G$858*0.35</f>
        <v>2.4036934950385884</v>
      </c>
      <c r="R243" s="12">
        <f>H243/H$858*0.3</f>
        <v>3.9299999999999997</v>
      </c>
      <c r="S243" s="13">
        <f>W243/W$858*0.3</f>
        <v>0.39508928571428575</v>
      </c>
      <c r="T243" s="12" t="e">
        <f>V243/V$858*0.05</f>
        <v>#DIV/0!</v>
      </c>
      <c r="U243" s="14" t="e">
        <f>Q243+R243+S243+T243</f>
        <v>#DIV/0!</v>
      </c>
      <c r="V243" s="15">
        <f>IF(O243="Não",0,1)</f>
        <v>0</v>
      </c>
      <c r="W243" s="15">
        <f>IF(ISERROR(I243+J243+K243+L243+M243+N243),0,I243+J243+K243+L243+M243+N243)</f>
        <v>295</v>
      </c>
      <c r="X243" s="44">
        <f>IF(ISERROR(ABS(1-U243/'Antigo 2020 2'!U243)),0,ABS(1-U243/'Antigo 2020 2'!U243))</f>
        <v>0</v>
      </c>
      <c r="Y243" s="56">
        <f>INT(X243*100000000000)</f>
        <v>0</v>
      </c>
      <c r="Z243" s="15">
        <f>IF(COUNTIF(Y$5:Y243,Y243)&gt;1,RANK(Y243,Y$5:Y$857)+COUNTIF(Y$5:Y243,Y243)-1,RANK(Y243,Y$5:Y$857))</f>
        <v>239</v>
      </c>
    </row>
    <row r="244" spans="1:26" ht="16.5" thickTop="1" thickBot="1">
      <c r="A244" s="65" t="s">
        <v>525</v>
      </c>
      <c r="B244" s="66" t="s">
        <v>526</v>
      </c>
      <c r="C244" s="67">
        <v>2225.9400000000014</v>
      </c>
      <c r="D244" s="67">
        <v>2106</v>
      </c>
      <c r="E244" s="67">
        <f>(C244+D244)/2</f>
        <v>2165.9700000000007</v>
      </c>
      <c r="F244" s="68">
        <v>83</v>
      </c>
      <c r="G244" s="68">
        <f>E244+F244</f>
        <v>2248.9700000000007</v>
      </c>
      <c r="H244" s="68">
        <v>698</v>
      </c>
      <c r="I244" s="68">
        <v>235</v>
      </c>
      <c r="J244" s="68"/>
      <c r="K244" s="68">
        <v>42</v>
      </c>
      <c r="L244" s="68"/>
      <c r="M244" s="68"/>
      <c r="N244" s="68">
        <v>25</v>
      </c>
      <c r="O244" s="68" t="s">
        <v>30</v>
      </c>
      <c r="P244" s="70" t="e">
        <f>$U244</f>
        <v>#DIV/0!</v>
      </c>
      <c r="Q244" s="11">
        <f>G244/G$858*0.35</f>
        <v>0.57856633590591711</v>
      </c>
      <c r="R244" s="12">
        <f>H244/H$858*0.3</f>
        <v>1.0469999999999999</v>
      </c>
      <c r="S244" s="13">
        <f>W244/W$858*0.3</f>
        <v>0.40446428571428572</v>
      </c>
      <c r="T244" s="12" t="e">
        <f>V244/V$858*0.05</f>
        <v>#DIV/0!</v>
      </c>
      <c r="U244" s="14" t="e">
        <f>Q244+R244+S244+T244</f>
        <v>#DIV/0!</v>
      </c>
      <c r="V244" s="15">
        <f>IF(O244="Não",0,1)</f>
        <v>1</v>
      </c>
      <c r="W244" s="15">
        <f>IF(ISERROR(I244+J244+K244+L244+M244+N244),0,I244+J244+K244+L244+M244+N244)</f>
        <v>302</v>
      </c>
      <c r="X244" s="44">
        <f>IF(ISERROR(ABS(1-U244/'Antigo 2020 2'!U244)),0,ABS(1-U244/'Antigo 2020 2'!U244))</f>
        <v>0</v>
      </c>
      <c r="Y244" s="56">
        <f>INT(X244*100000000000)</f>
        <v>0</v>
      </c>
      <c r="Z244" s="15">
        <f>IF(COUNTIF(Y$5:Y244,Y244)&gt;1,RANK(Y244,Y$5:Y$857)+COUNTIF(Y$5:Y244,Y244)-1,RANK(Y244,Y$5:Y$857))</f>
        <v>240</v>
      </c>
    </row>
    <row r="245" spans="1:26" ht="16.5" thickTop="1" thickBot="1">
      <c r="A245" s="65" t="s">
        <v>90</v>
      </c>
      <c r="B245" s="66" t="s">
        <v>527</v>
      </c>
      <c r="C245" s="67">
        <v>12148.700000000006</v>
      </c>
      <c r="D245" s="67">
        <v>11903</v>
      </c>
      <c r="E245" s="67">
        <f>(C245+D245)/2</f>
        <v>12025.850000000002</v>
      </c>
      <c r="F245" s="68">
        <v>8400</v>
      </c>
      <c r="G245" s="68">
        <f>E245+F245</f>
        <v>20425.850000000002</v>
      </c>
      <c r="H245" s="68">
        <v>1000</v>
      </c>
      <c r="I245" s="68">
        <v>350</v>
      </c>
      <c r="J245" s="68">
        <v>0</v>
      </c>
      <c r="K245" s="68">
        <v>250</v>
      </c>
      <c r="L245" s="68">
        <v>0</v>
      </c>
      <c r="M245" s="68">
        <v>0</v>
      </c>
      <c r="N245" s="68">
        <v>400</v>
      </c>
      <c r="O245" s="68" t="s">
        <v>30</v>
      </c>
      <c r="P245" s="70" t="e">
        <f>$U245</f>
        <v>#DIV/0!</v>
      </c>
      <c r="Q245" s="11">
        <f>G245/G$858*0.35</f>
        <v>5.2547206909224551</v>
      </c>
      <c r="R245" s="12">
        <f>H245/H$858*0.3</f>
        <v>1.5</v>
      </c>
      <c r="S245" s="13">
        <f>W245/W$858*0.3</f>
        <v>1.3392857142857142</v>
      </c>
      <c r="T245" s="12" t="e">
        <f>V245/V$858*0.05</f>
        <v>#DIV/0!</v>
      </c>
      <c r="U245" s="14" t="e">
        <f>Q245+R245+S245+T245</f>
        <v>#DIV/0!</v>
      </c>
      <c r="V245" s="15">
        <f>IF(O245="Não",0,1)</f>
        <v>1</v>
      </c>
      <c r="W245" s="15">
        <f>IF(ISERROR(I245+J245+K245+L245+M245+N245),0,I245+J245+K245+L245+M245+N245)</f>
        <v>1000</v>
      </c>
      <c r="X245" s="44">
        <f>IF(ISERROR(ABS(1-U245/'Antigo 2020 2'!U245)),0,ABS(1-U245/'Antigo 2020 2'!U245))</f>
        <v>0</v>
      </c>
      <c r="Y245" s="56">
        <f>INT(X245*100000000000)</f>
        <v>0</v>
      </c>
      <c r="Z245" s="15">
        <f>IF(COUNTIF(Y$5:Y245,Y245)&gt;1,RANK(Y245,Y$5:Y$857)+COUNTIF(Y$5:Y245,Y245)-1,RANK(Y245,Y$5:Y$857))</f>
        <v>241</v>
      </c>
    </row>
    <row r="246" spans="1:26" ht="25.5" thickTop="1" thickBot="1">
      <c r="A246" s="65" t="s">
        <v>528</v>
      </c>
      <c r="B246" s="66" t="s">
        <v>529</v>
      </c>
      <c r="C246" s="67">
        <v>2330</v>
      </c>
      <c r="D246" s="67">
        <v>1440</v>
      </c>
      <c r="E246" s="67">
        <f>(C246+D246)/2</f>
        <v>1885</v>
      </c>
      <c r="F246" s="68">
        <v>0</v>
      </c>
      <c r="G246" s="68">
        <f>E246+F246</f>
        <v>1885</v>
      </c>
      <c r="H246" s="68">
        <v>650</v>
      </c>
      <c r="I246" s="68">
        <v>0</v>
      </c>
      <c r="J246" s="68">
        <v>0</v>
      </c>
      <c r="K246" s="68">
        <v>120</v>
      </c>
      <c r="L246" s="68">
        <v>122</v>
      </c>
      <c r="M246" s="68">
        <v>0</v>
      </c>
      <c r="N246" s="68">
        <v>26</v>
      </c>
      <c r="O246" s="68" t="s">
        <v>30</v>
      </c>
      <c r="P246" s="70" t="e">
        <f>$U246</f>
        <v>#DIV/0!</v>
      </c>
      <c r="Q246" s="11">
        <f>G246/G$858*0.35</f>
        <v>0.48493201029033439</v>
      </c>
      <c r="R246" s="12">
        <f>H246/H$858*0.3</f>
        <v>0.97499999999999998</v>
      </c>
      <c r="S246" s="13">
        <f>W246/W$858*0.3</f>
        <v>0.35892857142857143</v>
      </c>
      <c r="T246" s="12" t="e">
        <f>V246/V$858*0.05</f>
        <v>#DIV/0!</v>
      </c>
      <c r="U246" s="14" t="e">
        <f>Q246+R246+S246+T246</f>
        <v>#DIV/0!</v>
      </c>
      <c r="V246" s="15">
        <f>IF(O246="Não",0,1)</f>
        <v>1</v>
      </c>
      <c r="W246" s="15">
        <f>IF(ISERROR(I246+J246+K246+L246+M246+N246),0,I246+J246+K246+L246+M246+N246)</f>
        <v>268</v>
      </c>
      <c r="X246" s="44">
        <f>IF(ISERROR(ABS(1-U246/'Antigo 2020 2'!U246)),0,ABS(1-U246/'Antigo 2020 2'!U246))</f>
        <v>0</v>
      </c>
      <c r="Y246" s="56">
        <f>INT(X246*100000000000)</f>
        <v>0</v>
      </c>
      <c r="Z246" s="15">
        <f>IF(COUNTIF(Y$5:Y246,Y246)&gt;1,RANK(Y246,Y$5:Y$857)+COUNTIF(Y$5:Y246,Y246)-1,RANK(Y246,Y$5:Y$857))</f>
        <v>242</v>
      </c>
    </row>
    <row r="247" spans="1:26" ht="16.5" thickTop="1" thickBot="1">
      <c r="A247" s="65" t="s">
        <v>530</v>
      </c>
      <c r="B247" s="66" t="s">
        <v>531</v>
      </c>
      <c r="C247" s="67">
        <v>18892</v>
      </c>
      <c r="D247" s="67">
        <v>18902</v>
      </c>
      <c r="E247" s="67">
        <f>(C247+D247)/2</f>
        <v>18897</v>
      </c>
      <c r="F247" s="68">
        <v>7359</v>
      </c>
      <c r="G247" s="68">
        <f>E247+F247</f>
        <v>26256</v>
      </c>
      <c r="H247" s="68">
        <v>968</v>
      </c>
      <c r="I247" s="68">
        <v>36</v>
      </c>
      <c r="J247" s="68">
        <v>0</v>
      </c>
      <c r="K247" s="68">
        <v>44</v>
      </c>
      <c r="L247" s="68">
        <v>0</v>
      </c>
      <c r="M247" s="68">
        <v>5</v>
      </c>
      <c r="N247" s="68">
        <v>30</v>
      </c>
      <c r="O247" s="68" t="s">
        <v>30</v>
      </c>
      <c r="P247" s="70" t="e">
        <f>$U247</f>
        <v>#DIV/0!</v>
      </c>
      <c r="Q247" s="11">
        <f>G247/G$858*0.35</f>
        <v>6.7545755237045197</v>
      </c>
      <c r="R247" s="12">
        <f>H247/H$858*0.3</f>
        <v>1.452</v>
      </c>
      <c r="S247" s="13">
        <f>W247/W$858*0.3</f>
        <v>0.15401785714285712</v>
      </c>
      <c r="T247" s="12" t="e">
        <f>V247/V$858*0.05</f>
        <v>#DIV/0!</v>
      </c>
      <c r="U247" s="14" t="e">
        <f>Q247+R247+S247+T247</f>
        <v>#DIV/0!</v>
      </c>
      <c r="V247" s="15">
        <f>IF(O247="Não",0,1)</f>
        <v>1</v>
      </c>
      <c r="W247" s="15">
        <f>IF(ISERROR(I247+J247+K247+L247+M247+N247),0,I247+J247+K247+L247+M247+N247)</f>
        <v>115</v>
      </c>
      <c r="X247" s="44">
        <f>IF(ISERROR(ABS(1-U247/'Antigo 2020 2'!U247)),0,ABS(1-U247/'Antigo 2020 2'!U247))</f>
        <v>0</v>
      </c>
      <c r="Y247" s="56">
        <f>INT(X247*100000000000)</f>
        <v>0</v>
      </c>
      <c r="Z247" s="15">
        <f>IF(COUNTIF(Y$5:Y247,Y247)&gt;1,RANK(Y247,Y$5:Y$857)+COUNTIF(Y$5:Y247,Y247)-1,RANK(Y247,Y$5:Y$857))</f>
        <v>243</v>
      </c>
    </row>
    <row r="248" spans="1:26" ht="16.5" thickTop="1" thickBot="1">
      <c r="A248" s="65" t="s">
        <v>532</v>
      </c>
      <c r="B248" s="66" t="s">
        <v>533</v>
      </c>
      <c r="C248" s="67">
        <v>2055.9</v>
      </c>
      <c r="D248" s="67">
        <v>2141</v>
      </c>
      <c r="E248" s="67">
        <f>(C248+D248)/2</f>
        <v>2098.4499999999998</v>
      </c>
      <c r="F248" s="68">
        <v>1685</v>
      </c>
      <c r="G248" s="68">
        <f>E248+F248</f>
        <v>3783.45</v>
      </c>
      <c r="H248" s="68">
        <v>768</v>
      </c>
      <c r="I248" s="68">
        <v>46</v>
      </c>
      <c r="J248" s="68"/>
      <c r="K248" s="68">
        <v>174</v>
      </c>
      <c r="L248" s="68"/>
      <c r="M248" s="68">
        <v>16</v>
      </c>
      <c r="N248" s="68">
        <v>5</v>
      </c>
      <c r="O248" s="68" t="s">
        <v>23</v>
      </c>
      <c r="P248" s="70" t="e">
        <f>$U248</f>
        <v>#DIV/0!</v>
      </c>
      <c r="Q248" s="11">
        <f>G248/G$858*0.35</f>
        <v>0.97332414553472979</v>
      </c>
      <c r="R248" s="12">
        <f>H248/H$858*0.3</f>
        <v>1.1519999999999999</v>
      </c>
      <c r="S248" s="13">
        <f>W248/W$858*0.3</f>
        <v>0.32276785714285716</v>
      </c>
      <c r="T248" s="12" t="e">
        <f>V248/V$858*0.05</f>
        <v>#DIV/0!</v>
      </c>
      <c r="U248" s="14" t="e">
        <f>Q248+R248+S248+T248</f>
        <v>#DIV/0!</v>
      </c>
      <c r="V248" s="15">
        <f>IF(O248="Não",0,1)</f>
        <v>0</v>
      </c>
      <c r="W248" s="15">
        <f>IF(ISERROR(I248+J248+K248+L248+M248+N248),0,I248+J248+K248+L248+M248+N248)</f>
        <v>241</v>
      </c>
      <c r="X248" s="44">
        <f>IF(ISERROR(ABS(1-U248/'Antigo 2020 2'!U248)),0,ABS(1-U248/'Antigo 2020 2'!U248))</f>
        <v>0</v>
      </c>
      <c r="Y248" s="56">
        <f>INT(X248*100000000000)</f>
        <v>0</v>
      </c>
      <c r="Z248" s="15">
        <f>IF(COUNTIF(Y$5:Y248,Y248)&gt;1,RANK(Y248,Y$5:Y$857)+COUNTIF(Y$5:Y248,Y248)-1,RANK(Y248,Y$5:Y$857))</f>
        <v>244</v>
      </c>
    </row>
    <row r="249" spans="1:26" ht="16.5" thickTop="1" thickBot="1">
      <c r="A249" s="65" t="s">
        <v>534</v>
      </c>
      <c r="B249" s="66" t="s">
        <v>535</v>
      </c>
      <c r="C249" s="67">
        <v>10216</v>
      </c>
      <c r="D249" s="67">
        <v>10116</v>
      </c>
      <c r="E249" s="67">
        <f>(C249+D249)/2</f>
        <v>10166</v>
      </c>
      <c r="F249" s="68">
        <v>5467</v>
      </c>
      <c r="G249" s="68">
        <f>E249+F249</f>
        <v>15633</v>
      </c>
      <c r="H249" s="68">
        <v>3700</v>
      </c>
      <c r="I249" s="68">
        <v>204</v>
      </c>
      <c r="J249" s="68">
        <v>0</v>
      </c>
      <c r="K249" s="68">
        <v>70</v>
      </c>
      <c r="L249" s="68">
        <v>0</v>
      </c>
      <c r="M249" s="68">
        <v>0</v>
      </c>
      <c r="N249" s="68">
        <v>45</v>
      </c>
      <c r="O249" s="68" t="s">
        <v>30</v>
      </c>
      <c r="P249" s="70" t="e">
        <f>$U249</f>
        <v>#DIV/0!</v>
      </c>
      <c r="Q249" s="11">
        <f>G249/G$858*0.35</f>
        <v>4.0217199558985666</v>
      </c>
      <c r="R249" s="12">
        <f>H249/H$858*0.3</f>
        <v>5.55</v>
      </c>
      <c r="S249" s="13">
        <f>W249/W$858*0.3</f>
        <v>0.42723214285714284</v>
      </c>
      <c r="T249" s="12" t="e">
        <f>V249/V$858*0.05</f>
        <v>#DIV/0!</v>
      </c>
      <c r="U249" s="14" t="e">
        <f>Q249+R249+S249+T249</f>
        <v>#DIV/0!</v>
      </c>
      <c r="V249" s="15">
        <f>IF(O249="Não",0,1)</f>
        <v>1</v>
      </c>
      <c r="W249" s="15">
        <f>IF(ISERROR(I249+J249+K249+L249+M249+N249),0,I249+J249+K249+L249+M249+N249)</f>
        <v>319</v>
      </c>
      <c r="X249" s="44">
        <f>IF(ISERROR(ABS(1-U249/'Antigo 2020 2'!U249)),0,ABS(1-U249/'Antigo 2020 2'!U249))</f>
        <v>0</v>
      </c>
      <c r="Y249" s="56">
        <f>INT(X249*100000000000)</f>
        <v>0</v>
      </c>
      <c r="Z249" s="15">
        <f>IF(COUNTIF(Y$5:Y249,Y249)&gt;1,RANK(Y249,Y$5:Y$857)+COUNTIF(Y$5:Y249,Y249)-1,RANK(Y249,Y$5:Y$857))</f>
        <v>245</v>
      </c>
    </row>
    <row r="250" spans="1:26" ht="25.5" thickTop="1" thickBot="1">
      <c r="A250" s="65" t="s">
        <v>536</v>
      </c>
      <c r="B250" s="66" t="s">
        <v>537</v>
      </c>
      <c r="C250" s="67">
        <v>47.5</v>
      </c>
      <c r="D250" s="67">
        <v>33</v>
      </c>
      <c r="E250" s="67">
        <f>(C250+D250)/2</f>
        <v>40.25</v>
      </c>
      <c r="F250" s="68">
        <v>20856</v>
      </c>
      <c r="G250" s="68">
        <f>E250+F250</f>
        <v>20896.25</v>
      </c>
      <c r="H250" s="68">
        <v>260</v>
      </c>
      <c r="I250" s="68">
        <v>50</v>
      </c>
      <c r="J250" s="68">
        <v>0</v>
      </c>
      <c r="K250" s="68">
        <v>0</v>
      </c>
      <c r="L250" s="68">
        <v>0</v>
      </c>
      <c r="M250" s="68"/>
      <c r="N250" s="68">
        <v>20</v>
      </c>
      <c r="O250" s="68" t="s">
        <v>30</v>
      </c>
      <c r="P250" s="70" t="e">
        <f>$U250</f>
        <v>#DIV/0!</v>
      </c>
      <c r="Q250" s="11">
        <f>G250/G$858*0.35</f>
        <v>5.375735023888276</v>
      </c>
      <c r="R250" s="12">
        <f>H250/H$858*0.3</f>
        <v>0.39</v>
      </c>
      <c r="S250" s="13">
        <f>W250/W$858*0.3</f>
        <v>9.375E-2</v>
      </c>
      <c r="T250" s="12" t="e">
        <f>V250/V$858*0.05</f>
        <v>#DIV/0!</v>
      </c>
      <c r="U250" s="14" t="e">
        <f>Q250+R250+S250+T250</f>
        <v>#DIV/0!</v>
      </c>
      <c r="V250" s="15">
        <f>IF(O250="Não",0,1)</f>
        <v>1</v>
      </c>
      <c r="W250" s="15">
        <f>IF(ISERROR(I250+J250+K250+L250+M250+N250),0,I250+J250+K250+L250+M250+N250)</f>
        <v>70</v>
      </c>
      <c r="X250" s="44">
        <f>IF(ISERROR(ABS(1-U250/'Antigo 2020 2'!U250)),0,ABS(1-U250/'Antigo 2020 2'!U250))</f>
        <v>0</v>
      </c>
      <c r="Y250" s="56">
        <f>INT(X250*100000000000)</f>
        <v>0</v>
      </c>
      <c r="Z250" s="15">
        <f>IF(COUNTIF(Y$5:Y250,Y250)&gt;1,RANK(Y250,Y$5:Y$857)+COUNTIF(Y$5:Y250,Y250)-1,RANK(Y250,Y$5:Y$857))</f>
        <v>246</v>
      </c>
    </row>
    <row r="251" spans="1:26" ht="25.5" thickTop="1" thickBot="1">
      <c r="A251" s="65" t="s">
        <v>538</v>
      </c>
      <c r="B251" s="66" t="s">
        <v>539</v>
      </c>
      <c r="C251" s="67">
        <v>2475</v>
      </c>
      <c r="D251" s="67">
        <v>2565</v>
      </c>
      <c r="E251" s="67">
        <f>(C251+D251)/2</f>
        <v>2520</v>
      </c>
      <c r="F251" s="68">
        <v>2767</v>
      </c>
      <c r="G251" s="68">
        <f>E251+F251</f>
        <v>5287</v>
      </c>
      <c r="H251" s="68">
        <v>520</v>
      </c>
      <c r="I251" s="68">
        <v>69</v>
      </c>
      <c r="J251" s="68">
        <v>0</v>
      </c>
      <c r="K251" s="68">
        <v>113</v>
      </c>
      <c r="L251" s="68">
        <v>0</v>
      </c>
      <c r="M251" s="68">
        <v>0</v>
      </c>
      <c r="N251" s="68">
        <v>10</v>
      </c>
      <c r="O251" s="68" t="s">
        <v>30</v>
      </c>
      <c r="P251" s="70" t="e">
        <f>$U251</f>
        <v>#DIV/0!</v>
      </c>
      <c r="Q251" s="11">
        <f>G251/G$858*0.35</f>
        <v>1.360124954061007</v>
      </c>
      <c r="R251" s="12">
        <f>H251/H$858*0.3</f>
        <v>0.78</v>
      </c>
      <c r="S251" s="13">
        <f>W251/W$858*0.3</f>
        <v>0.25714285714285712</v>
      </c>
      <c r="T251" s="12" t="e">
        <f>V251/V$858*0.05</f>
        <v>#DIV/0!</v>
      </c>
      <c r="U251" s="14" t="e">
        <f>Q251+R251+S251+T251</f>
        <v>#DIV/0!</v>
      </c>
      <c r="V251" s="15">
        <f>IF(O251="Não",0,1)</f>
        <v>1</v>
      </c>
      <c r="W251" s="15">
        <f>IF(ISERROR(I251+J251+K251+L251+M251+N251),0,I251+J251+K251+L251+M251+N251)</f>
        <v>192</v>
      </c>
      <c r="X251" s="44">
        <f>IF(ISERROR(ABS(1-U251/'Antigo 2020 2'!U251)),0,ABS(1-U251/'Antigo 2020 2'!U251))</f>
        <v>0</v>
      </c>
      <c r="Y251" s="56">
        <f>INT(X251*100000000000)</f>
        <v>0</v>
      </c>
      <c r="Z251" s="15">
        <f>IF(COUNTIF(Y$5:Y251,Y251)&gt;1,RANK(Y251,Y$5:Y$857)+COUNTIF(Y$5:Y251,Y251)-1,RANK(Y251,Y$5:Y$857))</f>
        <v>247</v>
      </c>
    </row>
    <row r="252" spans="1:26" ht="16.5" thickTop="1" thickBot="1">
      <c r="A252" s="65" t="s">
        <v>127</v>
      </c>
      <c r="B252" s="66" t="s">
        <v>540</v>
      </c>
      <c r="C252" s="67">
        <v>1418.5</v>
      </c>
      <c r="D252" s="67">
        <v>1542</v>
      </c>
      <c r="E252" s="67">
        <f>(C252+D252)/2</f>
        <v>1480.25</v>
      </c>
      <c r="F252" s="68">
        <v>10131</v>
      </c>
      <c r="G252" s="68">
        <f>E252+F252</f>
        <v>11611.25</v>
      </c>
      <c r="H252" s="68">
        <v>665</v>
      </c>
      <c r="I252" s="68">
        <v>11</v>
      </c>
      <c r="J252" s="68"/>
      <c r="K252" s="68"/>
      <c r="L252" s="68"/>
      <c r="M252" s="68"/>
      <c r="N252" s="68">
        <v>135</v>
      </c>
      <c r="O252" s="68" t="s">
        <v>23</v>
      </c>
      <c r="P252" s="70" t="e">
        <f>$U252</f>
        <v>#DIV/0!</v>
      </c>
      <c r="Q252" s="11">
        <f>G252/G$858*0.35</f>
        <v>2.9870911429621456</v>
      </c>
      <c r="R252" s="12">
        <f>H252/H$858*0.3</f>
        <v>0.99750000000000005</v>
      </c>
      <c r="S252" s="13">
        <f>W252/W$858*0.3</f>
        <v>0.19553571428571428</v>
      </c>
      <c r="T252" s="12" t="e">
        <f>V252/V$858*0.05</f>
        <v>#DIV/0!</v>
      </c>
      <c r="U252" s="14" t="e">
        <f>Q252+R252+S252+T252</f>
        <v>#DIV/0!</v>
      </c>
      <c r="V252" s="15">
        <f>IF(O252="Não",0,1)</f>
        <v>0</v>
      </c>
      <c r="W252" s="15">
        <f>IF(ISERROR(I252+J252+K252+L252+M252+N252),0,I252+J252+K252+L252+M252+N252)</f>
        <v>146</v>
      </c>
      <c r="X252" s="44">
        <f>IF(ISERROR(ABS(1-U252/'Antigo 2020 2'!U252)),0,ABS(1-U252/'Antigo 2020 2'!U252))</f>
        <v>0</v>
      </c>
      <c r="Y252" s="56">
        <f>INT(X252*100000000000)</f>
        <v>0</v>
      </c>
      <c r="Z252" s="15">
        <f>IF(COUNTIF(Y$5:Y252,Y252)&gt;1,RANK(Y252,Y$5:Y$857)+COUNTIF(Y$5:Y252,Y252)-1,RANK(Y252,Y$5:Y$857))</f>
        <v>248</v>
      </c>
    </row>
    <row r="253" spans="1:26" ht="16.5" thickTop="1" thickBot="1">
      <c r="A253" s="65" t="s">
        <v>541</v>
      </c>
      <c r="B253" s="66" t="s">
        <v>542</v>
      </c>
      <c r="C253" s="67">
        <v>953</v>
      </c>
      <c r="D253" s="67">
        <v>993</v>
      </c>
      <c r="E253" s="67">
        <f>(C253+D253)/2</f>
        <v>973</v>
      </c>
      <c r="F253" s="68">
        <v>716</v>
      </c>
      <c r="G253" s="68">
        <f>E253+F253</f>
        <v>1689</v>
      </c>
      <c r="H253" s="68">
        <v>190</v>
      </c>
      <c r="I253" s="68">
        <v>62</v>
      </c>
      <c r="J253" s="68">
        <v>0</v>
      </c>
      <c r="K253" s="68">
        <v>40</v>
      </c>
      <c r="L253" s="68">
        <v>150</v>
      </c>
      <c r="M253" s="68">
        <v>0</v>
      </c>
      <c r="N253" s="68">
        <v>150</v>
      </c>
      <c r="O253" s="68" t="s">
        <v>30</v>
      </c>
      <c r="P253" s="70" t="e">
        <f>$U253</f>
        <v>#DIV/0!</v>
      </c>
      <c r="Q253" s="11">
        <f>G253/G$858*0.35</f>
        <v>0.43450937155457553</v>
      </c>
      <c r="R253" s="12">
        <f>H253/H$858*0.3</f>
        <v>0.28499999999999998</v>
      </c>
      <c r="S253" s="13">
        <f>W253/W$858*0.3</f>
        <v>0.53839285714285712</v>
      </c>
      <c r="T253" s="12" t="e">
        <f>V253/V$858*0.05</f>
        <v>#DIV/0!</v>
      </c>
      <c r="U253" s="14" t="e">
        <f>Q253+R253+S253+T253</f>
        <v>#DIV/0!</v>
      </c>
      <c r="V253" s="15">
        <f>IF(O253="Não",0,1)</f>
        <v>1</v>
      </c>
      <c r="W253" s="15">
        <f>IF(ISERROR(I253+J253+K253+L253+M253+N253),0,I253+J253+K253+L253+M253+N253)</f>
        <v>402</v>
      </c>
      <c r="X253" s="44">
        <f>IF(ISERROR(ABS(1-U253/'Antigo 2020 2'!U253)),0,ABS(1-U253/'Antigo 2020 2'!U253))</f>
        <v>0</v>
      </c>
      <c r="Y253" s="56">
        <f>INT(X253*100000000000)</f>
        <v>0</v>
      </c>
      <c r="Z253" s="15">
        <f>IF(COUNTIF(Y$5:Y253,Y253)&gt;1,RANK(Y253,Y$5:Y$857)+COUNTIF(Y$5:Y253,Y253)-1,RANK(Y253,Y$5:Y$857))</f>
        <v>249</v>
      </c>
    </row>
    <row r="254" spans="1:26" ht="16.5" thickTop="1" thickBot="1">
      <c r="A254" s="65" t="s">
        <v>543</v>
      </c>
      <c r="B254" s="66" t="s">
        <v>544</v>
      </c>
      <c r="C254" s="67">
        <v>4525</v>
      </c>
      <c r="D254" s="67">
        <v>4825</v>
      </c>
      <c r="E254" s="67">
        <f>(C254+D254)/2</f>
        <v>4675</v>
      </c>
      <c r="F254" s="68">
        <v>3355</v>
      </c>
      <c r="G254" s="68">
        <f>E254+F254</f>
        <v>8030</v>
      </c>
      <c r="H254" s="68">
        <v>300</v>
      </c>
      <c r="I254" s="68">
        <v>128</v>
      </c>
      <c r="J254" s="68"/>
      <c r="K254" s="68"/>
      <c r="L254" s="68"/>
      <c r="M254" s="68"/>
      <c r="N254" s="68"/>
      <c r="O254" s="68" t="s">
        <v>30</v>
      </c>
      <c r="P254" s="70" t="e">
        <f>$U254</f>
        <v>#DIV/0!</v>
      </c>
      <c r="Q254" s="11">
        <f>G254/G$858*0.35</f>
        <v>2.0657846380007348</v>
      </c>
      <c r="R254" s="12">
        <f>H254/H$858*0.3</f>
        <v>0.44999999999999996</v>
      </c>
      <c r="S254" s="13">
        <f>W254/W$858*0.3</f>
        <v>0.1714285714285714</v>
      </c>
      <c r="T254" s="12" t="e">
        <f>V254/V$858*0.05</f>
        <v>#DIV/0!</v>
      </c>
      <c r="U254" s="14" t="e">
        <f>Q254+R254+S254+T254</f>
        <v>#DIV/0!</v>
      </c>
      <c r="V254" s="15">
        <f>IF(O254="Não",0,1)</f>
        <v>1</v>
      </c>
      <c r="W254" s="15">
        <f>IF(ISERROR(I254+J254+K254+L254+M254+N254),0,I254+J254+K254+L254+M254+N254)</f>
        <v>128</v>
      </c>
      <c r="X254" s="44">
        <f>IF(ISERROR(ABS(1-U254/'Antigo 2020 2'!U254)),0,ABS(1-U254/'Antigo 2020 2'!U254))</f>
        <v>0</v>
      </c>
      <c r="Y254" s="56">
        <f>INT(X254*100000000000)</f>
        <v>0</v>
      </c>
      <c r="Z254" s="15">
        <f>IF(COUNTIF(Y$5:Y254,Y254)&gt;1,RANK(Y254,Y$5:Y$857)+COUNTIF(Y$5:Y254,Y254)-1,RANK(Y254,Y$5:Y$857))</f>
        <v>250</v>
      </c>
    </row>
    <row r="255" spans="1:26" ht="16.5" thickTop="1" thickBot="1">
      <c r="A255" s="65" t="s">
        <v>545</v>
      </c>
      <c r="B255" s="66" t="s">
        <v>546</v>
      </c>
      <c r="C255" s="67">
        <v>2028</v>
      </c>
      <c r="D255" s="67">
        <v>1906</v>
      </c>
      <c r="E255" s="67">
        <f>(C255+D255)/2</f>
        <v>1967</v>
      </c>
      <c r="F255" s="68">
        <v>24587</v>
      </c>
      <c r="G255" s="68">
        <f>E255+F255</f>
        <v>26554</v>
      </c>
      <c r="H255" s="68">
        <v>1400</v>
      </c>
      <c r="I255" s="68">
        <v>20</v>
      </c>
      <c r="J255" s="68">
        <v>0</v>
      </c>
      <c r="K255" s="68">
        <v>380</v>
      </c>
      <c r="L255" s="68">
        <v>330</v>
      </c>
      <c r="M255" s="68">
        <v>70</v>
      </c>
      <c r="N255" s="68">
        <v>900</v>
      </c>
      <c r="O255" s="68" t="s">
        <v>30</v>
      </c>
      <c r="P255" s="70" t="e">
        <f>$U255</f>
        <v>#DIV/0!</v>
      </c>
      <c r="Q255" s="11">
        <f>G255/G$858*0.35</f>
        <v>6.8312385152517452</v>
      </c>
      <c r="R255" s="12">
        <f>H255/H$858*0.3</f>
        <v>2.1</v>
      </c>
      <c r="S255" s="13">
        <f>W255/W$858*0.3</f>
        <v>2.2767857142857144</v>
      </c>
      <c r="T255" s="12" t="e">
        <f>V255/V$858*0.05</f>
        <v>#DIV/0!</v>
      </c>
      <c r="U255" s="14" t="e">
        <f>Q255+R255+S255+T255</f>
        <v>#DIV/0!</v>
      </c>
      <c r="V255" s="15">
        <f>IF(O255="Não",0,1)</f>
        <v>1</v>
      </c>
      <c r="W255" s="15">
        <f>IF(ISERROR(I255+J255+K255+L255+M255+N255),0,I255+J255+K255+L255+M255+N255)</f>
        <v>1700</v>
      </c>
      <c r="X255" s="44">
        <f>IF(ISERROR(ABS(1-U255/'Antigo 2020 2'!U255)),0,ABS(1-U255/'Antigo 2020 2'!U255))</f>
        <v>0</v>
      </c>
      <c r="Y255" s="56">
        <f>INT(X255*100000000000)</f>
        <v>0</v>
      </c>
      <c r="Z255" s="15">
        <f>IF(COUNTIF(Y$5:Y255,Y255)&gt;1,RANK(Y255,Y$5:Y$857)+COUNTIF(Y$5:Y255,Y255)-1,RANK(Y255,Y$5:Y$857))</f>
        <v>251</v>
      </c>
    </row>
    <row r="256" spans="1:26" ht="16.5" thickTop="1" thickBot="1">
      <c r="A256" s="65" t="s">
        <v>547</v>
      </c>
      <c r="B256" s="66" t="s">
        <v>548</v>
      </c>
      <c r="C256" s="67">
        <v>3136.5</v>
      </c>
      <c r="D256" s="67">
        <v>4860</v>
      </c>
      <c r="E256" s="67">
        <f>(C256+D256)/2</f>
        <v>3998.25</v>
      </c>
      <c r="F256" s="68">
        <v>27324</v>
      </c>
      <c r="G256" s="68">
        <f>E256+F256</f>
        <v>31322.25</v>
      </c>
      <c r="H256" s="68">
        <v>550</v>
      </c>
      <c r="I256" s="68">
        <v>136</v>
      </c>
      <c r="J256" s="68">
        <v>0</v>
      </c>
      <c r="K256" s="68">
        <v>100</v>
      </c>
      <c r="L256" s="68">
        <v>0</v>
      </c>
      <c r="M256" s="68">
        <v>0</v>
      </c>
      <c r="N256" s="68">
        <v>15</v>
      </c>
      <c r="O256" s="68" t="s">
        <v>23</v>
      </c>
      <c r="P256" s="70" t="e">
        <f>$U256</f>
        <v>#DIV/0!</v>
      </c>
      <c r="Q256" s="11">
        <f>G256/G$858*0.35</f>
        <v>8.0579106945975738</v>
      </c>
      <c r="R256" s="12">
        <f>H256/H$858*0.3</f>
        <v>0.82499999999999996</v>
      </c>
      <c r="S256" s="13">
        <f>W256/W$858*0.3</f>
        <v>0.33616071428571426</v>
      </c>
      <c r="T256" s="12" t="e">
        <f>V256/V$858*0.05</f>
        <v>#DIV/0!</v>
      </c>
      <c r="U256" s="14" t="e">
        <f>Q256+R256+S256+T256</f>
        <v>#DIV/0!</v>
      </c>
      <c r="V256" s="15">
        <f>IF(O256="Não",0,1)</f>
        <v>0</v>
      </c>
      <c r="W256" s="15">
        <f>IF(ISERROR(I256+J256+K256+L256+M256+N256),0,I256+J256+K256+L256+M256+N256)</f>
        <v>251</v>
      </c>
      <c r="X256" s="44">
        <f>IF(ISERROR(ABS(1-U256/'Antigo 2020 2'!U256)),0,ABS(1-U256/'Antigo 2020 2'!U256))</f>
        <v>0</v>
      </c>
      <c r="Y256" s="56">
        <f>INT(X256*100000000000)</f>
        <v>0</v>
      </c>
      <c r="Z256" s="15">
        <f>IF(COUNTIF(Y$5:Y256,Y256)&gt;1,RANK(Y256,Y$5:Y$857)+COUNTIF(Y$5:Y256,Y256)-1,RANK(Y256,Y$5:Y$857))</f>
        <v>252</v>
      </c>
    </row>
    <row r="257" spans="1:26" ht="16.5" thickTop="1" thickBot="1">
      <c r="A257" s="65" t="s">
        <v>549</v>
      </c>
      <c r="B257" s="66" t="s">
        <v>550</v>
      </c>
      <c r="C257" s="67">
        <v>260</v>
      </c>
      <c r="D257" s="67">
        <v>220</v>
      </c>
      <c r="E257" s="67">
        <f>(C257+D257)/2</f>
        <v>240</v>
      </c>
      <c r="F257" s="68">
        <v>3232</v>
      </c>
      <c r="G257" s="68">
        <f>E257+F257</f>
        <v>3472</v>
      </c>
      <c r="H257" s="68">
        <v>186</v>
      </c>
      <c r="I257" s="68">
        <v>67</v>
      </c>
      <c r="J257" s="68"/>
      <c r="K257" s="68">
        <v>58</v>
      </c>
      <c r="L257" s="68">
        <v>16</v>
      </c>
      <c r="M257" s="68"/>
      <c r="N257" s="68">
        <v>6</v>
      </c>
      <c r="O257" s="68" t="s">
        <v>30</v>
      </c>
      <c r="P257" s="70" t="e">
        <f>$U257</f>
        <v>#DIV/0!</v>
      </c>
      <c r="Q257" s="11">
        <f>G257/G$858*0.35</f>
        <v>0.89320102903344356</v>
      </c>
      <c r="R257" s="12">
        <f>H257/H$858*0.3</f>
        <v>0.27900000000000003</v>
      </c>
      <c r="S257" s="13">
        <f>W257/W$858*0.3</f>
        <v>0.19687499999999999</v>
      </c>
      <c r="T257" s="12" t="e">
        <f>V257/V$858*0.05</f>
        <v>#DIV/0!</v>
      </c>
      <c r="U257" s="14" t="e">
        <f>Q257+R257+S257+T257</f>
        <v>#DIV/0!</v>
      </c>
      <c r="V257" s="15">
        <f>IF(O257="Não",0,1)</f>
        <v>1</v>
      </c>
      <c r="W257" s="15">
        <f>IF(ISERROR(I257+J257+K257+L257+M257+N257),0,I257+J257+K257+L257+M257+N257)</f>
        <v>147</v>
      </c>
      <c r="X257" s="44">
        <f>IF(ISERROR(ABS(1-U257/'Antigo 2020 2'!U257)),0,ABS(1-U257/'Antigo 2020 2'!U257))</f>
        <v>0</v>
      </c>
      <c r="Y257" s="56">
        <f>INT(X257*100000000000)</f>
        <v>0</v>
      </c>
      <c r="Z257" s="15">
        <f>IF(COUNTIF(Y$5:Y257,Y257)&gt;1,RANK(Y257,Y$5:Y$857)+COUNTIF(Y$5:Y257,Y257)-1,RANK(Y257,Y$5:Y$857))</f>
        <v>253</v>
      </c>
    </row>
    <row r="258" spans="1:26" ht="16.5" thickTop="1" thickBot="1">
      <c r="A258" s="65" t="s">
        <v>551</v>
      </c>
      <c r="B258" s="66" t="s">
        <v>552</v>
      </c>
      <c r="C258" s="67">
        <v>682.1</v>
      </c>
      <c r="D258" s="67">
        <v>655</v>
      </c>
      <c r="E258" s="67">
        <f>(C258+D258)/2</f>
        <v>668.55</v>
      </c>
      <c r="F258" s="68">
        <v>11300</v>
      </c>
      <c r="G258" s="68">
        <f>E258+F258</f>
        <v>11968.55</v>
      </c>
      <c r="H258" s="68">
        <v>1040</v>
      </c>
      <c r="I258" s="68">
        <v>210</v>
      </c>
      <c r="J258" s="68">
        <v>62</v>
      </c>
      <c r="K258" s="68">
        <v>72</v>
      </c>
      <c r="L258" s="68">
        <v>62</v>
      </c>
      <c r="M258" s="68">
        <v>0</v>
      </c>
      <c r="N258" s="68">
        <v>25</v>
      </c>
      <c r="O258" s="68" t="s">
        <v>30</v>
      </c>
      <c r="P258" s="70" t="e">
        <f>$U258</f>
        <v>#DIV/0!</v>
      </c>
      <c r="Q258" s="11">
        <f>G258/G$858*0.35</f>
        <v>3.0790095553105474</v>
      </c>
      <c r="R258" s="12">
        <f>H258/H$858*0.3</f>
        <v>1.56</v>
      </c>
      <c r="S258" s="13">
        <f>W258/W$858*0.3</f>
        <v>0.57723214285714286</v>
      </c>
      <c r="T258" s="12" t="e">
        <f>V258/V$858*0.05</f>
        <v>#DIV/0!</v>
      </c>
      <c r="U258" s="14" t="e">
        <f>Q258+R258+S258+T258</f>
        <v>#DIV/0!</v>
      </c>
      <c r="V258" s="15">
        <f>IF(O258="Não",0,1)</f>
        <v>1</v>
      </c>
      <c r="W258" s="15">
        <f>IF(ISERROR(I258+J258+K258+L258+M258+N258),0,I258+J258+K258+L258+M258+N258)</f>
        <v>431</v>
      </c>
      <c r="X258" s="44">
        <f>IF(ISERROR(ABS(1-U258/'Antigo 2020 2'!U258)),0,ABS(1-U258/'Antigo 2020 2'!U258))</f>
        <v>0</v>
      </c>
      <c r="Y258" s="56">
        <f>INT(X258*100000000000)</f>
        <v>0</v>
      </c>
      <c r="Z258" s="15">
        <f>IF(COUNTIF(Y$5:Y258,Y258)&gt;1,RANK(Y258,Y$5:Y$857)+COUNTIF(Y$5:Y258,Y258)-1,RANK(Y258,Y$5:Y$857))</f>
        <v>254</v>
      </c>
    </row>
    <row r="259" spans="1:26" ht="16.5" thickTop="1" thickBot="1">
      <c r="A259" s="65" t="s">
        <v>553</v>
      </c>
      <c r="B259" s="66" t="s">
        <v>554</v>
      </c>
      <c r="C259" s="67">
        <v>840</v>
      </c>
      <c r="D259" s="67">
        <v>982</v>
      </c>
      <c r="E259" s="67">
        <f>(C259+D259)/2</f>
        <v>911</v>
      </c>
      <c r="F259" s="68">
        <v>5616</v>
      </c>
      <c r="G259" s="68">
        <f>E259+F259</f>
        <v>6527</v>
      </c>
      <c r="H259" s="68">
        <v>380</v>
      </c>
      <c r="I259" s="68">
        <v>56</v>
      </c>
      <c r="J259" s="68"/>
      <c r="K259" s="68">
        <v>30</v>
      </c>
      <c r="L259" s="68"/>
      <c r="M259" s="68"/>
      <c r="N259" s="68">
        <v>26</v>
      </c>
      <c r="O259" s="68" t="s">
        <v>23</v>
      </c>
      <c r="P259" s="70" t="e">
        <f>$U259</f>
        <v>#DIV/0!</v>
      </c>
      <c r="Q259" s="11">
        <f>G259/G$858*0.35</f>
        <v>1.6791253215729511</v>
      </c>
      <c r="R259" s="12">
        <f>H259/H$858*0.3</f>
        <v>0.56999999999999995</v>
      </c>
      <c r="S259" s="13">
        <f>W259/W$858*0.3</f>
        <v>0.15</v>
      </c>
      <c r="T259" s="12" t="e">
        <f>V259/V$858*0.05</f>
        <v>#DIV/0!</v>
      </c>
      <c r="U259" s="14" t="e">
        <f>Q259+R259+S259+T259</f>
        <v>#DIV/0!</v>
      </c>
      <c r="V259" s="15">
        <f>IF(O259="Não",0,1)</f>
        <v>0</v>
      </c>
      <c r="W259" s="15">
        <f>IF(ISERROR(I259+J259+K259+L259+M259+N259),0,I259+J259+K259+L259+M259+N259)</f>
        <v>112</v>
      </c>
      <c r="X259" s="44">
        <f>IF(ISERROR(ABS(1-U259/'Antigo 2020 2'!U259)),0,ABS(1-U259/'Antigo 2020 2'!U259))</f>
        <v>0</v>
      </c>
      <c r="Y259" s="56">
        <f>INT(X259*100000000000)</f>
        <v>0</v>
      </c>
      <c r="Z259" s="15">
        <f>IF(COUNTIF(Y$5:Y259,Y259)&gt;1,RANK(Y259,Y$5:Y$857)+COUNTIF(Y$5:Y259,Y259)-1,RANK(Y259,Y$5:Y$857))</f>
        <v>255</v>
      </c>
    </row>
    <row r="260" spans="1:26" ht="16.5" thickTop="1" thickBot="1">
      <c r="A260" s="65" t="s">
        <v>555</v>
      </c>
      <c r="B260" s="66" t="s">
        <v>556</v>
      </c>
      <c r="C260" s="67">
        <v>776</v>
      </c>
      <c r="D260" s="67">
        <v>835</v>
      </c>
      <c r="E260" s="67">
        <f>(C260+D260)/2</f>
        <v>805.5</v>
      </c>
      <c r="F260" s="68">
        <v>3616</v>
      </c>
      <c r="G260" s="68">
        <f>E260+F260</f>
        <v>4421.5</v>
      </c>
      <c r="H260" s="68">
        <v>212</v>
      </c>
      <c r="I260" s="68">
        <v>77</v>
      </c>
      <c r="J260" s="68">
        <v>0</v>
      </c>
      <c r="K260" s="68">
        <v>64</v>
      </c>
      <c r="L260" s="68">
        <v>0</v>
      </c>
      <c r="M260" s="68">
        <v>6</v>
      </c>
      <c r="N260" s="68">
        <v>6</v>
      </c>
      <c r="O260" s="68" t="s">
        <v>30</v>
      </c>
      <c r="P260" s="70" t="e">
        <f>$U260</f>
        <v>#DIV/0!</v>
      </c>
      <c r="Q260" s="11">
        <f>G260/G$858*0.35</f>
        <v>1.1374678427048879</v>
      </c>
      <c r="R260" s="12">
        <f>H260/H$858*0.3</f>
        <v>0.318</v>
      </c>
      <c r="S260" s="13">
        <f>W260/W$858*0.3</f>
        <v>0.20491071428571428</v>
      </c>
      <c r="T260" s="12" t="e">
        <f>V260/V$858*0.05</f>
        <v>#DIV/0!</v>
      </c>
      <c r="U260" s="14" t="e">
        <f>Q260+R260+S260+T260</f>
        <v>#DIV/0!</v>
      </c>
      <c r="V260" s="15">
        <f>IF(O260="Não",0,1)</f>
        <v>1</v>
      </c>
      <c r="W260" s="15">
        <f>IF(ISERROR(I260+J260+K260+L260+M260+N260),0,I260+J260+K260+L260+M260+N260)</f>
        <v>153</v>
      </c>
      <c r="X260" s="44">
        <f>IF(ISERROR(ABS(1-U260/'Antigo 2020 2'!U260)),0,ABS(1-U260/'Antigo 2020 2'!U260))</f>
        <v>0</v>
      </c>
      <c r="Y260" s="56">
        <f>INT(X260*100000000000)</f>
        <v>0</v>
      </c>
      <c r="Z260" s="15">
        <f>IF(COUNTIF(Y$5:Y260,Y260)&gt;1,RANK(Y260,Y$5:Y$857)+COUNTIF(Y$5:Y260,Y260)-1,RANK(Y260,Y$5:Y$857))</f>
        <v>256</v>
      </c>
    </row>
    <row r="261" spans="1:26" ht="16.5" thickTop="1" thickBot="1">
      <c r="A261" s="65" t="s">
        <v>557</v>
      </c>
      <c r="B261" s="66" t="s">
        <v>558</v>
      </c>
      <c r="C261" s="67">
        <v>49.04</v>
      </c>
      <c r="D261" s="67">
        <v>51</v>
      </c>
      <c r="E261" s="67">
        <f>(C261+D261)/2</f>
        <v>50.019999999999996</v>
      </c>
      <c r="F261" s="68">
        <v>871</v>
      </c>
      <c r="G261" s="68">
        <f>E261+F261</f>
        <v>921.02</v>
      </c>
      <c r="H261" s="68">
        <v>330</v>
      </c>
      <c r="I261" s="68">
        <v>163</v>
      </c>
      <c r="J261" s="68">
        <v>0</v>
      </c>
      <c r="K261" s="68">
        <v>30</v>
      </c>
      <c r="L261" s="68">
        <v>0</v>
      </c>
      <c r="M261" s="68">
        <v>0</v>
      </c>
      <c r="N261" s="68">
        <v>0</v>
      </c>
      <c r="O261" s="68" t="s">
        <v>23</v>
      </c>
      <c r="P261" s="70" t="e">
        <f>$U261</f>
        <v>#DIV/0!</v>
      </c>
      <c r="Q261" s="11">
        <f>G261/G$858*0.35</f>
        <v>0.23694009555310547</v>
      </c>
      <c r="R261" s="12">
        <f>H261/H$858*0.3</f>
        <v>0.49499999999999994</v>
      </c>
      <c r="S261" s="13">
        <f>W261/W$858*0.3</f>
        <v>0.25848214285714288</v>
      </c>
      <c r="T261" s="12" t="e">
        <f>V261/V$858*0.05</f>
        <v>#DIV/0!</v>
      </c>
      <c r="U261" s="14" t="e">
        <f>Q261+R261+S261+T261</f>
        <v>#DIV/0!</v>
      </c>
      <c r="V261" s="15">
        <f>IF(O261="Não",0,1)</f>
        <v>0</v>
      </c>
      <c r="W261" s="15">
        <f>IF(ISERROR(I261+J261+K261+L261+M261+N261),0,I261+J261+K261+L261+M261+N261)</f>
        <v>193</v>
      </c>
      <c r="X261" s="44">
        <f>IF(ISERROR(ABS(1-U261/'Antigo 2020 2'!U261)),0,ABS(1-U261/'Antigo 2020 2'!U261))</f>
        <v>0</v>
      </c>
      <c r="Y261" s="56">
        <f>INT(X261*100000000000)</f>
        <v>0</v>
      </c>
      <c r="Z261" s="15">
        <f>IF(COUNTIF(Y$5:Y261,Y261)&gt;1,RANK(Y261,Y$5:Y$857)+COUNTIF(Y$5:Y261,Y261)-1,RANK(Y261,Y$5:Y$857))</f>
        <v>257</v>
      </c>
    </row>
    <row r="262" spans="1:26" ht="16.5" thickTop="1" thickBot="1">
      <c r="A262" s="65" t="s">
        <v>559</v>
      </c>
      <c r="B262" s="66" t="s">
        <v>560</v>
      </c>
      <c r="C262" s="67">
        <v>925</v>
      </c>
      <c r="D262" s="67">
        <v>980</v>
      </c>
      <c r="E262" s="67">
        <f>(C262+D262)/2</f>
        <v>952.5</v>
      </c>
      <c r="F262" s="68">
        <v>1341</v>
      </c>
      <c r="G262" s="68">
        <f>E262+F262</f>
        <v>2293.5</v>
      </c>
      <c r="H262" s="68">
        <v>150</v>
      </c>
      <c r="I262" s="68">
        <v>0</v>
      </c>
      <c r="J262" s="68">
        <v>0</v>
      </c>
      <c r="K262" s="68">
        <v>36</v>
      </c>
      <c r="L262" s="68">
        <v>0</v>
      </c>
      <c r="M262" s="68">
        <v>0</v>
      </c>
      <c r="N262" s="68">
        <v>0</v>
      </c>
      <c r="O262" s="68" t="s">
        <v>23</v>
      </c>
      <c r="P262" s="70" t="e">
        <f>$U262</f>
        <v>#DIV/0!</v>
      </c>
      <c r="Q262" s="11">
        <f>G262/G$858*0.35</f>
        <v>0.59002205071664826</v>
      </c>
      <c r="R262" s="12">
        <f>H262/H$858*0.3</f>
        <v>0.22499999999999998</v>
      </c>
      <c r="S262" s="13">
        <f>W262/W$858*0.3</f>
        <v>4.8214285714285716E-2</v>
      </c>
      <c r="T262" s="12" t="e">
        <f>V262/V$858*0.05</f>
        <v>#DIV/0!</v>
      </c>
      <c r="U262" s="14" t="e">
        <f>Q262+R262+S262+T262</f>
        <v>#DIV/0!</v>
      </c>
      <c r="V262" s="15">
        <f>IF(O262="Não",0,1)</f>
        <v>0</v>
      </c>
      <c r="W262" s="15">
        <f>IF(ISERROR(I262+J262+K262+L262+M262+N262),0,I262+J262+K262+L262+M262+N262)</f>
        <v>36</v>
      </c>
      <c r="X262" s="44">
        <f>IF(ISERROR(ABS(1-U262/'Antigo 2020 2'!U262)),0,ABS(1-U262/'Antigo 2020 2'!U262))</f>
        <v>0</v>
      </c>
      <c r="Y262" s="56">
        <f>INT(X262*100000000000)</f>
        <v>0</v>
      </c>
      <c r="Z262" s="15">
        <f>IF(COUNTIF(Y$5:Y262,Y262)&gt;1,RANK(Y262,Y$5:Y$857)+COUNTIF(Y$5:Y262,Y262)-1,RANK(Y262,Y$5:Y$857))</f>
        <v>258</v>
      </c>
    </row>
    <row r="263" spans="1:26" ht="25.5" thickTop="1" thickBot="1">
      <c r="A263" s="65" t="s">
        <v>561</v>
      </c>
      <c r="B263" s="66" t="s">
        <v>562</v>
      </c>
      <c r="C263" s="67">
        <v>1553</v>
      </c>
      <c r="D263" s="67">
        <v>1500</v>
      </c>
      <c r="E263" s="67">
        <f>(C263+D263)/2</f>
        <v>1526.5</v>
      </c>
      <c r="F263" s="68">
        <v>13413</v>
      </c>
      <c r="G263" s="68">
        <f>E263+F263</f>
        <v>14939.5</v>
      </c>
      <c r="H263" s="68">
        <v>990</v>
      </c>
      <c r="I263" s="68">
        <v>28</v>
      </c>
      <c r="J263" s="68">
        <v>0</v>
      </c>
      <c r="K263" s="68">
        <v>25</v>
      </c>
      <c r="L263" s="68">
        <v>138</v>
      </c>
      <c r="M263" s="68">
        <v>0</v>
      </c>
      <c r="N263" s="68">
        <v>35</v>
      </c>
      <c r="O263" s="68" t="s">
        <v>23</v>
      </c>
      <c r="P263" s="70" t="e">
        <f>$U263</f>
        <v>#DIV/0!</v>
      </c>
      <c r="Q263" s="11">
        <f>G263/G$858*0.35</f>
        <v>3.8433112826166846</v>
      </c>
      <c r="R263" s="12">
        <f>H263/H$858*0.3</f>
        <v>1.4850000000000001</v>
      </c>
      <c r="S263" s="13">
        <f>W263/W$858*0.3</f>
        <v>0.30267857142857141</v>
      </c>
      <c r="T263" s="12" t="e">
        <f>V263/V$858*0.05</f>
        <v>#DIV/0!</v>
      </c>
      <c r="U263" s="14" t="e">
        <f>Q263+R263+S263+T263</f>
        <v>#DIV/0!</v>
      </c>
      <c r="V263" s="15">
        <f>IF(O263="Não",0,1)</f>
        <v>0</v>
      </c>
      <c r="W263" s="15">
        <f>IF(ISERROR(I263+J263+K263+L263+M263+N263),0,I263+J263+K263+L263+M263+N263)</f>
        <v>226</v>
      </c>
      <c r="X263" s="44">
        <f>IF(ISERROR(ABS(1-U263/'Antigo 2020 2'!U263)),0,ABS(1-U263/'Antigo 2020 2'!U263))</f>
        <v>0</v>
      </c>
      <c r="Y263" s="56">
        <f>INT(X263*100000000000)</f>
        <v>0</v>
      </c>
      <c r="Z263" s="15">
        <f>IF(COUNTIF(Y$5:Y263,Y263)&gt;1,RANK(Y263,Y$5:Y$857)+COUNTIF(Y$5:Y263,Y263)-1,RANK(Y263,Y$5:Y$857))</f>
        <v>259</v>
      </c>
    </row>
    <row r="264" spans="1:26" ht="16.5" thickTop="1" thickBot="1">
      <c r="A264" s="65" t="s">
        <v>563</v>
      </c>
      <c r="B264" s="66" t="s">
        <v>564</v>
      </c>
      <c r="C264" s="67">
        <v>1150</v>
      </c>
      <c r="D264" s="67">
        <v>1158</v>
      </c>
      <c r="E264" s="67">
        <f>(C264+D264)/2</f>
        <v>1154</v>
      </c>
      <c r="F264" s="68">
        <v>62374</v>
      </c>
      <c r="G264" s="68">
        <f>E264+F264</f>
        <v>63528</v>
      </c>
      <c r="H264" s="68">
        <v>270</v>
      </c>
      <c r="I264" s="68">
        <v>102</v>
      </c>
      <c r="J264" s="68">
        <v>0</v>
      </c>
      <c r="K264" s="68">
        <v>0</v>
      </c>
      <c r="L264" s="68">
        <v>0</v>
      </c>
      <c r="M264" s="68">
        <v>0</v>
      </c>
      <c r="N264" s="68">
        <v>3</v>
      </c>
      <c r="O264" s="68" t="s">
        <v>23</v>
      </c>
      <c r="P264" s="70" t="e">
        <f>$U264</f>
        <v>#DIV/0!</v>
      </c>
      <c r="Q264" s="11">
        <f>G264/G$858*0.35</f>
        <v>16.343109151047408</v>
      </c>
      <c r="R264" s="12">
        <f>H264/H$858*0.3</f>
        <v>0.40500000000000003</v>
      </c>
      <c r="S264" s="13">
        <f>W264/W$858*0.3</f>
        <v>0.140625</v>
      </c>
      <c r="T264" s="12" t="e">
        <f>V264/V$858*0.05</f>
        <v>#DIV/0!</v>
      </c>
      <c r="U264" s="14" t="e">
        <f>Q264+R264+S264+T264</f>
        <v>#DIV/0!</v>
      </c>
      <c r="V264" s="15">
        <f>IF(O264="Não",0,1)</f>
        <v>0</v>
      </c>
      <c r="W264" s="15">
        <f>IF(ISERROR(I264+J264+K264+L264+M264+N264),0,I264+J264+K264+L264+M264+N264)</f>
        <v>105</v>
      </c>
      <c r="X264" s="44">
        <f>IF(ISERROR(ABS(1-U264/'Antigo 2020 2'!U264)),0,ABS(1-U264/'Antigo 2020 2'!U264))</f>
        <v>0</v>
      </c>
      <c r="Y264" s="56">
        <f>INT(X264*100000000000)</f>
        <v>0</v>
      </c>
      <c r="Z264" s="15">
        <f>IF(COUNTIF(Y$5:Y264,Y264)&gt;1,RANK(Y264,Y$5:Y$857)+COUNTIF(Y$5:Y264,Y264)-1,RANK(Y264,Y$5:Y$857))</f>
        <v>260</v>
      </c>
    </row>
    <row r="265" spans="1:26" ht="16.5" thickTop="1" thickBot="1">
      <c r="A265" s="65" t="s">
        <v>565</v>
      </c>
      <c r="B265" s="66" t="s">
        <v>566</v>
      </c>
      <c r="C265" s="67">
        <v>1320</v>
      </c>
      <c r="D265" s="67">
        <v>1157</v>
      </c>
      <c r="E265" s="67">
        <f>(C265+D265)/2</f>
        <v>1238.5</v>
      </c>
      <c r="F265" s="68">
        <v>6386</v>
      </c>
      <c r="G265" s="68">
        <f>E265+F265</f>
        <v>7624.5</v>
      </c>
      <c r="H265" s="68">
        <v>448</v>
      </c>
      <c r="I265" s="68">
        <v>172</v>
      </c>
      <c r="J265" s="68">
        <v>0</v>
      </c>
      <c r="K265" s="68">
        <v>0</v>
      </c>
      <c r="L265" s="68">
        <v>0</v>
      </c>
      <c r="M265" s="68">
        <v>0</v>
      </c>
      <c r="N265" s="68">
        <v>7</v>
      </c>
      <c r="O265" s="68" t="s">
        <v>23</v>
      </c>
      <c r="P265" s="70" t="e">
        <f>$U265</f>
        <v>#DIV/0!</v>
      </c>
      <c r="Q265" s="11">
        <f>G265/G$858*0.35</f>
        <v>1.9614663726571113</v>
      </c>
      <c r="R265" s="12">
        <f>H265/H$858*0.3</f>
        <v>0.67200000000000004</v>
      </c>
      <c r="S265" s="13">
        <f>W265/W$858*0.3</f>
        <v>0.23973214285714287</v>
      </c>
      <c r="T265" s="12" t="e">
        <f>V265/V$858*0.05</f>
        <v>#DIV/0!</v>
      </c>
      <c r="U265" s="14" t="e">
        <f>Q265+R265+S265+T265</f>
        <v>#DIV/0!</v>
      </c>
      <c r="V265" s="15">
        <f>IF(O265="Não",0,1)</f>
        <v>0</v>
      </c>
      <c r="W265" s="15">
        <f>IF(ISERROR(I265+J265+K265+L265+M265+N265),0,I265+J265+K265+L265+M265+N265)</f>
        <v>179</v>
      </c>
      <c r="X265" s="44">
        <f>IF(ISERROR(ABS(1-U265/'Antigo 2020 2'!U265)),0,ABS(1-U265/'Antigo 2020 2'!U265))</f>
        <v>0</v>
      </c>
      <c r="Y265" s="56">
        <f>INT(X265*100000000000)</f>
        <v>0</v>
      </c>
      <c r="Z265" s="15">
        <f>IF(COUNTIF(Y$5:Y265,Y265)&gt;1,RANK(Y265,Y$5:Y$857)+COUNTIF(Y$5:Y265,Y265)-1,RANK(Y265,Y$5:Y$857))</f>
        <v>261</v>
      </c>
    </row>
    <row r="266" spans="1:26" ht="16.5" thickTop="1" thickBot="1">
      <c r="A266" s="65" t="s">
        <v>567</v>
      </c>
      <c r="B266" s="66" t="s">
        <v>568</v>
      </c>
      <c r="C266" s="67">
        <v>538</v>
      </c>
      <c r="D266" s="67">
        <v>570</v>
      </c>
      <c r="E266" s="67">
        <f>(C266+D266)/2</f>
        <v>554</v>
      </c>
      <c r="F266" s="68">
        <v>4801</v>
      </c>
      <c r="G266" s="68">
        <f>E266+F266</f>
        <v>5355</v>
      </c>
      <c r="H266" s="68">
        <v>210</v>
      </c>
      <c r="I266" s="68">
        <v>0</v>
      </c>
      <c r="J266" s="68">
        <v>0</v>
      </c>
      <c r="K266" s="68">
        <v>0</v>
      </c>
      <c r="L266" s="68">
        <v>0</v>
      </c>
      <c r="M266" s="68">
        <v>0</v>
      </c>
      <c r="N266" s="68">
        <v>0</v>
      </c>
      <c r="O266" s="68" t="s">
        <v>23</v>
      </c>
      <c r="P266" s="70" t="e">
        <f>$U266</f>
        <v>#DIV/0!</v>
      </c>
      <c r="Q266" s="11">
        <f>G266/G$858*0.35</f>
        <v>1.3776185226019846</v>
      </c>
      <c r="R266" s="12">
        <f>H266/H$858*0.3</f>
        <v>0.315</v>
      </c>
      <c r="S266" s="13">
        <f>W266/W$858*0.3</f>
        <v>0</v>
      </c>
      <c r="T266" s="12" t="e">
        <f>V266/V$858*0.05</f>
        <v>#DIV/0!</v>
      </c>
      <c r="U266" s="14" t="e">
        <f>Q266+R266+S266+T266</f>
        <v>#DIV/0!</v>
      </c>
      <c r="V266" s="15">
        <f>IF(O266="Não",0,1)</f>
        <v>0</v>
      </c>
      <c r="W266" s="15">
        <f>IF(ISERROR(I266+J266+K266+L266+M266+N266),0,I266+J266+K266+L266+M266+N266)</f>
        <v>0</v>
      </c>
      <c r="X266" s="44">
        <f>IF(ISERROR(ABS(1-U266/'Antigo 2020 2'!U266)),0,ABS(1-U266/'Antigo 2020 2'!U266))</f>
        <v>0</v>
      </c>
      <c r="Y266" s="56">
        <f>INT(X266*100000000000)</f>
        <v>0</v>
      </c>
      <c r="Z266" s="15">
        <f>IF(COUNTIF(Y$5:Y266,Y266)&gt;1,RANK(Y266,Y$5:Y$857)+COUNTIF(Y$5:Y266,Y266)-1,RANK(Y266,Y$5:Y$857))</f>
        <v>262</v>
      </c>
    </row>
    <row r="267" spans="1:26" ht="16.5" thickTop="1" thickBot="1">
      <c r="A267" s="65" t="s">
        <v>569</v>
      </c>
      <c r="B267" s="66" t="s">
        <v>570</v>
      </c>
      <c r="C267" s="67">
        <v>1122.5</v>
      </c>
      <c r="D267" s="67">
        <v>1434</v>
      </c>
      <c r="E267" s="67">
        <f>(C267+D267)/2</f>
        <v>1278.25</v>
      </c>
      <c r="F267" s="68">
        <v>12749</v>
      </c>
      <c r="G267" s="68">
        <f>E267+F267</f>
        <v>14027.25</v>
      </c>
      <c r="H267" s="68">
        <v>343</v>
      </c>
      <c r="I267" s="68">
        <v>78</v>
      </c>
      <c r="J267" s="68"/>
      <c r="K267" s="68">
        <v>83</v>
      </c>
      <c r="L267" s="68"/>
      <c r="M267" s="68">
        <v>47</v>
      </c>
      <c r="N267" s="68"/>
      <c r="O267" s="68" t="s">
        <v>23</v>
      </c>
      <c r="P267" s="70" t="e">
        <f>$U267</f>
        <v>#DIV/0!</v>
      </c>
      <c r="Q267" s="11">
        <f>G267/G$858*0.35</f>
        <v>3.608627342888644</v>
      </c>
      <c r="R267" s="12">
        <f>H267/H$858*0.3</f>
        <v>0.51449999999999996</v>
      </c>
      <c r="S267" s="13">
        <f>W267/W$858*0.3</f>
        <v>0.27857142857142858</v>
      </c>
      <c r="T267" s="12" t="e">
        <f>V267/V$858*0.05</f>
        <v>#DIV/0!</v>
      </c>
      <c r="U267" s="14" t="e">
        <f>Q267+R267+S267+T267</f>
        <v>#DIV/0!</v>
      </c>
      <c r="V267" s="15">
        <f>IF(O267="Não",0,1)</f>
        <v>0</v>
      </c>
      <c r="W267" s="15">
        <f>IF(ISERROR(I267+J267+K267+L267+M267+N267),0,I267+J267+K267+L267+M267+N267)</f>
        <v>208</v>
      </c>
      <c r="X267" s="44">
        <f>IF(ISERROR(ABS(1-U267/'Antigo 2020 2'!U267)),0,ABS(1-U267/'Antigo 2020 2'!U267))</f>
        <v>0</v>
      </c>
      <c r="Y267" s="56">
        <f>INT(X267*100000000000)</f>
        <v>0</v>
      </c>
      <c r="Z267" s="15">
        <f>IF(COUNTIF(Y$5:Y267,Y267)&gt;1,RANK(Y267,Y$5:Y$857)+COUNTIF(Y$5:Y267,Y267)-1,RANK(Y267,Y$5:Y$857))</f>
        <v>263</v>
      </c>
    </row>
    <row r="268" spans="1:26" ht="16.5" thickTop="1" thickBot="1">
      <c r="A268" s="65" t="s">
        <v>571</v>
      </c>
      <c r="B268" s="66" t="s">
        <v>572</v>
      </c>
      <c r="C268" s="67">
        <v>8375</v>
      </c>
      <c r="D268" s="67">
        <v>8379</v>
      </c>
      <c r="E268" s="67">
        <f>(C268+D268)/2</f>
        <v>8377</v>
      </c>
      <c r="F268" s="68">
        <v>1888</v>
      </c>
      <c r="G268" s="68">
        <f>E268+F268</f>
        <v>10265</v>
      </c>
      <c r="H268" s="68">
        <v>915</v>
      </c>
      <c r="I268" s="68">
        <v>280</v>
      </c>
      <c r="J268" s="68">
        <v>0</v>
      </c>
      <c r="K268" s="68">
        <v>100</v>
      </c>
      <c r="L268" s="68">
        <v>0</v>
      </c>
      <c r="M268" s="68">
        <v>0</v>
      </c>
      <c r="N268" s="68">
        <v>30</v>
      </c>
      <c r="O268" s="68" t="s">
        <v>30</v>
      </c>
      <c r="P268" s="70" t="e">
        <f>$U268</f>
        <v>#DIV/0!</v>
      </c>
      <c r="Q268" s="11">
        <f>G268/G$858*0.35</f>
        <v>2.6407570746049247</v>
      </c>
      <c r="R268" s="12">
        <f>H268/H$858*0.3</f>
        <v>1.3725000000000001</v>
      </c>
      <c r="S268" s="13">
        <f>W268/W$858*0.3</f>
        <v>0.54910714285714279</v>
      </c>
      <c r="T268" s="12" t="e">
        <f>V268/V$858*0.05</f>
        <v>#DIV/0!</v>
      </c>
      <c r="U268" s="14" t="e">
        <f>Q268+R268+S268+T268</f>
        <v>#DIV/0!</v>
      </c>
      <c r="V268" s="15">
        <f>IF(O268="Não",0,1)</f>
        <v>1</v>
      </c>
      <c r="W268" s="15">
        <f>IF(ISERROR(I268+J268+K268+L268+M268+N268),0,I268+J268+K268+L268+M268+N268)</f>
        <v>410</v>
      </c>
      <c r="X268" s="44">
        <f>IF(ISERROR(ABS(1-U268/'Antigo 2020 2'!U268)),0,ABS(1-U268/'Antigo 2020 2'!U268))</f>
        <v>0</v>
      </c>
      <c r="Y268" s="56">
        <f>INT(X268*100000000000)</f>
        <v>0</v>
      </c>
      <c r="Z268" s="15">
        <f>IF(COUNTIF(Y$5:Y268,Y268)&gt;1,RANK(Y268,Y$5:Y$857)+COUNTIF(Y$5:Y268,Y268)-1,RANK(Y268,Y$5:Y$857))</f>
        <v>264</v>
      </c>
    </row>
    <row r="269" spans="1:26" ht="16.5" thickTop="1" thickBot="1">
      <c r="A269" s="65" t="s">
        <v>573</v>
      </c>
      <c r="B269" s="66" t="s">
        <v>574</v>
      </c>
      <c r="C269" s="67">
        <v>14247.199999999999</v>
      </c>
      <c r="D269" s="67">
        <v>15565</v>
      </c>
      <c r="E269" s="67">
        <f>(C269+D269)/2</f>
        <v>14906.099999999999</v>
      </c>
      <c r="F269" s="68">
        <v>13079</v>
      </c>
      <c r="G269" s="68">
        <f>E269+F269</f>
        <v>27985.1</v>
      </c>
      <c r="H269" s="68">
        <v>400</v>
      </c>
      <c r="I269" s="68">
        <v>240</v>
      </c>
      <c r="J269" s="68">
        <v>0</v>
      </c>
      <c r="K269" s="68">
        <v>60</v>
      </c>
      <c r="L269" s="68">
        <v>0</v>
      </c>
      <c r="M269" s="68">
        <v>150</v>
      </c>
      <c r="N269" s="68">
        <v>55</v>
      </c>
      <c r="O269" s="68" t="s">
        <v>30</v>
      </c>
      <c r="P269" s="70" t="e">
        <f>$U269</f>
        <v>#DIV/0!</v>
      </c>
      <c r="Q269" s="11">
        <f>G269/G$858*0.35</f>
        <v>7.1994009555310532</v>
      </c>
      <c r="R269" s="12">
        <f>H269/H$858*0.3</f>
        <v>0.6</v>
      </c>
      <c r="S269" s="13">
        <f>W269/W$858*0.3</f>
        <v>0.6763392857142857</v>
      </c>
      <c r="T269" s="12" t="e">
        <f>V269/V$858*0.05</f>
        <v>#DIV/0!</v>
      </c>
      <c r="U269" s="14" t="e">
        <f>Q269+R269+S269+T269</f>
        <v>#DIV/0!</v>
      </c>
      <c r="V269" s="15">
        <f>IF(O269="Não",0,1)</f>
        <v>1</v>
      </c>
      <c r="W269" s="15">
        <f>IF(ISERROR(I269+J269+K269+L269+M269+N269),0,I269+J269+K269+L269+M269+N269)</f>
        <v>505</v>
      </c>
      <c r="X269" s="44">
        <f>IF(ISERROR(ABS(1-U269/'Antigo 2020 2'!U269)),0,ABS(1-U269/'Antigo 2020 2'!U269))</f>
        <v>0</v>
      </c>
      <c r="Y269" s="56">
        <f>INT(X269*100000000000)</f>
        <v>0</v>
      </c>
      <c r="Z269" s="15">
        <f>IF(COUNTIF(Y$5:Y269,Y269)&gt;1,RANK(Y269,Y$5:Y$857)+COUNTIF(Y$5:Y269,Y269)-1,RANK(Y269,Y$5:Y$857))</f>
        <v>265</v>
      </c>
    </row>
    <row r="270" spans="1:26" ht="16.5" customHeight="1" thickTop="1" thickBot="1">
      <c r="A270" s="65" t="s">
        <v>575</v>
      </c>
      <c r="B270" s="66" t="s">
        <v>576</v>
      </c>
      <c r="C270" s="67">
        <v>115</v>
      </c>
      <c r="D270" s="67">
        <v>30</v>
      </c>
      <c r="E270" s="67">
        <f>(C270+D270)/2</f>
        <v>72.5</v>
      </c>
      <c r="F270" s="68">
        <v>5918</v>
      </c>
      <c r="G270" s="68">
        <f>E270+F270</f>
        <v>5990.5</v>
      </c>
      <c r="H270" s="68">
        <v>180</v>
      </c>
      <c r="I270" s="68">
        <v>5</v>
      </c>
      <c r="J270" s="68"/>
      <c r="K270" s="68"/>
      <c r="L270" s="68"/>
      <c r="M270" s="68"/>
      <c r="N270" s="68"/>
      <c r="O270" s="68" t="s">
        <v>23</v>
      </c>
      <c r="P270" s="70" t="e">
        <f>$U270</f>
        <v>#DIV/0!</v>
      </c>
      <c r="Q270" s="11">
        <f>G270/G$858*0.35</f>
        <v>1.5411062109518558</v>
      </c>
      <c r="R270" s="12">
        <f>H270/H$858*0.3</f>
        <v>0.27</v>
      </c>
      <c r="S270" s="13">
        <f>W270/W$858*0.3</f>
        <v>6.6964285714285711E-3</v>
      </c>
      <c r="T270" s="12" t="e">
        <f>V270/V$858*0.05</f>
        <v>#DIV/0!</v>
      </c>
      <c r="U270" s="14" t="e">
        <f>Q270+R270+S270+T270</f>
        <v>#DIV/0!</v>
      </c>
      <c r="V270" s="15">
        <f>IF(O270="Não",0,1)</f>
        <v>0</v>
      </c>
      <c r="W270" s="15">
        <f>IF(ISERROR(I270+J270+K270+L270+M270+N270),0,I270+J270+K270+L270+M270+N270)</f>
        <v>5</v>
      </c>
      <c r="X270" s="44">
        <f>IF(ISERROR(ABS(1-U270/'Antigo 2020 2'!U270)),0,ABS(1-U270/'Antigo 2020 2'!U270))</f>
        <v>0</v>
      </c>
      <c r="Y270" s="56">
        <f>INT(X270*100000000000)</f>
        <v>0</v>
      </c>
      <c r="Z270" s="15">
        <f>IF(COUNTIF(Y$5:Y270,Y270)&gt;1,RANK(Y270,Y$5:Y$857)+COUNTIF(Y$5:Y270,Y270)-1,RANK(Y270,Y$5:Y$857))</f>
        <v>266</v>
      </c>
    </row>
    <row r="271" spans="1:26" ht="25.5" thickTop="1" thickBot="1">
      <c r="A271" s="65" t="s">
        <v>577</v>
      </c>
      <c r="B271" s="66" t="s">
        <v>578</v>
      </c>
      <c r="C271" s="67">
        <v>5372.4</v>
      </c>
      <c r="D271" s="67">
        <v>2157</v>
      </c>
      <c r="E271" s="67">
        <f>(C271+D271)/2</f>
        <v>3764.7</v>
      </c>
      <c r="F271" s="68">
        <v>20895</v>
      </c>
      <c r="G271" s="68">
        <f>E271+F271</f>
        <v>24659.7</v>
      </c>
      <c r="H271" s="68">
        <v>910</v>
      </c>
      <c r="I271" s="68">
        <v>310</v>
      </c>
      <c r="J271" s="68">
        <v>0</v>
      </c>
      <c r="K271" s="68">
        <v>100</v>
      </c>
      <c r="L271" s="68">
        <v>0</v>
      </c>
      <c r="M271" s="68">
        <v>50</v>
      </c>
      <c r="N271" s="68">
        <v>150</v>
      </c>
      <c r="O271" s="68" t="s">
        <v>30</v>
      </c>
      <c r="P271" s="70" t="e">
        <f>$U271</f>
        <v>#DIV/0!</v>
      </c>
      <c r="Q271" s="11">
        <f>G271/G$858*0.35</f>
        <v>6.3439140022050724</v>
      </c>
      <c r="R271" s="12">
        <f>H271/H$858*0.3</f>
        <v>1.365</v>
      </c>
      <c r="S271" s="13">
        <f>W271/W$858*0.3</f>
        <v>0.8169642857142857</v>
      </c>
      <c r="T271" s="12" t="e">
        <f>V271/V$858*0.05</f>
        <v>#DIV/0!</v>
      </c>
      <c r="U271" s="14" t="e">
        <f>Q271+R271+S271+T271</f>
        <v>#DIV/0!</v>
      </c>
      <c r="V271" s="15">
        <f>IF(O271="Não",0,1)</f>
        <v>1</v>
      </c>
      <c r="W271" s="15">
        <f>IF(ISERROR(I271+J271+K271+L271+M271+N271),0,I271+J271+K271+L271+M271+N271)</f>
        <v>610</v>
      </c>
      <c r="X271" s="44">
        <f>IF(ISERROR(ABS(1-U271/'Antigo 2020 2'!U271)),0,ABS(1-U271/'Antigo 2020 2'!U271))</f>
        <v>0</v>
      </c>
      <c r="Y271" s="56">
        <f>INT(X271*100000000000)</f>
        <v>0</v>
      </c>
      <c r="Z271" s="15">
        <f>IF(COUNTIF(Y$5:Y271,Y271)&gt;1,RANK(Y271,Y$5:Y$857)+COUNTIF(Y$5:Y271,Y271)-1,RANK(Y271,Y$5:Y$857))</f>
        <v>267</v>
      </c>
    </row>
    <row r="272" spans="1:26" ht="16.5" thickTop="1" thickBot="1">
      <c r="A272" s="65" t="s">
        <v>579</v>
      </c>
      <c r="B272" s="66" t="s">
        <v>580</v>
      </c>
      <c r="C272" s="67">
        <v>804</v>
      </c>
      <c r="D272" s="67">
        <v>804</v>
      </c>
      <c r="E272" s="67">
        <f>(C272+D272)/2</f>
        <v>804</v>
      </c>
      <c r="F272" s="68">
        <v>991</v>
      </c>
      <c r="G272" s="68">
        <f>E272+F272</f>
        <v>1795</v>
      </c>
      <c r="H272" s="68">
        <v>2500</v>
      </c>
      <c r="I272" s="68">
        <v>0</v>
      </c>
      <c r="J272" s="68">
        <v>0</v>
      </c>
      <c r="K272" s="68">
        <v>650</v>
      </c>
      <c r="L272" s="68">
        <v>200</v>
      </c>
      <c r="M272" s="68">
        <v>0</v>
      </c>
      <c r="N272" s="68">
        <v>0</v>
      </c>
      <c r="O272" s="68" t="s">
        <v>30</v>
      </c>
      <c r="P272" s="70" t="e">
        <f>$U272</f>
        <v>#DIV/0!</v>
      </c>
      <c r="Q272" s="11">
        <f>G272/G$858*0.35</f>
        <v>0.46177875780962879</v>
      </c>
      <c r="R272" s="12">
        <f>H272/H$858*0.3</f>
        <v>3.75</v>
      </c>
      <c r="S272" s="13">
        <f>W272/W$858*0.3</f>
        <v>1.1383928571428572</v>
      </c>
      <c r="T272" s="12" t="e">
        <f>V272/V$858*0.05</f>
        <v>#DIV/0!</v>
      </c>
      <c r="U272" s="14" t="e">
        <f>Q272+R272+S272+T272</f>
        <v>#DIV/0!</v>
      </c>
      <c r="V272" s="15">
        <f>IF(O272="Não",0,1)</f>
        <v>1</v>
      </c>
      <c r="W272" s="15">
        <f>IF(ISERROR(I272+J272+K272+L272+M272+N272),0,I272+J272+K272+L272+M272+N272)</f>
        <v>850</v>
      </c>
      <c r="X272" s="44">
        <f>IF(ISERROR(ABS(1-U272/'Antigo 2020 2'!U272)),0,ABS(1-U272/'Antigo 2020 2'!U272))</f>
        <v>0</v>
      </c>
      <c r="Y272" s="56">
        <f>INT(X272*100000000000)</f>
        <v>0</v>
      </c>
      <c r="Z272" s="15">
        <f>IF(COUNTIF(Y$5:Y272,Y272)&gt;1,RANK(Y272,Y$5:Y$857)+COUNTIF(Y$5:Y272,Y272)-1,RANK(Y272,Y$5:Y$857))</f>
        <v>268</v>
      </c>
    </row>
    <row r="273" spans="1:26" ht="25.5" thickTop="1" thickBot="1">
      <c r="A273" s="65" t="s">
        <v>581</v>
      </c>
      <c r="B273" s="66" t="s">
        <v>582</v>
      </c>
      <c r="C273" s="67">
        <v>9097</v>
      </c>
      <c r="D273" s="67">
        <v>10999</v>
      </c>
      <c r="E273" s="67">
        <f>(C273+D273)/2</f>
        <v>10048</v>
      </c>
      <c r="F273" s="68">
        <v>2445</v>
      </c>
      <c r="G273" s="68">
        <f>E273+F273</f>
        <v>12493</v>
      </c>
      <c r="H273" s="68">
        <v>3523</v>
      </c>
      <c r="I273" s="68">
        <v>331</v>
      </c>
      <c r="J273" s="68">
        <v>0</v>
      </c>
      <c r="K273" s="68">
        <v>60</v>
      </c>
      <c r="L273" s="68">
        <v>40</v>
      </c>
      <c r="M273" s="68">
        <v>0</v>
      </c>
      <c r="N273" s="68">
        <v>35</v>
      </c>
      <c r="O273" s="68" t="s">
        <v>23</v>
      </c>
      <c r="P273" s="70" t="e">
        <f>$U273</f>
        <v>#DIV/0!</v>
      </c>
      <c r="Q273" s="11">
        <f>G273/G$858*0.35</f>
        <v>3.2139287026828369</v>
      </c>
      <c r="R273" s="12">
        <f>H273/H$858*0.3</f>
        <v>5.2844999999999995</v>
      </c>
      <c r="S273" s="13">
        <f>W273/W$858*0.3</f>
        <v>0.62410714285714286</v>
      </c>
      <c r="T273" s="12" t="e">
        <f>V273/V$858*0.05</f>
        <v>#DIV/0!</v>
      </c>
      <c r="U273" s="14" t="e">
        <f>Q273+R273+S273+T273</f>
        <v>#DIV/0!</v>
      </c>
      <c r="V273" s="15">
        <f>IF(O273="Não",0,1)</f>
        <v>0</v>
      </c>
      <c r="W273" s="15">
        <f>IF(ISERROR(I273+J273+K273+L273+M273+N273),0,I273+J273+K273+L273+M273+N273)</f>
        <v>466</v>
      </c>
      <c r="X273" s="44">
        <f>IF(ISERROR(ABS(1-U273/'Antigo 2020 2'!U273)),0,ABS(1-U273/'Antigo 2020 2'!U273))</f>
        <v>0</v>
      </c>
      <c r="Y273" s="56">
        <f>INT(X273*100000000000)</f>
        <v>0</v>
      </c>
      <c r="Z273" s="15">
        <f>IF(COUNTIF(Y$5:Y273,Y273)&gt;1,RANK(Y273,Y$5:Y$857)+COUNTIF(Y$5:Y273,Y273)-1,RANK(Y273,Y$5:Y$857))</f>
        <v>269</v>
      </c>
    </row>
    <row r="274" spans="1:26" ht="16.5" thickTop="1" thickBot="1">
      <c r="A274" s="65" t="s">
        <v>583</v>
      </c>
      <c r="B274" s="66" t="s">
        <v>584</v>
      </c>
      <c r="C274" s="67">
        <v>11337.619999999999</v>
      </c>
      <c r="D274" s="67">
        <v>11632</v>
      </c>
      <c r="E274" s="67">
        <f>(C274+D274)/2</f>
        <v>11484.81</v>
      </c>
      <c r="F274" s="68">
        <v>2658</v>
      </c>
      <c r="G274" s="68">
        <f>E274+F274</f>
        <v>14142.81</v>
      </c>
      <c r="H274" s="68">
        <v>1987</v>
      </c>
      <c r="I274" s="68">
        <v>194</v>
      </c>
      <c r="J274" s="68">
        <v>0</v>
      </c>
      <c r="K274" s="68">
        <v>56</v>
      </c>
      <c r="L274" s="68">
        <v>0</v>
      </c>
      <c r="M274" s="68">
        <v>0</v>
      </c>
      <c r="N274" s="68">
        <v>19</v>
      </c>
      <c r="O274" s="68" t="s">
        <v>30</v>
      </c>
      <c r="P274" s="70" t="e">
        <f>$U274</f>
        <v>#DIV/0!</v>
      </c>
      <c r="Q274" s="11">
        <f>G274/G$858*0.35</f>
        <v>3.6383561190738694</v>
      </c>
      <c r="R274" s="12">
        <f>H274/H$858*0.3</f>
        <v>2.9805000000000001</v>
      </c>
      <c r="S274" s="13">
        <f>W274/W$858*0.3</f>
        <v>0.36026785714285714</v>
      </c>
      <c r="T274" s="12" t="e">
        <f>V274/V$858*0.05</f>
        <v>#DIV/0!</v>
      </c>
      <c r="U274" s="14" t="e">
        <f>Q274+R274+S274+T274</f>
        <v>#DIV/0!</v>
      </c>
      <c r="V274" s="15">
        <f>IF(O274="Não",0,1)</f>
        <v>1</v>
      </c>
      <c r="W274" s="15">
        <f>IF(ISERROR(I274+J274+K274+L274+M274+N274),0,I274+J274+K274+L274+M274+N274)</f>
        <v>269</v>
      </c>
      <c r="X274" s="44">
        <f>IF(ISERROR(ABS(1-U274/'Antigo 2020 2'!U274)),0,ABS(1-U274/'Antigo 2020 2'!U274))</f>
        <v>0</v>
      </c>
      <c r="Y274" s="56">
        <f>INT(X274*100000000000)</f>
        <v>0</v>
      </c>
      <c r="Z274" s="15">
        <f>IF(COUNTIF(Y$5:Y274,Y274)&gt;1,RANK(Y274,Y$5:Y$857)+COUNTIF(Y$5:Y274,Y274)-1,RANK(Y274,Y$5:Y$857))</f>
        <v>270</v>
      </c>
    </row>
    <row r="275" spans="1:26" ht="16.5" thickTop="1" thickBot="1">
      <c r="A275" s="65" t="s">
        <v>585</v>
      </c>
      <c r="B275" s="66" t="s">
        <v>586</v>
      </c>
      <c r="C275" s="67">
        <v>1333.9</v>
      </c>
      <c r="D275" s="67">
        <v>1282</v>
      </c>
      <c r="E275" s="67">
        <f>(C275+D275)/2</f>
        <v>1307.95</v>
      </c>
      <c r="F275" s="68">
        <v>13886</v>
      </c>
      <c r="G275" s="68">
        <f>E275+F275</f>
        <v>15193.95</v>
      </c>
      <c r="H275" s="68">
        <v>1242</v>
      </c>
      <c r="I275" s="68">
        <v>113</v>
      </c>
      <c r="J275" s="68">
        <v>0</v>
      </c>
      <c r="K275" s="68">
        <v>172</v>
      </c>
      <c r="L275" s="68">
        <v>229</v>
      </c>
      <c r="M275" s="68">
        <v>0</v>
      </c>
      <c r="N275" s="68">
        <v>30</v>
      </c>
      <c r="O275" s="68" t="s">
        <v>30</v>
      </c>
      <c r="P275" s="70" t="e">
        <f>$U275</f>
        <v>#DIV/0!</v>
      </c>
      <c r="Q275" s="11">
        <f>G275/G$858*0.35</f>
        <v>3.9087706725468574</v>
      </c>
      <c r="R275" s="12">
        <f>H275/H$858*0.3</f>
        <v>1.863</v>
      </c>
      <c r="S275" s="13">
        <f>W275/W$858*0.3</f>
        <v>0.72857142857142854</v>
      </c>
      <c r="T275" s="12" t="e">
        <f>V275/V$858*0.05</f>
        <v>#DIV/0!</v>
      </c>
      <c r="U275" s="14" t="e">
        <f>Q275+R275+S275+T275</f>
        <v>#DIV/0!</v>
      </c>
      <c r="V275" s="15">
        <f>IF(O275="Não",0,1)</f>
        <v>1</v>
      </c>
      <c r="W275" s="15">
        <f>IF(ISERROR(I275+J275+K275+L275+M275+N275),0,I275+J275+K275+L275+M275+N275)</f>
        <v>544</v>
      </c>
      <c r="X275" s="44">
        <f>IF(ISERROR(ABS(1-U275/'Antigo 2020 2'!U275)),0,ABS(1-U275/'Antigo 2020 2'!U275))</f>
        <v>0</v>
      </c>
      <c r="Y275" s="56">
        <f>INT(X275*100000000000)</f>
        <v>0</v>
      </c>
      <c r="Z275" s="15">
        <f>IF(COUNTIF(Y$5:Y275,Y275)&gt;1,RANK(Y275,Y$5:Y$857)+COUNTIF(Y$5:Y275,Y275)-1,RANK(Y275,Y$5:Y$857))</f>
        <v>271</v>
      </c>
    </row>
    <row r="276" spans="1:26" ht="16.5" thickTop="1" thickBot="1">
      <c r="A276" s="65" t="s">
        <v>587</v>
      </c>
      <c r="B276" s="66" t="s">
        <v>588</v>
      </c>
      <c r="C276" s="67">
        <v>12358.1</v>
      </c>
      <c r="D276" s="67">
        <v>13252</v>
      </c>
      <c r="E276" s="67">
        <f>(C276+D276)/2</f>
        <v>12805.05</v>
      </c>
      <c r="F276" s="68">
        <v>1995</v>
      </c>
      <c r="G276" s="68">
        <f>E276+F276</f>
        <v>14800.05</v>
      </c>
      <c r="H276" s="68">
        <v>3900</v>
      </c>
      <c r="I276" s="68">
        <v>237</v>
      </c>
      <c r="J276" s="68">
        <v>0</v>
      </c>
      <c r="K276" s="68">
        <v>0</v>
      </c>
      <c r="L276" s="68">
        <v>0</v>
      </c>
      <c r="M276" s="68">
        <v>0</v>
      </c>
      <c r="N276" s="68">
        <v>70</v>
      </c>
      <c r="O276" s="68" t="s">
        <v>23</v>
      </c>
      <c r="P276" s="70" t="e">
        <f>$U276</f>
        <v>#DIV/0!</v>
      </c>
      <c r="Q276" s="11">
        <f>G276/G$858*0.35</f>
        <v>3.8074366041896357</v>
      </c>
      <c r="R276" s="12">
        <f>H276/H$858*0.3</f>
        <v>5.85</v>
      </c>
      <c r="S276" s="13">
        <f>W276/W$858*0.3</f>
        <v>0.41116071428571427</v>
      </c>
      <c r="T276" s="12" t="e">
        <f>V276/V$858*0.05</f>
        <v>#DIV/0!</v>
      </c>
      <c r="U276" s="14" t="e">
        <f>Q276+R276+S276+T276</f>
        <v>#DIV/0!</v>
      </c>
      <c r="V276" s="15">
        <f>IF(O276="Não",0,1)</f>
        <v>0</v>
      </c>
      <c r="W276" s="15">
        <f>IF(ISERROR(I276+J276+K276+L276+M276+N276),0,I276+J276+K276+L276+M276+N276)</f>
        <v>307</v>
      </c>
      <c r="X276" s="44">
        <f>IF(ISERROR(ABS(1-U276/'Antigo 2020 2'!U276)),0,ABS(1-U276/'Antigo 2020 2'!U276))</f>
        <v>0</v>
      </c>
      <c r="Y276" s="56">
        <f>INT(X276*100000000000)</f>
        <v>0</v>
      </c>
      <c r="Z276" s="15">
        <f>IF(COUNTIF(Y$5:Y276,Y276)&gt;1,RANK(Y276,Y$5:Y$857)+COUNTIF(Y$5:Y276,Y276)-1,RANK(Y276,Y$5:Y$857))</f>
        <v>272</v>
      </c>
    </row>
    <row r="277" spans="1:26" ht="16.5" thickTop="1" thickBot="1">
      <c r="A277" s="65" t="s">
        <v>589</v>
      </c>
      <c r="B277" s="66" t="s">
        <v>590</v>
      </c>
      <c r="C277" s="67">
        <v>4713.3999999999996</v>
      </c>
      <c r="D277" s="67">
        <v>4088</v>
      </c>
      <c r="E277" s="67">
        <f>(C277+D277)/2</f>
        <v>4400.7</v>
      </c>
      <c r="F277" s="68">
        <v>27896</v>
      </c>
      <c r="G277" s="68">
        <f>E277+F277</f>
        <v>32296.7</v>
      </c>
      <c r="H277" s="68">
        <v>3200</v>
      </c>
      <c r="I277" s="68">
        <v>874</v>
      </c>
      <c r="J277" s="68">
        <v>0</v>
      </c>
      <c r="K277" s="68">
        <v>0</v>
      </c>
      <c r="L277" s="68">
        <v>180</v>
      </c>
      <c r="M277" s="68">
        <v>0</v>
      </c>
      <c r="N277" s="68">
        <v>360</v>
      </c>
      <c r="O277" s="68" t="s">
        <v>30</v>
      </c>
      <c r="P277" s="70" t="e">
        <f>$U277</f>
        <v>#DIV/0!</v>
      </c>
      <c r="Q277" s="11">
        <f>G277/G$858*0.35</f>
        <v>8.3085961043733931</v>
      </c>
      <c r="R277" s="12">
        <f>H277/H$858*0.3</f>
        <v>4.8</v>
      </c>
      <c r="S277" s="13">
        <f>W277/W$858*0.3</f>
        <v>1.8937499999999998</v>
      </c>
      <c r="T277" s="12" t="e">
        <f>V277/V$858*0.05</f>
        <v>#DIV/0!</v>
      </c>
      <c r="U277" s="14" t="e">
        <f>Q277+R277+S277+T277</f>
        <v>#DIV/0!</v>
      </c>
      <c r="V277" s="15">
        <f>IF(O277="Não",0,1)</f>
        <v>1</v>
      </c>
      <c r="W277" s="15">
        <f>IF(ISERROR(I277+J277+K277+L277+M277+N277),0,I277+J277+K277+L277+M277+N277)</f>
        <v>1414</v>
      </c>
      <c r="X277" s="44">
        <f>IF(ISERROR(ABS(1-U277/'Antigo 2020 2'!U277)),0,ABS(1-U277/'Antigo 2020 2'!U277))</f>
        <v>0</v>
      </c>
      <c r="Y277" s="56">
        <f>INT(X277*100000000000)</f>
        <v>0</v>
      </c>
      <c r="Z277" s="15">
        <f>IF(COUNTIF(Y$5:Y277,Y277)&gt;1,RANK(Y277,Y$5:Y$857)+COUNTIF(Y$5:Y277,Y277)-1,RANK(Y277,Y$5:Y$857))</f>
        <v>273</v>
      </c>
    </row>
    <row r="278" spans="1:26" ht="25.5" thickTop="1" thickBot="1">
      <c r="A278" s="65" t="s">
        <v>591</v>
      </c>
      <c r="B278" s="66" t="s">
        <v>592</v>
      </c>
      <c r="C278" s="67">
        <v>2644.08</v>
      </c>
      <c r="D278" s="67">
        <v>2622</v>
      </c>
      <c r="E278" s="67">
        <f>(C278+D278)/2</f>
        <v>2633.04</v>
      </c>
      <c r="F278" s="68">
        <v>11109</v>
      </c>
      <c r="G278" s="68">
        <f>E278+F278</f>
        <v>13742.04</v>
      </c>
      <c r="H278" s="68">
        <v>760</v>
      </c>
      <c r="I278" s="68">
        <v>154</v>
      </c>
      <c r="J278" s="68">
        <v>0</v>
      </c>
      <c r="K278" s="68">
        <v>28</v>
      </c>
      <c r="L278" s="68">
        <v>0</v>
      </c>
      <c r="M278" s="68">
        <v>0</v>
      </c>
      <c r="N278" s="68">
        <v>3</v>
      </c>
      <c r="O278" s="68" t="s">
        <v>30</v>
      </c>
      <c r="P278" s="70" t="e">
        <f>$U278</f>
        <v>#DIV/0!</v>
      </c>
      <c r="Q278" s="11">
        <f>G278/G$858*0.35</f>
        <v>3.535254685777288</v>
      </c>
      <c r="R278" s="12">
        <f>H278/H$858*0.3</f>
        <v>1.1399999999999999</v>
      </c>
      <c r="S278" s="13">
        <f>W278/W$858*0.3</f>
        <v>0.24776785714285712</v>
      </c>
      <c r="T278" s="12" t="e">
        <f>V278/V$858*0.05</f>
        <v>#DIV/0!</v>
      </c>
      <c r="U278" s="14" t="e">
        <f>Q278+R278+S278+T278</f>
        <v>#DIV/0!</v>
      </c>
      <c r="V278" s="15">
        <f>IF(O278="Não",0,1)</f>
        <v>1</v>
      </c>
      <c r="W278" s="15">
        <f>IF(ISERROR(I278+J278+K278+L278+M278+N278),0,I278+J278+K278+L278+M278+N278)</f>
        <v>185</v>
      </c>
      <c r="X278" s="44">
        <f>IF(ISERROR(ABS(1-U278/'Antigo 2020 2'!U278)),0,ABS(1-U278/'Antigo 2020 2'!U278))</f>
        <v>0</v>
      </c>
      <c r="Y278" s="56">
        <f>INT(X278*100000000000)</f>
        <v>0</v>
      </c>
      <c r="Z278" s="15">
        <f>IF(COUNTIF(Y$5:Y278,Y278)&gt;1,RANK(Y278,Y$5:Y$857)+COUNTIF(Y$5:Y278,Y278)-1,RANK(Y278,Y$5:Y$857))</f>
        <v>274</v>
      </c>
    </row>
    <row r="279" spans="1:26" ht="16.5" thickTop="1" thickBot="1">
      <c r="A279" s="65" t="s">
        <v>593</v>
      </c>
      <c r="B279" s="66" t="s">
        <v>594</v>
      </c>
      <c r="C279" s="67">
        <v>1646</v>
      </c>
      <c r="D279" s="67">
        <v>1617</v>
      </c>
      <c r="E279" s="67">
        <f>(C279+D279)/2</f>
        <v>1631.5</v>
      </c>
      <c r="F279" s="68">
        <v>7528</v>
      </c>
      <c r="G279" s="68">
        <f>E279+F279</f>
        <v>9159.5</v>
      </c>
      <c r="H279" s="68">
        <v>3111</v>
      </c>
      <c r="I279" s="68">
        <v>107</v>
      </c>
      <c r="J279" s="68">
        <v>0</v>
      </c>
      <c r="K279" s="68">
        <v>0</v>
      </c>
      <c r="L279" s="68">
        <v>0</v>
      </c>
      <c r="M279" s="68">
        <v>0</v>
      </c>
      <c r="N279" s="68">
        <v>4</v>
      </c>
      <c r="O279" s="68" t="s">
        <v>30</v>
      </c>
      <c r="P279" s="70" t="e">
        <f>$U279</f>
        <v>#DIV/0!</v>
      </c>
      <c r="Q279" s="11">
        <f>G279/G$858*0.35</f>
        <v>2.3563579566335906</v>
      </c>
      <c r="R279" s="12">
        <f>H279/H$858*0.3</f>
        <v>4.6665000000000001</v>
      </c>
      <c r="S279" s="13">
        <f>W279/W$858*0.3</f>
        <v>0.14866071428571428</v>
      </c>
      <c r="T279" s="12" t="e">
        <f>V279/V$858*0.05</f>
        <v>#DIV/0!</v>
      </c>
      <c r="U279" s="14" t="e">
        <f>Q279+R279+S279+T279</f>
        <v>#DIV/0!</v>
      </c>
      <c r="V279" s="15">
        <f>IF(O279="Não",0,1)</f>
        <v>1</v>
      </c>
      <c r="W279" s="15">
        <f>IF(ISERROR(I279+J279+K279+L279+M279+N279),0,I279+J279+K279+L279+M279+N279)</f>
        <v>111</v>
      </c>
      <c r="X279" s="44">
        <f>IF(ISERROR(ABS(1-U279/'Antigo 2020 2'!U279)),0,ABS(1-U279/'Antigo 2020 2'!U279))</f>
        <v>0</v>
      </c>
      <c r="Y279" s="56">
        <f>INT(X279*100000000000)</f>
        <v>0</v>
      </c>
      <c r="Z279" s="15">
        <f>IF(COUNTIF(Y$5:Y279,Y279)&gt;1,RANK(Y279,Y$5:Y$857)+COUNTIF(Y$5:Y279,Y279)-1,RANK(Y279,Y$5:Y$857))</f>
        <v>275</v>
      </c>
    </row>
    <row r="280" spans="1:26" ht="16.5" thickTop="1" thickBot="1">
      <c r="A280" s="65" t="s">
        <v>595</v>
      </c>
      <c r="B280" s="66" t="s">
        <v>596</v>
      </c>
      <c r="C280" s="67">
        <v>235.92000000000002</v>
      </c>
      <c r="D280" s="67">
        <v>238</v>
      </c>
      <c r="E280" s="67">
        <f>(C280+D280)/2</f>
        <v>236.96</v>
      </c>
      <c r="F280" s="68">
        <v>6670</v>
      </c>
      <c r="G280" s="68">
        <f>E280+F280</f>
        <v>6906.96</v>
      </c>
      <c r="H280" s="68">
        <v>90</v>
      </c>
      <c r="I280" s="68">
        <v>22</v>
      </c>
      <c r="J280" s="68">
        <v>0</v>
      </c>
      <c r="K280" s="68">
        <v>15</v>
      </c>
      <c r="L280" s="68">
        <v>10</v>
      </c>
      <c r="M280" s="68">
        <v>0</v>
      </c>
      <c r="N280" s="68">
        <v>10</v>
      </c>
      <c r="O280" s="68" t="s">
        <v>23</v>
      </c>
      <c r="P280" s="70" t="e">
        <f>$U280</f>
        <v>#DIV/0!</v>
      </c>
      <c r="Q280" s="11">
        <f>G280/G$858*0.35</f>
        <v>1.7768732083792722</v>
      </c>
      <c r="R280" s="12">
        <f>H280/H$858*0.3</f>
        <v>0.13500000000000001</v>
      </c>
      <c r="S280" s="13">
        <f>W280/W$858*0.3</f>
        <v>7.6339285714285707E-2</v>
      </c>
      <c r="T280" s="12" t="e">
        <f>V280/V$858*0.05</f>
        <v>#DIV/0!</v>
      </c>
      <c r="U280" s="14" t="e">
        <f>Q280+R280+S280+T280</f>
        <v>#DIV/0!</v>
      </c>
      <c r="V280" s="15">
        <f>IF(O280="Não",0,1)</f>
        <v>0</v>
      </c>
      <c r="W280" s="15">
        <f>IF(ISERROR(I280+J280+K280+L280+M280+N280),0,I280+J280+K280+L280+M280+N280)</f>
        <v>57</v>
      </c>
      <c r="X280" s="44">
        <f>IF(ISERROR(ABS(1-U280/'Antigo 2020 2'!U280)),0,ABS(1-U280/'Antigo 2020 2'!U280))</f>
        <v>0</v>
      </c>
      <c r="Y280" s="56">
        <f>INT(X280*100000000000)</f>
        <v>0</v>
      </c>
      <c r="Z280" s="15">
        <f>IF(COUNTIF(Y$5:Y280,Y280)&gt;1,RANK(Y280,Y$5:Y$857)+COUNTIF(Y$5:Y280,Y280)-1,RANK(Y280,Y$5:Y$857))</f>
        <v>276</v>
      </c>
    </row>
    <row r="281" spans="1:26" ht="16.5" thickTop="1" thickBot="1">
      <c r="A281" s="65" t="s">
        <v>597</v>
      </c>
      <c r="B281" s="66" t="s">
        <v>598</v>
      </c>
      <c r="C281" s="67">
        <v>1430</v>
      </c>
      <c r="D281" s="67">
        <v>1490</v>
      </c>
      <c r="E281" s="67">
        <f>(C281+D281)/2</f>
        <v>1460</v>
      </c>
      <c r="F281" s="68">
        <v>36470</v>
      </c>
      <c r="G281" s="68">
        <f>E281+F281</f>
        <v>37930</v>
      </c>
      <c r="H281" s="68">
        <v>131</v>
      </c>
      <c r="I281" s="68">
        <v>2</v>
      </c>
      <c r="J281" s="68">
        <v>0</v>
      </c>
      <c r="K281" s="68">
        <v>20</v>
      </c>
      <c r="L281" s="68">
        <v>0</v>
      </c>
      <c r="M281" s="68">
        <v>0</v>
      </c>
      <c r="N281" s="68">
        <v>6</v>
      </c>
      <c r="O281" s="68" t="s">
        <v>23</v>
      </c>
      <c r="P281" s="70" t="e">
        <f>$U281</f>
        <v>#DIV/0!</v>
      </c>
      <c r="Q281" s="11">
        <f>G281/G$858*0.35</f>
        <v>9.7578096288129359</v>
      </c>
      <c r="R281" s="12">
        <f>H281/H$858*0.3</f>
        <v>0.19650000000000001</v>
      </c>
      <c r="S281" s="13">
        <f>W281/W$858*0.3</f>
        <v>3.7499999999999999E-2</v>
      </c>
      <c r="T281" s="12" t="e">
        <f>V281/V$858*0.05</f>
        <v>#DIV/0!</v>
      </c>
      <c r="U281" s="14" t="e">
        <f>Q281+R281+S281+T281</f>
        <v>#DIV/0!</v>
      </c>
      <c r="V281" s="15">
        <f>IF(O281="Não",0,1)</f>
        <v>0</v>
      </c>
      <c r="W281" s="15">
        <f>IF(ISERROR(I281+J281+K281+L281+M281+N281),0,I281+J281+K281+L281+M281+N281)</f>
        <v>28</v>
      </c>
      <c r="X281" s="44">
        <f>IF(ISERROR(ABS(1-U281/'Antigo 2020 2'!U281)),0,ABS(1-U281/'Antigo 2020 2'!U281))</f>
        <v>0</v>
      </c>
      <c r="Y281" s="56">
        <f>INT(X281*100000000000)</f>
        <v>0</v>
      </c>
      <c r="Z281" s="15">
        <f>IF(COUNTIF(Y$5:Y281,Y281)&gt;1,RANK(Y281,Y$5:Y$857)+COUNTIF(Y$5:Y281,Y281)-1,RANK(Y281,Y$5:Y$857))</f>
        <v>277</v>
      </c>
    </row>
    <row r="282" spans="1:26" ht="16.5" thickTop="1" thickBot="1">
      <c r="A282" s="65" t="s">
        <v>599</v>
      </c>
      <c r="B282" s="66" t="s">
        <v>600</v>
      </c>
      <c r="C282" s="67">
        <v>34322</v>
      </c>
      <c r="D282" s="67">
        <v>49766</v>
      </c>
      <c r="E282" s="67">
        <f>(C282+D282)/2</f>
        <v>42044</v>
      </c>
      <c r="F282" s="68">
        <v>27903</v>
      </c>
      <c r="G282" s="68">
        <f>E282+F282</f>
        <v>69947</v>
      </c>
      <c r="H282" s="68">
        <v>580</v>
      </c>
      <c r="I282" s="68">
        <v>49</v>
      </c>
      <c r="J282" s="68">
        <v>0</v>
      </c>
      <c r="K282" s="68">
        <v>185</v>
      </c>
      <c r="L282" s="68">
        <v>0</v>
      </c>
      <c r="M282" s="68">
        <v>0</v>
      </c>
      <c r="N282" s="68">
        <v>0</v>
      </c>
      <c r="O282" s="68" t="s">
        <v>23</v>
      </c>
      <c r="P282" s="70" t="e">
        <f>$U282</f>
        <v>#DIV/0!</v>
      </c>
      <c r="Q282" s="11">
        <f>G282/G$858*0.35</f>
        <v>17.994450569643512</v>
      </c>
      <c r="R282" s="12">
        <f>H282/H$858*0.3</f>
        <v>0.87</v>
      </c>
      <c r="S282" s="13">
        <f>W282/W$858*0.3</f>
        <v>0.31339285714285714</v>
      </c>
      <c r="T282" s="12" t="e">
        <f>V282/V$858*0.05</f>
        <v>#DIV/0!</v>
      </c>
      <c r="U282" s="14" t="e">
        <f>Q282+R282+S282+T282</f>
        <v>#DIV/0!</v>
      </c>
      <c r="V282" s="15">
        <f>IF(O282="Não",0,1)</f>
        <v>0</v>
      </c>
      <c r="W282" s="15">
        <f>IF(ISERROR(I282+J282+K282+L282+M282+N282),0,I282+J282+K282+L282+M282+N282)</f>
        <v>234</v>
      </c>
      <c r="X282" s="44">
        <f>IF(ISERROR(ABS(1-U282/'Antigo 2020 2'!U282)),0,ABS(1-U282/'Antigo 2020 2'!U282))</f>
        <v>0</v>
      </c>
      <c r="Y282" s="56">
        <f>INT(X282*100000000000)</f>
        <v>0</v>
      </c>
      <c r="Z282" s="15">
        <f>IF(COUNTIF(Y$5:Y282,Y282)&gt;1,RANK(Y282,Y$5:Y$857)+COUNTIF(Y$5:Y282,Y282)-1,RANK(Y282,Y$5:Y$857))</f>
        <v>278</v>
      </c>
    </row>
    <row r="283" spans="1:26" ht="16.5" thickTop="1" thickBot="1">
      <c r="A283" s="65" t="s">
        <v>601</v>
      </c>
      <c r="B283" s="66" t="s">
        <v>602</v>
      </c>
      <c r="C283" s="67">
        <v>2275</v>
      </c>
      <c r="D283" s="67">
        <v>1940</v>
      </c>
      <c r="E283" s="67">
        <f>(C283+D283)/2</f>
        <v>2107.5</v>
      </c>
      <c r="F283" s="68">
        <v>15428</v>
      </c>
      <c r="G283" s="68">
        <f>E283+F283</f>
        <v>17535.5</v>
      </c>
      <c r="H283" s="68">
        <v>1980</v>
      </c>
      <c r="I283" s="68">
        <v>255</v>
      </c>
      <c r="J283" s="68">
        <v>0</v>
      </c>
      <c r="K283" s="68">
        <v>630</v>
      </c>
      <c r="L283" s="68">
        <v>470</v>
      </c>
      <c r="M283" s="68">
        <v>430</v>
      </c>
      <c r="N283" s="68">
        <v>62</v>
      </c>
      <c r="O283" s="68" t="s">
        <v>30</v>
      </c>
      <c r="P283" s="70" t="e">
        <f>$U283</f>
        <v>#DIV/0!</v>
      </c>
      <c r="Q283" s="11">
        <f>G283/G$858*0.35</f>
        <v>4.5111539875045938</v>
      </c>
      <c r="R283" s="12">
        <f>H283/H$858*0.3</f>
        <v>2.97</v>
      </c>
      <c r="S283" s="13">
        <f>W283/W$858*0.3</f>
        <v>2.4736607142857139</v>
      </c>
      <c r="T283" s="12" t="e">
        <f>V283/V$858*0.05</f>
        <v>#DIV/0!</v>
      </c>
      <c r="U283" s="14" t="e">
        <f>Q283+R283+S283+T283</f>
        <v>#DIV/0!</v>
      </c>
      <c r="V283" s="15">
        <f>IF(O283="Não",0,1)</f>
        <v>1</v>
      </c>
      <c r="W283" s="15">
        <f>IF(ISERROR(I283+J283+K283+L283+M283+N283),0,I283+J283+K283+L283+M283+N283)</f>
        <v>1847</v>
      </c>
      <c r="X283" s="44">
        <f>IF(ISERROR(ABS(1-U283/'Antigo 2020 2'!U283)),0,ABS(1-U283/'Antigo 2020 2'!U283))</f>
        <v>0</v>
      </c>
      <c r="Y283" s="56">
        <f>INT(X283*100000000000)</f>
        <v>0</v>
      </c>
      <c r="Z283" s="15">
        <f>IF(COUNTIF(Y$5:Y283,Y283)&gt;1,RANK(Y283,Y$5:Y$857)+COUNTIF(Y$5:Y283,Y283)-1,RANK(Y283,Y$5:Y$857))</f>
        <v>279</v>
      </c>
    </row>
    <row r="284" spans="1:26" ht="16.5" customHeight="1" thickTop="1" thickBot="1">
      <c r="A284" s="65" t="s">
        <v>603</v>
      </c>
      <c r="B284" s="66" t="s">
        <v>604</v>
      </c>
      <c r="C284" s="67">
        <v>18.5</v>
      </c>
      <c r="D284" s="67">
        <v>443</v>
      </c>
      <c r="E284" s="67">
        <f>(C284+D284)/2</f>
        <v>230.75</v>
      </c>
      <c r="F284" s="68">
        <v>2267</v>
      </c>
      <c r="G284" s="68">
        <f>E284+F284</f>
        <v>2497.75</v>
      </c>
      <c r="H284" s="68">
        <v>115</v>
      </c>
      <c r="I284" s="68">
        <v>0</v>
      </c>
      <c r="J284" s="68">
        <v>0</v>
      </c>
      <c r="K284" s="68">
        <v>30</v>
      </c>
      <c r="L284" s="68">
        <v>0</v>
      </c>
      <c r="M284" s="68">
        <v>0</v>
      </c>
      <c r="N284" s="68">
        <v>0</v>
      </c>
      <c r="O284" s="68" t="s">
        <v>23</v>
      </c>
      <c r="P284" s="70" t="e">
        <f>$U284</f>
        <v>#DIV/0!</v>
      </c>
      <c r="Q284" s="11">
        <f>G284/G$858*0.35</f>
        <v>0.64256707092980514</v>
      </c>
      <c r="R284" s="12">
        <f>H284/H$858*0.3</f>
        <v>0.17249999999999999</v>
      </c>
      <c r="S284" s="13">
        <f>W284/W$858*0.3</f>
        <v>4.0178571428571425E-2</v>
      </c>
      <c r="T284" s="12" t="e">
        <f>V284/V$858*0.05</f>
        <v>#DIV/0!</v>
      </c>
      <c r="U284" s="14" t="e">
        <f>Q284+R284+S284+T284</f>
        <v>#DIV/0!</v>
      </c>
      <c r="V284" s="15">
        <f>IF(O284="Não",0,1)</f>
        <v>0</v>
      </c>
      <c r="W284" s="15">
        <f>IF(ISERROR(I284+J284+K284+L284+M284+N284),0,I284+J284+K284+L284+M284+N284)</f>
        <v>30</v>
      </c>
      <c r="X284" s="44">
        <f>IF(ISERROR(ABS(1-U284/'Antigo 2020 2'!U284)),0,ABS(1-U284/'Antigo 2020 2'!U284))</f>
        <v>0</v>
      </c>
      <c r="Y284" s="56">
        <f>INT(X284*100000000000)</f>
        <v>0</v>
      </c>
      <c r="Z284" s="15">
        <f>IF(COUNTIF(Y$5:Y284,Y284)&gt;1,RANK(Y284,Y$5:Y$857)+COUNTIF(Y$5:Y284,Y284)-1,RANK(Y284,Y$5:Y$857))</f>
        <v>280</v>
      </c>
    </row>
    <row r="285" spans="1:26" ht="16.5" thickTop="1" thickBot="1">
      <c r="A285" s="65" t="s">
        <v>605</v>
      </c>
      <c r="B285" s="66" t="s">
        <v>606</v>
      </c>
      <c r="C285" s="67">
        <v>781.92</v>
      </c>
      <c r="D285" s="67">
        <v>722</v>
      </c>
      <c r="E285" s="67">
        <f>(C285+D285)/2</f>
        <v>751.96</v>
      </c>
      <c r="F285" s="68">
        <v>5167</v>
      </c>
      <c r="G285" s="68">
        <f>E285+F285</f>
        <v>5918.96</v>
      </c>
      <c r="H285" s="68">
        <v>225</v>
      </c>
      <c r="I285" s="68">
        <v>78</v>
      </c>
      <c r="J285" s="68">
        <v>0</v>
      </c>
      <c r="K285" s="68">
        <v>60</v>
      </c>
      <c r="L285" s="68">
        <v>0</v>
      </c>
      <c r="M285" s="68">
        <v>0</v>
      </c>
      <c r="N285" s="68">
        <v>30</v>
      </c>
      <c r="O285" s="68" t="s">
        <v>23</v>
      </c>
      <c r="P285" s="70" t="e">
        <f>$U285</f>
        <v>#DIV/0!</v>
      </c>
      <c r="Q285" s="11">
        <f>G285/G$858*0.35</f>
        <v>1.5227019478133037</v>
      </c>
      <c r="R285" s="12">
        <f>H285/H$858*0.3</f>
        <v>0.33749999999999997</v>
      </c>
      <c r="S285" s="13">
        <f>W285/W$858*0.3</f>
        <v>0.22499999999999998</v>
      </c>
      <c r="T285" s="12" t="e">
        <f>V285/V$858*0.05</f>
        <v>#DIV/0!</v>
      </c>
      <c r="U285" s="14" t="e">
        <f>Q285+R285+S285+T285</f>
        <v>#DIV/0!</v>
      </c>
      <c r="V285" s="15">
        <f>IF(O285="Não",0,1)</f>
        <v>0</v>
      </c>
      <c r="W285" s="15">
        <f>IF(ISERROR(I285+J285+K285+L285+M285+N285),0,I285+J285+K285+L285+M285+N285)</f>
        <v>168</v>
      </c>
      <c r="X285" s="44">
        <f>IF(ISERROR(ABS(1-U285/'Antigo 2020 2'!U285)),0,ABS(1-U285/'Antigo 2020 2'!U285))</f>
        <v>0</v>
      </c>
      <c r="Y285" s="56">
        <f>INT(X285*100000000000)</f>
        <v>0</v>
      </c>
      <c r="Z285" s="15">
        <f>IF(COUNTIF(Y$5:Y285,Y285)&gt;1,RANK(Y285,Y$5:Y$857)+COUNTIF(Y$5:Y285,Y285)-1,RANK(Y285,Y$5:Y$857))</f>
        <v>281</v>
      </c>
    </row>
    <row r="286" spans="1:26" ht="16.5" thickTop="1" thickBot="1">
      <c r="A286" s="65" t="s">
        <v>607</v>
      </c>
      <c r="B286" s="66" t="s">
        <v>608</v>
      </c>
      <c r="C286" s="67">
        <v>2202</v>
      </c>
      <c r="D286" s="67">
        <v>2232</v>
      </c>
      <c r="E286" s="67">
        <f>(C286+D286)/2</f>
        <v>2217</v>
      </c>
      <c r="F286" s="68">
        <v>1648</v>
      </c>
      <c r="G286" s="68">
        <f>E286+F286</f>
        <v>3865</v>
      </c>
      <c r="H286" s="68">
        <v>293</v>
      </c>
      <c r="I286" s="68">
        <v>87</v>
      </c>
      <c r="J286" s="68">
        <v>0</v>
      </c>
      <c r="K286" s="68">
        <v>0</v>
      </c>
      <c r="L286" s="68">
        <v>0</v>
      </c>
      <c r="M286" s="68">
        <v>0</v>
      </c>
      <c r="N286" s="68">
        <v>7</v>
      </c>
      <c r="O286" s="68" t="s">
        <v>23</v>
      </c>
      <c r="P286" s="70" t="e">
        <f>$U286</f>
        <v>#DIV/0!</v>
      </c>
      <c r="Q286" s="11">
        <f>G286/G$858*0.35</f>
        <v>0.99430356486585814</v>
      </c>
      <c r="R286" s="12">
        <f>H286/H$858*0.3</f>
        <v>0.4395</v>
      </c>
      <c r="S286" s="13">
        <f>W286/W$858*0.3</f>
        <v>0.12589285714285714</v>
      </c>
      <c r="T286" s="12" t="e">
        <f>V286/V$858*0.05</f>
        <v>#DIV/0!</v>
      </c>
      <c r="U286" s="14" t="e">
        <f>Q286+R286+S286+T286</f>
        <v>#DIV/0!</v>
      </c>
      <c r="V286" s="15">
        <f>IF(O286="Não",0,1)</f>
        <v>0</v>
      </c>
      <c r="W286" s="15">
        <f>IF(ISERROR(I286+J286+K286+L286+M286+N286),0,I286+J286+K286+L286+M286+N286)</f>
        <v>94</v>
      </c>
      <c r="X286" s="44">
        <f>IF(ISERROR(ABS(1-U286/'Antigo 2020 2'!U286)),0,ABS(1-U286/'Antigo 2020 2'!U286))</f>
        <v>0</v>
      </c>
      <c r="Y286" s="56">
        <f>INT(X286*100000000000)</f>
        <v>0</v>
      </c>
      <c r="Z286" s="15">
        <f>IF(COUNTIF(Y$5:Y286,Y286)&gt;1,RANK(Y286,Y$5:Y$857)+COUNTIF(Y$5:Y286,Y286)-1,RANK(Y286,Y$5:Y$857))</f>
        <v>282</v>
      </c>
    </row>
    <row r="287" spans="1:26" ht="16.5" thickTop="1" thickBot="1">
      <c r="A287" s="65" t="s">
        <v>609</v>
      </c>
      <c r="B287" s="66" t="s">
        <v>610</v>
      </c>
      <c r="C287" s="67">
        <v>772</v>
      </c>
      <c r="D287" s="67">
        <v>809</v>
      </c>
      <c r="E287" s="67">
        <f>(C287+D287)/2</f>
        <v>790.5</v>
      </c>
      <c r="F287" s="68">
        <v>7834</v>
      </c>
      <c r="G287" s="68">
        <f>E287+F287</f>
        <v>8624.5</v>
      </c>
      <c r="H287" s="68">
        <v>180</v>
      </c>
      <c r="I287" s="68">
        <v>79</v>
      </c>
      <c r="J287" s="68">
        <v>0</v>
      </c>
      <c r="K287" s="68">
        <v>45</v>
      </c>
      <c r="L287" s="68">
        <v>0</v>
      </c>
      <c r="M287" s="68">
        <v>0</v>
      </c>
      <c r="N287" s="68">
        <v>0</v>
      </c>
      <c r="O287" s="68" t="s">
        <v>23</v>
      </c>
      <c r="P287" s="70" t="e">
        <f>$U287</f>
        <v>#DIV/0!</v>
      </c>
      <c r="Q287" s="11">
        <f>G287/G$858*0.35</f>
        <v>2.2187247335538403</v>
      </c>
      <c r="R287" s="12">
        <f>H287/H$858*0.3</f>
        <v>0.27</v>
      </c>
      <c r="S287" s="13">
        <f>W287/W$858*0.3</f>
        <v>0.16607142857142856</v>
      </c>
      <c r="T287" s="12" t="e">
        <f>V287/V$858*0.05</f>
        <v>#DIV/0!</v>
      </c>
      <c r="U287" s="14" t="e">
        <f>Q287+R287+S287+T287</f>
        <v>#DIV/0!</v>
      </c>
      <c r="V287" s="15">
        <f>IF(O287="Não",0,1)</f>
        <v>0</v>
      </c>
      <c r="W287" s="15">
        <f>IF(ISERROR(I287+J287+K287+L287+M287+N287),0,I287+J287+K287+L287+M287+N287)</f>
        <v>124</v>
      </c>
      <c r="X287" s="44">
        <f>IF(ISERROR(ABS(1-U287/'Antigo 2020 2'!U287)),0,ABS(1-U287/'Antigo 2020 2'!U287))</f>
        <v>0</v>
      </c>
      <c r="Y287" s="56">
        <f>INT(X287*100000000000)</f>
        <v>0</v>
      </c>
      <c r="Z287" s="15">
        <f>IF(COUNTIF(Y$5:Y287,Y287)&gt;1,RANK(Y287,Y$5:Y$857)+COUNTIF(Y$5:Y287,Y287)-1,RANK(Y287,Y$5:Y$857))</f>
        <v>283</v>
      </c>
    </row>
    <row r="288" spans="1:26" ht="16.5" thickTop="1" thickBot="1">
      <c r="A288" s="65" t="s">
        <v>611</v>
      </c>
      <c r="B288" s="66" t="s">
        <v>612</v>
      </c>
      <c r="C288" s="67">
        <v>6449.5400000000027</v>
      </c>
      <c r="D288" s="67">
        <v>6463</v>
      </c>
      <c r="E288" s="67">
        <f>(C288+D288)/2</f>
        <v>6456.2700000000013</v>
      </c>
      <c r="F288" s="68">
        <v>3799</v>
      </c>
      <c r="G288" s="68">
        <f>E288+F288</f>
        <v>10255.27</v>
      </c>
      <c r="H288" s="68">
        <v>800</v>
      </c>
      <c r="I288" s="68">
        <v>0</v>
      </c>
      <c r="J288" s="68">
        <v>0</v>
      </c>
      <c r="K288" s="68">
        <v>0</v>
      </c>
      <c r="L288" s="68">
        <v>0</v>
      </c>
      <c r="M288" s="68">
        <v>0</v>
      </c>
      <c r="N288" s="68">
        <v>50</v>
      </c>
      <c r="O288" s="68" t="s">
        <v>30</v>
      </c>
      <c r="P288" s="70" t="e">
        <f>$U288</f>
        <v>#DIV/0!</v>
      </c>
      <c r="Q288" s="11">
        <f>G288/G$858*0.35</f>
        <v>2.6382539507533997</v>
      </c>
      <c r="R288" s="12">
        <f>H288/H$858*0.3</f>
        <v>1.2</v>
      </c>
      <c r="S288" s="13">
        <f>W288/W$858*0.3</f>
        <v>6.6964285714285712E-2</v>
      </c>
      <c r="T288" s="12" t="e">
        <f>V288/V$858*0.05</f>
        <v>#DIV/0!</v>
      </c>
      <c r="U288" s="14" t="e">
        <f>Q288+R288+S288+T288</f>
        <v>#DIV/0!</v>
      </c>
      <c r="V288" s="15">
        <f>IF(O288="Não",0,1)</f>
        <v>1</v>
      </c>
      <c r="W288" s="15">
        <f>IF(ISERROR(I288+J288+K288+L288+M288+N288),0,I288+J288+K288+L288+M288+N288)</f>
        <v>50</v>
      </c>
      <c r="X288" s="44">
        <f>IF(ISERROR(ABS(1-U288/'Antigo 2020 2'!U288)),0,ABS(1-U288/'Antigo 2020 2'!U288))</f>
        <v>0</v>
      </c>
      <c r="Y288" s="56">
        <f>INT(X288*100000000000)</f>
        <v>0</v>
      </c>
      <c r="Z288" s="15">
        <f>IF(COUNTIF(Y$5:Y288,Y288)&gt;1,RANK(Y288,Y$5:Y$857)+COUNTIF(Y$5:Y288,Y288)-1,RANK(Y288,Y$5:Y$857))</f>
        <v>284</v>
      </c>
    </row>
    <row r="289" spans="1:26" ht="16.5" thickTop="1" thickBot="1">
      <c r="A289" s="65" t="s">
        <v>613</v>
      </c>
      <c r="B289" s="66" t="s">
        <v>614</v>
      </c>
      <c r="C289" s="67">
        <v>910</v>
      </c>
      <c r="D289" s="67">
        <v>736</v>
      </c>
      <c r="E289" s="67">
        <f>(C289+D289)/2</f>
        <v>823</v>
      </c>
      <c r="F289" s="68">
        <v>17282</v>
      </c>
      <c r="G289" s="68">
        <f>E289+F289</f>
        <v>18105</v>
      </c>
      <c r="H289" s="68">
        <v>1515</v>
      </c>
      <c r="I289" s="68">
        <v>273</v>
      </c>
      <c r="J289" s="68">
        <v>0</v>
      </c>
      <c r="K289" s="68">
        <v>250</v>
      </c>
      <c r="L289" s="68">
        <v>50</v>
      </c>
      <c r="M289" s="68">
        <v>20</v>
      </c>
      <c r="N289" s="68">
        <v>400</v>
      </c>
      <c r="O289" s="68" t="s">
        <v>30</v>
      </c>
      <c r="P289" s="70" t="e">
        <f>$U289</f>
        <v>#DIV/0!</v>
      </c>
      <c r="Q289" s="11">
        <f>G289/G$858*0.35</f>
        <v>4.6576626240352805</v>
      </c>
      <c r="R289" s="12">
        <f>H289/H$858*0.3</f>
        <v>2.2725</v>
      </c>
      <c r="S289" s="13">
        <f>W289/W$858*0.3</f>
        <v>1.3299107142857143</v>
      </c>
      <c r="T289" s="12" t="e">
        <f>V289/V$858*0.05</f>
        <v>#DIV/0!</v>
      </c>
      <c r="U289" s="14" t="e">
        <f>Q289+R289+S289+T289</f>
        <v>#DIV/0!</v>
      </c>
      <c r="V289" s="15">
        <f>IF(O289="Não",0,1)</f>
        <v>1</v>
      </c>
      <c r="W289" s="15">
        <f>IF(ISERROR(I289+J289+K289+L289+M289+N289),0,I289+J289+K289+L289+M289+N289)</f>
        <v>993</v>
      </c>
      <c r="X289" s="44">
        <f>IF(ISERROR(ABS(1-U289/'Antigo 2020 2'!U289)),0,ABS(1-U289/'Antigo 2020 2'!U289))</f>
        <v>0</v>
      </c>
      <c r="Y289" s="56">
        <f>INT(X289*100000000000)</f>
        <v>0</v>
      </c>
      <c r="Z289" s="15">
        <f>IF(COUNTIF(Y$5:Y289,Y289)&gt;1,RANK(Y289,Y$5:Y$857)+COUNTIF(Y$5:Y289,Y289)-1,RANK(Y289,Y$5:Y$857))</f>
        <v>285</v>
      </c>
    </row>
    <row r="290" spans="1:26" ht="16.5" thickTop="1" thickBot="1">
      <c r="A290" s="65" t="s">
        <v>615</v>
      </c>
      <c r="B290" s="66" t="s">
        <v>616</v>
      </c>
      <c r="C290" s="67">
        <v>27929.3</v>
      </c>
      <c r="D290" s="67">
        <v>28508</v>
      </c>
      <c r="E290" s="67">
        <f>(C290+D290)/2</f>
        <v>28218.65</v>
      </c>
      <c r="F290" s="68">
        <v>30809</v>
      </c>
      <c r="G290" s="68">
        <f>E290+F290</f>
        <v>59027.65</v>
      </c>
      <c r="H290" s="68">
        <v>652</v>
      </c>
      <c r="I290" s="68">
        <v>101</v>
      </c>
      <c r="J290" s="68">
        <v>0</v>
      </c>
      <c r="K290" s="68">
        <v>0</v>
      </c>
      <c r="L290" s="68">
        <v>0</v>
      </c>
      <c r="M290" s="68">
        <v>0</v>
      </c>
      <c r="N290" s="68">
        <v>63</v>
      </c>
      <c r="O290" s="68" t="s">
        <v>30</v>
      </c>
      <c r="P290" s="70" t="e">
        <f>$U290</f>
        <v>#DIV/0!</v>
      </c>
      <c r="Q290" s="11">
        <f>G290/G$858*0.35</f>
        <v>15.185356486585812</v>
      </c>
      <c r="R290" s="12">
        <f>H290/H$858*0.3</f>
        <v>0.97799999999999987</v>
      </c>
      <c r="S290" s="13">
        <f>W290/W$858*0.3</f>
        <v>0.21964285714285711</v>
      </c>
      <c r="T290" s="12" t="e">
        <f>V290/V$858*0.05</f>
        <v>#DIV/0!</v>
      </c>
      <c r="U290" s="14" t="e">
        <f>Q290+R290+S290+T290</f>
        <v>#DIV/0!</v>
      </c>
      <c r="V290" s="15">
        <f>IF(O290="Não",0,1)</f>
        <v>1</v>
      </c>
      <c r="W290" s="15">
        <f>IF(ISERROR(I290+J290+K290+L290+M290+N290),0,I290+J290+K290+L290+M290+N290)</f>
        <v>164</v>
      </c>
      <c r="X290" s="44">
        <f>IF(ISERROR(ABS(1-U290/'Antigo 2020 2'!U290)),0,ABS(1-U290/'Antigo 2020 2'!U290))</f>
        <v>0</v>
      </c>
      <c r="Y290" s="56">
        <f>INT(X290*100000000000)</f>
        <v>0</v>
      </c>
      <c r="Z290" s="15">
        <f>IF(COUNTIF(Y$5:Y290,Y290)&gt;1,RANK(Y290,Y$5:Y$857)+COUNTIF(Y$5:Y290,Y290)-1,RANK(Y290,Y$5:Y$857))</f>
        <v>286</v>
      </c>
    </row>
    <row r="291" spans="1:26" ht="25.5" thickTop="1" thickBot="1">
      <c r="A291" s="65" t="s">
        <v>617</v>
      </c>
      <c r="B291" s="66" t="s">
        <v>618</v>
      </c>
      <c r="C291" s="67">
        <v>35</v>
      </c>
      <c r="D291" s="67">
        <v>0</v>
      </c>
      <c r="E291" s="67">
        <f>(C291+D291)/2</f>
        <v>17.5</v>
      </c>
      <c r="F291" s="68">
        <v>3928</v>
      </c>
      <c r="G291" s="68">
        <f>E291+F291</f>
        <v>3945.5</v>
      </c>
      <c r="H291" s="68">
        <v>123</v>
      </c>
      <c r="I291" s="68">
        <v>0</v>
      </c>
      <c r="J291" s="68"/>
      <c r="K291" s="68"/>
      <c r="L291" s="68"/>
      <c r="M291" s="68"/>
      <c r="N291" s="68"/>
      <c r="O291" s="68" t="s">
        <v>23</v>
      </c>
      <c r="P291" s="70" t="e">
        <f>$U291</f>
        <v>#DIV/0!</v>
      </c>
      <c r="Q291" s="11">
        <f>G291/G$858*0.35</f>
        <v>1.0150128629180448</v>
      </c>
      <c r="R291" s="12">
        <f>H291/H$858*0.3</f>
        <v>0.1845</v>
      </c>
      <c r="S291" s="13">
        <f>W291/W$858*0.3</f>
        <v>0</v>
      </c>
      <c r="T291" s="12" t="e">
        <f>V291/V$858*0.05</f>
        <v>#DIV/0!</v>
      </c>
      <c r="U291" s="14" t="e">
        <f>Q291+R291+S291+T291</f>
        <v>#DIV/0!</v>
      </c>
      <c r="V291" s="15">
        <f>IF(O291="Não",0,1)</f>
        <v>0</v>
      </c>
      <c r="W291" s="15">
        <f>IF(ISERROR(I291+J291+K291+L291+M291+N291),0,I291+J291+K291+L291+M291+N291)</f>
        <v>0</v>
      </c>
      <c r="X291" s="44">
        <f>IF(ISERROR(ABS(1-U291/'Antigo 2020 2'!U291)),0,ABS(1-U291/'Antigo 2020 2'!U291))</f>
        <v>0</v>
      </c>
      <c r="Y291" s="56">
        <f>INT(X291*100000000000)</f>
        <v>0</v>
      </c>
      <c r="Z291" s="15">
        <f>IF(COUNTIF(Y$5:Y291,Y291)&gt;1,RANK(Y291,Y$5:Y$857)+COUNTIF(Y$5:Y291,Y291)-1,RANK(Y291,Y$5:Y$857))</f>
        <v>287</v>
      </c>
    </row>
    <row r="292" spans="1:26" ht="16.5" thickTop="1" thickBot="1">
      <c r="A292" s="65" t="s">
        <v>619</v>
      </c>
      <c r="B292" s="66" t="s">
        <v>620</v>
      </c>
      <c r="C292" s="67">
        <v>7151.66</v>
      </c>
      <c r="D292" s="67">
        <v>7097</v>
      </c>
      <c r="E292" s="67">
        <f>(C292+D292)/2</f>
        <v>7124.33</v>
      </c>
      <c r="F292" s="68">
        <v>30756</v>
      </c>
      <c r="G292" s="68">
        <f>E292+F292</f>
        <v>37880.33</v>
      </c>
      <c r="H292" s="68">
        <v>480</v>
      </c>
      <c r="I292" s="68">
        <v>51</v>
      </c>
      <c r="J292" s="68">
        <v>0</v>
      </c>
      <c r="K292" s="68">
        <v>250</v>
      </c>
      <c r="L292" s="68">
        <v>0</v>
      </c>
      <c r="M292" s="68">
        <v>10</v>
      </c>
      <c r="N292" s="68">
        <v>30</v>
      </c>
      <c r="O292" s="68" t="s">
        <v>30</v>
      </c>
      <c r="P292" s="70" t="e">
        <f>$U292</f>
        <v>#DIV/0!</v>
      </c>
      <c r="Q292" s="11">
        <f>G292/G$858*0.35</f>
        <v>9.7450316060271955</v>
      </c>
      <c r="R292" s="12">
        <f>H292/H$858*0.3</f>
        <v>0.72</v>
      </c>
      <c r="S292" s="13">
        <f>W292/W$858*0.3</f>
        <v>0.45669642857142856</v>
      </c>
      <c r="T292" s="12" t="e">
        <f>V292/V$858*0.05</f>
        <v>#DIV/0!</v>
      </c>
      <c r="U292" s="14" t="e">
        <f>Q292+R292+S292+T292</f>
        <v>#DIV/0!</v>
      </c>
      <c r="V292" s="15">
        <f>IF(O292="Não",0,1)</f>
        <v>1</v>
      </c>
      <c r="W292" s="15">
        <f>IF(ISERROR(I292+J292+K292+L292+M292+N292),0,I292+J292+K292+L292+M292+N292)</f>
        <v>341</v>
      </c>
      <c r="X292" s="44">
        <f>IF(ISERROR(ABS(1-U292/'Antigo 2020 2'!U292)),0,ABS(1-U292/'Antigo 2020 2'!U292))</f>
        <v>0</v>
      </c>
      <c r="Y292" s="56">
        <f>INT(X292*100000000000)</f>
        <v>0</v>
      </c>
      <c r="Z292" s="15">
        <f>IF(COUNTIF(Y$5:Y292,Y292)&gt;1,RANK(Y292,Y$5:Y$857)+COUNTIF(Y$5:Y292,Y292)-1,RANK(Y292,Y$5:Y$857))</f>
        <v>288</v>
      </c>
    </row>
    <row r="293" spans="1:26" ht="16.5" thickTop="1" thickBot="1">
      <c r="A293" s="65" t="s">
        <v>621</v>
      </c>
      <c r="B293" s="66" t="s">
        <v>622</v>
      </c>
      <c r="C293" s="67">
        <v>5781</v>
      </c>
      <c r="D293" s="67">
        <v>5510</v>
      </c>
      <c r="E293" s="67">
        <f>(C293+D293)/2</f>
        <v>5645.5</v>
      </c>
      <c r="F293" s="68">
        <v>1431</v>
      </c>
      <c r="G293" s="68">
        <f>E293+F293</f>
        <v>7076.5</v>
      </c>
      <c r="H293" s="68">
        <v>1420</v>
      </c>
      <c r="I293" s="68">
        <v>280</v>
      </c>
      <c r="J293" s="68">
        <v>0</v>
      </c>
      <c r="K293" s="68">
        <v>19</v>
      </c>
      <c r="L293" s="68">
        <v>0</v>
      </c>
      <c r="M293" s="68">
        <v>0</v>
      </c>
      <c r="N293" s="68">
        <v>3</v>
      </c>
      <c r="O293" s="68" t="s">
        <v>30</v>
      </c>
      <c r="P293" s="70" t="e">
        <f>$U293</f>
        <v>#DIV/0!</v>
      </c>
      <c r="Q293" s="11">
        <f>G293/G$858*0.35</f>
        <v>1.8204887908857037</v>
      </c>
      <c r="R293" s="12">
        <f>H293/H$858*0.3</f>
        <v>2.13</v>
      </c>
      <c r="S293" s="13">
        <f>W293/W$858*0.3</f>
        <v>0.40446428571428572</v>
      </c>
      <c r="T293" s="12" t="e">
        <f>V293/V$858*0.05</f>
        <v>#DIV/0!</v>
      </c>
      <c r="U293" s="14" t="e">
        <f>Q293+R293+S293+T293</f>
        <v>#DIV/0!</v>
      </c>
      <c r="V293" s="15">
        <f>IF(O293="Não",0,1)</f>
        <v>1</v>
      </c>
      <c r="W293" s="15">
        <f>IF(ISERROR(I293+J293+K293+L293+M293+N293),0,I293+J293+K293+L293+M293+N293)</f>
        <v>302</v>
      </c>
      <c r="X293" s="44">
        <f>IF(ISERROR(ABS(1-U293/'Antigo 2020 2'!U293)),0,ABS(1-U293/'Antigo 2020 2'!U293))</f>
        <v>0</v>
      </c>
      <c r="Y293" s="56">
        <f>INT(X293*100000000000)</f>
        <v>0</v>
      </c>
      <c r="Z293" s="15">
        <f>IF(COUNTIF(Y$5:Y293,Y293)&gt;1,RANK(Y293,Y$5:Y$857)+COUNTIF(Y$5:Y293,Y293)-1,RANK(Y293,Y$5:Y$857))</f>
        <v>289</v>
      </c>
    </row>
    <row r="294" spans="1:26" ht="16.5" thickTop="1" thickBot="1">
      <c r="A294" s="65" t="s">
        <v>623</v>
      </c>
      <c r="B294" s="66" t="s">
        <v>624</v>
      </c>
      <c r="C294" s="67">
        <v>684</v>
      </c>
      <c r="D294" s="67">
        <v>682</v>
      </c>
      <c r="E294" s="67">
        <f>(C294+D294)/2</f>
        <v>683</v>
      </c>
      <c r="F294" s="68">
        <v>7441</v>
      </c>
      <c r="G294" s="68">
        <f>E294+F294</f>
        <v>8124</v>
      </c>
      <c r="H294" s="68">
        <v>185</v>
      </c>
      <c r="I294" s="68">
        <v>37</v>
      </c>
      <c r="J294" s="68">
        <v>0</v>
      </c>
      <c r="K294" s="68">
        <v>0</v>
      </c>
      <c r="L294" s="68">
        <v>0</v>
      </c>
      <c r="M294" s="68">
        <v>0</v>
      </c>
      <c r="N294" s="68">
        <v>5</v>
      </c>
      <c r="O294" s="68" t="s">
        <v>23</v>
      </c>
      <c r="P294" s="70" t="e">
        <f>$U294</f>
        <v>#DIV/0!</v>
      </c>
      <c r="Q294" s="11">
        <f>G294/G$858*0.35</f>
        <v>2.0899669239250276</v>
      </c>
      <c r="R294" s="12">
        <f>H294/H$858*0.3</f>
        <v>0.27750000000000002</v>
      </c>
      <c r="S294" s="13">
        <f>W294/W$858*0.3</f>
        <v>5.6249999999999994E-2</v>
      </c>
      <c r="T294" s="12" t="e">
        <f>V294/V$858*0.05</f>
        <v>#DIV/0!</v>
      </c>
      <c r="U294" s="14" t="e">
        <f>Q294+R294+S294+T294</f>
        <v>#DIV/0!</v>
      </c>
      <c r="V294" s="15">
        <f>IF(O294="Não",0,1)</f>
        <v>0</v>
      </c>
      <c r="W294" s="15">
        <f>IF(ISERROR(I294+J294+K294+L294+M294+N294),0,I294+J294+K294+L294+M294+N294)</f>
        <v>42</v>
      </c>
      <c r="X294" s="44">
        <f>IF(ISERROR(ABS(1-U294/'Antigo 2020 2'!U294)),0,ABS(1-U294/'Antigo 2020 2'!U294))</f>
        <v>0</v>
      </c>
      <c r="Y294" s="56">
        <f>INT(X294*100000000000)</f>
        <v>0</v>
      </c>
      <c r="Z294" s="15">
        <f>IF(COUNTIF(Y$5:Y294,Y294)&gt;1,RANK(Y294,Y$5:Y$857)+COUNTIF(Y$5:Y294,Y294)-1,RANK(Y294,Y$5:Y$857))</f>
        <v>290</v>
      </c>
    </row>
    <row r="295" spans="1:26" ht="16.5" thickTop="1" thickBot="1">
      <c r="A295" s="65" t="s">
        <v>625</v>
      </c>
      <c r="B295" s="66" t="s">
        <v>626</v>
      </c>
      <c r="C295" s="67">
        <v>33284.880000000005</v>
      </c>
      <c r="D295" s="67">
        <v>35930</v>
      </c>
      <c r="E295" s="67">
        <f>(C295+D295)/2</f>
        <v>34607.440000000002</v>
      </c>
      <c r="F295" s="68">
        <v>26043</v>
      </c>
      <c r="G295" s="68">
        <f>E295+F295</f>
        <v>60650.44</v>
      </c>
      <c r="H295" s="68">
        <v>2132</v>
      </c>
      <c r="I295" s="68">
        <v>307</v>
      </c>
      <c r="J295" s="68">
        <v>0</v>
      </c>
      <c r="K295" s="68">
        <v>102</v>
      </c>
      <c r="L295" s="68">
        <v>0</v>
      </c>
      <c r="M295" s="68">
        <v>0</v>
      </c>
      <c r="N295" s="68">
        <v>105</v>
      </c>
      <c r="O295" s="68" t="s">
        <v>23</v>
      </c>
      <c r="P295" s="70" t="e">
        <f>$U295</f>
        <v>#DIV/0!</v>
      </c>
      <c r="Q295" s="11">
        <f>G295/G$858*0.35</f>
        <v>15.602832782065416</v>
      </c>
      <c r="R295" s="12">
        <f>H295/H$858*0.3</f>
        <v>3.198</v>
      </c>
      <c r="S295" s="13">
        <f>W295/W$858*0.3</f>
        <v>0.68839285714285714</v>
      </c>
      <c r="T295" s="12" t="e">
        <f>V295/V$858*0.05</f>
        <v>#DIV/0!</v>
      </c>
      <c r="U295" s="14" t="e">
        <f>Q295+R295+S295+T295</f>
        <v>#DIV/0!</v>
      </c>
      <c r="V295" s="15">
        <f>IF(O295="Não",0,1)</f>
        <v>0</v>
      </c>
      <c r="W295" s="15">
        <f>IF(ISERROR(I295+J295+K295+L295+M295+N295),0,I295+J295+K295+L295+M295+N295)</f>
        <v>514</v>
      </c>
      <c r="X295" s="44">
        <f>IF(ISERROR(ABS(1-U295/'Antigo 2020 2'!U295)),0,ABS(1-U295/'Antigo 2020 2'!U295))</f>
        <v>0</v>
      </c>
      <c r="Y295" s="56">
        <f>INT(X295*100000000000)</f>
        <v>0</v>
      </c>
      <c r="Z295" s="15">
        <f>IF(COUNTIF(Y$5:Y295,Y295)&gt;1,RANK(Y295,Y$5:Y$857)+COUNTIF(Y$5:Y295,Y295)-1,RANK(Y295,Y$5:Y$857))</f>
        <v>291</v>
      </c>
    </row>
    <row r="296" spans="1:26" ht="16.5" thickTop="1" thickBot="1">
      <c r="A296" s="65" t="s">
        <v>627</v>
      </c>
      <c r="B296" s="66" t="s">
        <v>628</v>
      </c>
      <c r="C296" s="67">
        <v>41185</v>
      </c>
      <c r="D296" s="67">
        <v>31135</v>
      </c>
      <c r="E296" s="67">
        <f>(C296+D296)/2</f>
        <v>36160</v>
      </c>
      <c r="F296" s="68">
        <v>26162</v>
      </c>
      <c r="G296" s="68">
        <f>E296+F296</f>
        <v>62322</v>
      </c>
      <c r="H296" s="68">
        <v>980</v>
      </c>
      <c r="I296" s="68">
        <v>183</v>
      </c>
      <c r="J296" s="68">
        <v>0</v>
      </c>
      <c r="K296" s="68">
        <v>300</v>
      </c>
      <c r="L296" s="68">
        <v>60</v>
      </c>
      <c r="M296" s="68">
        <v>160</v>
      </c>
      <c r="N296" s="68">
        <v>115</v>
      </c>
      <c r="O296" s="68" t="s">
        <v>30</v>
      </c>
      <c r="P296" s="70" t="e">
        <f>$U296</f>
        <v>#DIV/0!</v>
      </c>
      <c r="Q296" s="11">
        <f>G296/G$858*0.35</f>
        <v>16.032855567805953</v>
      </c>
      <c r="R296" s="12">
        <f>H296/H$858*0.3</f>
        <v>1.47</v>
      </c>
      <c r="S296" s="13">
        <f>W296/W$858*0.3</f>
        <v>1.0955357142857143</v>
      </c>
      <c r="T296" s="12" t="e">
        <f>V296/V$858*0.05</f>
        <v>#DIV/0!</v>
      </c>
      <c r="U296" s="14" t="e">
        <f>Q296+R296+S296+T296</f>
        <v>#DIV/0!</v>
      </c>
      <c r="V296" s="15">
        <f>IF(O296="Não",0,1)</f>
        <v>1</v>
      </c>
      <c r="W296" s="15">
        <f>IF(ISERROR(I296+J296+K296+L296+M296+N296),0,I296+J296+K296+L296+M296+N296)</f>
        <v>818</v>
      </c>
      <c r="X296" s="44">
        <f>IF(ISERROR(ABS(1-U296/'Antigo 2020 2'!U296)),0,ABS(1-U296/'Antigo 2020 2'!U296))</f>
        <v>0</v>
      </c>
      <c r="Y296" s="56">
        <f>INT(X296*100000000000)</f>
        <v>0</v>
      </c>
      <c r="Z296" s="15">
        <f>IF(COUNTIF(Y$5:Y296,Y296)&gt;1,RANK(Y296,Y$5:Y$857)+COUNTIF(Y$5:Y296,Y296)-1,RANK(Y296,Y$5:Y$857))</f>
        <v>292</v>
      </c>
    </row>
    <row r="297" spans="1:26" ht="25.5" thickTop="1" thickBot="1">
      <c r="A297" s="65" t="s">
        <v>629</v>
      </c>
      <c r="B297" s="66" t="s">
        <v>630</v>
      </c>
      <c r="C297" s="67">
        <v>2810</v>
      </c>
      <c r="D297" s="67">
        <v>1925</v>
      </c>
      <c r="E297" s="67">
        <f>(C297+D297)/2</f>
        <v>2367.5</v>
      </c>
      <c r="F297" s="68">
        <v>6842</v>
      </c>
      <c r="G297" s="68">
        <f>E297+F297</f>
        <v>9209.5</v>
      </c>
      <c r="H297" s="68">
        <v>120</v>
      </c>
      <c r="I297" s="68">
        <v>36</v>
      </c>
      <c r="J297" s="68">
        <v>0</v>
      </c>
      <c r="K297" s="68">
        <v>117</v>
      </c>
      <c r="L297" s="68">
        <v>0</v>
      </c>
      <c r="M297" s="68">
        <v>0</v>
      </c>
      <c r="N297" s="68">
        <v>9</v>
      </c>
      <c r="O297" s="68" t="s">
        <v>30</v>
      </c>
      <c r="P297" s="70" t="e">
        <f>$U297</f>
        <v>#DIV/0!</v>
      </c>
      <c r="Q297" s="11">
        <f>G297/G$858*0.35</f>
        <v>2.3692208746784269</v>
      </c>
      <c r="R297" s="12">
        <f>H297/H$858*0.3</f>
        <v>0.18</v>
      </c>
      <c r="S297" s="13">
        <f>W297/W$858*0.3</f>
        <v>0.21696428571428569</v>
      </c>
      <c r="T297" s="12" t="e">
        <f>V297/V$858*0.05</f>
        <v>#DIV/0!</v>
      </c>
      <c r="U297" s="14" t="e">
        <f>Q297+R297+S297+T297</f>
        <v>#DIV/0!</v>
      </c>
      <c r="V297" s="15">
        <f>IF(O297="Não",0,1)</f>
        <v>1</v>
      </c>
      <c r="W297" s="15">
        <f>IF(ISERROR(I297+J297+K297+L297+M297+N297),0,I297+J297+K297+L297+M297+N297)</f>
        <v>162</v>
      </c>
      <c r="X297" s="44">
        <f>IF(ISERROR(ABS(1-U297/'Antigo 2020 2'!U297)),0,ABS(1-U297/'Antigo 2020 2'!U297))</f>
        <v>0</v>
      </c>
      <c r="Y297" s="56">
        <f>INT(X297*100000000000)</f>
        <v>0</v>
      </c>
      <c r="Z297" s="15">
        <f>IF(COUNTIF(Y$5:Y297,Y297)&gt;1,RANK(Y297,Y$5:Y$857)+COUNTIF(Y$5:Y297,Y297)-1,RANK(Y297,Y$5:Y$857))</f>
        <v>293</v>
      </c>
    </row>
    <row r="298" spans="1:26" ht="16.5" thickTop="1" thickBot="1">
      <c r="A298" s="65" t="s">
        <v>631</v>
      </c>
      <c r="B298" s="66" t="s">
        <v>632</v>
      </c>
      <c r="C298" s="67">
        <v>246</v>
      </c>
      <c r="D298" s="67">
        <v>374</v>
      </c>
      <c r="E298" s="67">
        <f>(C298+D298)/2</f>
        <v>310</v>
      </c>
      <c r="F298" s="68">
        <v>8406</v>
      </c>
      <c r="G298" s="68">
        <f>E298+F298</f>
        <v>8716</v>
      </c>
      <c r="H298" s="68">
        <v>199</v>
      </c>
      <c r="I298" s="68">
        <v>49</v>
      </c>
      <c r="J298" s="68">
        <v>0</v>
      </c>
      <c r="K298" s="68">
        <v>27</v>
      </c>
      <c r="L298" s="68">
        <v>0</v>
      </c>
      <c r="M298" s="68">
        <v>0</v>
      </c>
      <c r="N298" s="68">
        <v>0</v>
      </c>
      <c r="O298" s="68" t="s">
        <v>23</v>
      </c>
      <c r="P298" s="70" t="e">
        <f>$U298</f>
        <v>#DIV/0!</v>
      </c>
      <c r="Q298" s="11">
        <f>G298/G$858*0.35</f>
        <v>2.2422638735758911</v>
      </c>
      <c r="R298" s="12">
        <f>H298/H$858*0.3</f>
        <v>0.29849999999999999</v>
      </c>
      <c r="S298" s="13">
        <f>W298/W$858*0.3</f>
        <v>0.10178571428571428</v>
      </c>
      <c r="T298" s="12" t="e">
        <f>V298/V$858*0.05</f>
        <v>#DIV/0!</v>
      </c>
      <c r="U298" s="14" t="e">
        <f>Q298+R298+S298+T298</f>
        <v>#DIV/0!</v>
      </c>
      <c r="V298" s="15">
        <f>IF(O298="Não",0,1)</f>
        <v>0</v>
      </c>
      <c r="W298" s="15">
        <f>IF(ISERROR(I298+J298+K298+L298+M298+N298),0,I298+J298+K298+L298+M298+N298)</f>
        <v>76</v>
      </c>
      <c r="X298" s="44">
        <f>IF(ISERROR(ABS(1-U298/'Antigo 2020 2'!U298)),0,ABS(1-U298/'Antigo 2020 2'!U298))</f>
        <v>0</v>
      </c>
      <c r="Y298" s="56">
        <f>INT(X298*100000000000)</f>
        <v>0</v>
      </c>
      <c r="Z298" s="15">
        <f>IF(COUNTIF(Y$5:Y298,Y298)&gt;1,RANK(Y298,Y$5:Y$857)+COUNTIF(Y$5:Y298,Y298)-1,RANK(Y298,Y$5:Y$857))</f>
        <v>294</v>
      </c>
    </row>
    <row r="299" spans="1:26" ht="16.5" thickTop="1" thickBot="1">
      <c r="A299" s="65" t="s">
        <v>633</v>
      </c>
      <c r="B299" s="66" t="s">
        <v>634</v>
      </c>
      <c r="C299" s="67">
        <v>500</v>
      </c>
      <c r="D299" s="67">
        <v>379</v>
      </c>
      <c r="E299" s="67">
        <f>(C299+D299)/2</f>
        <v>439.5</v>
      </c>
      <c r="F299" s="68">
        <v>5890</v>
      </c>
      <c r="G299" s="68">
        <f>E299+F299</f>
        <v>6329.5</v>
      </c>
      <c r="H299" s="68">
        <v>1400</v>
      </c>
      <c r="I299" s="68">
        <v>308</v>
      </c>
      <c r="J299" s="68">
        <v>0</v>
      </c>
      <c r="K299" s="68">
        <v>221</v>
      </c>
      <c r="L299" s="68">
        <v>0</v>
      </c>
      <c r="M299" s="68">
        <v>0</v>
      </c>
      <c r="N299" s="68">
        <v>37</v>
      </c>
      <c r="O299" s="68" t="s">
        <v>30</v>
      </c>
      <c r="P299" s="70" t="e">
        <f>$U299</f>
        <v>#DIV/0!</v>
      </c>
      <c r="Q299" s="11">
        <f>G299/G$858*0.35</f>
        <v>1.6283167952958471</v>
      </c>
      <c r="R299" s="12">
        <f>H299/H$858*0.3</f>
        <v>2.1</v>
      </c>
      <c r="S299" s="13">
        <f>W299/W$858*0.3</f>
        <v>0.75803571428571426</v>
      </c>
      <c r="T299" s="12" t="e">
        <f>V299/V$858*0.05</f>
        <v>#DIV/0!</v>
      </c>
      <c r="U299" s="14" t="e">
        <f>Q299+R299+S299+T299</f>
        <v>#DIV/0!</v>
      </c>
      <c r="V299" s="15">
        <f>IF(O299="Não",0,1)</f>
        <v>1</v>
      </c>
      <c r="W299" s="15">
        <f>IF(ISERROR(I299+J299+K299+L299+M299+N299),0,I299+J299+K299+L299+M299+N299)</f>
        <v>566</v>
      </c>
      <c r="X299" s="44">
        <f>IF(ISERROR(ABS(1-U299/'Antigo 2020 2'!U299)),0,ABS(1-U299/'Antigo 2020 2'!U299))</f>
        <v>0</v>
      </c>
      <c r="Y299" s="56">
        <f>INT(X299*100000000000)</f>
        <v>0</v>
      </c>
      <c r="Z299" s="15">
        <f>IF(COUNTIF(Y$5:Y299,Y299)&gt;1,RANK(Y299,Y$5:Y$857)+COUNTIF(Y$5:Y299,Y299)-1,RANK(Y299,Y$5:Y$857))</f>
        <v>295</v>
      </c>
    </row>
    <row r="300" spans="1:26" ht="16.5" thickTop="1" thickBot="1">
      <c r="A300" s="65" t="s">
        <v>635</v>
      </c>
      <c r="B300" s="66" t="s">
        <v>636</v>
      </c>
      <c r="C300" s="67">
        <v>286</v>
      </c>
      <c r="D300" s="67">
        <v>255</v>
      </c>
      <c r="E300" s="67">
        <f>(C300+D300)/2</f>
        <v>270.5</v>
      </c>
      <c r="F300" s="68">
        <v>23133</v>
      </c>
      <c r="G300" s="68">
        <f>E300+F300</f>
        <v>23403.5</v>
      </c>
      <c r="H300" s="68">
        <v>600</v>
      </c>
      <c r="I300" s="68">
        <v>187</v>
      </c>
      <c r="J300" s="68">
        <v>0</v>
      </c>
      <c r="K300" s="68">
        <v>28</v>
      </c>
      <c r="L300" s="68">
        <v>10</v>
      </c>
      <c r="M300" s="68">
        <v>0</v>
      </c>
      <c r="N300" s="68">
        <v>105</v>
      </c>
      <c r="O300" s="68" t="s">
        <v>30</v>
      </c>
      <c r="P300" s="70" t="e">
        <f>$U300</f>
        <v>#DIV/0!</v>
      </c>
      <c r="Q300" s="11">
        <f>G300/G$858*0.35</f>
        <v>6.0207460492466005</v>
      </c>
      <c r="R300" s="12">
        <f>H300/H$858*0.3</f>
        <v>0.89999999999999991</v>
      </c>
      <c r="S300" s="13">
        <f>W300/W$858*0.3</f>
        <v>0.44196428571428575</v>
      </c>
      <c r="T300" s="12" t="e">
        <f>V300/V$858*0.05</f>
        <v>#DIV/0!</v>
      </c>
      <c r="U300" s="14" t="e">
        <f>Q300+R300+S300+T300</f>
        <v>#DIV/0!</v>
      </c>
      <c r="V300" s="15">
        <f>IF(O300="Não",0,1)</f>
        <v>1</v>
      </c>
      <c r="W300" s="15">
        <f>IF(ISERROR(I300+J300+K300+L300+M300+N300),0,I300+J300+K300+L300+M300+N300)</f>
        <v>330</v>
      </c>
      <c r="X300" s="44">
        <f>IF(ISERROR(ABS(1-U300/'Antigo 2020 2'!U300)),0,ABS(1-U300/'Antigo 2020 2'!U300))</f>
        <v>0</v>
      </c>
      <c r="Y300" s="56">
        <f>INT(X300*100000000000)</f>
        <v>0</v>
      </c>
      <c r="Z300" s="15">
        <f>IF(COUNTIF(Y$5:Y300,Y300)&gt;1,RANK(Y300,Y$5:Y$857)+COUNTIF(Y$5:Y300,Y300)-1,RANK(Y300,Y$5:Y$857))</f>
        <v>296</v>
      </c>
    </row>
    <row r="301" spans="1:26" ht="16.5" thickTop="1" thickBot="1">
      <c r="A301" s="65" t="s">
        <v>637</v>
      </c>
      <c r="B301" s="66" t="s">
        <v>638</v>
      </c>
      <c r="C301" s="67">
        <v>10538.5</v>
      </c>
      <c r="D301" s="67">
        <v>9259</v>
      </c>
      <c r="E301" s="67">
        <f>(C301+D301)/2</f>
        <v>9898.75</v>
      </c>
      <c r="F301" s="68">
        <v>94587</v>
      </c>
      <c r="G301" s="68">
        <f>E301+F301</f>
        <v>104485.75</v>
      </c>
      <c r="H301" s="68">
        <v>1848</v>
      </c>
      <c r="I301" s="68">
        <v>509</v>
      </c>
      <c r="J301" s="68">
        <v>0</v>
      </c>
      <c r="K301" s="68">
        <v>32</v>
      </c>
      <c r="L301" s="68">
        <v>0</v>
      </c>
      <c r="M301" s="68">
        <v>0</v>
      </c>
      <c r="N301" s="68">
        <v>140</v>
      </c>
      <c r="O301" s="68" t="s">
        <v>30</v>
      </c>
      <c r="P301" s="70" t="e">
        <f>$U301</f>
        <v>#DIV/0!</v>
      </c>
      <c r="Q301" s="11">
        <f>G301/G$858*0.35</f>
        <v>26.879832782065414</v>
      </c>
      <c r="R301" s="12">
        <f>H301/H$858*0.3</f>
        <v>2.7719999999999998</v>
      </c>
      <c r="S301" s="13">
        <f>W301/W$858*0.3</f>
        <v>0.91205357142857146</v>
      </c>
      <c r="T301" s="12" t="e">
        <f>V301/V$858*0.05</f>
        <v>#DIV/0!</v>
      </c>
      <c r="U301" s="14" t="e">
        <f>Q301+R301+S301+T301</f>
        <v>#DIV/0!</v>
      </c>
      <c r="V301" s="15">
        <f>IF(O301="Não",0,1)</f>
        <v>1</v>
      </c>
      <c r="W301" s="15">
        <f>IF(ISERROR(I301+J301+K301+L301+M301+N301),0,I301+J301+K301+L301+M301+N301)</f>
        <v>681</v>
      </c>
      <c r="X301" s="44">
        <f>IF(ISERROR(ABS(1-U301/'Antigo 2020 2'!U301)),0,ABS(1-U301/'Antigo 2020 2'!U301))</f>
        <v>0</v>
      </c>
      <c r="Y301" s="56">
        <f>INT(X301*100000000000)</f>
        <v>0</v>
      </c>
      <c r="Z301" s="15">
        <f>IF(COUNTIF(Y$5:Y301,Y301)&gt;1,RANK(Y301,Y$5:Y$857)+COUNTIF(Y$5:Y301,Y301)-1,RANK(Y301,Y$5:Y$857))</f>
        <v>297</v>
      </c>
    </row>
    <row r="302" spans="1:26" ht="16.5" thickTop="1" thickBot="1">
      <c r="A302" s="65" t="s">
        <v>639</v>
      </c>
      <c r="B302" s="66" t="s">
        <v>640</v>
      </c>
      <c r="C302" s="67">
        <v>1190</v>
      </c>
      <c r="D302" s="67">
        <v>1200</v>
      </c>
      <c r="E302" s="67">
        <f>(C302+D302)/2</f>
        <v>1195</v>
      </c>
      <c r="F302" s="68">
        <v>29476</v>
      </c>
      <c r="G302" s="68">
        <f>E302+F302</f>
        <v>30671</v>
      </c>
      <c r="H302" s="68">
        <v>900</v>
      </c>
      <c r="I302" s="68">
        <v>89</v>
      </c>
      <c r="J302" s="68">
        <v>0</v>
      </c>
      <c r="K302" s="68">
        <v>53</v>
      </c>
      <c r="L302" s="68">
        <v>85</v>
      </c>
      <c r="M302" s="68">
        <v>30</v>
      </c>
      <c r="N302" s="68">
        <v>26</v>
      </c>
      <c r="O302" s="68" t="s">
        <v>23</v>
      </c>
      <c r="P302" s="70" t="e">
        <f>$U302</f>
        <v>#DIV/0!</v>
      </c>
      <c r="Q302" s="11">
        <f>G302/G$858*0.35</f>
        <v>7.8903711870635789</v>
      </c>
      <c r="R302" s="12">
        <f>H302/H$858*0.3</f>
        <v>1.3499999999999999</v>
      </c>
      <c r="S302" s="13">
        <f>W302/W$858*0.3</f>
        <v>0.37901785714285713</v>
      </c>
      <c r="T302" s="12" t="e">
        <f>V302/V$858*0.05</f>
        <v>#DIV/0!</v>
      </c>
      <c r="U302" s="14" t="e">
        <f>Q302+R302+S302+T302</f>
        <v>#DIV/0!</v>
      </c>
      <c r="V302" s="15">
        <f>IF(O302="Não",0,1)</f>
        <v>0</v>
      </c>
      <c r="W302" s="15">
        <f>IF(ISERROR(I302+J302+K302+L302+M302+N302),0,I302+J302+K302+L302+M302+N302)</f>
        <v>283</v>
      </c>
      <c r="X302" s="44">
        <f>IF(ISERROR(ABS(1-U302/'Antigo 2020 2'!U302)),0,ABS(1-U302/'Antigo 2020 2'!U302))</f>
        <v>0</v>
      </c>
      <c r="Y302" s="56">
        <f>INT(X302*100000000000)</f>
        <v>0</v>
      </c>
      <c r="Z302" s="15">
        <f>IF(COUNTIF(Y$5:Y302,Y302)&gt;1,RANK(Y302,Y$5:Y$857)+COUNTIF(Y$5:Y302,Y302)-1,RANK(Y302,Y$5:Y$857))</f>
        <v>298</v>
      </c>
    </row>
    <row r="303" spans="1:26" ht="16.5" thickTop="1" thickBot="1">
      <c r="A303" s="65" t="s">
        <v>641</v>
      </c>
      <c r="B303" s="66" t="s">
        <v>642</v>
      </c>
      <c r="C303" s="67">
        <v>1152.5</v>
      </c>
      <c r="D303" s="67">
        <v>1157</v>
      </c>
      <c r="E303" s="67">
        <f>(C303+D303)/2</f>
        <v>1154.75</v>
      </c>
      <c r="F303" s="68">
        <v>28889</v>
      </c>
      <c r="G303" s="68">
        <f>E303+F303</f>
        <v>30043.75</v>
      </c>
      <c r="H303" s="68">
        <v>900</v>
      </c>
      <c r="I303" s="68">
        <v>161</v>
      </c>
      <c r="J303" s="68">
        <v>0</v>
      </c>
      <c r="K303" s="68">
        <v>70</v>
      </c>
      <c r="L303" s="68">
        <v>75</v>
      </c>
      <c r="M303" s="68">
        <v>0</v>
      </c>
      <c r="N303" s="68">
        <v>70</v>
      </c>
      <c r="O303" s="68" t="s">
        <v>30</v>
      </c>
      <c r="P303" s="70" t="e">
        <f>$U303</f>
        <v>#DIV/0!</v>
      </c>
      <c r="Q303" s="11">
        <f>G303/G$858*0.35</f>
        <v>7.7290058801911057</v>
      </c>
      <c r="R303" s="12">
        <f>H303/H$858*0.3</f>
        <v>1.3499999999999999</v>
      </c>
      <c r="S303" s="13">
        <f>W303/W$858*0.3</f>
        <v>0.50357142857142856</v>
      </c>
      <c r="T303" s="12" t="e">
        <f>V303/V$858*0.05</f>
        <v>#DIV/0!</v>
      </c>
      <c r="U303" s="14" t="e">
        <f>Q303+R303+S303+T303</f>
        <v>#DIV/0!</v>
      </c>
      <c r="V303" s="15">
        <f>IF(O303="Não",0,1)</f>
        <v>1</v>
      </c>
      <c r="W303" s="15">
        <f>IF(ISERROR(I303+J303+K303+L303+M303+N303),0,I303+J303+K303+L303+M303+N303)</f>
        <v>376</v>
      </c>
      <c r="X303" s="44">
        <f>IF(ISERROR(ABS(1-U303/'Antigo 2020 2'!U303)),0,ABS(1-U303/'Antigo 2020 2'!U303))</f>
        <v>0</v>
      </c>
      <c r="Y303" s="56">
        <f>INT(X303*100000000000)</f>
        <v>0</v>
      </c>
      <c r="Z303" s="15">
        <f>IF(COUNTIF(Y$5:Y303,Y303)&gt;1,RANK(Y303,Y$5:Y$857)+COUNTIF(Y$5:Y303,Y303)-1,RANK(Y303,Y$5:Y$857))</f>
        <v>299</v>
      </c>
    </row>
    <row r="304" spans="1:26" ht="16.5" thickTop="1" thickBot="1">
      <c r="A304" s="65" t="s">
        <v>643</v>
      </c>
      <c r="B304" s="66" t="s">
        <v>644</v>
      </c>
      <c r="C304" s="67">
        <v>161.5</v>
      </c>
      <c r="D304" s="67">
        <v>142</v>
      </c>
      <c r="E304" s="67">
        <f>(C304+D304)/2</f>
        <v>151.75</v>
      </c>
      <c r="F304" s="68">
        <v>24180</v>
      </c>
      <c r="G304" s="68">
        <f>E304+F304</f>
        <v>24331.75</v>
      </c>
      <c r="H304" s="68">
        <v>220</v>
      </c>
      <c r="I304" s="68">
        <v>91</v>
      </c>
      <c r="J304" s="68">
        <v>0</v>
      </c>
      <c r="K304" s="68">
        <v>0</v>
      </c>
      <c r="L304" s="68">
        <v>0</v>
      </c>
      <c r="M304" s="68">
        <v>0</v>
      </c>
      <c r="N304" s="68">
        <v>0</v>
      </c>
      <c r="O304" s="68" t="s">
        <v>23</v>
      </c>
      <c r="P304" s="70" t="e">
        <f>$U304</f>
        <v>#DIV/0!</v>
      </c>
      <c r="Q304" s="11">
        <f>G304/G$858*0.35</f>
        <v>6.259546122748989</v>
      </c>
      <c r="R304" s="12">
        <f>H304/H$858*0.3</f>
        <v>0.33</v>
      </c>
      <c r="S304" s="13">
        <f>W304/W$858*0.3</f>
        <v>0.121875</v>
      </c>
      <c r="T304" s="12" t="e">
        <f>V304/V$858*0.05</f>
        <v>#DIV/0!</v>
      </c>
      <c r="U304" s="14" t="e">
        <f>Q304+R304+S304+T304</f>
        <v>#DIV/0!</v>
      </c>
      <c r="V304" s="15">
        <f>IF(O304="Não",0,1)</f>
        <v>0</v>
      </c>
      <c r="W304" s="15">
        <f>IF(ISERROR(I304+J304+K304+L304+M304+N304),0,I304+J304+K304+L304+M304+N304)</f>
        <v>91</v>
      </c>
      <c r="X304" s="44">
        <f>IF(ISERROR(ABS(1-U304/'Antigo 2020 2'!U304)),0,ABS(1-U304/'Antigo 2020 2'!U304))</f>
        <v>0</v>
      </c>
      <c r="Y304" s="56">
        <f>INT(X304*100000000000)</f>
        <v>0</v>
      </c>
      <c r="Z304" s="15">
        <f>IF(COUNTIF(Y$5:Y304,Y304)&gt;1,RANK(Y304,Y$5:Y$857)+COUNTIF(Y$5:Y304,Y304)-1,RANK(Y304,Y$5:Y$857))</f>
        <v>300</v>
      </c>
    </row>
    <row r="305" spans="1:26" ht="16.5" thickTop="1" thickBot="1">
      <c r="A305" s="65" t="s">
        <v>645</v>
      </c>
      <c r="B305" s="66" t="s">
        <v>646</v>
      </c>
      <c r="C305" s="67">
        <v>960</v>
      </c>
      <c r="D305" s="67">
        <v>735</v>
      </c>
      <c r="E305" s="67">
        <f>(C305+D305)/2</f>
        <v>847.5</v>
      </c>
      <c r="F305" s="68">
        <v>5745</v>
      </c>
      <c r="G305" s="68">
        <f>E305+F305</f>
        <v>6592.5</v>
      </c>
      <c r="H305" s="68">
        <v>600</v>
      </c>
      <c r="I305" s="68">
        <v>83</v>
      </c>
      <c r="J305" s="68">
        <v>0</v>
      </c>
      <c r="K305" s="68">
        <v>0</v>
      </c>
      <c r="L305" s="68">
        <v>0</v>
      </c>
      <c r="M305" s="68">
        <v>0</v>
      </c>
      <c r="N305" s="68">
        <v>165</v>
      </c>
      <c r="O305" s="68" t="s">
        <v>30</v>
      </c>
      <c r="P305" s="70" t="e">
        <f>$U305</f>
        <v>#DIV/0!</v>
      </c>
      <c r="Q305" s="11">
        <f>G305/G$858*0.35</f>
        <v>1.6959757442116867</v>
      </c>
      <c r="R305" s="12">
        <f>H305/H$858*0.3</f>
        <v>0.89999999999999991</v>
      </c>
      <c r="S305" s="13">
        <f>W305/W$858*0.3</f>
        <v>0.33214285714285713</v>
      </c>
      <c r="T305" s="12" t="e">
        <f>V305/V$858*0.05</f>
        <v>#DIV/0!</v>
      </c>
      <c r="U305" s="14" t="e">
        <f>Q305+R305+S305+T305</f>
        <v>#DIV/0!</v>
      </c>
      <c r="V305" s="15">
        <f>IF(O305="Não",0,1)</f>
        <v>1</v>
      </c>
      <c r="W305" s="15">
        <f>IF(ISERROR(I305+J305+K305+L305+M305+N305),0,I305+J305+K305+L305+M305+N305)</f>
        <v>248</v>
      </c>
      <c r="X305" s="44">
        <f>IF(ISERROR(ABS(1-U305/'Antigo 2020 2'!U305)),0,ABS(1-U305/'Antigo 2020 2'!U305))</f>
        <v>0</v>
      </c>
      <c r="Y305" s="56">
        <f>INT(X305*100000000000)</f>
        <v>0</v>
      </c>
      <c r="Z305" s="15">
        <f>IF(COUNTIF(Y$5:Y305,Y305)&gt;1,RANK(Y305,Y$5:Y$857)+COUNTIF(Y$5:Y305,Y305)-1,RANK(Y305,Y$5:Y$857))</f>
        <v>301</v>
      </c>
    </row>
    <row r="306" spans="1:26" ht="16.5" thickTop="1" thickBot="1">
      <c r="A306" s="65" t="s">
        <v>647</v>
      </c>
      <c r="B306" s="66" t="s">
        <v>648</v>
      </c>
      <c r="C306" s="67">
        <v>5061</v>
      </c>
      <c r="D306" s="67">
        <v>5342</v>
      </c>
      <c r="E306" s="67">
        <f>(C306+D306)/2</f>
        <v>5201.5</v>
      </c>
      <c r="F306" s="68">
        <v>4914</v>
      </c>
      <c r="G306" s="68">
        <f>E306+F306</f>
        <v>10115.5</v>
      </c>
      <c r="H306" s="68">
        <v>472</v>
      </c>
      <c r="I306" s="68">
        <v>58</v>
      </c>
      <c r="J306" s="68">
        <v>0</v>
      </c>
      <c r="K306" s="68">
        <v>80</v>
      </c>
      <c r="L306" s="68">
        <v>30</v>
      </c>
      <c r="M306" s="68">
        <v>0</v>
      </c>
      <c r="N306" s="68">
        <v>60</v>
      </c>
      <c r="O306" s="68" t="s">
        <v>23</v>
      </c>
      <c r="P306" s="70" t="e">
        <f>$U306</f>
        <v>#DIV/0!</v>
      </c>
      <c r="Q306" s="11">
        <f>G306/G$858*0.35</f>
        <v>2.6022969496508637</v>
      </c>
      <c r="R306" s="12">
        <f>H306/H$858*0.3</f>
        <v>0.70799999999999996</v>
      </c>
      <c r="S306" s="13">
        <f>W306/W$858*0.3</f>
        <v>0.30535714285714283</v>
      </c>
      <c r="T306" s="12" t="e">
        <f>V306/V$858*0.05</f>
        <v>#DIV/0!</v>
      </c>
      <c r="U306" s="14" t="e">
        <f>Q306+R306+S306+T306</f>
        <v>#DIV/0!</v>
      </c>
      <c r="V306" s="15">
        <f>IF(O306="Não",0,1)</f>
        <v>0</v>
      </c>
      <c r="W306" s="15">
        <f>IF(ISERROR(I306+J306+K306+L306+M306+N306),0,I306+J306+K306+L306+M306+N306)</f>
        <v>228</v>
      </c>
      <c r="X306" s="44">
        <f>IF(ISERROR(ABS(1-U306/'Antigo 2020 2'!U306)),0,ABS(1-U306/'Antigo 2020 2'!U306))</f>
        <v>0</v>
      </c>
      <c r="Y306" s="56">
        <f>INT(X306*100000000000)</f>
        <v>0</v>
      </c>
      <c r="Z306" s="15">
        <f>IF(COUNTIF(Y$5:Y306,Y306)&gt;1,RANK(Y306,Y$5:Y$857)+COUNTIF(Y$5:Y306,Y306)-1,RANK(Y306,Y$5:Y$857))</f>
        <v>302</v>
      </c>
    </row>
    <row r="307" spans="1:26" ht="25.5" thickTop="1" thickBot="1">
      <c r="A307" s="65" t="s">
        <v>649</v>
      </c>
      <c r="B307" s="66" t="s">
        <v>650</v>
      </c>
      <c r="C307" s="67">
        <v>152.09999999999994</v>
      </c>
      <c r="D307" s="67">
        <v>114</v>
      </c>
      <c r="E307" s="67">
        <f>(C307+D307)/2</f>
        <v>133.04999999999995</v>
      </c>
      <c r="F307" s="68">
        <v>13671</v>
      </c>
      <c r="G307" s="68">
        <f>E307+F307</f>
        <v>13804.05</v>
      </c>
      <c r="H307" s="68">
        <v>510</v>
      </c>
      <c r="I307" s="68">
        <v>70</v>
      </c>
      <c r="J307" s="68">
        <v>0</v>
      </c>
      <c r="K307" s="68">
        <v>1</v>
      </c>
      <c r="L307" s="68">
        <v>0</v>
      </c>
      <c r="M307" s="68">
        <v>0</v>
      </c>
      <c r="N307" s="68">
        <v>1</v>
      </c>
      <c r="O307" s="68" t="s">
        <v>23</v>
      </c>
      <c r="P307" s="70" t="e">
        <f>$U307</f>
        <v>#DIV/0!</v>
      </c>
      <c r="Q307" s="11">
        <f>G307/G$858*0.35</f>
        <v>3.5512072767364935</v>
      </c>
      <c r="R307" s="12">
        <f>H307/H$858*0.3</f>
        <v>0.7649999999999999</v>
      </c>
      <c r="S307" s="13">
        <f>W307/W$858*0.3</f>
        <v>9.6428571428571433E-2</v>
      </c>
      <c r="T307" s="12" t="e">
        <f>V307/V$858*0.05</f>
        <v>#DIV/0!</v>
      </c>
      <c r="U307" s="14" t="e">
        <f>Q307+R307+S307+T307</f>
        <v>#DIV/0!</v>
      </c>
      <c r="V307" s="15">
        <f>IF(O307="Não",0,1)</f>
        <v>0</v>
      </c>
      <c r="W307" s="15">
        <f>IF(ISERROR(I307+J307+K307+L307+M307+N307),0,I307+J307+K307+L307+M307+N307)</f>
        <v>72</v>
      </c>
      <c r="X307" s="44">
        <f>IF(ISERROR(ABS(1-U307/'Antigo 2020 2'!U307)),0,ABS(1-U307/'Antigo 2020 2'!U307))</f>
        <v>0</v>
      </c>
      <c r="Y307" s="56">
        <f>INT(X307*100000000000)</f>
        <v>0</v>
      </c>
      <c r="Z307" s="15">
        <f>IF(COUNTIF(Y$5:Y307,Y307)&gt;1,RANK(Y307,Y$5:Y$857)+COUNTIF(Y$5:Y307,Y307)-1,RANK(Y307,Y$5:Y$857))</f>
        <v>303</v>
      </c>
    </row>
    <row r="308" spans="1:26" ht="16.5" thickTop="1" thickBot="1">
      <c r="A308" s="65" t="s">
        <v>651</v>
      </c>
      <c r="B308" s="66" t="s">
        <v>652</v>
      </c>
      <c r="C308" s="67">
        <v>795.84000000000026</v>
      </c>
      <c r="D308" s="67">
        <v>806</v>
      </c>
      <c r="E308" s="67">
        <f>(C308+D308)/2</f>
        <v>800.92000000000007</v>
      </c>
      <c r="F308" s="68">
        <v>3312</v>
      </c>
      <c r="G308" s="68">
        <f>E308+F308</f>
        <v>4112.92</v>
      </c>
      <c r="H308" s="68">
        <v>1226</v>
      </c>
      <c r="I308" s="68">
        <v>69</v>
      </c>
      <c r="J308" s="68">
        <v>0</v>
      </c>
      <c r="K308" s="68">
        <v>516</v>
      </c>
      <c r="L308" s="68">
        <v>0</v>
      </c>
      <c r="M308" s="68">
        <v>0</v>
      </c>
      <c r="N308" s="68">
        <v>50</v>
      </c>
      <c r="O308" s="68" t="s">
        <v>30</v>
      </c>
      <c r="P308" s="70" t="e">
        <f>$U308</f>
        <v>#DIV/0!</v>
      </c>
      <c r="Q308" s="11">
        <f>G308/G$858*0.35</f>
        <v>1.0580830576993752</v>
      </c>
      <c r="R308" s="12">
        <f>H308/H$858*0.3</f>
        <v>1.839</v>
      </c>
      <c r="S308" s="13">
        <f>W308/W$858*0.3</f>
        <v>0.85044642857142849</v>
      </c>
      <c r="T308" s="12" t="e">
        <f>V308/V$858*0.05</f>
        <v>#DIV/0!</v>
      </c>
      <c r="U308" s="14" t="e">
        <f>Q308+R308+S308+T308</f>
        <v>#DIV/0!</v>
      </c>
      <c r="V308" s="15">
        <f>IF(O308="Não",0,1)</f>
        <v>1</v>
      </c>
      <c r="W308" s="15">
        <f>IF(ISERROR(I308+J308+K308+L308+M308+N308),0,I308+J308+K308+L308+M308+N308)</f>
        <v>635</v>
      </c>
      <c r="X308" s="44">
        <f>IF(ISERROR(ABS(1-U308/'Antigo 2020 2'!U308)),0,ABS(1-U308/'Antigo 2020 2'!U308))</f>
        <v>0</v>
      </c>
      <c r="Y308" s="56">
        <f>INT(X308*100000000000)</f>
        <v>0</v>
      </c>
      <c r="Z308" s="15">
        <f>IF(COUNTIF(Y$5:Y308,Y308)&gt;1,RANK(Y308,Y$5:Y$857)+COUNTIF(Y$5:Y308,Y308)-1,RANK(Y308,Y$5:Y$857))</f>
        <v>304</v>
      </c>
    </row>
    <row r="309" spans="1:26" ht="16.5" thickTop="1" thickBot="1">
      <c r="A309" s="65" t="s">
        <v>653</v>
      </c>
      <c r="B309" s="66" t="s">
        <v>654</v>
      </c>
      <c r="C309" s="67">
        <v>107640</v>
      </c>
      <c r="D309" s="67">
        <v>107900</v>
      </c>
      <c r="E309" s="67">
        <f>(C309+D309)/2</f>
        <v>107770</v>
      </c>
      <c r="F309" s="68">
        <v>67606</v>
      </c>
      <c r="G309" s="68">
        <f>E309+F309</f>
        <v>175376</v>
      </c>
      <c r="H309" s="68">
        <v>1200</v>
      </c>
      <c r="I309" s="68">
        <v>145</v>
      </c>
      <c r="J309" s="68">
        <v>0</v>
      </c>
      <c r="K309" s="68">
        <v>80</v>
      </c>
      <c r="L309" s="68">
        <v>0</v>
      </c>
      <c r="M309" s="68">
        <v>0</v>
      </c>
      <c r="N309" s="68">
        <v>90</v>
      </c>
      <c r="O309" s="68" t="s">
        <v>30</v>
      </c>
      <c r="P309" s="70" t="e">
        <f>$U309</f>
        <v>#DIV/0!</v>
      </c>
      <c r="Q309" s="11">
        <f>G309/G$858*0.35</f>
        <v>45.116942300624764</v>
      </c>
      <c r="R309" s="12">
        <f>H309/H$858*0.3</f>
        <v>1.7999999999999998</v>
      </c>
      <c r="S309" s="13">
        <f>W309/W$858*0.3</f>
        <v>0.421875</v>
      </c>
      <c r="T309" s="12" t="e">
        <f>V309/V$858*0.05</f>
        <v>#DIV/0!</v>
      </c>
      <c r="U309" s="14" t="e">
        <f>Q309+R309+S309+T309</f>
        <v>#DIV/0!</v>
      </c>
      <c r="V309" s="15">
        <f>IF(O309="Não",0,1)</f>
        <v>1</v>
      </c>
      <c r="W309" s="15">
        <f>IF(ISERROR(I309+J309+K309+L309+M309+N309),0,I309+J309+K309+L309+M309+N309)</f>
        <v>315</v>
      </c>
      <c r="X309" s="44">
        <f>IF(ISERROR(ABS(1-U309/'Antigo 2020 2'!U309)),0,ABS(1-U309/'Antigo 2020 2'!U309))</f>
        <v>0</v>
      </c>
      <c r="Y309" s="56">
        <f>INT(X309*100000000000)</f>
        <v>0</v>
      </c>
      <c r="Z309" s="15">
        <f>IF(COUNTIF(Y$5:Y309,Y309)&gt;1,RANK(Y309,Y$5:Y$857)+COUNTIF(Y$5:Y309,Y309)-1,RANK(Y309,Y$5:Y$857))</f>
        <v>305</v>
      </c>
    </row>
    <row r="310" spans="1:26" ht="16.5" thickTop="1" thickBot="1">
      <c r="A310" s="65" t="s">
        <v>655</v>
      </c>
      <c r="B310" s="66" t="s">
        <v>656</v>
      </c>
      <c r="C310" s="67">
        <v>706</v>
      </c>
      <c r="D310" s="67">
        <v>785</v>
      </c>
      <c r="E310" s="67">
        <f>(C310+D310)/2</f>
        <v>745.5</v>
      </c>
      <c r="F310" s="68">
        <v>4524</v>
      </c>
      <c r="G310" s="68">
        <f>E310+F310</f>
        <v>5269.5</v>
      </c>
      <c r="H310" s="68">
        <v>89</v>
      </c>
      <c r="I310" s="68">
        <v>42</v>
      </c>
      <c r="J310" s="68">
        <v>0</v>
      </c>
      <c r="K310" s="68">
        <v>30</v>
      </c>
      <c r="L310" s="68">
        <v>0</v>
      </c>
      <c r="M310" s="68">
        <v>0</v>
      </c>
      <c r="N310" s="68">
        <v>7</v>
      </c>
      <c r="O310" s="68" t="s">
        <v>23</v>
      </c>
      <c r="P310" s="70" t="e">
        <f>$U310</f>
        <v>#DIV/0!</v>
      </c>
      <c r="Q310" s="11">
        <f>G310/G$858*0.35</f>
        <v>1.3556229327453142</v>
      </c>
      <c r="R310" s="12">
        <f>H310/H$858*0.3</f>
        <v>0.13350000000000001</v>
      </c>
      <c r="S310" s="13">
        <f>W310/W$858*0.3</f>
        <v>0.10580357142857143</v>
      </c>
      <c r="T310" s="12" t="e">
        <f>V310/V$858*0.05</f>
        <v>#DIV/0!</v>
      </c>
      <c r="U310" s="14" t="e">
        <f>Q310+R310+S310+T310</f>
        <v>#DIV/0!</v>
      </c>
      <c r="V310" s="15">
        <f>IF(O310="Não",0,1)</f>
        <v>0</v>
      </c>
      <c r="W310" s="15">
        <f>IF(ISERROR(I310+J310+K310+L310+M310+N310),0,I310+J310+K310+L310+M310+N310)</f>
        <v>79</v>
      </c>
      <c r="X310" s="44">
        <f>IF(ISERROR(ABS(1-U310/'Antigo 2020 2'!U310)),0,ABS(1-U310/'Antigo 2020 2'!U310))</f>
        <v>0</v>
      </c>
      <c r="Y310" s="56">
        <f>INT(X310*100000000000)</f>
        <v>0</v>
      </c>
      <c r="Z310" s="15">
        <f>IF(COUNTIF(Y$5:Y310,Y310)&gt;1,RANK(Y310,Y$5:Y$857)+COUNTIF(Y$5:Y310,Y310)-1,RANK(Y310,Y$5:Y$857))</f>
        <v>306</v>
      </c>
    </row>
    <row r="311" spans="1:26" ht="16.5" thickTop="1" thickBot="1">
      <c r="A311" s="65" t="s">
        <v>657</v>
      </c>
      <c r="B311" s="66" t="s">
        <v>658</v>
      </c>
      <c r="C311" s="67">
        <v>220</v>
      </c>
      <c r="D311" s="67">
        <v>210</v>
      </c>
      <c r="E311" s="67">
        <f>(C311+D311)/2</f>
        <v>215</v>
      </c>
      <c r="F311" s="68">
        <v>29012</v>
      </c>
      <c r="G311" s="68">
        <f>E311+F311</f>
        <v>29227</v>
      </c>
      <c r="H311" s="68">
        <v>360</v>
      </c>
      <c r="I311" s="68">
        <v>150</v>
      </c>
      <c r="J311" s="68">
        <v>0</v>
      </c>
      <c r="K311" s="68">
        <v>25</v>
      </c>
      <c r="L311" s="68">
        <v>5</v>
      </c>
      <c r="M311" s="68">
        <v>0</v>
      </c>
      <c r="N311" s="68">
        <v>17</v>
      </c>
      <c r="O311" s="68" t="s">
        <v>30</v>
      </c>
      <c r="P311" s="70" t="e">
        <f>$U311</f>
        <v>#DIV/0!</v>
      </c>
      <c r="Q311" s="11">
        <f>G311/G$858*0.35</f>
        <v>7.5188901139287028</v>
      </c>
      <c r="R311" s="12">
        <f>H311/H$858*0.3</f>
        <v>0.54</v>
      </c>
      <c r="S311" s="13">
        <f>W311/W$858*0.3</f>
        <v>0.26383928571428572</v>
      </c>
      <c r="T311" s="12" t="e">
        <f>V311/V$858*0.05</f>
        <v>#DIV/0!</v>
      </c>
      <c r="U311" s="14" t="e">
        <f>Q311+R311+S311+T311</f>
        <v>#DIV/0!</v>
      </c>
      <c r="V311" s="15">
        <f>IF(O311="Não",0,1)</f>
        <v>1</v>
      </c>
      <c r="W311" s="15">
        <f>IF(ISERROR(I311+J311+K311+L311+M311+N311),0,I311+J311+K311+L311+M311+N311)</f>
        <v>197</v>
      </c>
      <c r="X311" s="44">
        <f>IF(ISERROR(ABS(1-U311/'Antigo 2020 2'!U311)),0,ABS(1-U311/'Antigo 2020 2'!U311))</f>
        <v>0</v>
      </c>
      <c r="Y311" s="56">
        <f>INT(X311*100000000000)</f>
        <v>0</v>
      </c>
      <c r="Z311" s="15">
        <f>IF(COUNTIF(Y$5:Y311,Y311)&gt;1,RANK(Y311,Y$5:Y$857)+COUNTIF(Y$5:Y311,Y311)-1,RANK(Y311,Y$5:Y$857))</f>
        <v>307</v>
      </c>
    </row>
    <row r="312" spans="1:26" ht="16.5" thickTop="1" thickBot="1">
      <c r="A312" s="65" t="s">
        <v>659</v>
      </c>
      <c r="B312" s="66" t="s">
        <v>660</v>
      </c>
      <c r="C312" s="67">
        <v>1554.6999999999998</v>
      </c>
      <c r="D312" s="67">
        <v>941</v>
      </c>
      <c r="E312" s="67">
        <f>(C312+D312)/2</f>
        <v>1247.8499999999999</v>
      </c>
      <c r="F312" s="68">
        <v>28958</v>
      </c>
      <c r="G312" s="68">
        <f>E312+F312</f>
        <v>30205.85</v>
      </c>
      <c r="H312" s="68">
        <v>1500</v>
      </c>
      <c r="I312" s="68">
        <v>386</v>
      </c>
      <c r="J312" s="68">
        <v>0</v>
      </c>
      <c r="K312" s="68">
        <v>102</v>
      </c>
      <c r="L312" s="68">
        <v>0</v>
      </c>
      <c r="M312" s="68">
        <v>0</v>
      </c>
      <c r="N312" s="68">
        <v>100</v>
      </c>
      <c r="O312" s="68" t="s">
        <v>30</v>
      </c>
      <c r="P312" s="70" t="e">
        <f>$U312</f>
        <v>#DIV/0!</v>
      </c>
      <c r="Q312" s="11">
        <f>G312/G$858*0.35</f>
        <v>7.7707074604924644</v>
      </c>
      <c r="R312" s="12">
        <f>H312/H$858*0.3</f>
        <v>2.25</v>
      </c>
      <c r="S312" s="13">
        <f>W312/W$858*0.3</f>
        <v>0.78749999999999998</v>
      </c>
      <c r="T312" s="12" t="e">
        <f>V312/V$858*0.05</f>
        <v>#DIV/0!</v>
      </c>
      <c r="U312" s="14" t="e">
        <f>Q312+R312+S312+T312</f>
        <v>#DIV/0!</v>
      </c>
      <c r="V312" s="15">
        <f>IF(O312="Não",0,1)</f>
        <v>1</v>
      </c>
      <c r="W312" s="15">
        <f>IF(ISERROR(I312+J312+K312+L312+M312+N312),0,I312+J312+K312+L312+M312+N312)</f>
        <v>588</v>
      </c>
      <c r="X312" s="44">
        <f>IF(ISERROR(ABS(1-U312/'Antigo 2020 2'!U312)),0,ABS(1-U312/'Antigo 2020 2'!U312))</f>
        <v>0</v>
      </c>
      <c r="Y312" s="56">
        <f>INT(X312*100000000000)</f>
        <v>0</v>
      </c>
      <c r="Z312" s="15">
        <f>IF(COUNTIF(Y$5:Y312,Y312)&gt;1,RANK(Y312,Y$5:Y$857)+COUNTIF(Y$5:Y312,Y312)-1,RANK(Y312,Y$5:Y$857))</f>
        <v>308</v>
      </c>
    </row>
    <row r="313" spans="1:26" ht="16.5" thickTop="1" thickBot="1">
      <c r="A313" s="65" t="s">
        <v>661</v>
      </c>
      <c r="B313" s="66" t="s">
        <v>662</v>
      </c>
      <c r="C313" s="67">
        <v>1021.99</v>
      </c>
      <c r="D313" s="67">
        <v>986</v>
      </c>
      <c r="E313" s="67">
        <f>(C313+D313)/2</f>
        <v>1003.995</v>
      </c>
      <c r="F313" s="68">
        <v>7924</v>
      </c>
      <c r="G313" s="68">
        <f>E313+F313</f>
        <v>8927.9950000000008</v>
      </c>
      <c r="H313" s="68">
        <v>715</v>
      </c>
      <c r="I313" s="68">
        <v>532</v>
      </c>
      <c r="J313" s="68">
        <v>0</v>
      </c>
      <c r="K313" s="68">
        <v>63</v>
      </c>
      <c r="L313" s="68">
        <v>48</v>
      </c>
      <c r="M313" s="68">
        <v>5</v>
      </c>
      <c r="N313" s="68">
        <v>54</v>
      </c>
      <c r="O313" s="68" t="s">
        <v>30</v>
      </c>
      <c r="P313" s="70" t="e">
        <f>$U313</f>
        <v>#DIV/0!</v>
      </c>
      <c r="Q313" s="11">
        <f>G313/G$858*0.35</f>
        <v>2.2968013597941934</v>
      </c>
      <c r="R313" s="12">
        <f>H313/H$858*0.3</f>
        <v>1.0725</v>
      </c>
      <c r="S313" s="13">
        <f>W313/W$858*0.3</f>
        <v>0.94017857142857142</v>
      </c>
      <c r="T313" s="12" t="e">
        <f>V313/V$858*0.05</f>
        <v>#DIV/0!</v>
      </c>
      <c r="U313" s="14" t="e">
        <f>Q313+R313+S313+T313</f>
        <v>#DIV/0!</v>
      </c>
      <c r="V313" s="15">
        <f>IF(O313="Não",0,1)</f>
        <v>1</v>
      </c>
      <c r="W313" s="15">
        <f>IF(ISERROR(I313+J313+K313+L313+M313+N313),0,I313+J313+K313+L313+M313+N313)</f>
        <v>702</v>
      </c>
      <c r="X313" s="44">
        <f>IF(ISERROR(ABS(1-U313/'Antigo 2020 2'!U313)),0,ABS(1-U313/'Antigo 2020 2'!U313))</f>
        <v>0</v>
      </c>
      <c r="Y313" s="56">
        <f>INT(X313*100000000000)</f>
        <v>0</v>
      </c>
      <c r="Z313" s="15">
        <f>IF(COUNTIF(Y$5:Y313,Y313)&gt;1,RANK(Y313,Y$5:Y$857)+COUNTIF(Y$5:Y313,Y313)-1,RANK(Y313,Y$5:Y$857))</f>
        <v>309</v>
      </c>
    </row>
    <row r="314" spans="1:26" ht="16.5" thickTop="1" thickBot="1">
      <c r="A314" s="65" t="s">
        <v>663</v>
      </c>
      <c r="B314" s="66" t="s">
        <v>664</v>
      </c>
      <c r="C314" s="67">
        <v>21</v>
      </c>
      <c r="D314" s="67">
        <v>120</v>
      </c>
      <c r="E314" s="67">
        <f>(C314+D314)/2</f>
        <v>70.5</v>
      </c>
      <c r="F314" s="68">
        <v>3941</v>
      </c>
      <c r="G314" s="68">
        <f>E314+F314</f>
        <v>4011.5</v>
      </c>
      <c r="H314" s="68">
        <v>100</v>
      </c>
      <c r="I314" s="68">
        <v>0</v>
      </c>
      <c r="J314" s="68">
        <v>0</v>
      </c>
      <c r="K314" s="68">
        <v>0</v>
      </c>
      <c r="L314" s="68">
        <v>0</v>
      </c>
      <c r="M314" s="68">
        <v>0</v>
      </c>
      <c r="N314" s="68">
        <v>0</v>
      </c>
      <c r="O314" s="68" t="s">
        <v>23</v>
      </c>
      <c r="P314" s="70" t="e">
        <f>$U314</f>
        <v>#DIV/0!</v>
      </c>
      <c r="Q314" s="11">
        <f>G314/G$858*0.35</f>
        <v>1.031991914737229</v>
      </c>
      <c r="R314" s="12">
        <f>H314/H$858*0.3</f>
        <v>0.15</v>
      </c>
      <c r="S314" s="13">
        <f>W314/W$858*0.3</f>
        <v>0</v>
      </c>
      <c r="T314" s="12" t="e">
        <f>V314/V$858*0.05</f>
        <v>#DIV/0!</v>
      </c>
      <c r="U314" s="14" t="e">
        <f>Q314+R314+S314+T314</f>
        <v>#DIV/0!</v>
      </c>
      <c r="V314" s="15">
        <f>IF(O314="Não",0,1)</f>
        <v>0</v>
      </c>
      <c r="W314" s="15">
        <f>IF(ISERROR(I314+J314+K314+L314+M314+N314),0,I314+J314+K314+L314+M314+N314)</f>
        <v>0</v>
      </c>
      <c r="X314" s="44">
        <f>IF(ISERROR(ABS(1-U314/'Antigo 2020 2'!U314)),0,ABS(1-U314/'Antigo 2020 2'!U314))</f>
        <v>0</v>
      </c>
      <c r="Y314" s="56">
        <f>INT(X314*100000000000)</f>
        <v>0</v>
      </c>
      <c r="Z314" s="15">
        <f>IF(COUNTIF(Y$5:Y314,Y314)&gt;1,RANK(Y314,Y$5:Y$857)+COUNTIF(Y$5:Y314,Y314)-1,RANK(Y314,Y$5:Y$857))</f>
        <v>310</v>
      </c>
    </row>
    <row r="315" spans="1:26" ht="16.5" thickTop="1" thickBot="1">
      <c r="A315" s="65" t="s">
        <v>665</v>
      </c>
      <c r="B315" s="66" t="s">
        <v>666</v>
      </c>
      <c r="C315" s="67">
        <v>531.26</v>
      </c>
      <c r="D315" s="67">
        <v>533</v>
      </c>
      <c r="E315" s="67">
        <f>(C315+D315)/2</f>
        <v>532.13</v>
      </c>
      <c r="F315" s="68">
        <v>5482</v>
      </c>
      <c r="G315" s="68">
        <f>E315+F315</f>
        <v>6014.13</v>
      </c>
      <c r="H315" s="68">
        <v>330</v>
      </c>
      <c r="I315" s="68">
        <v>120</v>
      </c>
      <c r="J315" s="68">
        <v>0</v>
      </c>
      <c r="K315" s="68">
        <v>33</v>
      </c>
      <c r="L315" s="68">
        <v>18</v>
      </c>
      <c r="M315" s="68">
        <v>0</v>
      </c>
      <c r="N315" s="68">
        <v>15</v>
      </c>
      <c r="O315" s="68" t="s">
        <v>30</v>
      </c>
      <c r="P315" s="70" t="e">
        <f>$U315</f>
        <v>#DIV/0!</v>
      </c>
      <c r="Q315" s="11">
        <f>G315/G$858*0.35</f>
        <v>1.5471852260198455</v>
      </c>
      <c r="R315" s="12">
        <f>H315/H$858*0.3</f>
        <v>0.49499999999999994</v>
      </c>
      <c r="S315" s="13">
        <f>W315/W$858*0.3</f>
        <v>0.24910714285714286</v>
      </c>
      <c r="T315" s="12" t="e">
        <f>V315/V$858*0.05</f>
        <v>#DIV/0!</v>
      </c>
      <c r="U315" s="14" t="e">
        <f>Q315+R315+S315+T315</f>
        <v>#DIV/0!</v>
      </c>
      <c r="V315" s="15">
        <f>IF(O315="Não",0,1)</f>
        <v>1</v>
      </c>
      <c r="W315" s="15">
        <f>IF(ISERROR(I315+J315+K315+L315+M315+N315),0,I315+J315+K315+L315+M315+N315)</f>
        <v>186</v>
      </c>
      <c r="X315" s="44">
        <f>IF(ISERROR(ABS(1-U315/'Antigo 2020 2'!U315)),0,ABS(1-U315/'Antigo 2020 2'!U315))</f>
        <v>0</v>
      </c>
      <c r="Y315" s="56">
        <f>INT(X315*100000000000)</f>
        <v>0</v>
      </c>
      <c r="Z315" s="15">
        <f>IF(COUNTIF(Y$5:Y315,Y315)&gt;1,RANK(Y315,Y$5:Y$857)+COUNTIF(Y$5:Y315,Y315)-1,RANK(Y315,Y$5:Y$857))</f>
        <v>311</v>
      </c>
    </row>
    <row r="316" spans="1:26" ht="16.5" thickTop="1" thickBot="1">
      <c r="A316" s="65" t="s">
        <v>667</v>
      </c>
      <c r="B316" s="66" t="s">
        <v>668</v>
      </c>
      <c r="C316" s="67">
        <v>550</v>
      </c>
      <c r="D316" s="67">
        <v>570</v>
      </c>
      <c r="E316" s="67">
        <f>(C316+D316)/2</f>
        <v>560</v>
      </c>
      <c r="F316" s="68">
        <v>2518</v>
      </c>
      <c r="G316" s="68">
        <f>E316+F316</f>
        <v>3078</v>
      </c>
      <c r="H316" s="68">
        <v>280</v>
      </c>
      <c r="I316" s="68">
        <v>51</v>
      </c>
      <c r="J316" s="68">
        <v>0</v>
      </c>
      <c r="K316" s="68">
        <v>66</v>
      </c>
      <c r="L316" s="68">
        <v>0</v>
      </c>
      <c r="M316" s="68">
        <v>0</v>
      </c>
      <c r="N316" s="68">
        <v>6</v>
      </c>
      <c r="O316" s="68" t="s">
        <v>23</v>
      </c>
      <c r="P316" s="70" t="e">
        <f>$U316</f>
        <v>#DIV/0!</v>
      </c>
      <c r="Q316" s="11">
        <f>G316/G$858*0.35</f>
        <v>0.79184123484013236</v>
      </c>
      <c r="R316" s="12">
        <f>H316/H$858*0.3</f>
        <v>0.42</v>
      </c>
      <c r="S316" s="13">
        <f>W316/W$858*0.3</f>
        <v>0.16473214285714285</v>
      </c>
      <c r="T316" s="12" t="e">
        <f>V316/V$858*0.05</f>
        <v>#DIV/0!</v>
      </c>
      <c r="U316" s="14" t="e">
        <f>Q316+R316+S316+T316</f>
        <v>#DIV/0!</v>
      </c>
      <c r="V316" s="15">
        <f>IF(O316="Não",0,1)</f>
        <v>0</v>
      </c>
      <c r="W316" s="15">
        <f>IF(ISERROR(I316+J316+K316+L316+M316+N316),0,I316+J316+K316+L316+M316+N316)</f>
        <v>123</v>
      </c>
      <c r="X316" s="44">
        <f>IF(ISERROR(ABS(1-U316/'Antigo 2020 2'!U316)),0,ABS(1-U316/'Antigo 2020 2'!U316))</f>
        <v>0</v>
      </c>
      <c r="Y316" s="56">
        <f>INT(X316*100000000000)</f>
        <v>0</v>
      </c>
      <c r="Z316" s="15">
        <f>IF(COUNTIF(Y$5:Y316,Y316)&gt;1,RANK(Y316,Y$5:Y$857)+COUNTIF(Y$5:Y316,Y316)-1,RANK(Y316,Y$5:Y$857))</f>
        <v>312</v>
      </c>
    </row>
    <row r="317" spans="1:26" ht="16.5" thickTop="1" thickBot="1">
      <c r="A317" s="65" t="s">
        <v>669</v>
      </c>
      <c r="B317" s="66" t="s">
        <v>670</v>
      </c>
      <c r="C317" s="67">
        <v>335</v>
      </c>
      <c r="D317" s="67">
        <v>332</v>
      </c>
      <c r="E317" s="67">
        <f>(C317+D317)/2</f>
        <v>333.5</v>
      </c>
      <c r="F317" s="68">
        <v>9015</v>
      </c>
      <c r="G317" s="68">
        <f>E317+F317</f>
        <v>9348.5</v>
      </c>
      <c r="H317" s="68">
        <v>420</v>
      </c>
      <c r="I317" s="68">
        <v>44</v>
      </c>
      <c r="J317" s="68"/>
      <c r="K317" s="68">
        <v>70</v>
      </c>
      <c r="L317" s="68">
        <v>10</v>
      </c>
      <c r="M317" s="68">
        <v>8</v>
      </c>
      <c r="N317" s="68">
        <v>10</v>
      </c>
      <c r="O317" s="68" t="s">
        <v>30</v>
      </c>
      <c r="P317" s="70" t="e">
        <f>$U317</f>
        <v>#DIV/0!</v>
      </c>
      <c r="Q317" s="11">
        <f>G317/G$858*0.35</f>
        <v>2.404979786843072</v>
      </c>
      <c r="R317" s="12">
        <f>H317/H$858*0.3</f>
        <v>0.63</v>
      </c>
      <c r="S317" s="13">
        <f>W317/W$858*0.3</f>
        <v>0.19017857142857142</v>
      </c>
      <c r="T317" s="12" t="e">
        <f>V317/V$858*0.05</f>
        <v>#DIV/0!</v>
      </c>
      <c r="U317" s="14" t="e">
        <f>Q317+R317+S317+T317</f>
        <v>#DIV/0!</v>
      </c>
      <c r="V317" s="15">
        <f>IF(O317="Não",0,1)</f>
        <v>1</v>
      </c>
      <c r="W317" s="15">
        <f>IF(ISERROR(I317+J317+K317+L317+M317+N317),0,I317+J317+K317+L317+M317+N317)</f>
        <v>142</v>
      </c>
      <c r="X317" s="44">
        <f>IF(ISERROR(ABS(1-U317/'Antigo 2020 2'!U317)),0,ABS(1-U317/'Antigo 2020 2'!U317))</f>
        <v>0</v>
      </c>
      <c r="Y317" s="56">
        <f>INT(X317*100000000000)</f>
        <v>0</v>
      </c>
      <c r="Z317" s="15">
        <f>IF(COUNTIF(Y$5:Y317,Y317)&gt;1,RANK(Y317,Y$5:Y$857)+COUNTIF(Y$5:Y317,Y317)-1,RANK(Y317,Y$5:Y$857))</f>
        <v>313</v>
      </c>
    </row>
    <row r="318" spans="1:26" ht="16.5" thickTop="1" thickBot="1">
      <c r="A318" s="65" t="s">
        <v>671</v>
      </c>
      <c r="B318" s="66" t="s">
        <v>672</v>
      </c>
      <c r="C318" s="67">
        <v>1115.3999999999999</v>
      </c>
      <c r="D318" s="67">
        <v>1062</v>
      </c>
      <c r="E318" s="67">
        <f>(C318+D318)/2</f>
        <v>1088.6999999999998</v>
      </c>
      <c r="F318" s="68">
        <v>6542</v>
      </c>
      <c r="G318" s="68">
        <f>E318+F318</f>
        <v>7630.7</v>
      </c>
      <c r="H318" s="68">
        <v>950</v>
      </c>
      <c r="I318" s="68">
        <v>166</v>
      </c>
      <c r="J318" s="68">
        <v>0</v>
      </c>
      <c r="K318" s="68">
        <v>80</v>
      </c>
      <c r="L318" s="68">
        <v>0</v>
      </c>
      <c r="M318" s="68">
        <v>0</v>
      </c>
      <c r="N318" s="68">
        <v>150</v>
      </c>
      <c r="O318" s="68" t="s">
        <v>30</v>
      </c>
      <c r="P318" s="70" t="e">
        <f>$U318</f>
        <v>#DIV/0!</v>
      </c>
      <c r="Q318" s="11">
        <f>G318/G$858*0.35</f>
        <v>1.9630613744946708</v>
      </c>
      <c r="R318" s="12">
        <f>H318/H$858*0.3</f>
        <v>1.425</v>
      </c>
      <c r="S318" s="13">
        <f>W318/W$858*0.3</f>
        <v>0.53035714285714286</v>
      </c>
      <c r="T318" s="12" t="e">
        <f>V318/V$858*0.05</f>
        <v>#DIV/0!</v>
      </c>
      <c r="U318" s="14" t="e">
        <f>Q318+R318+S318+T318</f>
        <v>#DIV/0!</v>
      </c>
      <c r="V318" s="15">
        <f>IF(O318="Não",0,1)</f>
        <v>1</v>
      </c>
      <c r="W318" s="15">
        <f>IF(ISERROR(I318+J318+K318+L318+M318+N318),0,I318+J318+K318+L318+M318+N318)</f>
        <v>396</v>
      </c>
      <c r="X318" s="44">
        <f>IF(ISERROR(ABS(1-U318/'Antigo 2020 2'!U318)),0,ABS(1-U318/'Antigo 2020 2'!U318))</f>
        <v>0</v>
      </c>
      <c r="Y318" s="56">
        <f>INT(X318*100000000000)</f>
        <v>0</v>
      </c>
      <c r="Z318" s="15">
        <f>IF(COUNTIF(Y$5:Y318,Y318)&gt;1,RANK(Y318,Y$5:Y$857)+COUNTIF(Y$5:Y318,Y318)-1,RANK(Y318,Y$5:Y$857))</f>
        <v>314</v>
      </c>
    </row>
    <row r="319" spans="1:26" ht="25.5" thickTop="1" thickBot="1">
      <c r="A319" s="65" t="s">
        <v>54</v>
      </c>
      <c r="B319" s="66" t="s">
        <v>673</v>
      </c>
      <c r="C319" s="67">
        <v>420.2</v>
      </c>
      <c r="D319" s="67">
        <v>310</v>
      </c>
      <c r="E319" s="67">
        <f>(C319+D319)/2</f>
        <v>365.1</v>
      </c>
      <c r="F319" s="68">
        <v>97647</v>
      </c>
      <c r="G319" s="68">
        <f>E319+F319</f>
        <v>98012.1</v>
      </c>
      <c r="H319" s="68">
        <v>1330</v>
      </c>
      <c r="I319" s="68">
        <v>268</v>
      </c>
      <c r="J319" s="68">
        <v>0</v>
      </c>
      <c r="K319" s="68">
        <v>75</v>
      </c>
      <c r="L319" s="68">
        <v>0</v>
      </c>
      <c r="M319" s="68">
        <v>0</v>
      </c>
      <c r="N319" s="68">
        <v>90</v>
      </c>
      <c r="O319" s="68" t="s">
        <v>30</v>
      </c>
      <c r="P319" s="70" t="e">
        <f>$U319</f>
        <v>#DIV/0!</v>
      </c>
      <c r="Q319" s="11">
        <f>G319/G$858*0.35</f>
        <v>25.214432194046307</v>
      </c>
      <c r="R319" s="12">
        <f>H319/H$858*0.3</f>
        <v>1.9950000000000001</v>
      </c>
      <c r="S319" s="13">
        <f>W319/W$858*0.3</f>
        <v>0.57991071428571428</v>
      </c>
      <c r="T319" s="12" t="e">
        <f>V319/V$858*0.05</f>
        <v>#DIV/0!</v>
      </c>
      <c r="U319" s="14" t="e">
        <f>Q319+R319+S319+T319</f>
        <v>#DIV/0!</v>
      </c>
      <c r="V319" s="15">
        <f>IF(O319="Não",0,1)</f>
        <v>1</v>
      </c>
      <c r="W319" s="15">
        <f>IF(ISERROR(I319+J319+K319+L319+M319+N319),0,I319+J319+K319+L319+M319+N319)</f>
        <v>433</v>
      </c>
      <c r="X319" s="44">
        <f>IF(ISERROR(ABS(1-U319/'Antigo 2020 2'!U319)),0,ABS(1-U319/'Antigo 2020 2'!U319))</f>
        <v>0</v>
      </c>
      <c r="Y319" s="56">
        <f>INT(X319*100000000000)</f>
        <v>0</v>
      </c>
      <c r="Z319" s="15">
        <f>IF(COUNTIF(Y$5:Y319,Y319)&gt;1,RANK(Y319,Y$5:Y$857)+COUNTIF(Y$5:Y319,Y319)-1,RANK(Y319,Y$5:Y$857))</f>
        <v>315</v>
      </c>
    </row>
    <row r="320" spans="1:26" ht="16.5" thickTop="1" thickBot="1">
      <c r="A320" s="65" t="s">
        <v>674</v>
      </c>
      <c r="B320" s="66" t="s">
        <v>675</v>
      </c>
      <c r="C320" s="67">
        <v>63358</v>
      </c>
      <c r="D320" s="67">
        <v>63366</v>
      </c>
      <c r="E320" s="67">
        <f>(C320+D320)/2</f>
        <v>63362</v>
      </c>
      <c r="F320" s="68">
        <v>12309</v>
      </c>
      <c r="G320" s="68">
        <f>E320+F320</f>
        <v>75671</v>
      </c>
      <c r="H320" s="68">
        <v>1520</v>
      </c>
      <c r="I320" s="68">
        <v>283</v>
      </c>
      <c r="J320" s="68">
        <v>0</v>
      </c>
      <c r="K320" s="68">
        <v>20</v>
      </c>
      <c r="L320" s="68">
        <v>150</v>
      </c>
      <c r="M320" s="68">
        <v>20</v>
      </c>
      <c r="N320" s="68">
        <v>120</v>
      </c>
      <c r="O320" s="68" t="s">
        <v>30</v>
      </c>
      <c r="P320" s="70" t="e">
        <f>$U320</f>
        <v>#DIV/0!</v>
      </c>
      <c r="Q320" s="11">
        <f>G320/G$858*0.35</f>
        <v>19.466997427416388</v>
      </c>
      <c r="R320" s="12">
        <f>H320/H$858*0.3</f>
        <v>2.2799999999999998</v>
      </c>
      <c r="S320" s="13">
        <f>W320/W$858*0.3</f>
        <v>0.79419642857142847</v>
      </c>
      <c r="T320" s="12" t="e">
        <f>V320/V$858*0.05</f>
        <v>#DIV/0!</v>
      </c>
      <c r="U320" s="14" t="e">
        <f>Q320+R320+S320+T320</f>
        <v>#DIV/0!</v>
      </c>
      <c r="V320" s="15">
        <f>IF(O320="Não",0,1)</f>
        <v>1</v>
      </c>
      <c r="W320" s="15">
        <f>IF(ISERROR(I320+J320+K320+L320+M320+N320),0,I320+J320+K320+L320+M320+N320)</f>
        <v>593</v>
      </c>
      <c r="X320" s="44">
        <f>IF(ISERROR(ABS(1-U320/'Antigo 2020 2'!U320)),0,ABS(1-U320/'Antigo 2020 2'!U320))</f>
        <v>0</v>
      </c>
      <c r="Y320" s="56">
        <f>INT(X320*100000000000)</f>
        <v>0</v>
      </c>
      <c r="Z320" s="15">
        <f>IF(COUNTIF(Y$5:Y320,Y320)&gt;1,RANK(Y320,Y$5:Y$857)+COUNTIF(Y$5:Y320,Y320)-1,RANK(Y320,Y$5:Y$857))</f>
        <v>316</v>
      </c>
    </row>
    <row r="321" spans="1:26" ht="16.5" thickTop="1" thickBot="1">
      <c r="A321" s="65" t="s">
        <v>676</v>
      </c>
      <c r="B321" s="66" t="s">
        <v>677</v>
      </c>
      <c r="C321" s="67">
        <v>1553.5</v>
      </c>
      <c r="D321" s="67">
        <v>1504</v>
      </c>
      <c r="E321" s="67">
        <f>(C321+D321)/2</f>
        <v>1528.75</v>
      </c>
      <c r="F321" s="68">
        <v>5751</v>
      </c>
      <c r="G321" s="68">
        <f>E321+F321</f>
        <v>7279.75</v>
      </c>
      <c r="H321" s="68">
        <v>271</v>
      </c>
      <c r="I321" s="68">
        <v>76</v>
      </c>
      <c r="J321" s="68"/>
      <c r="K321" s="68">
        <v>62</v>
      </c>
      <c r="L321" s="68"/>
      <c r="M321" s="68">
        <v>35</v>
      </c>
      <c r="N321" s="68"/>
      <c r="O321" s="68" t="s">
        <v>30</v>
      </c>
      <c r="P321" s="70" t="e">
        <f>$U321</f>
        <v>#DIV/0!</v>
      </c>
      <c r="Q321" s="11">
        <f>G321/G$858*0.35</f>
        <v>1.8727765527379638</v>
      </c>
      <c r="R321" s="12">
        <f>H321/H$858*0.3</f>
        <v>0.40649999999999997</v>
      </c>
      <c r="S321" s="13">
        <f>W321/W$858*0.3</f>
        <v>0.23169642857142858</v>
      </c>
      <c r="T321" s="12" t="e">
        <f>V321/V$858*0.05</f>
        <v>#DIV/0!</v>
      </c>
      <c r="U321" s="14" t="e">
        <f>Q321+R321+S321+T321</f>
        <v>#DIV/0!</v>
      </c>
      <c r="V321" s="15">
        <f>IF(O321="Não",0,1)</f>
        <v>1</v>
      </c>
      <c r="W321" s="15">
        <f>IF(ISERROR(I321+J321+K321+L321+M321+N321),0,I321+J321+K321+L321+M321+N321)</f>
        <v>173</v>
      </c>
      <c r="X321" s="44">
        <f>IF(ISERROR(ABS(1-U321/'Antigo 2020 2'!U321)),0,ABS(1-U321/'Antigo 2020 2'!U321))</f>
        <v>0</v>
      </c>
      <c r="Y321" s="56">
        <f>INT(X321*100000000000)</f>
        <v>0</v>
      </c>
      <c r="Z321" s="15">
        <f>IF(COUNTIF(Y$5:Y321,Y321)&gt;1,RANK(Y321,Y$5:Y$857)+COUNTIF(Y$5:Y321,Y321)-1,RANK(Y321,Y$5:Y$857))</f>
        <v>317</v>
      </c>
    </row>
    <row r="322" spans="1:26" ht="16.5" thickTop="1" thickBot="1">
      <c r="A322" s="65" t="s">
        <v>36</v>
      </c>
      <c r="B322" s="66" t="s">
        <v>678</v>
      </c>
      <c r="C322" s="67">
        <v>10685</v>
      </c>
      <c r="D322" s="67">
        <v>11145</v>
      </c>
      <c r="E322" s="67">
        <f>(C322+D322)/2</f>
        <v>10915</v>
      </c>
      <c r="F322" s="68">
        <v>33724</v>
      </c>
      <c r="G322" s="68">
        <f>E322+F322</f>
        <v>44639</v>
      </c>
      <c r="H322" s="68">
        <v>821</v>
      </c>
      <c r="I322" s="68">
        <v>95</v>
      </c>
      <c r="J322" s="68">
        <v>0</v>
      </c>
      <c r="K322" s="68">
        <v>0</v>
      </c>
      <c r="L322" s="68">
        <v>0</v>
      </c>
      <c r="M322" s="68">
        <v>0</v>
      </c>
      <c r="N322" s="68">
        <v>50</v>
      </c>
      <c r="O322" s="68" t="s">
        <v>23</v>
      </c>
      <c r="P322" s="70" t="e">
        <f>$U322</f>
        <v>#DIV/0!</v>
      </c>
      <c r="Q322" s="11">
        <f>G322/G$858*0.35</f>
        <v>11.48375597206909</v>
      </c>
      <c r="R322" s="12">
        <f>H322/H$858*0.3</f>
        <v>1.2315</v>
      </c>
      <c r="S322" s="13">
        <f>W322/W$858*0.3</f>
        <v>0.19419642857142858</v>
      </c>
      <c r="T322" s="12" t="e">
        <f>V322/V$858*0.05</f>
        <v>#DIV/0!</v>
      </c>
      <c r="U322" s="14" t="e">
        <f>Q322+R322+S322+T322</f>
        <v>#DIV/0!</v>
      </c>
      <c r="V322" s="15">
        <f>IF(O322="Não",0,1)</f>
        <v>0</v>
      </c>
      <c r="W322" s="15">
        <f>IF(ISERROR(I322+J322+K322+L322+M322+N322),0,I322+J322+K322+L322+M322+N322)</f>
        <v>145</v>
      </c>
      <c r="X322" s="44">
        <f>IF(ISERROR(ABS(1-U322/'Antigo 2020 2'!U322)),0,ABS(1-U322/'Antigo 2020 2'!U322))</f>
        <v>0</v>
      </c>
      <c r="Y322" s="56">
        <f>INT(X322*100000000000)</f>
        <v>0</v>
      </c>
      <c r="Z322" s="15">
        <f>IF(COUNTIF(Y$5:Y322,Y322)&gt;1,RANK(Y322,Y$5:Y$857)+COUNTIF(Y$5:Y322,Y322)-1,RANK(Y322,Y$5:Y$857))</f>
        <v>318</v>
      </c>
    </row>
    <row r="323" spans="1:26" ht="16.5" thickTop="1" thickBot="1">
      <c r="A323" s="65" t="s">
        <v>679</v>
      </c>
      <c r="B323" s="66" t="s">
        <v>680</v>
      </c>
      <c r="C323" s="67">
        <v>14619</v>
      </c>
      <c r="D323" s="67">
        <v>17083</v>
      </c>
      <c r="E323" s="67">
        <f>(C323+D323)/2</f>
        <v>15851</v>
      </c>
      <c r="F323" s="68">
        <v>18743</v>
      </c>
      <c r="G323" s="68">
        <f>E323+F323</f>
        <v>34594</v>
      </c>
      <c r="H323" s="68">
        <v>1700</v>
      </c>
      <c r="I323" s="68">
        <v>256</v>
      </c>
      <c r="J323" s="68">
        <v>0</v>
      </c>
      <c r="K323" s="68">
        <v>300</v>
      </c>
      <c r="L323" s="68">
        <v>0</v>
      </c>
      <c r="M323" s="68">
        <v>0</v>
      </c>
      <c r="N323" s="68">
        <v>20</v>
      </c>
      <c r="O323" s="68" t="s">
        <v>23</v>
      </c>
      <c r="P323" s="70" t="e">
        <f>$U323</f>
        <v>#DIV/0!</v>
      </c>
      <c r="Q323" s="11">
        <f>G323/G$858*0.35</f>
        <v>8.8995957368614462</v>
      </c>
      <c r="R323" s="12">
        <f>H323/H$858*0.3</f>
        <v>2.5499999999999998</v>
      </c>
      <c r="S323" s="13">
        <f>W323/W$858*0.3</f>
        <v>0.77142857142857146</v>
      </c>
      <c r="T323" s="12" t="e">
        <f>V323/V$858*0.05</f>
        <v>#DIV/0!</v>
      </c>
      <c r="U323" s="14" t="e">
        <f>Q323+R323+S323+T323</f>
        <v>#DIV/0!</v>
      </c>
      <c r="V323" s="15">
        <f>IF(O323="Não",0,1)</f>
        <v>0</v>
      </c>
      <c r="W323" s="15">
        <f>IF(ISERROR(I323+J323+K323+L323+M323+N323),0,I323+J323+K323+L323+M323+N323)</f>
        <v>576</v>
      </c>
      <c r="X323" s="44">
        <f>IF(ISERROR(ABS(1-U323/'Antigo 2020 2'!U323)),0,ABS(1-U323/'Antigo 2020 2'!U323))</f>
        <v>0</v>
      </c>
      <c r="Y323" s="56">
        <f>INT(X323*100000000000)</f>
        <v>0</v>
      </c>
      <c r="Z323" s="15">
        <f>IF(COUNTIF(Y$5:Y323,Y323)&gt;1,RANK(Y323,Y$5:Y$857)+COUNTIF(Y$5:Y323,Y323)-1,RANK(Y323,Y$5:Y$857))</f>
        <v>319</v>
      </c>
    </row>
    <row r="324" spans="1:26" ht="16.5" thickTop="1" thickBot="1">
      <c r="A324" s="65" t="s">
        <v>681</v>
      </c>
      <c r="B324" s="66" t="s">
        <v>682</v>
      </c>
      <c r="C324" s="67">
        <v>3797.2999999999997</v>
      </c>
      <c r="D324" s="67">
        <v>4715</v>
      </c>
      <c r="E324" s="67">
        <f>(C324+D324)/2</f>
        <v>4256.1499999999996</v>
      </c>
      <c r="F324" s="68">
        <v>4950</v>
      </c>
      <c r="G324" s="68">
        <f>E324+F324</f>
        <v>9206.15</v>
      </c>
      <c r="H324" s="68">
        <v>2600</v>
      </c>
      <c r="I324" s="68">
        <v>116</v>
      </c>
      <c r="J324" s="68">
        <v>0</v>
      </c>
      <c r="K324" s="68">
        <v>40</v>
      </c>
      <c r="L324" s="68">
        <v>50</v>
      </c>
      <c r="M324" s="68">
        <v>0</v>
      </c>
      <c r="N324" s="68">
        <v>70</v>
      </c>
      <c r="O324" s="68" t="s">
        <v>30</v>
      </c>
      <c r="P324" s="70" t="e">
        <f>$U324</f>
        <v>#DIV/0!</v>
      </c>
      <c r="Q324" s="11">
        <f>G324/G$858*0.35</f>
        <v>2.368359059169423</v>
      </c>
      <c r="R324" s="12">
        <f>H324/H$858*0.3</f>
        <v>3.9</v>
      </c>
      <c r="S324" s="13">
        <f>W324/W$858*0.3</f>
        <v>0.36964285714285716</v>
      </c>
      <c r="T324" s="12" t="e">
        <f>V324/V$858*0.05</f>
        <v>#DIV/0!</v>
      </c>
      <c r="U324" s="14" t="e">
        <f>Q324+R324+S324+T324</f>
        <v>#DIV/0!</v>
      </c>
      <c r="V324" s="15">
        <f>IF(O324="Não",0,1)</f>
        <v>1</v>
      </c>
      <c r="W324" s="15">
        <f>IF(ISERROR(I324+J324+K324+L324+M324+N324),0,I324+J324+K324+L324+M324+N324)</f>
        <v>276</v>
      </c>
      <c r="X324" s="44">
        <f>IF(ISERROR(ABS(1-U324/'Antigo 2020 2'!U324)),0,ABS(1-U324/'Antigo 2020 2'!U324))</f>
        <v>0</v>
      </c>
      <c r="Y324" s="56">
        <f>INT(X324*100000000000)</f>
        <v>0</v>
      </c>
      <c r="Z324" s="15">
        <f>IF(COUNTIF(Y$5:Y324,Y324)&gt;1,RANK(Y324,Y$5:Y$857)+COUNTIF(Y$5:Y324,Y324)-1,RANK(Y324,Y$5:Y$857))</f>
        <v>320</v>
      </c>
    </row>
    <row r="325" spans="1:26" ht="16.5" thickTop="1" thickBot="1">
      <c r="A325" s="65" t="s">
        <v>683</v>
      </c>
      <c r="B325" s="66" t="s">
        <v>684</v>
      </c>
      <c r="C325" s="67">
        <v>9210.5300000000007</v>
      </c>
      <c r="D325" s="67">
        <v>8947</v>
      </c>
      <c r="E325" s="67">
        <f>(C325+D325)/2</f>
        <v>9078.7649999999994</v>
      </c>
      <c r="F325" s="68">
        <v>8715</v>
      </c>
      <c r="G325" s="68">
        <f>E325+F325</f>
        <v>17793.764999999999</v>
      </c>
      <c r="H325" s="68">
        <v>800</v>
      </c>
      <c r="I325" s="68">
        <v>220</v>
      </c>
      <c r="J325" s="68"/>
      <c r="K325" s="68">
        <v>400</v>
      </c>
      <c r="L325" s="68"/>
      <c r="M325" s="68"/>
      <c r="N325" s="68">
        <v>100</v>
      </c>
      <c r="O325" s="68" t="s">
        <v>30</v>
      </c>
      <c r="P325" s="70" t="e">
        <f>$U325</f>
        <v>#DIV/0!</v>
      </c>
      <c r="Q325" s="11">
        <f>G325/G$858*0.35</f>
        <v>4.5775948180815869</v>
      </c>
      <c r="R325" s="12">
        <f>H325/H$858*0.3</f>
        <v>1.2</v>
      </c>
      <c r="S325" s="13">
        <f>W325/W$858*0.3</f>
        <v>0.9642857142857143</v>
      </c>
      <c r="T325" s="12" t="e">
        <f>V325/V$858*0.05</f>
        <v>#DIV/0!</v>
      </c>
      <c r="U325" s="14" t="e">
        <f>Q325+R325+S325+T325</f>
        <v>#DIV/0!</v>
      </c>
      <c r="V325" s="15">
        <f>IF(O325="Não",0,1)</f>
        <v>1</v>
      </c>
      <c r="W325" s="15">
        <f>IF(ISERROR(I325+J325+K325+L325+M325+N325),0,I325+J325+K325+L325+M325+N325)</f>
        <v>720</v>
      </c>
      <c r="X325" s="44">
        <f>IF(ISERROR(ABS(1-U325/'Antigo 2020 2'!U325)),0,ABS(1-U325/'Antigo 2020 2'!U325))</f>
        <v>0</v>
      </c>
      <c r="Y325" s="56">
        <f>INT(X325*100000000000)</f>
        <v>0</v>
      </c>
      <c r="Z325" s="15">
        <f>IF(COUNTIF(Y$5:Y325,Y325)&gt;1,RANK(Y325,Y$5:Y$857)+COUNTIF(Y$5:Y325,Y325)-1,RANK(Y325,Y$5:Y$857))</f>
        <v>321</v>
      </c>
    </row>
    <row r="326" spans="1:26" ht="16.5" thickTop="1" thickBot="1">
      <c r="A326" s="65" t="s">
        <v>685</v>
      </c>
      <c r="B326" s="66" t="s">
        <v>686</v>
      </c>
      <c r="C326" s="67">
        <v>6043</v>
      </c>
      <c r="D326" s="67">
        <v>6193</v>
      </c>
      <c r="E326" s="67">
        <f>(C326+D326)/2</f>
        <v>6118</v>
      </c>
      <c r="F326" s="68">
        <v>4646</v>
      </c>
      <c r="G326" s="68">
        <f>E326+F326</f>
        <v>10764</v>
      </c>
      <c r="H326" s="68">
        <v>250</v>
      </c>
      <c r="I326" s="68">
        <v>103</v>
      </c>
      <c r="J326" s="68">
        <v>0</v>
      </c>
      <c r="K326" s="68">
        <v>50</v>
      </c>
      <c r="L326" s="68">
        <v>0</v>
      </c>
      <c r="M326" s="68">
        <v>35</v>
      </c>
      <c r="N326" s="68">
        <v>35</v>
      </c>
      <c r="O326" s="68" t="s">
        <v>30</v>
      </c>
      <c r="P326" s="70" t="e">
        <f>$U326</f>
        <v>#DIV/0!</v>
      </c>
      <c r="Q326" s="11">
        <f>G326/G$858*0.35</f>
        <v>2.7691289966923924</v>
      </c>
      <c r="R326" s="12">
        <f>H326/H$858*0.3</f>
        <v>0.375</v>
      </c>
      <c r="S326" s="13">
        <f>W326/W$858*0.3</f>
        <v>0.29866071428571428</v>
      </c>
      <c r="T326" s="12" t="e">
        <f>V326/V$858*0.05</f>
        <v>#DIV/0!</v>
      </c>
      <c r="U326" s="14" t="e">
        <f>Q326+R326+S326+T326</f>
        <v>#DIV/0!</v>
      </c>
      <c r="V326" s="15">
        <f>IF(O326="Não",0,1)</f>
        <v>1</v>
      </c>
      <c r="W326" s="15">
        <f>IF(ISERROR(I326+J326+K326+L326+M326+N326),0,I326+J326+K326+L326+M326+N326)</f>
        <v>223</v>
      </c>
      <c r="X326" s="44">
        <f>IF(ISERROR(ABS(1-U326/'Antigo 2020 2'!U326)),0,ABS(1-U326/'Antigo 2020 2'!U326))</f>
        <v>0</v>
      </c>
      <c r="Y326" s="56">
        <f>INT(X326*100000000000)</f>
        <v>0</v>
      </c>
      <c r="Z326" s="15">
        <f>IF(COUNTIF(Y$5:Y326,Y326)&gt;1,RANK(Y326,Y$5:Y$857)+COUNTIF(Y$5:Y326,Y326)-1,RANK(Y326,Y$5:Y$857))</f>
        <v>322</v>
      </c>
    </row>
    <row r="327" spans="1:26" ht="16.5" thickTop="1" thickBot="1">
      <c r="A327" s="65" t="s">
        <v>687</v>
      </c>
      <c r="B327" s="66" t="s">
        <v>688</v>
      </c>
      <c r="C327" s="67">
        <v>1106.99</v>
      </c>
      <c r="D327" s="67">
        <v>907</v>
      </c>
      <c r="E327" s="67">
        <f>(C327+D327)/2</f>
        <v>1006.995</v>
      </c>
      <c r="F327" s="68">
        <v>12410</v>
      </c>
      <c r="G327" s="68">
        <f>E327+F327</f>
        <v>13416.995000000001</v>
      </c>
      <c r="H327" s="68">
        <v>653</v>
      </c>
      <c r="I327" s="68">
        <v>154</v>
      </c>
      <c r="J327" s="68">
        <v>0</v>
      </c>
      <c r="K327" s="68">
        <v>0</v>
      </c>
      <c r="L327" s="68">
        <v>0</v>
      </c>
      <c r="M327" s="68">
        <v>0</v>
      </c>
      <c r="N327" s="68">
        <v>34</v>
      </c>
      <c r="O327" s="68" t="s">
        <v>30</v>
      </c>
      <c r="P327" s="70" t="e">
        <f>$U327</f>
        <v>#DIV/0!</v>
      </c>
      <c r="Q327" s="11">
        <f>G327/G$858*0.35</f>
        <v>3.4516341418596106</v>
      </c>
      <c r="R327" s="12">
        <f>H327/H$858*0.3</f>
        <v>0.97950000000000004</v>
      </c>
      <c r="S327" s="13">
        <f>W327/W$858*0.3</f>
        <v>0.25178571428571428</v>
      </c>
      <c r="T327" s="12" t="e">
        <f>V327/V$858*0.05</f>
        <v>#DIV/0!</v>
      </c>
      <c r="U327" s="14" t="e">
        <f>Q327+R327+S327+T327</f>
        <v>#DIV/0!</v>
      </c>
      <c r="V327" s="15">
        <f>IF(O327="Não",0,1)</f>
        <v>1</v>
      </c>
      <c r="W327" s="15">
        <f>IF(ISERROR(I327+J327+K327+L327+M327+N327),0,I327+J327+K327+L327+M327+N327)</f>
        <v>188</v>
      </c>
      <c r="X327" s="44">
        <f>IF(ISERROR(ABS(1-U327/'Antigo 2020 2'!U327)),0,ABS(1-U327/'Antigo 2020 2'!U327))</f>
        <v>0</v>
      </c>
      <c r="Y327" s="56">
        <f>INT(X327*100000000000)</f>
        <v>0</v>
      </c>
      <c r="Z327" s="15">
        <f>IF(COUNTIF(Y$5:Y327,Y327)&gt;1,RANK(Y327,Y$5:Y$857)+COUNTIF(Y$5:Y327,Y327)-1,RANK(Y327,Y$5:Y$857))</f>
        <v>323</v>
      </c>
    </row>
    <row r="328" spans="1:26" ht="16.5" thickTop="1" thickBot="1">
      <c r="A328" s="65" t="s">
        <v>689</v>
      </c>
      <c r="B328" s="66" t="s">
        <v>690</v>
      </c>
      <c r="C328" s="67">
        <v>352.19000000000005</v>
      </c>
      <c r="D328" s="67">
        <v>253</v>
      </c>
      <c r="E328" s="67">
        <f>(C328+D328)/2</f>
        <v>302.59500000000003</v>
      </c>
      <c r="F328" s="68">
        <v>3708</v>
      </c>
      <c r="G328" s="68">
        <f>E328+F328</f>
        <v>4010.5950000000003</v>
      </c>
      <c r="H328" s="68">
        <v>160</v>
      </c>
      <c r="I328" s="68">
        <v>97</v>
      </c>
      <c r="J328" s="68">
        <v>0</v>
      </c>
      <c r="K328" s="68">
        <v>72</v>
      </c>
      <c r="L328" s="68">
        <v>0</v>
      </c>
      <c r="M328" s="68">
        <v>0</v>
      </c>
      <c r="N328" s="68">
        <v>8</v>
      </c>
      <c r="O328" s="68" t="s">
        <v>23</v>
      </c>
      <c r="P328" s="70" t="e">
        <f>$U328</f>
        <v>#DIV/0!</v>
      </c>
      <c r="Q328" s="11">
        <f>G328/G$858*0.35</f>
        <v>1.0317590959206173</v>
      </c>
      <c r="R328" s="12">
        <f>H328/H$858*0.3</f>
        <v>0.24</v>
      </c>
      <c r="S328" s="13">
        <f>W328/W$858*0.3</f>
        <v>0.23705357142857142</v>
      </c>
      <c r="T328" s="12" t="e">
        <f>V328/V$858*0.05</f>
        <v>#DIV/0!</v>
      </c>
      <c r="U328" s="14" t="e">
        <f>Q328+R328+S328+T328</f>
        <v>#DIV/0!</v>
      </c>
      <c r="V328" s="15">
        <f>IF(O328="Não",0,1)</f>
        <v>0</v>
      </c>
      <c r="W328" s="15">
        <f>IF(ISERROR(I328+J328+K328+L328+M328+N328),0,I328+J328+K328+L328+M328+N328)</f>
        <v>177</v>
      </c>
      <c r="X328" s="44">
        <f>IF(ISERROR(ABS(1-U328/'Antigo 2020 2'!U328)),0,ABS(1-U328/'Antigo 2020 2'!U328))</f>
        <v>0</v>
      </c>
      <c r="Y328" s="56">
        <f>INT(X328*100000000000)</f>
        <v>0</v>
      </c>
      <c r="Z328" s="15">
        <f>IF(COUNTIF(Y$5:Y328,Y328)&gt;1,RANK(Y328,Y$5:Y$857)+COUNTIF(Y$5:Y328,Y328)-1,RANK(Y328,Y$5:Y$857))</f>
        <v>324</v>
      </c>
    </row>
    <row r="329" spans="1:26" ht="16.5" thickTop="1" thickBot="1">
      <c r="A329" s="65" t="s">
        <v>691</v>
      </c>
      <c r="B329" s="66" t="s">
        <v>692</v>
      </c>
      <c r="C329" s="67">
        <v>90741</v>
      </c>
      <c r="D329" s="67">
        <v>92966</v>
      </c>
      <c r="E329" s="67">
        <f>(C329+D329)/2</f>
        <v>91853.5</v>
      </c>
      <c r="F329" s="68">
        <v>44234</v>
      </c>
      <c r="G329" s="68">
        <f>E329+F329</f>
        <v>136087.5</v>
      </c>
      <c r="H329" s="68">
        <v>850</v>
      </c>
      <c r="I329" s="68">
        <v>170</v>
      </c>
      <c r="J329" s="68">
        <v>0</v>
      </c>
      <c r="K329" s="68">
        <v>50</v>
      </c>
      <c r="L329" s="68">
        <v>0</v>
      </c>
      <c r="M329" s="68">
        <v>0</v>
      </c>
      <c r="N329" s="68">
        <v>20</v>
      </c>
      <c r="O329" s="68" t="s">
        <v>30</v>
      </c>
      <c r="P329" s="70" t="e">
        <f>$U329</f>
        <v>#DIV/0!</v>
      </c>
      <c r="Q329" s="11">
        <f>G329/G$858*0.35</f>
        <v>35.009647188533627</v>
      </c>
      <c r="R329" s="12">
        <f>H329/H$858*0.3</f>
        <v>1.2749999999999999</v>
      </c>
      <c r="S329" s="13">
        <f>W329/W$858*0.3</f>
        <v>0.3214285714285714</v>
      </c>
      <c r="T329" s="12" t="e">
        <f>V329/V$858*0.05</f>
        <v>#DIV/0!</v>
      </c>
      <c r="U329" s="14" t="e">
        <f>Q329+R329+S329+T329</f>
        <v>#DIV/0!</v>
      </c>
      <c r="V329" s="15">
        <f>IF(O329="Não",0,1)</f>
        <v>1</v>
      </c>
      <c r="W329" s="15">
        <f>IF(ISERROR(I329+J329+K329+L329+M329+N329),0,I329+J329+K329+L329+M329+N329)</f>
        <v>240</v>
      </c>
      <c r="X329" s="44">
        <f>IF(ISERROR(ABS(1-U329/'Antigo 2020 2'!U329)),0,ABS(1-U329/'Antigo 2020 2'!U329))</f>
        <v>0</v>
      </c>
      <c r="Y329" s="56">
        <f>INT(X329*100000000000)</f>
        <v>0</v>
      </c>
      <c r="Z329" s="15">
        <f>IF(COUNTIF(Y$5:Y329,Y329)&gt;1,RANK(Y329,Y$5:Y$857)+COUNTIF(Y$5:Y329,Y329)-1,RANK(Y329,Y$5:Y$857))</f>
        <v>325</v>
      </c>
    </row>
    <row r="330" spans="1:26" ht="16.5" thickTop="1" thickBot="1">
      <c r="A330" s="65" t="s">
        <v>60</v>
      </c>
      <c r="B330" s="66" t="s">
        <v>693</v>
      </c>
      <c r="C330" s="67">
        <v>8046</v>
      </c>
      <c r="D330" s="67">
        <v>8446</v>
      </c>
      <c r="E330" s="67">
        <f>(C330+D330)/2</f>
        <v>8246</v>
      </c>
      <c r="F330" s="68">
        <v>3337</v>
      </c>
      <c r="G330" s="68">
        <f>E330+F330</f>
        <v>11583</v>
      </c>
      <c r="H330" s="68">
        <v>386</v>
      </c>
      <c r="I330" s="68">
        <v>179</v>
      </c>
      <c r="J330" s="68">
        <v>47</v>
      </c>
      <c r="K330" s="68">
        <v>386</v>
      </c>
      <c r="L330" s="68">
        <v>0</v>
      </c>
      <c r="M330" s="68">
        <v>0</v>
      </c>
      <c r="N330" s="68">
        <v>47</v>
      </c>
      <c r="O330" s="68" t="s">
        <v>30</v>
      </c>
      <c r="P330" s="70" t="e">
        <f>$U330</f>
        <v>#DIV/0!</v>
      </c>
      <c r="Q330" s="11">
        <f>G330/G$858*0.35</f>
        <v>2.9798235942668136</v>
      </c>
      <c r="R330" s="12">
        <f>H330/H$858*0.3</f>
        <v>0.57899999999999996</v>
      </c>
      <c r="S330" s="13">
        <f>W330/W$858*0.3</f>
        <v>0.88258928571428563</v>
      </c>
      <c r="T330" s="12" t="e">
        <f>V330/V$858*0.05</f>
        <v>#DIV/0!</v>
      </c>
      <c r="U330" s="14" t="e">
        <f>Q330+R330+S330+T330</f>
        <v>#DIV/0!</v>
      </c>
      <c r="V330" s="15">
        <f>IF(O330="Não",0,1)</f>
        <v>1</v>
      </c>
      <c r="W330" s="15">
        <f>IF(ISERROR(I330+J330+K330+L330+M330+N330),0,I330+J330+K330+L330+M330+N330)</f>
        <v>659</v>
      </c>
      <c r="X330" s="44">
        <f>IF(ISERROR(ABS(1-U330/'Antigo 2020 2'!U330)),0,ABS(1-U330/'Antigo 2020 2'!U330))</f>
        <v>0</v>
      </c>
      <c r="Y330" s="56">
        <f>INT(X330*100000000000)</f>
        <v>0</v>
      </c>
      <c r="Z330" s="15">
        <f>IF(COUNTIF(Y$5:Y330,Y330)&gt;1,RANK(Y330,Y$5:Y$857)+COUNTIF(Y$5:Y330,Y330)-1,RANK(Y330,Y$5:Y$857))</f>
        <v>326</v>
      </c>
    </row>
    <row r="331" spans="1:26" ht="16.5" thickTop="1" thickBot="1">
      <c r="A331" s="65" t="s">
        <v>694</v>
      </c>
      <c r="B331" s="66" t="s">
        <v>695</v>
      </c>
      <c r="C331" s="67">
        <v>710</v>
      </c>
      <c r="D331" s="67">
        <v>657</v>
      </c>
      <c r="E331" s="67">
        <f>(C331+D331)/2</f>
        <v>683.5</v>
      </c>
      <c r="F331" s="68">
        <v>2031</v>
      </c>
      <c r="G331" s="68">
        <f>E331+F331</f>
        <v>2714.5</v>
      </c>
      <c r="H331" s="68">
        <v>1020</v>
      </c>
      <c r="I331" s="68">
        <v>137</v>
      </c>
      <c r="J331" s="68"/>
      <c r="K331" s="68">
        <v>163</v>
      </c>
      <c r="L331" s="68"/>
      <c r="M331" s="68"/>
      <c r="N331" s="68">
        <v>8</v>
      </c>
      <c r="O331" s="68" t="s">
        <v>30</v>
      </c>
      <c r="P331" s="70" t="e">
        <f>$U331</f>
        <v>#DIV/0!</v>
      </c>
      <c r="Q331" s="11">
        <f>G331/G$858*0.35</f>
        <v>0.69832782065417121</v>
      </c>
      <c r="R331" s="12">
        <f>H331/H$858*0.3</f>
        <v>1.5299999999999998</v>
      </c>
      <c r="S331" s="13">
        <f>W331/W$858*0.3</f>
        <v>0.41249999999999998</v>
      </c>
      <c r="T331" s="12" t="e">
        <f>V331/V$858*0.05</f>
        <v>#DIV/0!</v>
      </c>
      <c r="U331" s="14" t="e">
        <f>Q331+R331+S331+T331</f>
        <v>#DIV/0!</v>
      </c>
      <c r="V331" s="15">
        <f>IF(O331="Não",0,1)</f>
        <v>1</v>
      </c>
      <c r="W331" s="15">
        <f>IF(ISERROR(I331+J331+K331+L331+M331+N331),0,I331+J331+K331+L331+M331+N331)</f>
        <v>308</v>
      </c>
      <c r="X331" s="44">
        <f>IF(ISERROR(ABS(1-U331/'Antigo 2020 2'!U331)),0,ABS(1-U331/'Antigo 2020 2'!U331))</f>
        <v>0</v>
      </c>
      <c r="Y331" s="56">
        <f>INT(X331*100000000000)</f>
        <v>0</v>
      </c>
      <c r="Z331" s="15">
        <f>IF(COUNTIF(Y$5:Y331,Y331)&gt;1,RANK(Y331,Y$5:Y$857)+COUNTIF(Y$5:Y331,Y331)-1,RANK(Y331,Y$5:Y$857))</f>
        <v>327</v>
      </c>
    </row>
    <row r="332" spans="1:26" ht="16.5" thickTop="1" thickBot="1">
      <c r="A332" s="65" t="s">
        <v>696</v>
      </c>
      <c r="B332" s="66" t="s">
        <v>697</v>
      </c>
      <c r="C332" s="67">
        <v>17182</v>
      </c>
      <c r="D332" s="67">
        <v>19792</v>
      </c>
      <c r="E332" s="67">
        <f>(C332+D332)/2</f>
        <v>18487</v>
      </c>
      <c r="F332" s="68">
        <v>3746</v>
      </c>
      <c r="G332" s="68">
        <f>E332+F332</f>
        <v>22233</v>
      </c>
      <c r="H332" s="68">
        <v>580</v>
      </c>
      <c r="I332" s="68">
        <v>174</v>
      </c>
      <c r="J332" s="68">
        <v>0</v>
      </c>
      <c r="K332" s="68">
        <v>180</v>
      </c>
      <c r="L332" s="68">
        <v>0</v>
      </c>
      <c r="M332" s="68">
        <v>0</v>
      </c>
      <c r="N332" s="68">
        <v>21</v>
      </c>
      <c r="O332" s="68" t="s">
        <v>30</v>
      </c>
      <c r="P332" s="70" t="e">
        <f>$U332</f>
        <v>#DIV/0!</v>
      </c>
      <c r="Q332" s="11">
        <f>G332/G$858*0.35</f>
        <v>5.7196251378169789</v>
      </c>
      <c r="R332" s="12">
        <f>H332/H$858*0.3</f>
        <v>0.87</v>
      </c>
      <c r="S332" s="13">
        <f>W332/W$858*0.3</f>
        <v>0.50223214285714279</v>
      </c>
      <c r="T332" s="12" t="e">
        <f>V332/V$858*0.05</f>
        <v>#DIV/0!</v>
      </c>
      <c r="U332" s="14" t="e">
        <f>Q332+R332+S332+T332</f>
        <v>#DIV/0!</v>
      </c>
      <c r="V332" s="15">
        <f>IF(O332="Não",0,1)</f>
        <v>1</v>
      </c>
      <c r="W332" s="15">
        <f>IF(ISERROR(I332+J332+K332+L332+M332+N332),0,I332+J332+K332+L332+M332+N332)</f>
        <v>375</v>
      </c>
      <c r="X332" s="44">
        <f>IF(ISERROR(ABS(1-U332/'Antigo 2020 2'!U332)),0,ABS(1-U332/'Antigo 2020 2'!U332))</f>
        <v>0</v>
      </c>
      <c r="Y332" s="56">
        <f>INT(X332*100000000000)</f>
        <v>0</v>
      </c>
      <c r="Z332" s="15">
        <f>IF(COUNTIF(Y$5:Y332,Y332)&gt;1,RANK(Y332,Y$5:Y$857)+COUNTIF(Y$5:Y332,Y332)-1,RANK(Y332,Y$5:Y$857))</f>
        <v>328</v>
      </c>
    </row>
    <row r="333" spans="1:26" ht="16.5" thickTop="1" thickBot="1">
      <c r="A333" s="65" t="s">
        <v>698</v>
      </c>
      <c r="B333" s="66" t="s">
        <v>699</v>
      </c>
      <c r="C333" s="67">
        <v>945</v>
      </c>
      <c r="D333" s="67">
        <v>1235</v>
      </c>
      <c r="E333" s="67">
        <f>(C333+D333)/2</f>
        <v>1090</v>
      </c>
      <c r="F333" s="68">
        <v>8063</v>
      </c>
      <c r="G333" s="68">
        <f>E333+F333</f>
        <v>9153</v>
      </c>
      <c r="H333" s="68">
        <v>1350</v>
      </c>
      <c r="I333" s="68">
        <v>136</v>
      </c>
      <c r="J333" s="68">
        <v>0</v>
      </c>
      <c r="K333" s="68">
        <v>0</v>
      </c>
      <c r="L333" s="68">
        <v>7</v>
      </c>
      <c r="M333" s="68">
        <v>0</v>
      </c>
      <c r="N333" s="68">
        <v>13</v>
      </c>
      <c r="O333" s="68" t="s">
        <v>30</v>
      </c>
      <c r="P333" s="70" t="e">
        <f>$U333</f>
        <v>#DIV/0!</v>
      </c>
      <c r="Q333" s="11">
        <f>G333/G$858*0.35</f>
        <v>2.3546857772877616</v>
      </c>
      <c r="R333" s="12">
        <f>H333/H$858*0.3</f>
        <v>2.0249999999999999</v>
      </c>
      <c r="S333" s="13">
        <f>W333/W$858*0.3</f>
        <v>0.20892857142857141</v>
      </c>
      <c r="T333" s="12" t="e">
        <f>V333/V$858*0.05</f>
        <v>#DIV/0!</v>
      </c>
      <c r="U333" s="14" t="e">
        <f>Q333+R333+S333+T333</f>
        <v>#DIV/0!</v>
      </c>
      <c r="V333" s="15">
        <f>IF(O333="Não",0,1)</f>
        <v>1</v>
      </c>
      <c r="W333" s="15">
        <f>IF(ISERROR(I333+J333+K333+L333+M333+N333),0,I333+J333+K333+L333+M333+N333)</f>
        <v>156</v>
      </c>
      <c r="X333" s="44">
        <f>IF(ISERROR(ABS(1-U333/'Antigo 2020 2'!U333)),0,ABS(1-U333/'Antigo 2020 2'!U333))</f>
        <v>0</v>
      </c>
      <c r="Y333" s="56">
        <f>INT(X333*100000000000)</f>
        <v>0</v>
      </c>
      <c r="Z333" s="15">
        <f>IF(COUNTIF(Y$5:Y333,Y333)&gt;1,RANK(Y333,Y$5:Y$857)+COUNTIF(Y$5:Y333,Y333)-1,RANK(Y333,Y$5:Y$857))</f>
        <v>329</v>
      </c>
    </row>
    <row r="334" spans="1:26" ht="16.5" thickTop="1" thickBot="1">
      <c r="A334" s="65" t="s">
        <v>700</v>
      </c>
      <c r="B334" s="66" t="s">
        <v>701</v>
      </c>
      <c r="C334" s="67">
        <v>14302</v>
      </c>
      <c r="D334" s="67">
        <v>15390</v>
      </c>
      <c r="E334" s="67">
        <f>(C334+D334)/2</f>
        <v>14846</v>
      </c>
      <c r="F334" s="68">
        <v>102012</v>
      </c>
      <c r="G334" s="68">
        <f>E334+F334</f>
        <v>116858</v>
      </c>
      <c r="H334" s="68">
        <v>975</v>
      </c>
      <c r="I334" s="68">
        <v>152</v>
      </c>
      <c r="J334" s="68">
        <v>0</v>
      </c>
      <c r="K334" s="68">
        <v>96</v>
      </c>
      <c r="L334" s="68">
        <v>0</v>
      </c>
      <c r="M334" s="68">
        <v>0</v>
      </c>
      <c r="N334" s="68">
        <v>0</v>
      </c>
      <c r="O334" s="68" t="s">
        <v>23</v>
      </c>
      <c r="P334" s="70" t="e">
        <f>$U334</f>
        <v>#DIV/0!</v>
      </c>
      <c r="Q334" s="11">
        <f>G334/G$858*0.35</f>
        <v>30.062697537669973</v>
      </c>
      <c r="R334" s="12">
        <f>H334/H$858*0.3</f>
        <v>1.4624999999999999</v>
      </c>
      <c r="S334" s="13">
        <f>W334/W$858*0.3</f>
        <v>0.33214285714285713</v>
      </c>
      <c r="T334" s="12" t="e">
        <f>V334/V$858*0.05</f>
        <v>#DIV/0!</v>
      </c>
      <c r="U334" s="14" t="e">
        <f>Q334+R334+S334+T334</f>
        <v>#DIV/0!</v>
      </c>
      <c r="V334" s="15">
        <f>IF(O334="Não",0,1)</f>
        <v>0</v>
      </c>
      <c r="W334" s="15">
        <f>IF(ISERROR(I334+J334+K334+L334+M334+N334),0,I334+J334+K334+L334+M334+N334)</f>
        <v>248</v>
      </c>
      <c r="X334" s="44">
        <f>IF(ISERROR(ABS(1-U334/'Antigo 2020 2'!U334)),0,ABS(1-U334/'Antigo 2020 2'!U334))</f>
        <v>0</v>
      </c>
      <c r="Y334" s="56">
        <f>INT(X334*100000000000)</f>
        <v>0</v>
      </c>
      <c r="Z334" s="15">
        <f>IF(COUNTIF(Y$5:Y334,Y334)&gt;1,RANK(Y334,Y$5:Y$857)+COUNTIF(Y$5:Y334,Y334)-1,RANK(Y334,Y$5:Y$857))</f>
        <v>330</v>
      </c>
    </row>
    <row r="335" spans="1:26" ht="16.5" thickTop="1" thickBot="1">
      <c r="A335" s="65" t="s">
        <v>702</v>
      </c>
      <c r="B335" s="66" t="s">
        <v>703</v>
      </c>
      <c r="C335" s="67">
        <v>4788</v>
      </c>
      <c r="D335" s="67">
        <v>4842</v>
      </c>
      <c r="E335" s="67">
        <f>(C335+D335)/2</f>
        <v>4815</v>
      </c>
      <c r="F335" s="68">
        <v>1972</v>
      </c>
      <c r="G335" s="68">
        <f>E335+F335</f>
        <v>6787</v>
      </c>
      <c r="H335" s="68">
        <v>930</v>
      </c>
      <c r="I335" s="68">
        <v>188</v>
      </c>
      <c r="J335" s="68">
        <v>0</v>
      </c>
      <c r="K335" s="68">
        <v>72</v>
      </c>
      <c r="L335" s="68">
        <v>0</v>
      </c>
      <c r="M335" s="68">
        <v>0</v>
      </c>
      <c r="N335" s="68">
        <v>10</v>
      </c>
      <c r="O335" s="68" t="s">
        <v>23</v>
      </c>
      <c r="P335" s="70" t="e">
        <f>$U335</f>
        <v>#DIV/0!</v>
      </c>
      <c r="Q335" s="11">
        <f>G335/G$858*0.35</f>
        <v>1.7460124954061005</v>
      </c>
      <c r="R335" s="12">
        <f>H335/H$858*0.3</f>
        <v>1.395</v>
      </c>
      <c r="S335" s="13">
        <f>W335/W$858*0.3</f>
        <v>0.36160714285714285</v>
      </c>
      <c r="T335" s="12" t="e">
        <f>V335/V$858*0.05</f>
        <v>#DIV/0!</v>
      </c>
      <c r="U335" s="14" t="e">
        <f>Q335+R335+S335+T335</f>
        <v>#DIV/0!</v>
      </c>
      <c r="V335" s="15">
        <f>IF(O335="Não",0,1)</f>
        <v>0</v>
      </c>
      <c r="W335" s="15">
        <f>IF(ISERROR(I335+J335+K335+L335+M335+N335),0,I335+J335+K335+L335+M335+N335)</f>
        <v>270</v>
      </c>
      <c r="X335" s="44">
        <f>IF(ISERROR(ABS(1-U335/'Antigo 2020 2'!U335)),0,ABS(1-U335/'Antigo 2020 2'!U335))</f>
        <v>0</v>
      </c>
      <c r="Y335" s="56">
        <f>INT(X335*100000000000)</f>
        <v>0</v>
      </c>
      <c r="Z335" s="15">
        <f>IF(COUNTIF(Y$5:Y335,Y335)&gt;1,RANK(Y335,Y$5:Y$857)+COUNTIF(Y$5:Y335,Y335)-1,RANK(Y335,Y$5:Y$857))</f>
        <v>331</v>
      </c>
    </row>
    <row r="336" spans="1:26" ht="16.5" thickTop="1" thickBot="1">
      <c r="A336" s="65" t="s">
        <v>704</v>
      </c>
      <c r="B336" s="66" t="s">
        <v>705</v>
      </c>
      <c r="C336" s="67">
        <v>443.5</v>
      </c>
      <c r="D336" s="67">
        <v>670</v>
      </c>
      <c r="E336" s="67">
        <f>(C336+D336)/2</f>
        <v>556.75</v>
      </c>
      <c r="F336" s="68">
        <v>13362</v>
      </c>
      <c r="G336" s="68">
        <f>E336+F336</f>
        <v>13918.75</v>
      </c>
      <c r="H336" s="68">
        <v>286</v>
      </c>
      <c r="I336" s="68">
        <v>55</v>
      </c>
      <c r="J336" s="68">
        <v>0</v>
      </c>
      <c r="K336" s="68">
        <v>0</v>
      </c>
      <c r="L336" s="68">
        <v>0</v>
      </c>
      <c r="M336" s="68">
        <v>0</v>
      </c>
      <c r="N336" s="68">
        <v>0</v>
      </c>
      <c r="O336" s="68" t="s">
        <v>30</v>
      </c>
      <c r="P336" s="70" t="e">
        <f>$U336</f>
        <v>#DIV/0!</v>
      </c>
      <c r="Q336" s="11">
        <f>G336/G$858*0.35</f>
        <v>3.5807148107313482</v>
      </c>
      <c r="R336" s="12">
        <f>H336/H$858*0.3</f>
        <v>0.42899999999999999</v>
      </c>
      <c r="S336" s="13">
        <f>W336/W$858*0.3</f>
        <v>7.3660714285714274E-2</v>
      </c>
      <c r="T336" s="12" t="e">
        <f>V336/V$858*0.05</f>
        <v>#DIV/0!</v>
      </c>
      <c r="U336" s="14" t="e">
        <f>Q336+R336+S336+T336</f>
        <v>#DIV/0!</v>
      </c>
      <c r="V336" s="15">
        <f>IF(O336="Não",0,1)</f>
        <v>1</v>
      </c>
      <c r="W336" s="15">
        <f>IF(ISERROR(I336+J336+K336+L336+M336+N336),0,I336+J336+K336+L336+M336+N336)</f>
        <v>55</v>
      </c>
      <c r="X336" s="44">
        <f>IF(ISERROR(ABS(1-U336/'Antigo 2020 2'!U336)),0,ABS(1-U336/'Antigo 2020 2'!U336))</f>
        <v>0</v>
      </c>
      <c r="Y336" s="56">
        <f>INT(X336*100000000000)</f>
        <v>0</v>
      </c>
      <c r="Z336" s="15">
        <f>IF(COUNTIF(Y$5:Y336,Y336)&gt;1,RANK(Y336,Y$5:Y$857)+COUNTIF(Y$5:Y336,Y336)-1,RANK(Y336,Y$5:Y$857))</f>
        <v>332</v>
      </c>
    </row>
    <row r="337" spans="1:26" ht="16.5" thickTop="1" thickBot="1">
      <c r="A337" s="65" t="s">
        <v>706</v>
      </c>
      <c r="B337" s="66" t="s">
        <v>707</v>
      </c>
      <c r="C337" s="67">
        <v>8430</v>
      </c>
      <c r="D337" s="67">
        <v>9233</v>
      </c>
      <c r="E337" s="67">
        <f>(C337+D337)/2</f>
        <v>8831.5</v>
      </c>
      <c r="F337" s="68">
        <v>7519</v>
      </c>
      <c r="G337" s="68">
        <f>E337+F337</f>
        <v>16350.5</v>
      </c>
      <c r="H337" s="68">
        <v>890</v>
      </c>
      <c r="I337" s="68">
        <v>114</v>
      </c>
      <c r="J337" s="68">
        <v>0</v>
      </c>
      <c r="K337" s="68">
        <v>11</v>
      </c>
      <c r="L337" s="68">
        <v>0</v>
      </c>
      <c r="M337" s="68">
        <v>0</v>
      </c>
      <c r="N337" s="68">
        <v>7</v>
      </c>
      <c r="O337" s="68" t="s">
        <v>23</v>
      </c>
      <c r="P337" s="70" t="e">
        <f>$U337</f>
        <v>#DIV/0!</v>
      </c>
      <c r="Q337" s="11">
        <f>G337/G$858*0.35</f>
        <v>4.2063028298419693</v>
      </c>
      <c r="R337" s="12">
        <f>H337/H$858*0.3</f>
        <v>1.335</v>
      </c>
      <c r="S337" s="13">
        <f>W337/W$858*0.3</f>
        <v>0.1767857142857143</v>
      </c>
      <c r="T337" s="12" t="e">
        <f>V337/V$858*0.05</f>
        <v>#DIV/0!</v>
      </c>
      <c r="U337" s="14" t="e">
        <f>Q337+R337+S337+T337</f>
        <v>#DIV/0!</v>
      </c>
      <c r="V337" s="15">
        <f>IF(O337="Não",0,1)</f>
        <v>0</v>
      </c>
      <c r="W337" s="15">
        <f>IF(ISERROR(I337+J337+K337+L337+M337+N337),0,I337+J337+K337+L337+M337+N337)</f>
        <v>132</v>
      </c>
      <c r="X337" s="44">
        <f>IF(ISERROR(ABS(1-U337/'Antigo 2020 2'!U337)),0,ABS(1-U337/'Antigo 2020 2'!U337))</f>
        <v>0</v>
      </c>
      <c r="Y337" s="56">
        <f>INT(X337*100000000000)</f>
        <v>0</v>
      </c>
      <c r="Z337" s="15">
        <f>IF(COUNTIF(Y$5:Y337,Y337)&gt;1,RANK(Y337,Y$5:Y$857)+COUNTIF(Y$5:Y337,Y337)-1,RANK(Y337,Y$5:Y$857))</f>
        <v>333</v>
      </c>
    </row>
    <row r="338" spans="1:26" ht="16.5" thickTop="1" thickBot="1">
      <c r="A338" s="65" t="s">
        <v>708</v>
      </c>
      <c r="B338" s="66" t="s">
        <v>709</v>
      </c>
      <c r="C338" s="67">
        <v>83589</v>
      </c>
      <c r="D338" s="67">
        <v>92524</v>
      </c>
      <c r="E338" s="67">
        <f>(C338+D338)/2</f>
        <v>88056.5</v>
      </c>
      <c r="F338" s="68">
        <v>40929</v>
      </c>
      <c r="G338" s="68">
        <f>E338+F338</f>
        <v>128985.5</v>
      </c>
      <c r="H338" s="68">
        <v>600</v>
      </c>
      <c r="I338" s="68">
        <v>159</v>
      </c>
      <c r="J338" s="68">
        <v>0</v>
      </c>
      <c r="K338" s="68">
        <v>74</v>
      </c>
      <c r="L338" s="68">
        <v>125</v>
      </c>
      <c r="M338" s="68">
        <v>0</v>
      </c>
      <c r="N338" s="68">
        <v>20</v>
      </c>
      <c r="O338" s="68" t="s">
        <v>23</v>
      </c>
      <c r="P338" s="70" t="e">
        <f>$U338</f>
        <v>#DIV/0!</v>
      </c>
      <c r="Q338" s="11">
        <f>G338/G$858*0.35</f>
        <v>33.182598309445055</v>
      </c>
      <c r="R338" s="12">
        <f>H338/H$858*0.3</f>
        <v>0.89999999999999991</v>
      </c>
      <c r="S338" s="13">
        <f>W338/W$858*0.3</f>
        <v>0.50624999999999998</v>
      </c>
      <c r="T338" s="12" t="e">
        <f>V338/V$858*0.05</f>
        <v>#DIV/0!</v>
      </c>
      <c r="U338" s="14" t="e">
        <f>Q338+R338+S338+T338</f>
        <v>#DIV/0!</v>
      </c>
      <c r="V338" s="15">
        <f>IF(O338="Não",0,1)</f>
        <v>0</v>
      </c>
      <c r="W338" s="15">
        <f>IF(ISERROR(I338+J338+K338+L338+M338+N338),0,I338+J338+K338+L338+M338+N338)</f>
        <v>378</v>
      </c>
      <c r="X338" s="44">
        <f>IF(ISERROR(ABS(1-U338/'Antigo 2020 2'!U338)),0,ABS(1-U338/'Antigo 2020 2'!U338))</f>
        <v>0</v>
      </c>
      <c r="Y338" s="56">
        <f>INT(X338*100000000000)</f>
        <v>0</v>
      </c>
      <c r="Z338" s="15">
        <f>IF(COUNTIF(Y$5:Y338,Y338)&gt;1,RANK(Y338,Y$5:Y$857)+COUNTIF(Y$5:Y338,Y338)-1,RANK(Y338,Y$5:Y$857))</f>
        <v>334</v>
      </c>
    </row>
    <row r="339" spans="1:26" ht="16.5" thickTop="1" thickBot="1">
      <c r="A339" s="65" t="s">
        <v>710</v>
      </c>
      <c r="B339" s="66" t="s">
        <v>711</v>
      </c>
      <c r="C339" s="67">
        <v>4032.5</v>
      </c>
      <c r="D339" s="67">
        <v>3922</v>
      </c>
      <c r="E339" s="67">
        <f>(C339+D339)/2</f>
        <v>3977.25</v>
      </c>
      <c r="F339" s="68">
        <v>17587</v>
      </c>
      <c r="G339" s="68">
        <f>E339+F339</f>
        <v>21564.25</v>
      </c>
      <c r="H339" s="68">
        <v>1200</v>
      </c>
      <c r="I339" s="68">
        <v>218</v>
      </c>
      <c r="J339" s="68"/>
      <c r="K339" s="68">
        <v>44</v>
      </c>
      <c r="L339" s="68"/>
      <c r="M339" s="68"/>
      <c r="N339" s="68">
        <v>20</v>
      </c>
      <c r="O339" s="68" t="s">
        <v>30</v>
      </c>
      <c r="P339" s="70" t="e">
        <f>$U339</f>
        <v>#DIV/0!</v>
      </c>
      <c r="Q339" s="11">
        <f>G339/G$858*0.35</f>
        <v>5.5475836089672912</v>
      </c>
      <c r="R339" s="12">
        <f>H339/H$858*0.3</f>
        <v>1.7999999999999998</v>
      </c>
      <c r="S339" s="13">
        <f>W339/W$858*0.3</f>
        <v>0.37767857142857142</v>
      </c>
      <c r="T339" s="12" t="e">
        <f>V339/V$858*0.05</f>
        <v>#DIV/0!</v>
      </c>
      <c r="U339" s="14" t="e">
        <f>Q339+R339+S339+T339</f>
        <v>#DIV/0!</v>
      </c>
      <c r="V339" s="15">
        <f>IF(O339="Não",0,1)</f>
        <v>1</v>
      </c>
      <c r="W339" s="15">
        <f>IF(ISERROR(I339+J339+K339+L339+M339+N339),0,I339+J339+K339+L339+M339+N339)</f>
        <v>282</v>
      </c>
      <c r="X339" s="44">
        <f>IF(ISERROR(ABS(1-U339/'Antigo 2020 2'!U339)),0,ABS(1-U339/'Antigo 2020 2'!U339))</f>
        <v>0</v>
      </c>
      <c r="Y339" s="56">
        <f>INT(X339*100000000000)</f>
        <v>0</v>
      </c>
      <c r="Z339" s="15">
        <f>IF(COUNTIF(Y$5:Y339,Y339)&gt;1,RANK(Y339,Y$5:Y$857)+COUNTIF(Y$5:Y339,Y339)-1,RANK(Y339,Y$5:Y$857))</f>
        <v>335</v>
      </c>
    </row>
    <row r="340" spans="1:26" ht="16.5" thickTop="1" thickBot="1">
      <c r="A340" s="65" t="s">
        <v>712</v>
      </c>
      <c r="B340" s="66" t="s">
        <v>713</v>
      </c>
      <c r="C340" s="67">
        <v>1800.5</v>
      </c>
      <c r="D340" s="67">
        <v>1421</v>
      </c>
      <c r="E340" s="67">
        <f>(C340+D340)/2</f>
        <v>1610.75</v>
      </c>
      <c r="F340" s="68">
        <v>5081</v>
      </c>
      <c r="G340" s="68">
        <f>E340+F340</f>
        <v>6691.75</v>
      </c>
      <c r="H340" s="68">
        <v>2850</v>
      </c>
      <c r="I340" s="68">
        <v>350</v>
      </c>
      <c r="J340" s="68">
        <v>0</v>
      </c>
      <c r="K340" s="68">
        <v>25</v>
      </c>
      <c r="L340" s="68">
        <v>0</v>
      </c>
      <c r="M340" s="68">
        <v>0</v>
      </c>
      <c r="N340" s="68">
        <v>10</v>
      </c>
      <c r="O340" s="68" t="s">
        <v>30</v>
      </c>
      <c r="P340" s="70" t="e">
        <f>$U340</f>
        <v>#DIV/0!</v>
      </c>
      <c r="Q340" s="11">
        <f>G340/G$858*0.35</f>
        <v>1.7215086365306873</v>
      </c>
      <c r="R340" s="12">
        <f>H340/H$858*0.3</f>
        <v>4.2749999999999995</v>
      </c>
      <c r="S340" s="13">
        <f>W340/W$858*0.3</f>
        <v>0.515625</v>
      </c>
      <c r="T340" s="12" t="e">
        <f>V340/V$858*0.05</f>
        <v>#DIV/0!</v>
      </c>
      <c r="U340" s="14" t="e">
        <f>Q340+R340+S340+T340</f>
        <v>#DIV/0!</v>
      </c>
      <c r="V340" s="15">
        <f>IF(O340="Não",0,1)</f>
        <v>1</v>
      </c>
      <c r="W340" s="15">
        <f>IF(ISERROR(I340+J340+K340+L340+M340+N340),0,I340+J340+K340+L340+M340+N340)</f>
        <v>385</v>
      </c>
      <c r="X340" s="44">
        <f>IF(ISERROR(ABS(1-U340/'Antigo 2020 2'!U340)),0,ABS(1-U340/'Antigo 2020 2'!U340))</f>
        <v>0</v>
      </c>
      <c r="Y340" s="56">
        <f>INT(X340*100000000000)</f>
        <v>0</v>
      </c>
      <c r="Z340" s="15">
        <f>IF(COUNTIF(Y$5:Y340,Y340)&gt;1,RANK(Y340,Y$5:Y$857)+COUNTIF(Y$5:Y340,Y340)-1,RANK(Y340,Y$5:Y$857))</f>
        <v>336</v>
      </c>
    </row>
    <row r="341" spans="1:26" ht="16.5" thickTop="1" thickBot="1">
      <c r="A341" s="65" t="s">
        <v>714</v>
      </c>
      <c r="B341" s="66" t="s">
        <v>715</v>
      </c>
      <c r="C341" s="67">
        <v>18517</v>
      </c>
      <c r="D341" s="67">
        <v>18585</v>
      </c>
      <c r="E341" s="67">
        <f>(C341+D341)/2</f>
        <v>18551</v>
      </c>
      <c r="F341" s="68">
        <v>11029</v>
      </c>
      <c r="G341" s="68">
        <f>E341+F341</f>
        <v>29580</v>
      </c>
      <c r="H341" s="68">
        <v>615</v>
      </c>
      <c r="I341" s="68">
        <v>108</v>
      </c>
      <c r="J341" s="68">
        <v>0</v>
      </c>
      <c r="K341" s="68">
        <v>50</v>
      </c>
      <c r="L341" s="68">
        <v>0</v>
      </c>
      <c r="M341" s="68">
        <v>0</v>
      </c>
      <c r="N341" s="68">
        <v>20</v>
      </c>
      <c r="O341" s="68" t="s">
        <v>23</v>
      </c>
      <c r="P341" s="70" t="e">
        <f>$U341</f>
        <v>#DIV/0!</v>
      </c>
      <c r="Q341" s="11">
        <f>G341/G$858*0.35</f>
        <v>7.6097023153252472</v>
      </c>
      <c r="R341" s="12">
        <f>H341/H$858*0.3</f>
        <v>0.92249999999999999</v>
      </c>
      <c r="S341" s="13">
        <f>W341/W$858*0.3</f>
        <v>0.23839285714285713</v>
      </c>
      <c r="T341" s="12" t="e">
        <f>V341/V$858*0.05</f>
        <v>#DIV/0!</v>
      </c>
      <c r="U341" s="14" t="e">
        <f>Q341+R341+S341+T341</f>
        <v>#DIV/0!</v>
      </c>
      <c r="V341" s="15">
        <f>IF(O341="Não",0,1)</f>
        <v>0</v>
      </c>
      <c r="W341" s="15">
        <f>IF(ISERROR(I341+J341+K341+L341+M341+N341),0,I341+J341+K341+L341+M341+N341)</f>
        <v>178</v>
      </c>
      <c r="X341" s="44">
        <f>IF(ISERROR(ABS(1-U341/'Antigo 2020 2'!U341)),0,ABS(1-U341/'Antigo 2020 2'!U341))</f>
        <v>0</v>
      </c>
      <c r="Y341" s="56">
        <f>INT(X341*100000000000)</f>
        <v>0</v>
      </c>
      <c r="Z341" s="15">
        <f>IF(COUNTIF(Y$5:Y341,Y341)&gt;1,RANK(Y341,Y$5:Y$857)+COUNTIF(Y$5:Y341,Y341)-1,RANK(Y341,Y$5:Y$857))</f>
        <v>337</v>
      </c>
    </row>
    <row r="342" spans="1:26" ht="16.5" thickTop="1" thickBot="1">
      <c r="A342" s="65" t="s">
        <v>716</v>
      </c>
      <c r="B342" s="66" t="s">
        <v>717</v>
      </c>
      <c r="C342" s="67">
        <v>188.1</v>
      </c>
      <c r="D342" s="67">
        <v>206</v>
      </c>
      <c r="E342" s="67">
        <f>(C342+D342)/2</f>
        <v>197.05</v>
      </c>
      <c r="F342" s="68">
        <v>50</v>
      </c>
      <c r="G342" s="68">
        <f>E342+F342</f>
        <v>247.05</v>
      </c>
      <c r="H342" s="68">
        <v>300</v>
      </c>
      <c r="I342" s="68">
        <v>56</v>
      </c>
      <c r="J342" s="68">
        <v>0</v>
      </c>
      <c r="K342" s="68">
        <v>36</v>
      </c>
      <c r="L342" s="68">
        <v>0</v>
      </c>
      <c r="M342" s="68">
        <v>0</v>
      </c>
      <c r="N342" s="68">
        <v>0</v>
      </c>
      <c r="O342" s="68" t="s">
        <v>23</v>
      </c>
      <c r="P342" s="70" t="e">
        <f>$U342</f>
        <v>#DIV/0!</v>
      </c>
      <c r="Q342" s="11">
        <f>G342/G$858*0.35</f>
        <v>6.3555678059536935E-2</v>
      </c>
      <c r="R342" s="12">
        <f>H342/H$858*0.3</f>
        <v>0.44999999999999996</v>
      </c>
      <c r="S342" s="13">
        <f>W342/W$858*0.3</f>
        <v>0.12321428571428571</v>
      </c>
      <c r="T342" s="12" t="e">
        <f>V342/V$858*0.05</f>
        <v>#DIV/0!</v>
      </c>
      <c r="U342" s="14" t="e">
        <f>Q342+R342+S342+T342</f>
        <v>#DIV/0!</v>
      </c>
      <c r="V342" s="15">
        <f>IF(O342="Não",0,1)</f>
        <v>0</v>
      </c>
      <c r="W342" s="15">
        <f>IF(ISERROR(I342+J342+K342+L342+M342+N342),0,I342+J342+K342+L342+M342+N342)</f>
        <v>92</v>
      </c>
      <c r="X342" s="44">
        <f>IF(ISERROR(ABS(1-U342/'Antigo 2020 2'!U342)),0,ABS(1-U342/'Antigo 2020 2'!U342))</f>
        <v>0</v>
      </c>
      <c r="Y342" s="56">
        <f>INT(X342*100000000000)</f>
        <v>0</v>
      </c>
      <c r="Z342" s="15">
        <f>IF(COUNTIF(Y$5:Y342,Y342)&gt;1,RANK(Y342,Y$5:Y$857)+COUNTIF(Y$5:Y342,Y342)-1,RANK(Y342,Y$5:Y$857))</f>
        <v>338</v>
      </c>
    </row>
    <row r="343" spans="1:26" ht="16.5" thickTop="1" thickBot="1">
      <c r="A343" s="65" t="s">
        <v>718</v>
      </c>
      <c r="B343" s="66" t="s">
        <v>719</v>
      </c>
      <c r="C343" s="67">
        <v>1660</v>
      </c>
      <c r="D343" s="67">
        <v>2378</v>
      </c>
      <c r="E343" s="67">
        <f>(C343+D343)/2</f>
        <v>2019</v>
      </c>
      <c r="F343" s="68">
        <v>110</v>
      </c>
      <c r="G343" s="68">
        <f>E343+F343</f>
        <v>2129</v>
      </c>
      <c r="H343" s="68">
        <v>500</v>
      </c>
      <c r="I343" s="68">
        <v>10</v>
      </c>
      <c r="J343" s="68">
        <v>0</v>
      </c>
      <c r="K343" s="68">
        <v>0</v>
      </c>
      <c r="L343" s="68">
        <v>0</v>
      </c>
      <c r="M343" s="68">
        <v>0</v>
      </c>
      <c r="N343" s="68">
        <v>3</v>
      </c>
      <c r="O343" s="68" t="s">
        <v>23</v>
      </c>
      <c r="P343" s="70" t="e">
        <f>$U343</f>
        <v>#DIV/0!</v>
      </c>
      <c r="Q343" s="11">
        <f>G343/G$858*0.35</f>
        <v>0.54770305034913636</v>
      </c>
      <c r="R343" s="12">
        <f>H343/H$858*0.3</f>
        <v>0.75</v>
      </c>
      <c r="S343" s="13">
        <f>W343/W$858*0.3</f>
        <v>1.7410714285714286E-2</v>
      </c>
      <c r="T343" s="12" t="e">
        <f>V343/V$858*0.05</f>
        <v>#DIV/0!</v>
      </c>
      <c r="U343" s="14" t="e">
        <f>Q343+R343+S343+T343</f>
        <v>#DIV/0!</v>
      </c>
      <c r="V343" s="15">
        <f>IF(O343="Não",0,1)</f>
        <v>0</v>
      </c>
      <c r="W343" s="15">
        <f>IF(ISERROR(I343+J343+K343+L343+M343+N343),0,I343+J343+K343+L343+M343+N343)</f>
        <v>13</v>
      </c>
      <c r="X343" s="44">
        <f>IF(ISERROR(ABS(1-U343/'Antigo 2020 2'!U343)),0,ABS(1-U343/'Antigo 2020 2'!U343))</f>
        <v>0</v>
      </c>
      <c r="Y343" s="56">
        <f>INT(X343*100000000000)</f>
        <v>0</v>
      </c>
      <c r="Z343" s="15">
        <f>IF(COUNTIF(Y$5:Y343,Y343)&gt;1,RANK(Y343,Y$5:Y$857)+COUNTIF(Y$5:Y343,Y343)-1,RANK(Y343,Y$5:Y$857))</f>
        <v>339</v>
      </c>
    </row>
    <row r="344" spans="1:26" ht="16.5" thickTop="1" thickBot="1">
      <c r="A344" s="65" t="s">
        <v>720</v>
      </c>
      <c r="B344" s="66" t="s">
        <v>721</v>
      </c>
      <c r="C344" s="67">
        <v>1276.2</v>
      </c>
      <c r="D344" s="67">
        <v>1315</v>
      </c>
      <c r="E344" s="67">
        <f>(C344+D344)/2</f>
        <v>1295.5999999999999</v>
      </c>
      <c r="F344" s="68">
        <v>4984</v>
      </c>
      <c r="G344" s="68">
        <f>E344+F344</f>
        <v>6279.6</v>
      </c>
      <c r="H344" s="68">
        <v>180</v>
      </c>
      <c r="I344" s="68">
        <v>109</v>
      </c>
      <c r="J344" s="68">
        <v>0</v>
      </c>
      <c r="K344" s="68">
        <v>50</v>
      </c>
      <c r="L344" s="68">
        <v>0</v>
      </c>
      <c r="M344" s="68">
        <v>0</v>
      </c>
      <c r="N344" s="68">
        <v>2</v>
      </c>
      <c r="O344" s="68" t="s">
        <v>30</v>
      </c>
      <c r="P344" s="70" t="e">
        <f>$U344</f>
        <v>#DIV/0!</v>
      </c>
      <c r="Q344" s="11">
        <f>G344/G$858*0.35</f>
        <v>1.6154796030871004</v>
      </c>
      <c r="R344" s="12">
        <f>H344/H$858*0.3</f>
        <v>0.27</v>
      </c>
      <c r="S344" s="13">
        <f>W344/W$858*0.3</f>
        <v>0.21562499999999998</v>
      </c>
      <c r="T344" s="12" t="e">
        <f>V344/V$858*0.05</f>
        <v>#DIV/0!</v>
      </c>
      <c r="U344" s="14" t="e">
        <f>Q344+R344+S344+T344</f>
        <v>#DIV/0!</v>
      </c>
      <c r="V344" s="15">
        <f>IF(O344="Não",0,1)</f>
        <v>1</v>
      </c>
      <c r="W344" s="15">
        <f>IF(ISERROR(I344+J344+K344+L344+M344+N344),0,I344+J344+K344+L344+M344+N344)</f>
        <v>161</v>
      </c>
      <c r="X344" s="44">
        <f>IF(ISERROR(ABS(1-U344/'Antigo 2020 2'!U344)),0,ABS(1-U344/'Antigo 2020 2'!U344))</f>
        <v>0</v>
      </c>
      <c r="Y344" s="56">
        <f>INT(X344*100000000000)</f>
        <v>0</v>
      </c>
      <c r="Z344" s="15">
        <f>IF(COUNTIF(Y$5:Y344,Y344)&gt;1,RANK(Y344,Y$5:Y$857)+COUNTIF(Y$5:Y344,Y344)-1,RANK(Y344,Y$5:Y$857))</f>
        <v>340</v>
      </c>
    </row>
    <row r="345" spans="1:26" ht="16.5" thickTop="1" thickBot="1">
      <c r="A345" s="65" t="s">
        <v>722</v>
      </c>
      <c r="B345" s="66" t="s">
        <v>723</v>
      </c>
      <c r="C345" s="67">
        <v>5631</v>
      </c>
      <c r="D345" s="67">
        <v>4359</v>
      </c>
      <c r="E345" s="67">
        <f>(C345+D345)/2</f>
        <v>4995</v>
      </c>
      <c r="F345" s="68">
        <v>25167</v>
      </c>
      <c r="G345" s="68">
        <f>E345+F345</f>
        <v>30162</v>
      </c>
      <c r="H345" s="68">
        <v>3750</v>
      </c>
      <c r="I345" s="68">
        <v>334</v>
      </c>
      <c r="J345" s="68"/>
      <c r="K345" s="68">
        <v>360</v>
      </c>
      <c r="L345" s="68"/>
      <c r="M345" s="68"/>
      <c r="N345" s="68">
        <v>90</v>
      </c>
      <c r="O345" s="68" t="s">
        <v>30</v>
      </c>
      <c r="P345" s="70" t="e">
        <f>$U345</f>
        <v>#DIV/0!</v>
      </c>
      <c r="Q345" s="11">
        <f>G345/G$858*0.35</f>
        <v>7.7594266813671444</v>
      </c>
      <c r="R345" s="12">
        <f>H345/H$858*0.3</f>
        <v>5.625</v>
      </c>
      <c r="S345" s="13">
        <f>W345/W$858*0.3</f>
        <v>1.05</v>
      </c>
      <c r="T345" s="12" t="e">
        <f>V345/V$858*0.05</f>
        <v>#DIV/0!</v>
      </c>
      <c r="U345" s="14" t="e">
        <f>Q345+R345+S345+T345</f>
        <v>#DIV/0!</v>
      </c>
      <c r="V345" s="15">
        <f>IF(O345="Não",0,1)</f>
        <v>1</v>
      </c>
      <c r="W345" s="15">
        <f>IF(ISERROR(I345+J345+K345+L345+M345+N345),0,I345+J345+K345+L345+M345+N345)</f>
        <v>784</v>
      </c>
      <c r="X345" s="44">
        <f>IF(ISERROR(ABS(1-U345/'Antigo 2020 2'!U345)),0,ABS(1-U345/'Antigo 2020 2'!U345))</f>
        <v>0</v>
      </c>
      <c r="Y345" s="56">
        <f>INT(X345*100000000000)</f>
        <v>0</v>
      </c>
      <c r="Z345" s="15">
        <f>IF(COUNTIF(Y$5:Y345,Y345)&gt;1,RANK(Y345,Y$5:Y$857)+COUNTIF(Y$5:Y345,Y345)-1,RANK(Y345,Y$5:Y$857))</f>
        <v>341</v>
      </c>
    </row>
    <row r="346" spans="1:26" ht="16.5" thickTop="1" thickBot="1">
      <c r="A346" s="65" t="s">
        <v>724</v>
      </c>
      <c r="B346" s="66" t="s">
        <v>725</v>
      </c>
      <c r="C346" s="67">
        <v>489</v>
      </c>
      <c r="D346" s="67">
        <v>401</v>
      </c>
      <c r="E346" s="67">
        <f>(C346+D346)/2</f>
        <v>445</v>
      </c>
      <c r="F346" s="68">
        <v>837</v>
      </c>
      <c r="G346" s="68">
        <f>E346+F346</f>
        <v>1282</v>
      </c>
      <c r="H346" s="68">
        <v>637</v>
      </c>
      <c r="I346" s="68">
        <v>87</v>
      </c>
      <c r="J346" s="68"/>
      <c r="K346" s="68">
        <v>110</v>
      </c>
      <c r="L346" s="68"/>
      <c r="M346" s="68"/>
      <c r="N346" s="68"/>
      <c r="O346" s="68" t="s">
        <v>23</v>
      </c>
      <c r="P346" s="70" t="e">
        <f>$U346</f>
        <v>#DIV/0!</v>
      </c>
      <c r="Q346" s="11">
        <f>G346/G$858*0.35</f>
        <v>0.32980521866960677</v>
      </c>
      <c r="R346" s="12">
        <f>H346/H$858*0.3</f>
        <v>0.95550000000000002</v>
      </c>
      <c r="S346" s="13">
        <f>W346/W$858*0.3</f>
        <v>0.26383928571428572</v>
      </c>
      <c r="T346" s="12" t="e">
        <f>V346/V$858*0.05</f>
        <v>#DIV/0!</v>
      </c>
      <c r="U346" s="14" t="e">
        <f>Q346+R346+S346+T346</f>
        <v>#DIV/0!</v>
      </c>
      <c r="V346" s="15">
        <f>IF(O346="Não",0,1)</f>
        <v>0</v>
      </c>
      <c r="W346" s="15">
        <f>IF(ISERROR(I346+J346+K346+L346+M346+N346),0,I346+J346+K346+L346+M346+N346)</f>
        <v>197</v>
      </c>
      <c r="X346" s="44">
        <f>IF(ISERROR(ABS(1-U346/'Antigo 2020 2'!U346)),0,ABS(1-U346/'Antigo 2020 2'!U346))</f>
        <v>0</v>
      </c>
      <c r="Y346" s="56">
        <f>INT(X346*100000000000)</f>
        <v>0</v>
      </c>
      <c r="Z346" s="15">
        <f>IF(COUNTIF(Y$5:Y346,Y346)&gt;1,RANK(Y346,Y$5:Y$857)+COUNTIF(Y$5:Y346,Y346)-1,RANK(Y346,Y$5:Y$857))</f>
        <v>342</v>
      </c>
    </row>
    <row r="347" spans="1:26" ht="16.5" thickTop="1" thickBot="1">
      <c r="A347" s="65" t="s">
        <v>726</v>
      </c>
      <c r="B347" s="66" t="s">
        <v>727</v>
      </c>
      <c r="C347" s="67">
        <v>250</v>
      </c>
      <c r="D347" s="67">
        <v>250</v>
      </c>
      <c r="E347" s="67">
        <f>(C347+D347)/2</f>
        <v>250</v>
      </c>
      <c r="F347" s="68">
        <v>13002</v>
      </c>
      <c r="G347" s="68">
        <f>E347+F347</f>
        <v>13252</v>
      </c>
      <c r="H347" s="68">
        <v>325</v>
      </c>
      <c r="I347" s="68">
        <v>70</v>
      </c>
      <c r="J347" s="68">
        <v>0</v>
      </c>
      <c r="K347" s="68">
        <v>25</v>
      </c>
      <c r="L347" s="68">
        <v>0</v>
      </c>
      <c r="M347" s="68">
        <v>25</v>
      </c>
      <c r="N347" s="68">
        <v>20</v>
      </c>
      <c r="O347" s="68" t="s">
        <v>23</v>
      </c>
      <c r="P347" s="70" t="e">
        <f>$U347</f>
        <v>#DIV/0!</v>
      </c>
      <c r="Q347" s="11">
        <f>G347/G$858*0.35</f>
        <v>3.4091877986034542</v>
      </c>
      <c r="R347" s="12">
        <f>H347/H$858*0.3</f>
        <v>0.48749999999999999</v>
      </c>
      <c r="S347" s="13">
        <f>W347/W$858*0.3</f>
        <v>0.1875</v>
      </c>
      <c r="T347" s="12" t="e">
        <f>V347/V$858*0.05</f>
        <v>#DIV/0!</v>
      </c>
      <c r="U347" s="14" t="e">
        <f>Q347+R347+S347+T347</f>
        <v>#DIV/0!</v>
      </c>
      <c r="V347" s="15">
        <f>IF(O347="Não",0,1)</f>
        <v>0</v>
      </c>
      <c r="W347" s="15">
        <f>IF(ISERROR(I347+J347+K347+L347+M347+N347),0,I347+J347+K347+L347+M347+N347)</f>
        <v>140</v>
      </c>
      <c r="X347" s="44">
        <f>IF(ISERROR(ABS(1-U347/'Antigo 2020 2'!U347)),0,ABS(1-U347/'Antigo 2020 2'!U347))</f>
        <v>0</v>
      </c>
      <c r="Y347" s="56">
        <f>INT(X347*100000000000)</f>
        <v>0</v>
      </c>
      <c r="Z347" s="15">
        <f>IF(COUNTIF(Y$5:Y347,Y347)&gt;1,RANK(Y347,Y$5:Y$857)+COUNTIF(Y$5:Y347,Y347)-1,RANK(Y347,Y$5:Y$857))</f>
        <v>343</v>
      </c>
    </row>
    <row r="348" spans="1:26" ht="16.5" thickTop="1" thickBot="1">
      <c r="A348" s="65" t="s">
        <v>728</v>
      </c>
      <c r="B348" s="66" t="s">
        <v>729</v>
      </c>
      <c r="C348" s="67">
        <v>8620</v>
      </c>
      <c r="D348" s="67">
        <v>8910</v>
      </c>
      <c r="E348" s="67">
        <f>(C348+D348)/2</f>
        <v>8765</v>
      </c>
      <c r="F348" s="68">
        <v>5667</v>
      </c>
      <c r="G348" s="68">
        <f>E348+F348</f>
        <v>14432</v>
      </c>
      <c r="H348" s="68">
        <v>465</v>
      </c>
      <c r="I348" s="68">
        <v>0</v>
      </c>
      <c r="J348" s="68">
        <v>42</v>
      </c>
      <c r="K348" s="68">
        <v>44</v>
      </c>
      <c r="L348" s="68">
        <v>33</v>
      </c>
      <c r="M348" s="68">
        <v>79</v>
      </c>
      <c r="N348" s="68">
        <v>24</v>
      </c>
      <c r="O348" s="68" t="s">
        <v>23</v>
      </c>
      <c r="P348" s="70" t="e">
        <f>$U348</f>
        <v>#DIV/0!</v>
      </c>
      <c r="Q348" s="11">
        <f>G348/G$858*0.35</f>
        <v>3.7127526644615951</v>
      </c>
      <c r="R348" s="12">
        <f>H348/H$858*0.3</f>
        <v>0.69750000000000001</v>
      </c>
      <c r="S348" s="13">
        <f>W348/W$858*0.3</f>
        <v>0.29732142857142857</v>
      </c>
      <c r="T348" s="12" t="e">
        <f>V348/V$858*0.05</f>
        <v>#DIV/0!</v>
      </c>
      <c r="U348" s="14" t="e">
        <f>Q348+R348+S348+T348</f>
        <v>#DIV/0!</v>
      </c>
      <c r="V348" s="15">
        <f>IF(O348="Não",0,1)</f>
        <v>0</v>
      </c>
      <c r="W348" s="15">
        <f>IF(ISERROR(I348+J348+K348+L348+M348+N348),0,I348+J348+K348+L348+M348+N348)</f>
        <v>222</v>
      </c>
      <c r="X348" s="44">
        <f>IF(ISERROR(ABS(1-U348/'Antigo 2020 2'!U348)),0,ABS(1-U348/'Antigo 2020 2'!U348))</f>
        <v>0</v>
      </c>
      <c r="Y348" s="56">
        <f>INT(X348*100000000000)</f>
        <v>0</v>
      </c>
      <c r="Z348" s="15">
        <f>IF(COUNTIF(Y$5:Y348,Y348)&gt;1,RANK(Y348,Y$5:Y$857)+COUNTIF(Y$5:Y348,Y348)-1,RANK(Y348,Y$5:Y$857))</f>
        <v>344</v>
      </c>
    </row>
    <row r="349" spans="1:26" ht="16.5" thickTop="1" thickBot="1">
      <c r="A349" s="65" t="s">
        <v>730</v>
      </c>
      <c r="B349" s="66" t="s">
        <v>731</v>
      </c>
      <c r="C349" s="67">
        <v>1215.54</v>
      </c>
      <c r="D349" s="67">
        <v>1235</v>
      </c>
      <c r="E349" s="67">
        <f>(C349+D349)/2</f>
        <v>1225.27</v>
      </c>
      <c r="F349" s="68">
        <v>1707</v>
      </c>
      <c r="G349" s="68">
        <f>E349+F349</f>
        <v>2932.27</v>
      </c>
      <c r="H349" s="68">
        <v>240</v>
      </c>
      <c r="I349" s="68">
        <v>69</v>
      </c>
      <c r="J349" s="68"/>
      <c r="K349" s="68">
        <v>30</v>
      </c>
      <c r="L349" s="68"/>
      <c r="M349" s="68"/>
      <c r="N349" s="68">
        <v>7</v>
      </c>
      <c r="O349" s="68" t="s">
        <v>23</v>
      </c>
      <c r="P349" s="70" t="e">
        <f>$U349</f>
        <v>#DIV/0!</v>
      </c>
      <c r="Q349" s="11">
        <f>G349/G$858*0.35</f>
        <v>0.75435097390665184</v>
      </c>
      <c r="R349" s="12">
        <f>H349/H$858*0.3</f>
        <v>0.36</v>
      </c>
      <c r="S349" s="13">
        <f>W349/W$858*0.3</f>
        <v>0.14196428571428571</v>
      </c>
      <c r="T349" s="12" t="e">
        <f>V349/V$858*0.05</f>
        <v>#DIV/0!</v>
      </c>
      <c r="U349" s="14" t="e">
        <f>Q349+R349+S349+T349</f>
        <v>#DIV/0!</v>
      </c>
      <c r="V349" s="15">
        <f>IF(O349="Não",0,1)</f>
        <v>0</v>
      </c>
      <c r="W349" s="15">
        <f>IF(ISERROR(I349+J349+K349+L349+M349+N349),0,I349+J349+K349+L349+M349+N349)</f>
        <v>106</v>
      </c>
      <c r="X349" s="44">
        <f>IF(ISERROR(ABS(1-U349/'Antigo 2020 2'!U349)),0,ABS(1-U349/'Antigo 2020 2'!U349))</f>
        <v>0</v>
      </c>
      <c r="Y349" s="56">
        <f>INT(X349*100000000000)</f>
        <v>0</v>
      </c>
      <c r="Z349" s="15">
        <f>IF(COUNTIF(Y$5:Y349,Y349)&gt;1,RANK(Y349,Y$5:Y$857)+COUNTIF(Y$5:Y349,Y349)-1,RANK(Y349,Y$5:Y$857))</f>
        <v>345</v>
      </c>
    </row>
    <row r="350" spans="1:26" ht="16.5" thickTop="1" thickBot="1">
      <c r="A350" s="65" t="s">
        <v>732</v>
      </c>
      <c r="B350" s="66" t="s">
        <v>733</v>
      </c>
      <c r="C350" s="67">
        <v>11085.5</v>
      </c>
      <c r="D350" s="67">
        <v>8834</v>
      </c>
      <c r="E350" s="67">
        <f>(C350+D350)/2</f>
        <v>9959.75</v>
      </c>
      <c r="F350" s="68">
        <v>5067</v>
      </c>
      <c r="G350" s="68">
        <f>E350+F350</f>
        <v>15026.75</v>
      </c>
      <c r="H350" s="68">
        <v>1280</v>
      </c>
      <c r="I350" s="68">
        <v>101</v>
      </c>
      <c r="J350" s="68">
        <v>0</v>
      </c>
      <c r="K350" s="68">
        <v>600</v>
      </c>
      <c r="L350" s="68">
        <v>0</v>
      </c>
      <c r="M350" s="68">
        <v>0</v>
      </c>
      <c r="N350" s="68">
        <v>85</v>
      </c>
      <c r="O350" s="68" t="s">
        <v>30</v>
      </c>
      <c r="P350" s="70" t="e">
        <f>$U350</f>
        <v>#DIV/0!</v>
      </c>
      <c r="Q350" s="11">
        <f>G350/G$858*0.35</f>
        <v>3.8657570746049243</v>
      </c>
      <c r="R350" s="12">
        <f>H350/H$858*0.3</f>
        <v>1.92</v>
      </c>
      <c r="S350" s="13">
        <f>W350/W$858*0.3</f>
        <v>1.0526785714285714</v>
      </c>
      <c r="T350" s="12" t="e">
        <f>V350/V$858*0.05</f>
        <v>#DIV/0!</v>
      </c>
      <c r="U350" s="14" t="e">
        <f>Q350+R350+S350+T350</f>
        <v>#DIV/0!</v>
      </c>
      <c r="V350" s="15">
        <f>IF(O350="Não",0,1)</f>
        <v>1</v>
      </c>
      <c r="W350" s="15">
        <f>IF(ISERROR(I350+J350+K350+L350+M350+N350),0,I350+J350+K350+L350+M350+N350)</f>
        <v>786</v>
      </c>
      <c r="X350" s="44">
        <f>IF(ISERROR(ABS(1-U350/'Antigo 2020 2'!U350)),0,ABS(1-U350/'Antigo 2020 2'!U350))</f>
        <v>0</v>
      </c>
      <c r="Y350" s="56">
        <f>INT(X350*100000000000)</f>
        <v>0</v>
      </c>
      <c r="Z350" s="15">
        <f>IF(COUNTIF(Y$5:Y350,Y350)&gt;1,RANK(Y350,Y$5:Y$857)+COUNTIF(Y$5:Y350,Y350)-1,RANK(Y350,Y$5:Y$857))</f>
        <v>346</v>
      </c>
    </row>
    <row r="351" spans="1:26" ht="16.5" thickTop="1" thickBot="1">
      <c r="A351" s="65" t="s">
        <v>734</v>
      </c>
      <c r="B351" s="66" t="s">
        <v>735</v>
      </c>
      <c r="C351" s="67">
        <v>4788</v>
      </c>
      <c r="D351" s="67">
        <v>4433</v>
      </c>
      <c r="E351" s="67">
        <f>(C351+D351)/2</f>
        <v>4610.5</v>
      </c>
      <c r="F351" s="68">
        <v>4404</v>
      </c>
      <c r="G351" s="68">
        <f>E351+F351</f>
        <v>9014.5</v>
      </c>
      <c r="H351" s="68">
        <v>455</v>
      </c>
      <c r="I351" s="68">
        <v>28</v>
      </c>
      <c r="J351" s="68">
        <v>0</v>
      </c>
      <c r="K351" s="68">
        <v>80</v>
      </c>
      <c r="L351" s="68">
        <v>17</v>
      </c>
      <c r="M351" s="68">
        <v>0</v>
      </c>
      <c r="N351" s="68">
        <v>0</v>
      </c>
      <c r="O351" s="68" t="s">
        <v>23</v>
      </c>
      <c r="P351" s="70" t="e">
        <f>$U351</f>
        <v>#DIV/0!</v>
      </c>
      <c r="Q351" s="11">
        <f>G351/G$858*0.35</f>
        <v>2.3190554943035648</v>
      </c>
      <c r="R351" s="12">
        <f>H351/H$858*0.3</f>
        <v>0.6825</v>
      </c>
      <c r="S351" s="13">
        <f>W351/W$858*0.3</f>
        <v>0.16741071428571427</v>
      </c>
      <c r="T351" s="12" t="e">
        <f>V351/V$858*0.05</f>
        <v>#DIV/0!</v>
      </c>
      <c r="U351" s="14" t="e">
        <f>Q351+R351+S351+T351</f>
        <v>#DIV/0!</v>
      </c>
      <c r="V351" s="15">
        <f>IF(O351="Não",0,1)</f>
        <v>0</v>
      </c>
      <c r="W351" s="15">
        <f>IF(ISERROR(I351+J351+K351+L351+M351+N351),0,I351+J351+K351+L351+M351+N351)</f>
        <v>125</v>
      </c>
      <c r="X351" s="44">
        <f>IF(ISERROR(ABS(1-U351/'Antigo 2020 2'!U351)),0,ABS(1-U351/'Antigo 2020 2'!U351))</f>
        <v>0</v>
      </c>
      <c r="Y351" s="56">
        <f>INT(X351*100000000000)</f>
        <v>0</v>
      </c>
      <c r="Z351" s="15">
        <f>IF(COUNTIF(Y$5:Y351,Y351)&gt;1,RANK(Y351,Y$5:Y$857)+COUNTIF(Y$5:Y351,Y351)-1,RANK(Y351,Y$5:Y$857))</f>
        <v>347</v>
      </c>
    </row>
    <row r="352" spans="1:26" ht="16.5" thickTop="1" thickBot="1">
      <c r="A352" s="65" t="s">
        <v>736</v>
      </c>
      <c r="B352" s="66" t="s">
        <v>737</v>
      </c>
      <c r="C352" s="67">
        <v>3958</v>
      </c>
      <c r="D352" s="67">
        <v>4343</v>
      </c>
      <c r="E352" s="67">
        <f>(C352+D352)/2</f>
        <v>4150.5</v>
      </c>
      <c r="F352" s="68">
        <v>1635</v>
      </c>
      <c r="G352" s="68">
        <f>E352+F352</f>
        <v>5785.5</v>
      </c>
      <c r="H352" s="68">
        <v>2100</v>
      </c>
      <c r="I352" s="68">
        <v>75</v>
      </c>
      <c r="J352" s="68"/>
      <c r="K352" s="68">
        <v>450</v>
      </c>
      <c r="L352" s="68">
        <v>92</v>
      </c>
      <c r="M352" s="68"/>
      <c r="N352" s="68">
        <v>295</v>
      </c>
      <c r="O352" s="68" t="s">
        <v>23</v>
      </c>
      <c r="P352" s="70" t="e">
        <f>$U352</f>
        <v>#DIV/0!</v>
      </c>
      <c r="Q352" s="11">
        <f>G352/G$858*0.35</f>
        <v>1.4883682469680264</v>
      </c>
      <c r="R352" s="12">
        <f>H352/H$858*0.3</f>
        <v>3.15</v>
      </c>
      <c r="S352" s="13">
        <f>W352/W$858*0.3</f>
        <v>1.2214285714285713</v>
      </c>
      <c r="T352" s="12" t="e">
        <f>V352/V$858*0.05</f>
        <v>#DIV/0!</v>
      </c>
      <c r="U352" s="14" t="e">
        <f>Q352+R352+S352+T352</f>
        <v>#DIV/0!</v>
      </c>
      <c r="V352" s="15">
        <f>IF(O352="Não",0,1)</f>
        <v>0</v>
      </c>
      <c r="W352" s="15">
        <f>IF(ISERROR(I352+J352+K352+L352+M352+N352),0,I352+J352+K352+L352+M352+N352)</f>
        <v>912</v>
      </c>
      <c r="X352" s="44">
        <f>IF(ISERROR(ABS(1-U352/'Antigo 2020 2'!U352)),0,ABS(1-U352/'Antigo 2020 2'!U352))</f>
        <v>0</v>
      </c>
      <c r="Y352" s="56">
        <f>INT(X352*100000000000)</f>
        <v>0</v>
      </c>
      <c r="Z352" s="15">
        <f>IF(COUNTIF(Y$5:Y352,Y352)&gt;1,RANK(Y352,Y$5:Y$857)+COUNTIF(Y$5:Y352,Y352)-1,RANK(Y352,Y$5:Y$857))</f>
        <v>348</v>
      </c>
    </row>
    <row r="353" spans="1:26" ht="16.5" thickTop="1" thickBot="1">
      <c r="A353" s="65" t="s">
        <v>738</v>
      </c>
      <c r="B353" s="66" t="s">
        <v>739</v>
      </c>
      <c r="C353" s="67">
        <v>6886</v>
      </c>
      <c r="D353" s="67">
        <v>6692</v>
      </c>
      <c r="E353" s="67">
        <f>(C353+D353)/2</f>
        <v>6789</v>
      </c>
      <c r="F353" s="68">
        <v>6094</v>
      </c>
      <c r="G353" s="68">
        <f>E353+F353</f>
        <v>12883</v>
      </c>
      <c r="H353" s="68">
        <v>2485</v>
      </c>
      <c r="I353" s="68">
        <v>378</v>
      </c>
      <c r="J353" s="68">
        <v>0</v>
      </c>
      <c r="K353" s="68">
        <v>105</v>
      </c>
      <c r="L353" s="68">
        <v>0</v>
      </c>
      <c r="M353" s="68">
        <v>0</v>
      </c>
      <c r="N353" s="68">
        <v>420</v>
      </c>
      <c r="O353" s="68" t="s">
        <v>30</v>
      </c>
      <c r="P353" s="70" t="e">
        <f>$U353</f>
        <v>#DIV/0!</v>
      </c>
      <c r="Q353" s="11">
        <f>G353/G$858*0.35</f>
        <v>3.3142594634325611</v>
      </c>
      <c r="R353" s="12">
        <f>H353/H$858*0.3</f>
        <v>3.7275</v>
      </c>
      <c r="S353" s="13">
        <f>W353/W$858*0.3</f>
        <v>1.2093749999999999</v>
      </c>
      <c r="T353" s="12" t="e">
        <f>V353/V$858*0.05</f>
        <v>#DIV/0!</v>
      </c>
      <c r="U353" s="14" t="e">
        <f>Q353+R353+S353+T353</f>
        <v>#DIV/0!</v>
      </c>
      <c r="V353" s="15">
        <f>IF(O353="Não",0,1)</f>
        <v>1</v>
      </c>
      <c r="W353" s="15">
        <f>IF(ISERROR(I353+J353+K353+L353+M353+N353),0,I353+J353+K353+L353+M353+N353)</f>
        <v>903</v>
      </c>
      <c r="X353" s="44">
        <f>IF(ISERROR(ABS(1-U353/'Antigo 2020 2'!U353)),0,ABS(1-U353/'Antigo 2020 2'!U353))</f>
        <v>0</v>
      </c>
      <c r="Y353" s="56">
        <f>INT(X353*100000000000)</f>
        <v>0</v>
      </c>
      <c r="Z353" s="15">
        <f>IF(COUNTIF(Y$5:Y353,Y353)&gt;1,RANK(Y353,Y$5:Y$857)+COUNTIF(Y$5:Y353,Y353)-1,RANK(Y353,Y$5:Y$857))</f>
        <v>349</v>
      </c>
    </row>
    <row r="354" spans="1:26" ht="16.5" thickTop="1" thickBot="1">
      <c r="A354" s="65" t="s">
        <v>740</v>
      </c>
      <c r="B354" s="66" t="s">
        <v>741</v>
      </c>
      <c r="C354" s="67">
        <v>50024</v>
      </c>
      <c r="D354" s="67">
        <v>53248</v>
      </c>
      <c r="E354" s="67">
        <f>(C354+D354)/2</f>
        <v>51636</v>
      </c>
      <c r="F354" s="68">
        <v>7355</v>
      </c>
      <c r="G354" s="68">
        <f>E354+F354</f>
        <v>58991</v>
      </c>
      <c r="H354" s="68">
        <v>225</v>
      </c>
      <c r="I354" s="68">
        <v>61</v>
      </c>
      <c r="J354" s="68">
        <v>0</v>
      </c>
      <c r="K354" s="68">
        <v>185</v>
      </c>
      <c r="L354" s="68">
        <v>0</v>
      </c>
      <c r="M354" s="68">
        <v>5</v>
      </c>
      <c r="N354" s="68">
        <v>12</v>
      </c>
      <c r="O354" s="68" t="s">
        <v>23</v>
      </c>
      <c r="P354" s="70" t="e">
        <f>$U354</f>
        <v>#DIV/0!</v>
      </c>
      <c r="Q354" s="11">
        <f>G354/G$858*0.35</f>
        <v>15.175927967658946</v>
      </c>
      <c r="R354" s="12">
        <f>H354/H$858*0.3</f>
        <v>0.33749999999999997</v>
      </c>
      <c r="S354" s="13">
        <f>W354/W$858*0.3</f>
        <v>0.35223214285714283</v>
      </c>
      <c r="T354" s="12" t="e">
        <f>V354/V$858*0.05</f>
        <v>#DIV/0!</v>
      </c>
      <c r="U354" s="14" t="e">
        <f>Q354+R354+S354+T354</f>
        <v>#DIV/0!</v>
      </c>
      <c r="V354" s="15">
        <f>IF(O354="Não",0,1)</f>
        <v>0</v>
      </c>
      <c r="W354" s="15">
        <f>IF(ISERROR(I354+J354+K354+L354+M354+N354),0,I354+J354+K354+L354+M354+N354)</f>
        <v>263</v>
      </c>
      <c r="X354" s="44">
        <f>IF(ISERROR(ABS(1-U354/'Antigo 2020 2'!U354)),0,ABS(1-U354/'Antigo 2020 2'!U354))</f>
        <v>0</v>
      </c>
      <c r="Y354" s="56">
        <f>INT(X354*100000000000)</f>
        <v>0</v>
      </c>
      <c r="Z354" s="15">
        <f>IF(COUNTIF(Y$5:Y354,Y354)&gt;1,RANK(Y354,Y$5:Y$857)+COUNTIF(Y$5:Y354,Y354)-1,RANK(Y354,Y$5:Y$857))</f>
        <v>350</v>
      </c>
    </row>
    <row r="355" spans="1:26" ht="16.5" thickTop="1" thickBot="1">
      <c r="A355" s="65" t="s">
        <v>742</v>
      </c>
      <c r="B355" s="66" t="s">
        <v>743</v>
      </c>
      <c r="C355" s="67">
        <v>10038</v>
      </c>
      <c r="D355" s="67">
        <v>10114</v>
      </c>
      <c r="E355" s="67">
        <f>(C355+D355)/2</f>
        <v>10076</v>
      </c>
      <c r="F355" s="68">
        <v>8476</v>
      </c>
      <c r="G355" s="68">
        <f>E355+F355</f>
        <v>18552</v>
      </c>
      <c r="H355" s="68">
        <v>320</v>
      </c>
      <c r="I355" s="68">
        <v>131</v>
      </c>
      <c r="J355" s="68"/>
      <c r="K355" s="68">
        <v>25</v>
      </c>
      <c r="L355" s="68"/>
      <c r="M355" s="68"/>
      <c r="N355" s="68"/>
      <c r="O355" s="68" t="s">
        <v>23</v>
      </c>
      <c r="P355" s="70" t="e">
        <f>$U355</f>
        <v>#DIV/0!</v>
      </c>
      <c r="Q355" s="11">
        <f>G355/G$858*0.35</f>
        <v>4.7726571113561187</v>
      </c>
      <c r="R355" s="12">
        <f>H355/H$858*0.3</f>
        <v>0.48</v>
      </c>
      <c r="S355" s="13">
        <f>W355/W$858*0.3</f>
        <v>0.20892857142857141</v>
      </c>
      <c r="T355" s="12" t="e">
        <f>V355/V$858*0.05</f>
        <v>#DIV/0!</v>
      </c>
      <c r="U355" s="14" t="e">
        <f>Q355+R355+S355+T355</f>
        <v>#DIV/0!</v>
      </c>
      <c r="V355" s="15">
        <f>IF(O355="Não",0,1)</f>
        <v>0</v>
      </c>
      <c r="W355" s="15">
        <f>IF(ISERROR(I355+J355+K355+L355+M355+N355),0,I355+J355+K355+L355+M355+N355)</f>
        <v>156</v>
      </c>
      <c r="X355" s="44">
        <f>IF(ISERROR(ABS(1-U355/'Antigo 2020 2'!U355)),0,ABS(1-U355/'Antigo 2020 2'!U355))</f>
        <v>0</v>
      </c>
      <c r="Y355" s="56">
        <f>INT(X355*100000000000)</f>
        <v>0</v>
      </c>
      <c r="Z355" s="15">
        <f>IF(COUNTIF(Y$5:Y355,Y355)&gt;1,RANK(Y355,Y$5:Y$857)+COUNTIF(Y$5:Y355,Y355)-1,RANK(Y355,Y$5:Y$857))</f>
        <v>351</v>
      </c>
    </row>
    <row r="356" spans="1:26" ht="16.5" thickTop="1" thickBot="1">
      <c r="A356" s="65" t="s">
        <v>744</v>
      </c>
      <c r="B356" s="66" t="s">
        <v>745</v>
      </c>
      <c r="C356" s="67">
        <v>8546</v>
      </c>
      <c r="D356" s="67">
        <v>8178</v>
      </c>
      <c r="E356" s="67">
        <f>(C356+D356)/2</f>
        <v>8362</v>
      </c>
      <c r="F356" s="68">
        <v>24274</v>
      </c>
      <c r="G356" s="68">
        <f>E356+F356</f>
        <v>32636</v>
      </c>
      <c r="H356" s="68">
        <v>5680</v>
      </c>
      <c r="I356" s="68">
        <v>113</v>
      </c>
      <c r="J356" s="68"/>
      <c r="K356" s="68">
        <v>165</v>
      </c>
      <c r="L356" s="68">
        <v>182</v>
      </c>
      <c r="M356" s="68"/>
      <c r="N356" s="68">
        <v>225</v>
      </c>
      <c r="O356" s="68" t="s">
        <v>30</v>
      </c>
      <c r="P356" s="70" t="e">
        <f>$U356</f>
        <v>#DIV/0!</v>
      </c>
      <c r="Q356" s="11">
        <f>G356/G$858*0.35</f>
        <v>8.3958838662256525</v>
      </c>
      <c r="R356" s="12">
        <f>H356/H$858*0.3</f>
        <v>8.52</v>
      </c>
      <c r="S356" s="13">
        <f>W356/W$858*0.3</f>
        <v>0.9174107142857143</v>
      </c>
      <c r="T356" s="12" t="e">
        <f>V356/V$858*0.05</f>
        <v>#DIV/0!</v>
      </c>
      <c r="U356" s="14" t="e">
        <f>Q356+R356+S356+T356</f>
        <v>#DIV/0!</v>
      </c>
      <c r="V356" s="15">
        <f>IF(O356="Não",0,1)</f>
        <v>1</v>
      </c>
      <c r="W356" s="15">
        <f>IF(ISERROR(I356+J356+K356+L356+M356+N356),0,I356+J356+K356+L356+M356+N356)</f>
        <v>685</v>
      </c>
      <c r="X356" s="44">
        <f>IF(ISERROR(ABS(1-U356/'Antigo 2020 2'!U356)),0,ABS(1-U356/'Antigo 2020 2'!U356))</f>
        <v>0</v>
      </c>
      <c r="Y356" s="56">
        <f>INT(X356*100000000000)</f>
        <v>0</v>
      </c>
      <c r="Z356" s="15">
        <f>IF(COUNTIF(Y$5:Y356,Y356)&gt;1,RANK(Y356,Y$5:Y$857)+COUNTIF(Y$5:Y356,Y356)-1,RANK(Y356,Y$5:Y$857))</f>
        <v>352</v>
      </c>
    </row>
    <row r="357" spans="1:26" ht="16.5" thickTop="1" thickBot="1">
      <c r="A357" s="65" t="s">
        <v>746</v>
      </c>
      <c r="B357" s="66" t="s">
        <v>747</v>
      </c>
      <c r="C357" s="67">
        <v>1375</v>
      </c>
      <c r="D357" s="67">
        <v>1518</v>
      </c>
      <c r="E357" s="67">
        <f>(C357+D357)/2</f>
        <v>1446.5</v>
      </c>
      <c r="F357" s="68">
        <v>11427</v>
      </c>
      <c r="G357" s="68">
        <f>E357+F357</f>
        <v>12873.5</v>
      </c>
      <c r="H357" s="68">
        <v>309</v>
      </c>
      <c r="I357" s="68">
        <v>66</v>
      </c>
      <c r="J357" s="68"/>
      <c r="K357" s="68">
        <v>22</v>
      </c>
      <c r="L357" s="68"/>
      <c r="M357" s="68"/>
      <c r="N357" s="68">
        <v>15</v>
      </c>
      <c r="O357" s="68" t="s">
        <v>23</v>
      </c>
      <c r="P357" s="70" t="e">
        <f>$U357</f>
        <v>#DIV/0!</v>
      </c>
      <c r="Q357" s="11">
        <f>G357/G$858*0.35</f>
        <v>3.3118155090040422</v>
      </c>
      <c r="R357" s="12">
        <f>H357/H$858*0.3</f>
        <v>0.46349999999999997</v>
      </c>
      <c r="S357" s="13">
        <f>W357/W$858*0.3</f>
        <v>0.13794642857142855</v>
      </c>
      <c r="T357" s="12" t="e">
        <f>V357/V$858*0.05</f>
        <v>#DIV/0!</v>
      </c>
      <c r="U357" s="14" t="e">
        <f>Q357+R357+S357+T357</f>
        <v>#DIV/0!</v>
      </c>
      <c r="V357" s="15">
        <f>IF(O357="Não",0,1)</f>
        <v>0</v>
      </c>
      <c r="W357" s="15">
        <f>IF(ISERROR(I357+J357+K357+L357+M357+N357),0,I357+J357+K357+L357+M357+N357)</f>
        <v>103</v>
      </c>
      <c r="X357" s="44">
        <f>IF(ISERROR(ABS(1-U357/'Antigo 2020 2'!U357)),0,ABS(1-U357/'Antigo 2020 2'!U357))</f>
        <v>0</v>
      </c>
      <c r="Y357" s="56">
        <f>INT(X357*100000000000)</f>
        <v>0</v>
      </c>
      <c r="Z357" s="15">
        <f>IF(COUNTIF(Y$5:Y357,Y357)&gt;1,RANK(Y357,Y$5:Y$857)+COUNTIF(Y$5:Y357,Y357)-1,RANK(Y357,Y$5:Y$857))</f>
        <v>353</v>
      </c>
    </row>
    <row r="358" spans="1:26" ht="16.5" thickTop="1" thickBot="1">
      <c r="A358" s="65" t="s">
        <v>748</v>
      </c>
      <c r="B358" s="66" t="s">
        <v>749</v>
      </c>
      <c r="C358" s="67">
        <v>1731</v>
      </c>
      <c r="D358" s="67">
        <v>1681</v>
      </c>
      <c r="E358" s="67">
        <f>(C358+D358)/2</f>
        <v>1706</v>
      </c>
      <c r="F358" s="68">
        <v>12494</v>
      </c>
      <c r="G358" s="68">
        <f>E358+F358</f>
        <v>14200</v>
      </c>
      <c r="H358" s="68">
        <v>230</v>
      </c>
      <c r="I358" s="68">
        <v>73</v>
      </c>
      <c r="J358" s="68">
        <v>0</v>
      </c>
      <c r="K358" s="68">
        <v>100</v>
      </c>
      <c r="L358" s="68">
        <v>0</v>
      </c>
      <c r="M358" s="68">
        <v>0</v>
      </c>
      <c r="N358" s="68">
        <v>50</v>
      </c>
      <c r="O358" s="68" t="s">
        <v>23</v>
      </c>
      <c r="P358" s="70" t="e">
        <f>$U358</f>
        <v>#DIV/0!</v>
      </c>
      <c r="Q358" s="11">
        <f>G358/G$858*0.35</f>
        <v>3.6530687247335534</v>
      </c>
      <c r="R358" s="12">
        <f>H358/H$858*0.3</f>
        <v>0.34499999999999997</v>
      </c>
      <c r="S358" s="13">
        <f>W358/W$858*0.3</f>
        <v>0.29866071428571428</v>
      </c>
      <c r="T358" s="12" t="e">
        <f>V358/V$858*0.05</f>
        <v>#DIV/0!</v>
      </c>
      <c r="U358" s="14" t="e">
        <f>Q358+R358+S358+T358</f>
        <v>#DIV/0!</v>
      </c>
      <c r="V358" s="15">
        <f>IF(O358="Não",0,1)</f>
        <v>0</v>
      </c>
      <c r="W358" s="15">
        <f>IF(ISERROR(I358+J358+K358+L358+M358+N358),0,I358+J358+K358+L358+M358+N358)</f>
        <v>223</v>
      </c>
      <c r="X358" s="44">
        <f>IF(ISERROR(ABS(1-U358/'Antigo 2020 2'!U358)),0,ABS(1-U358/'Antigo 2020 2'!U358))</f>
        <v>0</v>
      </c>
      <c r="Y358" s="56">
        <f>INT(X358*100000000000)</f>
        <v>0</v>
      </c>
      <c r="Z358" s="15">
        <f>IF(COUNTIF(Y$5:Y358,Y358)&gt;1,RANK(Y358,Y$5:Y$857)+COUNTIF(Y$5:Y358,Y358)-1,RANK(Y358,Y$5:Y$857))</f>
        <v>354</v>
      </c>
    </row>
    <row r="359" spans="1:26" ht="16.5" thickTop="1" thickBot="1">
      <c r="A359" s="65" t="s">
        <v>750</v>
      </c>
      <c r="B359" s="66" t="s">
        <v>751</v>
      </c>
      <c r="C359" s="67">
        <v>336</v>
      </c>
      <c r="D359" s="67">
        <v>336</v>
      </c>
      <c r="E359" s="67">
        <f>(C359+D359)/2</f>
        <v>336</v>
      </c>
      <c r="F359" s="68">
        <v>257</v>
      </c>
      <c r="G359" s="68">
        <f>E359+F359</f>
        <v>593</v>
      </c>
      <c r="H359" s="68">
        <v>950</v>
      </c>
      <c r="I359" s="68">
        <v>0</v>
      </c>
      <c r="J359" s="68">
        <v>0</v>
      </c>
      <c r="K359" s="68">
        <v>0</v>
      </c>
      <c r="L359" s="68">
        <v>0</v>
      </c>
      <c r="M359" s="68">
        <v>0</v>
      </c>
      <c r="N359" s="68">
        <v>0</v>
      </c>
      <c r="O359" s="68" t="s">
        <v>30</v>
      </c>
      <c r="P359" s="70" t="e">
        <f>$U359</f>
        <v>#DIV/0!</v>
      </c>
      <c r="Q359" s="11">
        <f>G359/G$858*0.35</f>
        <v>0.15255420801176037</v>
      </c>
      <c r="R359" s="12">
        <f>H359/H$858*0.3</f>
        <v>1.425</v>
      </c>
      <c r="S359" s="13">
        <f>W359/W$858*0.3</f>
        <v>0</v>
      </c>
      <c r="T359" s="12" t="e">
        <f>V359/V$858*0.05</f>
        <v>#DIV/0!</v>
      </c>
      <c r="U359" s="14" t="e">
        <f>Q359+R359+S359+T359</f>
        <v>#DIV/0!</v>
      </c>
      <c r="V359" s="15">
        <f>IF(O359="Não",0,1)</f>
        <v>1</v>
      </c>
      <c r="W359" s="15">
        <f>IF(ISERROR(I359+J359+K359+L359+M359+N359),0,I359+J359+K359+L359+M359+N359)</f>
        <v>0</v>
      </c>
      <c r="X359" s="44">
        <f>IF(ISERROR(ABS(1-U359/'Antigo 2020 2'!U359)),0,ABS(1-U359/'Antigo 2020 2'!U359))</f>
        <v>0</v>
      </c>
      <c r="Y359" s="56">
        <f>INT(X359*100000000000)</f>
        <v>0</v>
      </c>
      <c r="Z359" s="15">
        <f>IF(COUNTIF(Y$5:Y359,Y359)&gt;1,RANK(Y359,Y$5:Y$857)+COUNTIF(Y$5:Y359,Y359)-1,RANK(Y359,Y$5:Y$857))</f>
        <v>355</v>
      </c>
    </row>
    <row r="360" spans="1:26" ht="16.5" thickTop="1" thickBot="1">
      <c r="A360" s="65" t="s">
        <v>752</v>
      </c>
      <c r="B360" s="66" t="s">
        <v>753</v>
      </c>
      <c r="C360" s="67">
        <v>1986</v>
      </c>
      <c r="D360" s="67">
        <v>1986</v>
      </c>
      <c r="E360" s="67">
        <f>(C360+D360)/2</f>
        <v>1986</v>
      </c>
      <c r="F360" s="68">
        <v>17850</v>
      </c>
      <c r="G360" s="68">
        <f>E360+F360</f>
        <v>19836</v>
      </c>
      <c r="H360" s="68">
        <v>2015</v>
      </c>
      <c r="I360" s="68">
        <v>165</v>
      </c>
      <c r="J360" s="68"/>
      <c r="K360" s="68">
        <v>30</v>
      </c>
      <c r="L360" s="68"/>
      <c r="M360" s="68"/>
      <c r="N360" s="68">
        <v>15</v>
      </c>
      <c r="O360" s="68" t="s">
        <v>30</v>
      </c>
      <c r="P360" s="70" t="e">
        <f>$U360</f>
        <v>#DIV/0!</v>
      </c>
      <c r="Q360" s="11">
        <f>G360/G$858*0.35</f>
        <v>5.1029768467475192</v>
      </c>
      <c r="R360" s="12">
        <f>H360/H$858*0.3</f>
        <v>3.0224999999999995</v>
      </c>
      <c r="S360" s="13">
        <f>W360/W$858*0.3</f>
        <v>0.28125</v>
      </c>
      <c r="T360" s="12" t="e">
        <f>V360/V$858*0.05</f>
        <v>#DIV/0!</v>
      </c>
      <c r="U360" s="14" t="e">
        <f>Q360+R360+S360+T360</f>
        <v>#DIV/0!</v>
      </c>
      <c r="V360" s="15">
        <f>IF(O360="Não",0,1)</f>
        <v>1</v>
      </c>
      <c r="W360" s="15">
        <f>IF(ISERROR(I360+J360+K360+L360+M360+N360),0,I360+J360+K360+L360+M360+N360)</f>
        <v>210</v>
      </c>
      <c r="X360" s="44">
        <f>IF(ISERROR(ABS(1-U360/'Antigo 2020 2'!U360)),0,ABS(1-U360/'Antigo 2020 2'!U360))</f>
        <v>0</v>
      </c>
      <c r="Y360" s="56">
        <f>INT(X360*100000000000)</f>
        <v>0</v>
      </c>
      <c r="Z360" s="15">
        <f>IF(COUNTIF(Y$5:Y360,Y360)&gt;1,RANK(Y360,Y$5:Y$857)+COUNTIF(Y$5:Y360,Y360)-1,RANK(Y360,Y$5:Y$857))</f>
        <v>356</v>
      </c>
    </row>
    <row r="361" spans="1:26" ht="16.5" thickTop="1" thickBot="1">
      <c r="A361" s="65" t="s">
        <v>103</v>
      </c>
      <c r="B361" s="66" t="s">
        <v>754</v>
      </c>
      <c r="C361" s="67">
        <v>721</v>
      </c>
      <c r="D361" s="67">
        <v>717</v>
      </c>
      <c r="E361" s="67">
        <f>(C361+D361)/2</f>
        <v>719</v>
      </c>
      <c r="F361" s="68">
        <v>1050</v>
      </c>
      <c r="G361" s="68">
        <f>E361+F361</f>
        <v>1769</v>
      </c>
      <c r="H361" s="68">
        <v>38</v>
      </c>
      <c r="I361" s="68">
        <v>0</v>
      </c>
      <c r="J361" s="68">
        <v>0</v>
      </c>
      <c r="K361" s="68">
        <v>0</v>
      </c>
      <c r="L361" s="68">
        <v>0</v>
      </c>
      <c r="M361" s="68">
        <v>0</v>
      </c>
      <c r="N361" s="68">
        <v>0</v>
      </c>
      <c r="O361" s="68" t="s">
        <v>23</v>
      </c>
      <c r="P361" s="70" t="e">
        <f>$U361</f>
        <v>#DIV/0!</v>
      </c>
      <c r="Q361" s="11">
        <f>G361/G$858*0.35</f>
        <v>0.45509004042631379</v>
      </c>
      <c r="R361" s="12">
        <f>H361/H$858*0.3</f>
        <v>5.6999999999999995E-2</v>
      </c>
      <c r="S361" s="13">
        <f>W361/W$858*0.3</f>
        <v>0</v>
      </c>
      <c r="T361" s="12" t="e">
        <f>V361/V$858*0.05</f>
        <v>#DIV/0!</v>
      </c>
      <c r="U361" s="14" t="e">
        <f>Q361+R361+S361+T361</f>
        <v>#DIV/0!</v>
      </c>
      <c r="V361" s="15">
        <f>IF(O361="Não",0,1)</f>
        <v>0</v>
      </c>
      <c r="W361" s="15">
        <f>IF(ISERROR(I361+J361+K361+L361+M361+N361),0,I361+J361+K361+L361+M361+N361)</f>
        <v>0</v>
      </c>
      <c r="X361" s="44">
        <f>IF(ISERROR(ABS(1-U361/'Antigo 2020 2'!U361)),0,ABS(1-U361/'Antigo 2020 2'!U361))</f>
        <v>0</v>
      </c>
      <c r="Y361" s="56">
        <f>INT(X361*100000000000)</f>
        <v>0</v>
      </c>
      <c r="Z361" s="15">
        <f>IF(COUNTIF(Y$5:Y361,Y361)&gt;1,RANK(Y361,Y$5:Y$857)+COUNTIF(Y$5:Y361,Y361)-1,RANK(Y361,Y$5:Y$857))</f>
        <v>357</v>
      </c>
    </row>
    <row r="362" spans="1:26" ht="16.5" thickTop="1" thickBot="1">
      <c r="A362" s="65" t="s">
        <v>755</v>
      </c>
      <c r="B362" s="66" t="s">
        <v>756</v>
      </c>
      <c r="C362" s="67">
        <v>25670</v>
      </c>
      <c r="D362" s="67">
        <v>28040</v>
      </c>
      <c r="E362" s="67">
        <f>(C362+D362)/2</f>
        <v>26855</v>
      </c>
      <c r="F362" s="68">
        <v>15524</v>
      </c>
      <c r="G362" s="68">
        <f>E362+F362</f>
        <v>42379</v>
      </c>
      <c r="H362" s="68">
        <v>132</v>
      </c>
      <c r="I362" s="68">
        <v>38</v>
      </c>
      <c r="J362" s="68">
        <v>0</v>
      </c>
      <c r="K362" s="68">
        <v>66</v>
      </c>
      <c r="L362" s="68">
        <v>0</v>
      </c>
      <c r="M362" s="68">
        <v>0</v>
      </c>
      <c r="N362" s="68">
        <v>2</v>
      </c>
      <c r="O362" s="68" t="s">
        <v>23</v>
      </c>
      <c r="P362" s="70" t="e">
        <f>$U362</f>
        <v>#DIV/0!</v>
      </c>
      <c r="Q362" s="11">
        <f>G362/G$858*0.35</f>
        <v>10.902352076442485</v>
      </c>
      <c r="R362" s="12">
        <f>H362/H$858*0.3</f>
        <v>0.19800000000000001</v>
      </c>
      <c r="S362" s="13">
        <f>W362/W$858*0.3</f>
        <v>0.14196428571428571</v>
      </c>
      <c r="T362" s="12" t="e">
        <f>V362/V$858*0.05</f>
        <v>#DIV/0!</v>
      </c>
      <c r="U362" s="14" t="e">
        <f>Q362+R362+S362+T362</f>
        <v>#DIV/0!</v>
      </c>
      <c r="V362" s="15">
        <f>IF(O362="Não",0,1)</f>
        <v>0</v>
      </c>
      <c r="W362" s="15">
        <f>IF(ISERROR(I362+J362+K362+L362+M362+N362),0,I362+J362+K362+L362+M362+N362)</f>
        <v>106</v>
      </c>
      <c r="X362" s="44">
        <f>IF(ISERROR(ABS(1-U362/'Antigo 2020 2'!U362)),0,ABS(1-U362/'Antigo 2020 2'!U362))</f>
        <v>0</v>
      </c>
      <c r="Y362" s="56">
        <f>INT(X362*100000000000)</f>
        <v>0</v>
      </c>
      <c r="Z362" s="15">
        <f>IF(COUNTIF(Y$5:Y362,Y362)&gt;1,RANK(Y362,Y$5:Y$857)+COUNTIF(Y$5:Y362,Y362)-1,RANK(Y362,Y$5:Y$857))</f>
        <v>358</v>
      </c>
    </row>
    <row r="363" spans="1:26" ht="16.5" thickTop="1" thickBot="1">
      <c r="A363" s="65" t="s">
        <v>757</v>
      </c>
      <c r="B363" s="66" t="s">
        <v>758</v>
      </c>
      <c r="C363" s="67">
        <v>7258</v>
      </c>
      <c r="D363" s="67">
        <v>6358</v>
      </c>
      <c r="E363" s="67">
        <f>(C363+D363)/2</f>
        <v>6808</v>
      </c>
      <c r="F363" s="68">
        <v>7528</v>
      </c>
      <c r="G363" s="68">
        <f>E363+F363</f>
        <v>14336</v>
      </c>
      <c r="H363" s="68">
        <v>530</v>
      </c>
      <c r="I363" s="68">
        <v>0</v>
      </c>
      <c r="J363" s="68">
        <v>0</v>
      </c>
      <c r="K363" s="68">
        <v>25</v>
      </c>
      <c r="L363" s="68">
        <v>0</v>
      </c>
      <c r="M363" s="68">
        <v>0</v>
      </c>
      <c r="N363" s="68">
        <v>5</v>
      </c>
      <c r="O363" s="68" t="s">
        <v>23</v>
      </c>
      <c r="P363" s="70" t="e">
        <f>$U363</f>
        <v>#DIV/0!</v>
      </c>
      <c r="Q363" s="11">
        <f>G363/G$858*0.35</f>
        <v>3.6880558618155086</v>
      </c>
      <c r="R363" s="12">
        <f>H363/H$858*0.3</f>
        <v>0.79499999999999993</v>
      </c>
      <c r="S363" s="13">
        <f>W363/W$858*0.3</f>
        <v>4.0178571428571425E-2</v>
      </c>
      <c r="T363" s="12" t="e">
        <f>V363/V$858*0.05</f>
        <v>#DIV/0!</v>
      </c>
      <c r="U363" s="14" t="e">
        <f>Q363+R363+S363+T363</f>
        <v>#DIV/0!</v>
      </c>
      <c r="V363" s="15">
        <f>IF(O363="Não",0,1)</f>
        <v>0</v>
      </c>
      <c r="W363" s="15">
        <f>IF(ISERROR(I363+J363+K363+L363+M363+N363),0,I363+J363+K363+L363+M363+N363)</f>
        <v>30</v>
      </c>
      <c r="X363" s="44">
        <f>IF(ISERROR(ABS(1-U363/'Antigo 2020 2'!U363)),0,ABS(1-U363/'Antigo 2020 2'!U363))</f>
        <v>0</v>
      </c>
      <c r="Y363" s="56">
        <f>INT(X363*100000000000)</f>
        <v>0</v>
      </c>
      <c r="Z363" s="15">
        <f>IF(COUNTIF(Y$5:Y363,Y363)&gt;1,RANK(Y363,Y$5:Y$857)+COUNTIF(Y$5:Y363,Y363)-1,RANK(Y363,Y$5:Y$857))</f>
        <v>359</v>
      </c>
    </row>
    <row r="364" spans="1:26" ht="16.5" thickTop="1" thickBot="1">
      <c r="A364" s="65" t="s">
        <v>759</v>
      </c>
      <c r="B364" s="66" t="s">
        <v>760</v>
      </c>
      <c r="C364" s="67">
        <v>12788</v>
      </c>
      <c r="D364" s="67">
        <v>12848</v>
      </c>
      <c r="E364" s="67">
        <f>(C364+D364)/2</f>
        <v>12818</v>
      </c>
      <c r="F364" s="68">
        <v>12687</v>
      </c>
      <c r="G364" s="68">
        <f>E364+F364</f>
        <v>25505</v>
      </c>
      <c r="H364" s="68">
        <v>630</v>
      </c>
      <c r="I364" s="68">
        <v>228</v>
      </c>
      <c r="J364" s="68"/>
      <c r="K364" s="68">
        <v>65</v>
      </c>
      <c r="L364" s="68"/>
      <c r="M364" s="68"/>
      <c r="N364" s="68"/>
      <c r="O364" s="68" t="s">
        <v>30</v>
      </c>
      <c r="P364" s="70" t="e">
        <f>$U364</f>
        <v>#DIV/0!</v>
      </c>
      <c r="Q364" s="11">
        <f>G364/G$858*0.35</f>
        <v>6.5613744946710773</v>
      </c>
      <c r="R364" s="12">
        <f>H364/H$858*0.3</f>
        <v>0.94499999999999995</v>
      </c>
      <c r="S364" s="13">
        <f>W364/W$858*0.3</f>
        <v>0.39241071428571422</v>
      </c>
      <c r="T364" s="12" t="e">
        <f>V364/V$858*0.05</f>
        <v>#DIV/0!</v>
      </c>
      <c r="U364" s="14" t="e">
        <f>Q364+R364+S364+T364</f>
        <v>#DIV/0!</v>
      </c>
      <c r="V364" s="15">
        <f>IF(O364="Não",0,1)</f>
        <v>1</v>
      </c>
      <c r="W364" s="15">
        <f>IF(ISERROR(I364+J364+K364+L364+M364+N364),0,I364+J364+K364+L364+M364+N364)</f>
        <v>293</v>
      </c>
      <c r="X364" s="44">
        <f>IF(ISERROR(ABS(1-U364/'Antigo 2020 2'!U364)),0,ABS(1-U364/'Antigo 2020 2'!U364))</f>
        <v>0</v>
      </c>
      <c r="Y364" s="56">
        <f>INT(X364*100000000000)</f>
        <v>0</v>
      </c>
      <c r="Z364" s="15">
        <f>IF(COUNTIF(Y$5:Y364,Y364)&gt;1,RANK(Y364,Y$5:Y$857)+COUNTIF(Y$5:Y364,Y364)-1,RANK(Y364,Y$5:Y$857))</f>
        <v>360</v>
      </c>
    </row>
    <row r="365" spans="1:26" ht="16.5" thickTop="1" thickBot="1">
      <c r="A365" s="65" t="s">
        <v>761</v>
      </c>
      <c r="B365" s="66" t="s">
        <v>762</v>
      </c>
      <c r="C365" s="67">
        <v>6012</v>
      </c>
      <c r="D365" s="67">
        <v>6117</v>
      </c>
      <c r="E365" s="67">
        <f>(C365+D365)/2</f>
        <v>6064.5</v>
      </c>
      <c r="F365" s="68">
        <v>14782</v>
      </c>
      <c r="G365" s="68">
        <f>E365+F365</f>
        <v>20846.5</v>
      </c>
      <c r="H365" s="68">
        <v>320</v>
      </c>
      <c r="I365" s="68">
        <v>58</v>
      </c>
      <c r="J365" s="68">
        <v>0</v>
      </c>
      <c r="K365" s="68">
        <v>10</v>
      </c>
      <c r="L365" s="68">
        <v>0</v>
      </c>
      <c r="M365" s="68">
        <v>0</v>
      </c>
      <c r="N365" s="68">
        <v>31</v>
      </c>
      <c r="O365" s="68" t="s">
        <v>30</v>
      </c>
      <c r="P365" s="70" t="e">
        <f>$U365</f>
        <v>#DIV/0!</v>
      </c>
      <c r="Q365" s="11">
        <f>G365/G$858*0.35</f>
        <v>5.3629364204336634</v>
      </c>
      <c r="R365" s="12">
        <f>H365/H$858*0.3</f>
        <v>0.48</v>
      </c>
      <c r="S365" s="13">
        <f>W365/W$858*0.3</f>
        <v>0.13258928571428572</v>
      </c>
      <c r="T365" s="12" t="e">
        <f>V365/V$858*0.05</f>
        <v>#DIV/0!</v>
      </c>
      <c r="U365" s="14" t="e">
        <f>Q365+R365+S365+T365</f>
        <v>#DIV/0!</v>
      </c>
      <c r="V365" s="15">
        <f>IF(O365="Não",0,1)</f>
        <v>1</v>
      </c>
      <c r="W365" s="15">
        <f>IF(ISERROR(I365+J365+K365+L365+M365+N365),0,I365+J365+K365+L365+M365+N365)</f>
        <v>99</v>
      </c>
      <c r="X365" s="44">
        <f>IF(ISERROR(ABS(1-U365/'Antigo 2020 2'!U365)),0,ABS(1-U365/'Antigo 2020 2'!U365))</f>
        <v>0</v>
      </c>
      <c r="Y365" s="56">
        <f>INT(X365*100000000000)</f>
        <v>0</v>
      </c>
      <c r="Z365" s="15">
        <f>IF(COUNTIF(Y$5:Y365,Y365)&gt;1,RANK(Y365,Y$5:Y$857)+COUNTIF(Y$5:Y365,Y365)-1,RANK(Y365,Y$5:Y$857))</f>
        <v>361</v>
      </c>
    </row>
    <row r="366" spans="1:26" ht="16.5" thickTop="1" thickBot="1">
      <c r="A366" s="65" t="s">
        <v>763</v>
      </c>
      <c r="B366" s="66" t="s">
        <v>764</v>
      </c>
      <c r="C366" s="67">
        <v>570.40000000000009</v>
      </c>
      <c r="D366" s="67">
        <v>523</v>
      </c>
      <c r="E366" s="67">
        <f>(C366+D366)/2</f>
        <v>546.70000000000005</v>
      </c>
      <c r="F366" s="68">
        <v>7996</v>
      </c>
      <c r="G366" s="68">
        <f>E366+F366</f>
        <v>8542.7000000000007</v>
      </c>
      <c r="H366" s="68">
        <v>630</v>
      </c>
      <c r="I366" s="68">
        <v>142</v>
      </c>
      <c r="J366" s="68">
        <v>0</v>
      </c>
      <c r="K366" s="68">
        <v>20</v>
      </c>
      <c r="L366" s="68">
        <v>5</v>
      </c>
      <c r="M366" s="68">
        <v>0</v>
      </c>
      <c r="N366" s="68">
        <v>4</v>
      </c>
      <c r="O366" s="68" t="s">
        <v>23</v>
      </c>
      <c r="P366" s="70" t="e">
        <f>$U366</f>
        <v>#DIV/0!</v>
      </c>
      <c r="Q366" s="11">
        <f>G366/G$858*0.35</f>
        <v>2.197680999632488</v>
      </c>
      <c r="R366" s="12">
        <f>H366/H$858*0.3</f>
        <v>0.94499999999999995</v>
      </c>
      <c r="S366" s="13">
        <f>W366/W$858*0.3</f>
        <v>0.22901785714285711</v>
      </c>
      <c r="T366" s="12" t="e">
        <f>V366/V$858*0.05</f>
        <v>#DIV/0!</v>
      </c>
      <c r="U366" s="14" t="e">
        <f>Q366+R366+S366+T366</f>
        <v>#DIV/0!</v>
      </c>
      <c r="V366" s="15">
        <f>IF(O366="Não",0,1)</f>
        <v>0</v>
      </c>
      <c r="W366" s="15">
        <f>IF(ISERROR(I366+J366+K366+L366+M366+N366),0,I366+J366+K366+L366+M366+N366)</f>
        <v>171</v>
      </c>
      <c r="X366" s="44">
        <f>IF(ISERROR(ABS(1-U366/'Antigo 2020 2'!U366)),0,ABS(1-U366/'Antigo 2020 2'!U366))</f>
        <v>0</v>
      </c>
      <c r="Y366" s="56">
        <f>INT(X366*100000000000)</f>
        <v>0</v>
      </c>
      <c r="Z366" s="15">
        <f>IF(COUNTIF(Y$5:Y366,Y366)&gt;1,RANK(Y366,Y$5:Y$857)+COUNTIF(Y$5:Y366,Y366)-1,RANK(Y366,Y$5:Y$857))</f>
        <v>362</v>
      </c>
    </row>
    <row r="367" spans="1:26" ht="16.5" thickTop="1" thickBot="1">
      <c r="A367" s="65" t="s">
        <v>765</v>
      </c>
      <c r="B367" s="66" t="s">
        <v>766</v>
      </c>
      <c r="C367" s="67">
        <v>2714</v>
      </c>
      <c r="D367" s="67">
        <v>1655</v>
      </c>
      <c r="E367" s="67">
        <f>(C367+D367)/2</f>
        <v>2184.5</v>
      </c>
      <c r="F367" s="68">
        <v>1168</v>
      </c>
      <c r="G367" s="68">
        <f>E367+F367</f>
        <v>3352.5</v>
      </c>
      <c r="H367" s="68">
        <v>402</v>
      </c>
      <c r="I367" s="68">
        <v>61</v>
      </c>
      <c r="J367" s="68">
        <v>0</v>
      </c>
      <c r="K367" s="68">
        <v>30</v>
      </c>
      <c r="L367" s="68">
        <v>28</v>
      </c>
      <c r="M367" s="68">
        <v>30</v>
      </c>
      <c r="N367" s="68">
        <v>25</v>
      </c>
      <c r="O367" s="68" t="s">
        <v>30</v>
      </c>
      <c r="P367" s="70" t="e">
        <f>$U367</f>
        <v>#DIV/0!</v>
      </c>
      <c r="Q367" s="11">
        <f>G367/G$858*0.35</f>
        <v>0.86245865490628437</v>
      </c>
      <c r="R367" s="12">
        <f>H367/H$858*0.3</f>
        <v>0.60299999999999987</v>
      </c>
      <c r="S367" s="13">
        <f>W367/W$858*0.3</f>
        <v>0.23303571428571429</v>
      </c>
      <c r="T367" s="12" t="e">
        <f>V367/V$858*0.05</f>
        <v>#DIV/0!</v>
      </c>
      <c r="U367" s="14" t="e">
        <f>Q367+R367+S367+T367</f>
        <v>#DIV/0!</v>
      </c>
      <c r="V367" s="15">
        <f>IF(O367="Não",0,1)</f>
        <v>1</v>
      </c>
      <c r="W367" s="15">
        <f>IF(ISERROR(I367+J367+K367+L367+M367+N367),0,I367+J367+K367+L367+M367+N367)</f>
        <v>174</v>
      </c>
      <c r="X367" s="44">
        <f>IF(ISERROR(ABS(1-U367/'Antigo 2020 2'!U367)),0,ABS(1-U367/'Antigo 2020 2'!U367))</f>
        <v>0</v>
      </c>
      <c r="Y367" s="56">
        <f>INT(X367*100000000000)</f>
        <v>0</v>
      </c>
      <c r="Z367" s="15">
        <f>IF(COUNTIF(Y$5:Y367,Y367)&gt;1,RANK(Y367,Y$5:Y$857)+COUNTIF(Y$5:Y367,Y367)-1,RANK(Y367,Y$5:Y$857))</f>
        <v>363</v>
      </c>
    </row>
    <row r="368" spans="1:26" ht="16.5" thickTop="1" thickBot="1">
      <c r="A368" s="65" t="s">
        <v>767</v>
      </c>
      <c r="B368" s="66" t="s">
        <v>768</v>
      </c>
      <c r="C368" s="67">
        <v>1130.4000000000001</v>
      </c>
      <c r="D368" s="67">
        <v>1134</v>
      </c>
      <c r="E368" s="67">
        <f>(C368+D368)/2</f>
        <v>1132.2</v>
      </c>
      <c r="F368" s="68">
        <v>11731</v>
      </c>
      <c r="G368" s="68">
        <f>E368+F368</f>
        <v>12863.2</v>
      </c>
      <c r="H368" s="68">
        <v>800</v>
      </c>
      <c r="I368" s="68">
        <v>450</v>
      </c>
      <c r="J368" s="68"/>
      <c r="K368" s="68">
        <v>220</v>
      </c>
      <c r="L368" s="68">
        <v>800</v>
      </c>
      <c r="M368" s="68">
        <v>45</v>
      </c>
      <c r="N368" s="68">
        <v>35</v>
      </c>
      <c r="O368" s="68" t="s">
        <v>30</v>
      </c>
      <c r="P368" s="70" t="e">
        <f>$U368</f>
        <v>#DIV/0!</v>
      </c>
      <c r="Q368" s="11">
        <f>G368/G$858*0.35</f>
        <v>3.3091657478868064</v>
      </c>
      <c r="R368" s="12">
        <f>H368/H$858*0.3</f>
        <v>1.2</v>
      </c>
      <c r="S368" s="13">
        <f>W368/W$858*0.3</f>
        <v>2.0758928571428568</v>
      </c>
      <c r="T368" s="12" t="e">
        <f>V368/V$858*0.05</f>
        <v>#DIV/0!</v>
      </c>
      <c r="U368" s="14" t="e">
        <f>Q368+R368+S368+T368</f>
        <v>#DIV/0!</v>
      </c>
      <c r="V368" s="15">
        <f>IF(O368="Não",0,1)</f>
        <v>1</v>
      </c>
      <c r="W368" s="15">
        <f>IF(ISERROR(I368+J368+K368+L368+M368+N368),0,I368+J368+K368+L368+M368+N368)</f>
        <v>1550</v>
      </c>
      <c r="X368" s="44">
        <f>IF(ISERROR(ABS(1-U368/'Antigo 2020 2'!U368)),0,ABS(1-U368/'Antigo 2020 2'!U368))</f>
        <v>0</v>
      </c>
      <c r="Y368" s="56">
        <f>INT(X368*100000000000)</f>
        <v>0</v>
      </c>
      <c r="Z368" s="15">
        <f>IF(COUNTIF(Y$5:Y368,Y368)&gt;1,RANK(Y368,Y$5:Y$857)+COUNTIF(Y$5:Y368,Y368)-1,RANK(Y368,Y$5:Y$857))</f>
        <v>364</v>
      </c>
    </row>
    <row r="369" spans="1:26" ht="16.5" thickTop="1" thickBot="1">
      <c r="A369" s="65" t="s">
        <v>769</v>
      </c>
      <c r="B369" s="66" t="s">
        <v>770</v>
      </c>
      <c r="C369" s="67">
        <v>2418</v>
      </c>
      <c r="D369" s="67">
        <v>2223</v>
      </c>
      <c r="E369" s="67">
        <f>(C369+D369)/2</f>
        <v>2320.5</v>
      </c>
      <c r="F369" s="68">
        <v>25104</v>
      </c>
      <c r="G369" s="68">
        <f>E369+F369</f>
        <v>27424.5</v>
      </c>
      <c r="H369" s="68">
        <v>4688</v>
      </c>
      <c r="I369" s="68">
        <v>774</v>
      </c>
      <c r="J369" s="68">
        <v>0</v>
      </c>
      <c r="K369" s="68">
        <v>0</v>
      </c>
      <c r="L369" s="68">
        <v>30</v>
      </c>
      <c r="M369" s="68">
        <v>0</v>
      </c>
      <c r="N369" s="68">
        <v>200</v>
      </c>
      <c r="O369" s="68" t="s">
        <v>30</v>
      </c>
      <c r="P369" s="70" t="e">
        <f>$U369</f>
        <v>#DIV/0!</v>
      </c>
      <c r="Q369" s="11">
        <f>G369/G$858*0.35</f>
        <v>7.0551819184123481</v>
      </c>
      <c r="R369" s="12">
        <f>H369/H$858*0.3</f>
        <v>7.032</v>
      </c>
      <c r="S369" s="13">
        <f>W369/W$858*0.3</f>
        <v>1.344642857142857</v>
      </c>
      <c r="T369" s="12" t="e">
        <f>V369/V$858*0.05</f>
        <v>#DIV/0!</v>
      </c>
      <c r="U369" s="14" t="e">
        <f>Q369+R369+S369+T369</f>
        <v>#DIV/0!</v>
      </c>
      <c r="V369" s="15">
        <f>IF(O369="Não",0,1)</f>
        <v>1</v>
      </c>
      <c r="W369" s="15">
        <f>IF(ISERROR(I369+J369+K369+L369+M369+N369),0,I369+J369+K369+L369+M369+N369)</f>
        <v>1004</v>
      </c>
      <c r="X369" s="44">
        <f>IF(ISERROR(ABS(1-U369/'Antigo 2020 2'!U369)),0,ABS(1-U369/'Antigo 2020 2'!U369))</f>
        <v>0</v>
      </c>
      <c r="Y369" s="56">
        <f>INT(X369*100000000000)</f>
        <v>0</v>
      </c>
      <c r="Z369" s="15">
        <f>IF(COUNTIF(Y$5:Y369,Y369)&gt;1,RANK(Y369,Y$5:Y$857)+COUNTIF(Y$5:Y369,Y369)-1,RANK(Y369,Y$5:Y$857))</f>
        <v>365</v>
      </c>
    </row>
    <row r="370" spans="1:26" ht="16.5" thickTop="1" thickBot="1">
      <c r="A370" s="65" t="s">
        <v>771</v>
      </c>
      <c r="B370" s="66" t="s">
        <v>772</v>
      </c>
      <c r="C370" s="67">
        <v>6865</v>
      </c>
      <c r="D370" s="67">
        <v>7239</v>
      </c>
      <c r="E370" s="67">
        <f>(C370+D370)/2</f>
        <v>7052</v>
      </c>
      <c r="F370" s="68">
        <v>4464</v>
      </c>
      <c r="G370" s="68">
        <f>E370+F370</f>
        <v>11516</v>
      </c>
      <c r="H370" s="68">
        <v>1450</v>
      </c>
      <c r="I370" s="68">
        <v>218</v>
      </c>
      <c r="J370" s="68">
        <v>0</v>
      </c>
      <c r="K370" s="68">
        <v>35</v>
      </c>
      <c r="L370" s="68">
        <v>30</v>
      </c>
      <c r="M370" s="68">
        <v>0</v>
      </c>
      <c r="N370" s="68">
        <v>13</v>
      </c>
      <c r="O370" s="68" t="s">
        <v>30</v>
      </c>
      <c r="P370" s="70" t="e">
        <f>$U370</f>
        <v>#DIV/0!</v>
      </c>
      <c r="Q370" s="11">
        <f>G370/G$858*0.35</f>
        <v>2.9625872840867329</v>
      </c>
      <c r="R370" s="12">
        <f>H370/H$858*0.3</f>
        <v>2.1749999999999998</v>
      </c>
      <c r="S370" s="13">
        <f>W370/W$858*0.3</f>
        <v>0.39642857142857141</v>
      </c>
      <c r="T370" s="12" t="e">
        <f>V370/V$858*0.05</f>
        <v>#DIV/0!</v>
      </c>
      <c r="U370" s="14" t="e">
        <f>Q370+R370+S370+T370</f>
        <v>#DIV/0!</v>
      </c>
      <c r="V370" s="15">
        <f>IF(O370="Não",0,1)</f>
        <v>1</v>
      </c>
      <c r="W370" s="15">
        <f>IF(ISERROR(I370+J370+K370+L370+M370+N370),0,I370+J370+K370+L370+M370+N370)</f>
        <v>296</v>
      </c>
      <c r="X370" s="44">
        <f>IF(ISERROR(ABS(1-U370/'Antigo 2020 2'!U370)),0,ABS(1-U370/'Antigo 2020 2'!U370))</f>
        <v>0</v>
      </c>
      <c r="Y370" s="56">
        <f>INT(X370*100000000000)</f>
        <v>0</v>
      </c>
      <c r="Z370" s="15">
        <f>IF(COUNTIF(Y$5:Y370,Y370)&gt;1,RANK(Y370,Y$5:Y$857)+COUNTIF(Y$5:Y370,Y370)-1,RANK(Y370,Y$5:Y$857))</f>
        <v>366</v>
      </c>
    </row>
    <row r="371" spans="1:26" ht="16.5" thickTop="1" thickBot="1">
      <c r="A371" s="65" t="s">
        <v>773</v>
      </c>
      <c r="B371" s="66" t="s">
        <v>774</v>
      </c>
      <c r="C371" s="67">
        <v>1426</v>
      </c>
      <c r="D371" s="67">
        <v>1311</v>
      </c>
      <c r="E371" s="67">
        <f>(C371+D371)/2</f>
        <v>1368.5</v>
      </c>
      <c r="F371" s="68">
        <v>13489</v>
      </c>
      <c r="G371" s="68">
        <f>E371+F371</f>
        <v>14857.5</v>
      </c>
      <c r="H371" s="68">
        <v>2950</v>
      </c>
      <c r="I371" s="68">
        <v>394</v>
      </c>
      <c r="J371" s="68">
        <v>0</v>
      </c>
      <c r="K371" s="68">
        <v>142</v>
      </c>
      <c r="L371" s="68">
        <v>0</v>
      </c>
      <c r="M371" s="68">
        <v>0</v>
      </c>
      <c r="N371" s="68">
        <v>136</v>
      </c>
      <c r="O371" s="68" t="s">
        <v>30</v>
      </c>
      <c r="P371" s="70" t="e">
        <f>$U371</f>
        <v>#DIV/0!</v>
      </c>
      <c r="Q371" s="11">
        <f>G371/G$858*0.35</f>
        <v>3.8222160970231531</v>
      </c>
      <c r="R371" s="12">
        <f>H371/H$858*0.3</f>
        <v>4.4249999999999998</v>
      </c>
      <c r="S371" s="13">
        <f>W371/W$858*0.3</f>
        <v>0.89999999999999991</v>
      </c>
      <c r="T371" s="12" t="e">
        <f>V371/V$858*0.05</f>
        <v>#DIV/0!</v>
      </c>
      <c r="U371" s="14" t="e">
        <f>Q371+R371+S371+T371</f>
        <v>#DIV/0!</v>
      </c>
      <c r="V371" s="15">
        <f>IF(O371="Não",0,1)</f>
        <v>1</v>
      </c>
      <c r="W371" s="15">
        <f>IF(ISERROR(I371+J371+K371+L371+M371+N371),0,I371+J371+K371+L371+M371+N371)</f>
        <v>672</v>
      </c>
      <c r="X371" s="44">
        <f>IF(ISERROR(ABS(1-U371/'Antigo 2020 2'!U371)),0,ABS(1-U371/'Antigo 2020 2'!U371))</f>
        <v>0</v>
      </c>
      <c r="Y371" s="56">
        <f>INT(X371*100000000000)</f>
        <v>0</v>
      </c>
      <c r="Z371" s="15">
        <f>IF(COUNTIF(Y$5:Y371,Y371)&gt;1,RANK(Y371,Y$5:Y$857)+COUNTIF(Y$5:Y371,Y371)-1,RANK(Y371,Y$5:Y$857))</f>
        <v>367</v>
      </c>
    </row>
    <row r="372" spans="1:26" ht="16.5" thickTop="1" thickBot="1">
      <c r="A372" s="65" t="s">
        <v>775</v>
      </c>
      <c r="B372" s="66" t="s">
        <v>776</v>
      </c>
      <c r="C372" s="67">
        <v>821</v>
      </c>
      <c r="D372" s="67">
        <v>842</v>
      </c>
      <c r="E372" s="67">
        <f>(C372+D372)/2</f>
        <v>831.5</v>
      </c>
      <c r="F372" s="68">
        <v>5180</v>
      </c>
      <c r="G372" s="68">
        <f>E372+F372</f>
        <v>6011.5</v>
      </c>
      <c r="H372" s="68">
        <v>610</v>
      </c>
      <c r="I372" s="68">
        <v>18</v>
      </c>
      <c r="J372" s="68">
        <v>0</v>
      </c>
      <c r="K372" s="68">
        <v>149</v>
      </c>
      <c r="L372" s="68">
        <v>69</v>
      </c>
      <c r="M372" s="68">
        <v>0</v>
      </c>
      <c r="N372" s="68">
        <v>255</v>
      </c>
      <c r="O372" s="68" t="s">
        <v>30</v>
      </c>
      <c r="P372" s="70" t="e">
        <f>$U372</f>
        <v>#DIV/0!</v>
      </c>
      <c r="Q372" s="11">
        <f>G372/G$858*0.35</f>
        <v>1.5465086365306873</v>
      </c>
      <c r="R372" s="12">
        <f>H372/H$858*0.3</f>
        <v>0.91499999999999992</v>
      </c>
      <c r="S372" s="13">
        <f>W372/W$858*0.3</f>
        <v>0.65758928571428565</v>
      </c>
      <c r="T372" s="12" t="e">
        <f>V372/V$858*0.05</f>
        <v>#DIV/0!</v>
      </c>
      <c r="U372" s="14" t="e">
        <f>Q372+R372+S372+T372</f>
        <v>#DIV/0!</v>
      </c>
      <c r="V372" s="15">
        <f>IF(O372="Não",0,1)</f>
        <v>1</v>
      </c>
      <c r="W372" s="15">
        <f>IF(ISERROR(I372+J372+K372+L372+M372+N372),0,I372+J372+K372+L372+M372+N372)</f>
        <v>491</v>
      </c>
      <c r="X372" s="44">
        <f>IF(ISERROR(ABS(1-U372/'Antigo 2020 2'!U372)),0,ABS(1-U372/'Antigo 2020 2'!U372))</f>
        <v>0</v>
      </c>
      <c r="Y372" s="56">
        <f>INT(X372*100000000000)</f>
        <v>0</v>
      </c>
      <c r="Z372" s="15">
        <f>IF(COUNTIF(Y$5:Y372,Y372)&gt;1,RANK(Y372,Y$5:Y$857)+COUNTIF(Y$5:Y372,Y372)-1,RANK(Y372,Y$5:Y$857))</f>
        <v>368</v>
      </c>
    </row>
    <row r="373" spans="1:26" ht="16.5" thickTop="1" thickBot="1">
      <c r="A373" s="65" t="s">
        <v>777</v>
      </c>
      <c r="B373" s="66" t="s">
        <v>778</v>
      </c>
      <c r="C373" s="67">
        <v>142213.9</v>
      </c>
      <c r="D373" s="67">
        <v>142464</v>
      </c>
      <c r="E373" s="67">
        <f>(C373+D373)/2</f>
        <v>142338.95000000001</v>
      </c>
      <c r="F373" s="68">
        <v>33776</v>
      </c>
      <c r="G373" s="68">
        <f>E373+F373</f>
        <v>176114.95</v>
      </c>
      <c r="H373" s="68">
        <v>3500</v>
      </c>
      <c r="I373" s="68">
        <v>317</v>
      </c>
      <c r="J373" s="68">
        <v>0</v>
      </c>
      <c r="K373" s="68">
        <v>80</v>
      </c>
      <c r="L373" s="68">
        <v>120</v>
      </c>
      <c r="M373" s="68">
        <v>0</v>
      </c>
      <c r="N373" s="68">
        <v>220</v>
      </c>
      <c r="O373" s="68" t="s">
        <v>30</v>
      </c>
      <c r="P373" s="70" t="e">
        <f>$U373</f>
        <v>#DIV/0!</v>
      </c>
      <c r="Q373" s="11">
        <f>G373/G$858*0.35</f>
        <v>45.307043366409403</v>
      </c>
      <c r="R373" s="12">
        <f>H373/H$858*0.3</f>
        <v>5.25</v>
      </c>
      <c r="S373" s="13">
        <f>W373/W$858*0.3</f>
        <v>0.98705357142857142</v>
      </c>
      <c r="T373" s="12" t="e">
        <f>V373/V$858*0.05</f>
        <v>#DIV/0!</v>
      </c>
      <c r="U373" s="14" t="e">
        <f>Q373+R373+S373+T373</f>
        <v>#DIV/0!</v>
      </c>
      <c r="V373" s="15">
        <f>IF(O373="Não",0,1)</f>
        <v>1</v>
      </c>
      <c r="W373" s="15">
        <f>IF(ISERROR(I373+J373+K373+L373+M373+N373),0,I373+J373+K373+L373+M373+N373)</f>
        <v>737</v>
      </c>
      <c r="X373" s="44">
        <f>IF(ISERROR(ABS(1-U373/'Antigo 2020 2'!U373)),0,ABS(1-U373/'Antigo 2020 2'!U373))</f>
        <v>0</v>
      </c>
      <c r="Y373" s="56">
        <f>INT(X373*100000000000)</f>
        <v>0</v>
      </c>
      <c r="Z373" s="15">
        <f>IF(COUNTIF(Y$5:Y373,Y373)&gt;1,RANK(Y373,Y$5:Y$857)+COUNTIF(Y$5:Y373,Y373)-1,RANK(Y373,Y$5:Y$857))</f>
        <v>369</v>
      </c>
    </row>
    <row r="374" spans="1:26" ht="25.5" thickTop="1" thickBot="1">
      <c r="A374" s="65" t="s">
        <v>779</v>
      </c>
      <c r="B374" s="66" t="s">
        <v>780</v>
      </c>
      <c r="C374" s="67">
        <v>623.15000000000009</v>
      </c>
      <c r="D374" s="67">
        <v>376</v>
      </c>
      <c r="E374" s="67">
        <f>(C374+D374)/2</f>
        <v>499.57500000000005</v>
      </c>
      <c r="F374" s="68">
        <v>0</v>
      </c>
      <c r="G374" s="68">
        <f>E374+F374</f>
        <v>499.57500000000005</v>
      </c>
      <c r="H374" s="68">
        <v>463</v>
      </c>
      <c r="I374" s="68">
        <v>156</v>
      </c>
      <c r="J374" s="68">
        <v>32</v>
      </c>
      <c r="K374" s="68">
        <v>8</v>
      </c>
      <c r="L374" s="68">
        <v>0</v>
      </c>
      <c r="M374" s="68">
        <v>15</v>
      </c>
      <c r="N374" s="68">
        <v>9</v>
      </c>
      <c r="O374" s="68" t="s">
        <v>23</v>
      </c>
      <c r="P374" s="70" t="e">
        <f>$U374</f>
        <v>#DIV/0!</v>
      </c>
      <c r="Q374" s="11">
        <f>G374/G$858*0.35</f>
        <v>0.12851984564498348</v>
      </c>
      <c r="R374" s="12">
        <f>H374/H$858*0.3</f>
        <v>0.69450000000000001</v>
      </c>
      <c r="S374" s="13">
        <f>W374/W$858*0.3</f>
        <v>0.2946428571428571</v>
      </c>
      <c r="T374" s="12" t="e">
        <f>V374/V$858*0.05</f>
        <v>#DIV/0!</v>
      </c>
      <c r="U374" s="14" t="e">
        <f>Q374+R374+S374+T374</f>
        <v>#DIV/0!</v>
      </c>
      <c r="V374" s="15">
        <f>IF(O374="Não",0,1)</f>
        <v>0</v>
      </c>
      <c r="W374" s="15">
        <f>IF(ISERROR(I374+J374+K374+L374+M374+N374),0,I374+J374+K374+L374+M374+N374)</f>
        <v>220</v>
      </c>
      <c r="X374" s="44">
        <f>IF(ISERROR(ABS(1-U374/'Antigo 2020 2'!U374)),0,ABS(1-U374/'Antigo 2020 2'!U374))</f>
        <v>0</v>
      </c>
      <c r="Y374" s="56">
        <f>INT(X374*100000000000)</f>
        <v>0</v>
      </c>
      <c r="Z374" s="15">
        <f>IF(COUNTIF(Y$5:Y374,Y374)&gt;1,RANK(Y374,Y$5:Y$857)+COUNTIF(Y$5:Y374,Y374)-1,RANK(Y374,Y$5:Y$857))</f>
        <v>370</v>
      </c>
    </row>
    <row r="375" spans="1:26" ht="16.5" thickTop="1" thickBot="1">
      <c r="A375" s="65" t="s">
        <v>781</v>
      </c>
      <c r="B375" s="66" t="s">
        <v>782</v>
      </c>
      <c r="C375" s="67">
        <v>404.75</v>
      </c>
      <c r="D375" s="67">
        <v>407</v>
      </c>
      <c r="E375" s="67">
        <f>(C375+D375)/2</f>
        <v>405.875</v>
      </c>
      <c r="F375" s="68">
        <v>54407</v>
      </c>
      <c r="G375" s="68">
        <f>E375+F375</f>
        <v>54812.875</v>
      </c>
      <c r="H375" s="68">
        <v>900</v>
      </c>
      <c r="I375" s="68">
        <v>239</v>
      </c>
      <c r="J375" s="68">
        <v>0</v>
      </c>
      <c r="K375" s="68">
        <v>15</v>
      </c>
      <c r="L375" s="68">
        <v>0</v>
      </c>
      <c r="M375" s="68">
        <v>0</v>
      </c>
      <c r="N375" s="68">
        <v>237</v>
      </c>
      <c r="O375" s="68" t="s">
        <v>30</v>
      </c>
      <c r="P375" s="70" t="e">
        <f>$U375</f>
        <v>#DIV/0!</v>
      </c>
      <c r="Q375" s="11">
        <f>G375/G$858*0.35</f>
        <v>14.101070378537301</v>
      </c>
      <c r="R375" s="12">
        <f>H375/H$858*0.3</f>
        <v>1.3499999999999999</v>
      </c>
      <c r="S375" s="13">
        <f>W375/W$858*0.3</f>
        <v>0.65758928571428565</v>
      </c>
      <c r="T375" s="12" t="e">
        <f>V375/V$858*0.05</f>
        <v>#DIV/0!</v>
      </c>
      <c r="U375" s="14" t="e">
        <f>Q375+R375+S375+T375</f>
        <v>#DIV/0!</v>
      </c>
      <c r="V375" s="15">
        <f>IF(O375="Não",0,1)</f>
        <v>1</v>
      </c>
      <c r="W375" s="15">
        <f>IF(ISERROR(I375+J375+K375+L375+M375+N375),0,I375+J375+K375+L375+M375+N375)</f>
        <v>491</v>
      </c>
      <c r="X375" s="44">
        <f>IF(ISERROR(ABS(1-U375/'Antigo 2020 2'!U375)),0,ABS(1-U375/'Antigo 2020 2'!U375))</f>
        <v>0</v>
      </c>
      <c r="Y375" s="56">
        <f>INT(X375*100000000000)</f>
        <v>0</v>
      </c>
      <c r="Z375" s="15">
        <f>IF(COUNTIF(Y$5:Y375,Y375)&gt;1,RANK(Y375,Y$5:Y$857)+COUNTIF(Y$5:Y375,Y375)-1,RANK(Y375,Y$5:Y$857))</f>
        <v>371</v>
      </c>
    </row>
    <row r="376" spans="1:26" ht="25.5" thickTop="1" thickBot="1">
      <c r="A376" s="65" t="s">
        <v>783</v>
      </c>
      <c r="B376" s="66" t="s">
        <v>784</v>
      </c>
      <c r="C376" s="67">
        <v>180</v>
      </c>
      <c r="D376" s="67">
        <v>167</v>
      </c>
      <c r="E376" s="67">
        <f>(C376+D376)/2</f>
        <v>173.5</v>
      </c>
      <c r="F376" s="68">
        <v>7510</v>
      </c>
      <c r="G376" s="68">
        <f>E376+F376</f>
        <v>7683.5</v>
      </c>
      <c r="H376" s="68">
        <v>360</v>
      </c>
      <c r="I376" s="68">
        <v>116</v>
      </c>
      <c r="J376" s="68">
        <v>0</v>
      </c>
      <c r="K376" s="68">
        <v>54</v>
      </c>
      <c r="L376" s="68">
        <v>0</v>
      </c>
      <c r="M376" s="68">
        <v>0</v>
      </c>
      <c r="N376" s="68">
        <v>6</v>
      </c>
      <c r="O376" s="68" t="s">
        <v>23</v>
      </c>
      <c r="P376" s="70" t="e">
        <f>$U376</f>
        <v>#DIV/0!</v>
      </c>
      <c r="Q376" s="11">
        <f>G376/G$858*0.35</f>
        <v>1.9766446159500184</v>
      </c>
      <c r="R376" s="12">
        <f>H376/H$858*0.3</f>
        <v>0.54</v>
      </c>
      <c r="S376" s="13">
        <f>W376/W$858*0.3</f>
        <v>0.23571428571428571</v>
      </c>
      <c r="T376" s="12" t="e">
        <f>V376/V$858*0.05</f>
        <v>#DIV/0!</v>
      </c>
      <c r="U376" s="14" t="e">
        <f>Q376+R376+S376+T376</f>
        <v>#DIV/0!</v>
      </c>
      <c r="V376" s="15">
        <f>IF(O376="Não",0,1)</f>
        <v>0</v>
      </c>
      <c r="W376" s="15">
        <f>IF(ISERROR(I376+J376+K376+L376+M376+N376),0,I376+J376+K376+L376+M376+N376)</f>
        <v>176</v>
      </c>
      <c r="X376" s="44">
        <f>IF(ISERROR(ABS(1-U376/'Antigo 2020 2'!U376)),0,ABS(1-U376/'Antigo 2020 2'!U376))</f>
        <v>0</v>
      </c>
      <c r="Y376" s="56">
        <f>INT(X376*100000000000)</f>
        <v>0</v>
      </c>
      <c r="Z376" s="15">
        <f>IF(COUNTIF(Y$5:Y376,Y376)&gt;1,RANK(Y376,Y$5:Y$857)+COUNTIF(Y$5:Y376,Y376)-1,RANK(Y376,Y$5:Y$857))</f>
        <v>372</v>
      </c>
    </row>
    <row r="377" spans="1:26" ht="16.5" thickTop="1" thickBot="1">
      <c r="A377" s="65" t="s">
        <v>785</v>
      </c>
      <c r="B377" s="66" t="s">
        <v>786</v>
      </c>
      <c r="C377" s="67">
        <v>12798</v>
      </c>
      <c r="D377" s="67">
        <v>12222</v>
      </c>
      <c r="E377" s="67">
        <f>(C377+D377)/2</f>
        <v>12510</v>
      </c>
      <c r="F377" s="68">
        <v>79</v>
      </c>
      <c r="G377" s="68">
        <f>E377+F377</f>
        <v>12589</v>
      </c>
      <c r="H377" s="68">
        <v>1000</v>
      </c>
      <c r="I377" s="68">
        <v>76</v>
      </c>
      <c r="J377" s="68">
        <v>0</v>
      </c>
      <c r="K377" s="68">
        <v>30</v>
      </c>
      <c r="L377" s="68">
        <v>0</v>
      </c>
      <c r="M377" s="68">
        <v>0</v>
      </c>
      <c r="N377" s="68">
        <v>33</v>
      </c>
      <c r="O377" s="68" t="s">
        <v>30</v>
      </c>
      <c r="P377" s="70" t="e">
        <f>$U377</f>
        <v>#DIV/0!</v>
      </c>
      <c r="Q377" s="11">
        <f>G377/G$858*0.35</f>
        <v>3.238625505328923</v>
      </c>
      <c r="R377" s="12">
        <f>H377/H$858*0.3</f>
        <v>1.5</v>
      </c>
      <c r="S377" s="13">
        <f>W377/W$858*0.3</f>
        <v>0.18616071428571429</v>
      </c>
      <c r="T377" s="12" t="e">
        <f>V377/V$858*0.05</f>
        <v>#DIV/0!</v>
      </c>
      <c r="U377" s="14" t="e">
        <f>Q377+R377+S377+T377</f>
        <v>#DIV/0!</v>
      </c>
      <c r="V377" s="15">
        <f>IF(O377="Não",0,1)</f>
        <v>1</v>
      </c>
      <c r="W377" s="15">
        <f>IF(ISERROR(I377+J377+K377+L377+M377+N377),0,I377+J377+K377+L377+M377+N377)</f>
        <v>139</v>
      </c>
      <c r="X377" s="44">
        <f>IF(ISERROR(ABS(1-U377/'Antigo 2020 2'!U377)),0,ABS(1-U377/'Antigo 2020 2'!U377))</f>
        <v>0</v>
      </c>
      <c r="Y377" s="56">
        <f>INT(X377*100000000000)</f>
        <v>0</v>
      </c>
      <c r="Z377" s="15">
        <f>IF(COUNTIF(Y$5:Y377,Y377)&gt;1,RANK(Y377,Y$5:Y$857)+COUNTIF(Y$5:Y377,Y377)-1,RANK(Y377,Y$5:Y$857))</f>
        <v>373</v>
      </c>
    </row>
    <row r="378" spans="1:26" ht="16.5" thickTop="1" thickBot="1">
      <c r="A378" s="65" t="s">
        <v>787</v>
      </c>
      <c r="B378" s="66" t="s">
        <v>788</v>
      </c>
      <c r="C378" s="67">
        <v>546</v>
      </c>
      <c r="D378" s="67">
        <v>580</v>
      </c>
      <c r="E378" s="67">
        <f>(C378+D378)/2</f>
        <v>563</v>
      </c>
      <c r="F378" s="68">
        <v>5143</v>
      </c>
      <c r="G378" s="68">
        <f>E378+F378</f>
        <v>5706</v>
      </c>
      <c r="H378" s="68">
        <v>570</v>
      </c>
      <c r="I378" s="68">
        <v>0</v>
      </c>
      <c r="J378" s="68">
        <v>0</v>
      </c>
      <c r="K378" s="68">
        <v>10</v>
      </c>
      <c r="L378" s="68">
        <v>0</v>
      </c>
      <c r="M378" s="68">
        <v>0</v>
      </c>
      <c r="N378" s="68">
        <v>20</v>
      </c>
      <c r="O378" s="68" t="s">
        <v>23</v>
      </c>
      <c r="P378" s="70" t="e">
        <f>$U378</f>
        <v>#DIV/0!</v>
      </c>
      <c r="Q378" s="11">
        <f>G378/G$858*0.35</f>
        <v>1.4679162072767362</v>
      </c>
      <c r="R378" s="12">
        <f>H378/H$858*0.3</f>
        <v>0.85499999999999998</v>
      </c>
      <c r="S378" s="13">
        <f>W378/W$858*0.3</f>
        <v>4.0178571428571425E-2</v>
      </c>
      <c r="T378" s="12" t="e">
        <f>V378/V$858*0.05</f>
        <v>#DIV/0!</v>
      </c>
      <c r="U378" s="14" t="e">
        <f>Q378+R378+S378+T378</f>
        <v>#DIV/0!</v>
      </c>
      <c r="V378" s="15">
        <f>IF(O378="Não",0,1)</f>
        <v>0</v>
      </c>
      <c r="W378" s="15">
        <f>IF(ISERROR(I378+J378+K378+L378+M378+N378),0,I378+J378+K378+L378+M378+N378)</f>
        <v>30</v>
      </c>
      <c r="X378" s="44">
        <f>IF(ISERROR(ABS(1-U378/'Antigo 2020 2'!U378)),0,ABS(1-U378/'Antigo 2020 2'!U378))</f>
        <v>0</v>
      </c>
      <c r="Y378" s="56">
        <f>INT(X378*100000000000)</f>
        <v>0</v>
      </c>
      <c r="Z378" s="15">
        <f>IF(COUNTIF(Y$5:Y378,Y378)&gt;1,RANK(Y378,Y$5:Y$857)+COUNTIF(Y$5:Y378,Y378)-1,RANK(Y378,Y$5:Y$857))</f>
        <v>374</v>
      </c>
    </row>
    <row r="379" spans="1:26" ht="16.5" thickTop="1" thickBot="1">
      <c r="A379" s="65" t="s">
        <v>789</v>
      </c>
      <c r="B379" s="66" t="s">
        <v>790</v>
      </c>
      <c r="C379" s="67">
        <v>313.5</v>
      </c>
      <c r="D379" s="67">
        <v>662</v>
      </c>
      <c r="E379" s="67">
        <f>(C379+D379)/2</f>
        <v>487.75</v>
      </c>
      <c r="F379" s="68">
        <v>2455</v>
      </c>
      <c r="G379" s="68">
        <f>E379+F379</f>
        <v>2942.75</v>
      </c>
      <c r="H379" s="68">
        <v>205</v>
      </c>
      <c r="I379" s="68">
        <v>61</v>
      </c>
      <c r="J379" s="68"/>
      <c r="K379" s="68"/>
      <c r="L379" s="68"/>
      <c r="M379" s="68"/>
      <c r="N379" s="68">
        <v>6</v>
      </c>
      <c r="O379" s="68" t="s">
        <v>30</v>
      </c>
      <c r="P379" s="70" t="e">
        <f>$U379</f>
        <v>#DIV/0!</v>
      </c>
      <c r="Q379" s="11">
        <f>G379/G$858*0.35</f>
        <v>0.75704704152884972</v>
      </c>
      <c r="R379" s="12">
        <f>H379/H$858*0.3</f>
        <v>0.30749999999999994</v>
      </c>
      <c r="S379" s="13">
        <f>W379/W$858*0.3</f>
        <v>8.9732142857142858E-2</v>
      </c>
      <c r="T379" s="12" t="e">
        <f>V379/V$858*0.05</f>
        <v>#DIV/0!</v>
      </c>
      <c r="U379" s="14" t="e">
        <f>Q379+R379+S379+T379</f>
        <v>#DIV/0!</v>
      </c>
      <c r="V379" s="15">
        <f>IF(O379="Não",0,1)</f>
        <v>1</v>
      </c>
      <c r="W379" s="15">
        <f>IF(ISERROR(I379+J379+K379+L379+M379+N379),0,I379+J379+K379+L379+M379+N379)</f>
        <v>67</v>
      </c>
      <c r="X379" s="44">
        <f>IF(ISERROR(ABS(1-U379/'Antigo 2020 2'!U379)),0,ABS(1-U379/'Antigo 2020 2'!U379))</f>
        <v>0</v>
      </c>
      <c r="Y379" s="56">
        <f>INT(X379*100000000000)</f>
        <v>0</v>
      </c>
      <c r="Z379" s="15">
        <f>IF(COUNTIF(Y$5:Y379,Y379)&gt;1,RANK(Y379,Y$5:Y$857)+COUNTIF(Y$5:Y379,Y379)-1,RANK(Y379,Y$5:Y$857))</f>
        <v>375</v>
      </c>
    </row>
    <row r="380" spans="1:26" ht="16.5" thickTop="1" thickBot="1">
      <c r="A380" s="65" t="s">
        <v>791</v>
      </c>
      <c r="B380" s="66" t="s">
        <v>792</v>
      </c>
      <c r="C380" s="67">
        <v>375</v>
      </c>
      <c r="D380" s="67">
        <v>373</v>
      </c>
      <c r="E380" s="67">
        <f>(C380+D380)/2</f>
        <v>374</v>
      </c>
      <c r="F380" s="68">
        <v>617</v>
      </c>
      <c r="G380" s="68">
        <f>E380+F380</f>
        <v>991</v>
      </c>
      <c r="H380" s="68">
        <v>572</v>
      </c>
      <c r="I380" s="68">
        <v>150</v>
      </c>
      <c r="J380" s="68">
        <v>0</v>
      </c>
      <c r="K380" s="68">
        <v>83</v>
      </c>
      <c r="L380" s="68">
        <v>0</v>
      </c>
      <c r="M380" s="68">
        <v>0</v>
      </c>
      <c r="N380" s="68">
        <v>25</v>
      </c>
      <c r="O380" s="68" t="s">
        <v>30</v>
      </c>
      <c r="P380" s="70" t="e">
        <f>$U380</f>
        <v>#DIV/0!</v>
      </c>
      <c r="Q380" s="11">
        <f>G380/G$858*0.35</f>
        <v>0.25494303564865856</v>
      </c>
      <c r="R380" s="12">
        <f>H380/H$858*0.3</f>
        <v>0.85799999999999998</v>
      </c>
      <c r="S380" s="13">
        <f>W380/W$858*0.3</f>
        <v>0.34553571428571422</v>
      </c>
      <c r="T380" s="12" t="e">
        <f>V380/V$858*0.05</f>
        <v>#DIV/0!</v>
      </c>
      <c r="U380" s="14" t="e">
        <f>Q380+R380+S380+T380</f>
        <v>#DIV/0!</v>
      </c>
      <c r="V380" s="15">
        <f>IF(O380="Não",0,1)</f>
        <v>1</v>
      </c>
      <c r="W380" s="15">
        <f>IF(ISERROR(I380+J380+K380+L380+M380+N380),0,I380+J380+K380+L380+M380+N380)</f>
        <v>258</v>
      </c>
      <c r="X380" s="44">
        <f>IF(ISERROR(ABS(1-U380/'Antigo 2020 2'!U380)),0,ABS(1-U380/'Antigo 2020 2'!U380))</f>
        <v>0</v>
      </c>
      <c r="Y380" s="56">
        <f>INT(X380*100000000000)</f>
        <v>0</v>
      </c>
      <c r="Z380" s="15">
        <f>IF(COUNTIF(Y$5:Y380,Y380)&gt;1,RANK(Y380,Y$5:Y$857)+COUNTIF(Y$5:Y380,Y380)-1,RANK(Y380,Y$5:Y$857))</f>
        <v>376</v>
      </c>
    </row>
    <row r="381" spans="1:26" ht="16.5" thickTop="1" thickBot="1">
      <c r="A381" s="65" t="s">
        <v>793</v>
      </c>
      <c r="B381" s="66" t="s">
        <v>794</v>
      </c>
      <c r="C381" s="67">
        <v>706</v>
      </c>
      <c r="D381" s="67">
        <v>658</v>
      </c>
      <c r="E381" s="67">
        <f>(C381+D381)/2</f>
        <v>682</v>
      </c>
      <c r="F381" s="68">
        <v>9577</v>
      </c>
      <c r="G381" s="68">
        <f>E381+F381</f>
        <v>10259</v>
      </c>
      <c r="H381" s="68">
        <v>2121</v>
      </c>
      <c r="I381" s="68">
        <v>158</v>
      </c>
      <c r="J381" s="68">
        <v>0</v>
      </c>
      <c r="K381" s="68">
        <v>101</v>
      </c>
      <c r="L381" s="68">
        <v>252</v>
      </c>
      <c r="M381" s="68">
        <v>20</v>
      </c>
      <c r="N381" s="68">
        <v>150</v>
      </c>
      <c r="O381" s="68" t="s">
        <v>30</v>
      </c>
      <c r="P381" s="70" t="e">
        <f>$U381</f>
        <v>#DIV/0!</v>
      </c>
      <c r="Q381" s="11">
        <f>G381/G$858*0.35</f>
        <v>2.639213524439544</v>
      </c>
      <c r="R381" s="12">
        <f>H381/H$858*0.3</f>
        <v>3.1815000000000002</v>
      </c>
      <c r="S381" s="13">
        <f>W381/W$858*0.3</f>
        <v>0.91205357142857146</v>
      </c>
      <c r="T381" s="12" t="e">
        <f>V381/V$858*0.05</f>
        <v>#DIV/0!</v>
      </c>
      <c r="U381" s="14" t="e">
        <f>Q381+R381+S381+T381</f>
        <v>#DIV/0!</v>
      </c>
      <c r="V381" s="15">
        <f>IF(O381="Não",0,1)</f>
        <v>1</v>
      </c>
      <c r="W381" s="15">
        <f>IF(ISERROR(I381+J381+K381+L381+M381+N381),0,I381+J381+K381+L381+M381+N381)</f>
        <v>681</v>
      </c>
      <c r="X381" s="44">
        <f>IF(ISERROR(ABS(1-U381/'Antigo 2020 2'!U381)),0,ABS(1-U381/'Antigo 2020 2'!U381))</f>
        <v>0</v>
      </c>
      <c r="Y381" s="56">
        <f>INT(X381*100000000000)</f>
        <v>0</v>
      </c>
      <c r="Z381" s="15">
        <f>IF(COUNTIF(Y$5:Y381,Y381)&gt;1,RANK(Y381,Y$5:Y$857)+COUNTIF(Y$5:Y381,Y381)-1,RANK(Y381,Y$5:Y$857))</f>
        <v>377</v>
      </c>
    </row>
    <row r="382" spans="1:26" ht="16.5" thickTop="1" thickBot="1">
      <c r="A382" s="65" t="s">
        <v>795</v>
      </c>
      <c r="B382" s="66" t="s">
        <v>796</v>
      </c>
      <c r="C382" s="67">
        <v>34650</v>
      </c>
      <c r="D382" s="67">
        <v>36070</v>
      </c>
      <c r="E382" s="67">
        <f>(C382+D382)/2</f>
        <v>35360</v>
      </c>
      <c r="F382" s="68">
        <v>71870</v>
      </c>
      <c r="G382" s="68">
        <f>E382+F382</f>
        <v>107230</v>
      </c>
      <c r="H382" s="68">
        <v>600</v>
      </c>
      <c r="I382" s="68">
        <v>117</v>
      </c>
      <c r="J382" s="68">
        <v>0</v>
      </c>
      <c r="K382" s="68">
        <v>0</v>
      </c>
      <c r="L382" s="68">
        <v>0</v>
      </c>
      <c r="M382" s="68">
        <v>0</v>
      </c>
      <c r="N382" s="68">
        <v>15</v>
      </c>
      <c r="O382" s="68" t="s">
        <v>23</v>
      </c>
      <c r="P382" s="70" t="e">
        <f>$U382</f>
        <v>#DIV/0!</v>
      </c>
      <c r="Q382" s="11">
        <f>G382/G$858*0.35</f>
        <v>27.585814038956261</v>
      </c>
      <c r="R382" s="12">
        <f>H382/H$858*0.3</f>
        <v>0.89999999999999991</v>
      </c>
      <c r="S382" s="13">
        <f>W382/W$858*0.3</f>
        <v>0.1767857142857143</v>
      </c>
      <c r="T382" s="12" t="e">
        <f>V382/V$858*0.05</f>
        <v>#DIV/0!</v>
      </c>
      <c r="U382" s="14" t="e">
        <f>Q382+R382+S382+T382</f>
        <v>#DIV/0!</v>
      </c>
      <c r="V382" s="15">
        <f>IF(O382="Não",0,1)</f>
        <v>0</v>
      </c>
      <c r="W382" s="15">
        <f>IF(ISERROR(I382+J382+K382+L382+M382+N382),0,I382+J382+K382+L382+M382+N382)</f>
        <v>132</v>
      </c>
      <c r="X382" s="44">
        <f>IF(ISERROR(ABS(1-U382/'Antigo 2020 2'!U382)),0,ABS(1-U382/'Antigo 2020 2'!U382))</f>
        <v>0</v>
      </c>
      <c r="Y382" s="56">
        <f>INT(X382*100000000000)</f>
        <v>0</v>
      </c>
      <c r="Z382" s="15">
        <f>IF(COUNTIF(Y$5:Y382,Y382)&gt;1,RANK(Y382,Y$5:Y$857)+COUNTIF(Y$5:Y382,Y382)-1,RANK(Y382,Y$5:Y$857))</f>
        <v>378</v>
      </c>
    </row>
    <row r="383" spans="1:26" ht="16.5" thickTop="1" thickBot="1">
      <c r="A383" s="65" t="s">
        <v>797</v>
      </c>
      <c r="B383" s="66" t="s">
        <v>798</v>
      </c>
      <c r="C383" s="67">
        <v>14895</v>
      </c>
      <c r="D383" s="67">
        <v>10065</v>
      </c>
      <c r="E383" s="67">
        <f>(C383+D383)/2</f>
        <v>12480</v>
      </c>
      <c r="F383" s="68">
        <v>30673</v>
      </c>
      <c r="G383" s="68">
        <f>E383+F383</f>
        <v>43153</v>
      </c>
      <c r="H383" s="68">
        <v>1500</v>
      </c>
      <c r="I383" s="68">
        <v>36</v>
      </c>
      <c r="J383" s="68">
        <v>0</v>
      </c>
      <c r="K383" s="68">
        <v>0</v>
      </c>
      <c r="L383" s="68">
        <v>0</v>
      </c>
      <c r="M383" s="68">
        <v>0</v>
      </c>
      <c r="N383" s="68">
        <v>13</v>
      </c>
      <c r="O383" s="68" t="s">
        <v>23</v>
      </c>
      <c r="P383" s="70" t="e">
        <f>$U383</f>
        <v>#DIV/0!</v>
      </c>
      <c r="Q383" s="11">
        <f>G383/G$858*0.35</f>
        <v>11.101470047776553</v>
      </c>
      <c r="R383" s="12">
        <f>H383/H$858*0.3</f>
        <v>2.25</v>
      </c>
      <c r="S383" s="13">
        <f>W383/W$858*0.3</f>
        <v>6.5625000000000003E-2</v>
      </c>
      <c r="T383" s="12" t="e">
        <f>V383/V$858*0.05</f>
        <v>#DIV/0!</v>
      </c>
      <c r="U383" s="14" t="e">
        <f>Q383+R383+S383+T383</f>
        <v>#DIV/0!</v>
      </c>
      <c r="V383" s="15">
        <f>IF(O383="Não",0,1)</f>
        <v>0</v>
      </c>
      <c r="W383" s="15">
        <f>IF(ISERROR(I383+J383+K383+L383+M383+N383),0,I383+J383+K383+L383+M383+N383)</f>
        <v>49</v>
      </c>
      <c r="X383" s="44">
        <f>IF(ISERROR(ABS(1-U383/'Antigo 2020 2'!U383)),0,ABS(1-U383/'Antigo 2020 2'!U383))</f>
        <v>0</v>
      </c>
      <c r="Y383" s="56">
        <f>INT(X383*100000000000)</f>
        <v>0</v>
      </c>
      <c r="Z383" s="15">
        <f>IF(COUNTIF(Y$5:Y383,Y383)&gt;1,RANK(Y383,Y$5:Y$857)+COUNTIF(Y$5:Y383,Y383)-1,RANK(Y383,Y$5:Y$857))</f>
        <v>379</v>
      </c>
    </row>
    <row r="384" spans="1:26" ht="16.5" thickTop="1" thickBot="1">
      <c r="A384" s="65" t="s">
        <v>799</v>
      </c>
      <c r="B384" s="66" t="s">
        <v>800</v>
      </c>
      <c r="C384" s="67">
        <v>225</v>
      </c>
      <c r="D384" s="67">
        <v>240</v>
      </c>
      <c r="E384" s="67">
        <f>(C384+D384)/2</f>
        <v>232.5</v>
      </c>
      <c r="F384" s="68">
        <v>1592</v>
      </c>
      <c r="G384" s="68">
        <f>E384+F384</f>
        <v>1824.5</v>
      </c>
      <c r="H384" s="68">
        <v>36</v>
      </c>
      <c r="I384" s="68">
        <v>0</v>
      </c>
      <c r="J384" s="68">
        <v>0</v>
      </c>
      <c r="K384" s="68">
        <v>0</v>
      </c>
      <c r="L384" s="68">
        <v>0</v>
      </c>
      <c r="M384" s="68">
        <v>0</v>
      </c>
      <c r="N384" s="68">
        <v>0</v>
      </c>
      <c r="O384" s="68" t="s">
        <v>23</v>
      </c>
      <c r="P384" s="70" t="e">
        <f>$U384</f>
        <v>#DIV/0!</v>
      </c>
      <c r="Q384" s="11">
        <f>G384/G$858*0.35</f>
        <v>0.46936787945608227</v>
      </c>
      <c r="R384" s="12">
        <f>H384/H$858*0.3</f>
        <v>5.3999999999999999E-2</v>
      </c>
      <c r="S384" s="13">
        <f>W384/W$858*0.3</f>
        <v>0</v>
      </c>
      <c r="T384" s="12" t="e">
        <f>V384/V$858*0.05</f>
        <v>#DIV/0!</v>
      </c>
      <c r="U384" s="14" t="e">
        <f>Q384+R384+S384+T384</f>
        <v>#DIV/0!</v>
      </c>
      <c r="V384" s="15">
        <f>IF(O384="Não",0,1)</f>
        <v>0</v>
      </c>
      <c r="W384" s="15">
        <f>IF(ISERROR(I384+J384+K384+L384+M384+N384),0,I384+J384+K384+L384+M384+N384)</f>
        <v>0</v>
      </c>
      <c r="X384" s="44">
        <f>IF(ISERROR(ABS(1-U384/'Antigo 2020 2'!U384)),0,ABS(1-U384/'Antigo 2020 2'!U384))</f>
        <v>0</v>
      </c>
      <c r="Y384" s="56">
        <f>INT(X384*100000000000)</f>
        <v>0</v>
      </c>
      <c r="Z384" s="15">
        <f>IF(COUNTIF(Y$5:Y384,Y384)&gt;1,RANK(Y384,Y$5:Y$857)+COUNTIF(Y$5:Y384,Y384)-1,RANK(Y384,Y$5:Y$857))</f>
        <v>380</v>
      </c>
    </row>
    <row r="385" spans="1:26" ht="16.5" thickTop="1" thickBot="1">
      <c r="A385" s="65" t="s">
        <v>801</v>
      </c>
      <c r="B385" s="66" t="s">
        <v>802</v>
      </c>
      <c r="C385" s="67">
        <v>2143.4</v>
      </c>
      <c r="D385" s="67">
        <v>1838</v>
      </c>
      <c r="E385" s="67">
        <f>(C385+D385)/2</f>
        <v>1990.7</v>
      </c>
      <c r="F385" s="68">
        <v>3093</v>
      </c>
      <c r="G385" s="68">
        <f>E385+F385</f>
        <v>5083.7</v>
      </c>
      <c r="H385" s="68">
        <v>476</v>
      </c>
      <c r="I385" s="68">
        <v>101</v>
      </c>
      <c r="J385" s="68">
        <v>0</v>
      </c>
      <c r="K385" s="68">
        <v>0</v>
      </c>
      <c r="L385" s="68">
        <v>0</v>
      </c>
      <c r="M385" s="68">
        <v>0</v>
      </c>
      <c r="N385" s="68">
        <v>0</v>
      </c>
      <c r="O385" s="68" t="s">
        <v>23</v>
      </c>
      <c r="P385" s="70" t="e">
        <f>$U385</f>
        <v>#DIV/0!</v>
      </c>
      <c r="Q385" s="11">
        <f>G385/G$858*0.35</f>
        <v>1.3078243292907019</v>
      </c>
      <c r="R385" s="12">
        <f>H385/H$858*0.3</f>
        <v>0.71399999999999997</v>
      </c>
      <c r="S385" s="13">
        <f>W385/W$858*0.3</f>
        <v>0.13526785714285713</v>
      </c>
      <c r="T385" s="12" t="e">
        <f>V385/V$858*0.05</f>
        <v>#DIV/0!</v>
      </c>
      <c r="U385" s="14" t="e">
        <f>Q385+R385+S385+T385</f>
        <v>#DIV/0!</v>
      </c>
      <c r="V385" s="15">
        <f>IF(O385="Não",0,1)</f>
        <v>0</v>
      </c>
      <c r="W385" s="15">
        <f>IF(ISERROR(I385+J385+K385+L385+M385+N385),0,I385+J385+K385+L385+M385+N385)</f>
        <v>101</v>
      </c>
      <c r="X385" s="44">
        <f>IF(ISERROR(ABS(1-U385/'Antigo 2020 2'!U385)),0,ABS(1-U385/'Antigo 2020 2'!U385))</f>
        <v>0</v>
      </c>
      <c r="Y385" s="56">
        <f>INT(X385*100000000000)</f>
        <v>0</v>
      </c>
      <c r="Z385" s="15">
        <f>IF(COUNTIF(Y$5:Y385,Y385)&gt;1,RANK(Y385,Y$5:Y$857)+COUNTIF(Y$5:Y385,Y385)-1,RANK(Y385,Y$5:Y$857))</f>
        <v>381</v>
      </c>
    </row>
    <row r="386" spans="1:26" ht="16.5" thickTop="1" thickBot="1">
      <c r="A386" s="65" t="s">
        <v>803</v>
      </c>
      <c r="B386" s="66" t="s">
        <v>804</v>
      </c>
      <c r="C386" s="67">
        <v>5149</v>
      </c>
      <c r="D386" s="67">
        <v>4899</v>
      </c>
      <c r="E386" s="67">
        <f>(C386+D386)/2</f>
        <v>5024</v>
      </c>
      <c r="F386" s="68">
        <v>612</v>
      </c>
      <c r="G386" s="68">
        <f>E386+F386</f>
        <v>5636</v>
      </c>
      <c r="H386" s="68">
        <v>70</v>
      </c>
      <c r="I386" s="68">
        <v>37</v>
      </c>
      <c r="J386" s="68">
        <v>0</v>
      </c>
      <c r="K386" s="68">
        <v>0</v>
      </c>
      <c r="L386" s="68">
        <v>0</v>
      </c>
      <c r="M386" s="68">
        <v>0</v>
      </c>
      <c r="N386" s="68">
        <v>3</v>
      </c>
      <c r="O386" s="68" t="s">
        <v>23</v>
      </c>
      <c r="P386" s="70" t="e">
        <f>$U386</f>
        <v>#DIV/0!</v>
      </c>
      <c r="Q386" s="11">
        <f>G386/G$858*0.35</f>
        <v>1.4499081220139656</v>
      </c>
      <c r="R386" s="12">
        <f>H386/H$858*0.3</f>
        <v>0.105</v>
      </c>
      <c r="S386" s="13">
        <f>W386/W$858*0.3</f>
        <v>5.3571428571428568E-2</v>
      </c>
      <c r="T386" s="12" t="e">
        <f>V386/V$858*0.05</f>
        <v>#DIV/0!</v>
      </c>
      <c r="U386" s="14" t="e">
        <f>Q386+R386+S386+T386</f>
        <v>#DIV/0!</v>
      </c>
      <c r="V386" s="15">
        <f>IF(O386="Não",0,1)</f>
        <v>0</v>
      </c>
      <c r="W386" s="15">
        <f>IF(ISERROR(I386+J386+K386+L386+M386+N386),0,I386+J386+K386+L386+M386+N386)</f>
        <v>40</v>
      </c>
      <c r="X386" s="44">
        <f>IF(ISERROR(ABS(1-U386/'Antigo 2020 2'!U386)),0,ABS(1-U386/'Antigo 2020 2'!U386))</f>
        <v>0</v>
      </c>
      <c r="Y386" s="56">
        <f>INT(X386*100000000000)</f>
        <v>0</v>
      </c>
      <c r="Z386" s="15">
        <f>IF(COUNTIF(Y$5:Y386,Y386)&gt;1,RANK(Y386,Y$5:Y$857)+COUNTIF(Y$5:Y386,Y386)-1,RANK(Y386,Y$5:Y$857))</f>
        <v>382</v>
      </c>
    </row>
    <row r="387" spans="1:26" ht="16.5" thickTop="1" thickBot="1">
      <c r="A387" s="65" t="s">
        <v>805</v>
      </c>
      <c r="B387" s="66" t="s">
        <v>806</v>
      </c>
      <c r="C387" s="67">
        <v>2110</v>
      </c>
      <c r="D387" s="67">
        <v>2080</v>
      </c>
      <c r="E387" s="67">
        <f>(C387+D387)/2</f>
        <v>2095</v>
      </c>
      <c r="F387" s="68">
        <v>9372</v>
      </c>
      <c r="G387" s="68">
        <f>E387+F387</f>
        <v>11467</v>
      </c>
      <c r="H387" s="68">
        <v>620</v>
      </c>
      <c r="I387" s="68">
        <v>209</v>
      </c>
      <c r="J387" s="68">
        <v>0</v>
      </c>
      <c r="K387" s="68">
        <v>18</v>
      </c>
      <c r="L387" s="68">
        <v>38</v>
      </c>
      <c r="M387" s="68">
        <v>0</v>
      </c>
      <c r="N387" s="68">
        <v>30</v>
      </c>
      <c r="O387" s="68" t="s">
        <v>23</v>
      </c>
      <c r="P387" s="70" t="e">
        <f>$U387</f>
        <v>#DIV/0!</v>
      </c>
      <c r="Q387" s="11">
        <f>G387/G$858*0.35</f>
        <v>2.9499816244027932</v>
      </c>
      <c r="R387" s="12">
        <f>H387/H$858*0.3</f>
        <v>0.92999999999999994</v>
      </c>
      <c r="S387" s="13">
        <f>W387/W$858*0.3</f>
        <v>0.39508928571428575</v>
      </c>
      <c r="T387" s="12" t="e">
        <f>V387/V$858*0.05</f>
        <v>#DIV/0!</v>
      </c>
      <c r="U387" s="14" t="e">
        <f>Q387+R387+S387+T387</f>
        <v>#DIV/0!</v>
      </c>
      <c r="V387" s="15">
        <f>IF(O387="Não",0,1)</f>
        <v>0</v>
      </c>
      <c r="W387" s="15">
        <f>IF(ISERROR(I387+J387+K387+L387+M387+N387),0,I387+J387+K387+L387+M387+N387)</f>
        <v>295</v>
      </c>
      <c r="X387" s="44">
        <f>IF(ISERROR(ABS(1-U387/'Antigo 2020 2'!U387)),0,ABS(1-U387/'Antigo 2020 2'!U387))</f>
        <v>0</v>
      </c>
      <c r="Y387" s="56">
        <f>INT(X387*100000000000)</f>
        <v>0</v>
      </c>
      <c r="Z387" s="15">
        <f>IF(COUNTIF(Y$5:Y387,Y387)&gt;1,RANK(Y387,Y$5:Y$857)+COUNTIF(Y$5:Y387,Y387)-1,RANK(Y387,Y$5:Y$857))</f>
        <v>383</v>
      </c>
    </row>
    <row r="388" spans="1:26" ht="16.5" thickTop="1" thickBot="1">
      <c r="A388" s="65" t="s">
        <v>807</v>
      </c>
      <c r="B388" s="66" t="s">
        <v>808</v>
      </c>
      <c r="C388" s="67">
        <v>2731</v>
      </c>
      <c r="D388" s="67">
        <v>3021</v>
      </c>
      <c r="E388" s="67">
        <f>(C388+D388)/2</f>
        <v>2876</v>
      </c>
      <c r="F388" s="68">
        <v>4822</v>
      </c>
      <c r="G388" s="68">
        <f>E388+F388</f>
        <v>7698</v>
      </c>
      <c r="H388" s="68">
        <v>280</v>
      </c>
      <c r="I388" s="68">
        <v>108</v>
      </c>
      <c r="J388" s="68">
        <v>0</v>
      </c>
      <c r="K388" s="68">
        <v>4</v>
      </c>
      <c r="L388" s="68">
        <v>0</v>
      </c>
      <c r="M388" s="68">
        <v>0</v>
      </c>
      <c r="N388" s="68">
        <v>10</v>
      </c>
      <c r="O388" s="68" t="s">
        <v>23</v>
      </c>
      <c r="P388" s="70" t="e">
        <f>$U388</f>
        <v>#DIV/0!</v>
      </c>
      <c r="Q388" s="11">
        <f>G388/G$858*0.35</f>
        <v>1.9803748621830208</v>
      </c>
      <c r="R388" s="12">
        <f>H388/H$858*0.3</f>
        <v>0.42</v>
      </c>
      <c r="S388" s="13">
        <f>W388/W$858*0.3</f>
        <v>0.16339285714285712</v>
      </c>
      <c r="T388" s="12" t="e">
        <f>V388/V$858*0.05</f>
        <v>#DIV/0!</v>
      </c>
      <c r="U388" s="14" t="e">
        <f>Q388+R388+S388+T388</f>
        <v>#DIV/0!</v>
      </c>
      <c r="V388" s="15">
        <f>IF(O388="Não",0,1)</f>
        <v>0</v>
      </c>
      <c r="W388" s="15">
        <f>IF(ISERROR(I388+J388+K388+L388+M388+N388),0,I388+J388+K388+L388+M388+N388)</f>
        <v>122</v>
      </c>
      <c r="X388" s="44">
        <f>IF(ISERROR(ABS(1-U388/'Antigo 2020 2'!U388)),0,ABS(1-U388/'Antigo 2020 2'!U388))</f>
        <v>0</v>
      </c>
      <c r="Y388" s="56">
        <f>INT(X388*100000000000)</f>
        <v>0</v>
      </c>
      <c r="Z388" s="15">
        <f>IF(COUNTIF(Y$5:Y388,Y388)&gt;1,RANK(Y388,Y$5:Y$857)+COUNTIF(Y$5:Y388,Y388)-1,RANK(Y388,Y$5:Y$857))</f>
        <v>384</v>
      </c>
    </row>
    <row r="389" spans="1:26" ht="16.5" thickTop="1" thickBot="1">
      <c r="A389" s="65" t="s">
        <v>809</v>
      </c>
      <c r="B389" s="66" t="s">
        <v>810</v>
      </c>
      <c r="C389" s="67">
        <v>556.5</v>
      </c>
      <c r="D389" s="67">
        <v>509</v>
      </c>
      <c r="E389" s="67">
        <f>(C389+D389)/2</f>
        <v>532.75</v>
      </c>
      <c r="F389" s="68">
        <v>22278</v>
      </c>
      <c r="G389" s="68">
        <f>E389+F389</f>
        <v>22810.75</v>
      </c>
      <c r="H389" s="68">
        <v>2200</v>
      </c>
      <c r="I389" s="68">
        <v>174</v>
      </c>
      <c r="J389" s="68">
        <v>0</v>
      </c>
      <c r="K389" s="68">
        <v>153</v>
      </c>
      <c r="L389" s="68">
        <v>0</v>
      </c>
      <c r="M389" s="68">
        <v>0</v>
      </c>
      <c r="N389" s="68">
        <v>113</v>
      </c>
      <c r="O389" s="68" t="s">
        <v>30</v>
      </c>
      <c r="P389" s="70" t="e">
        <f>$U389</f>
        <v>#DIV/0!</v>
      </c>
      <c r="Q389" s="11">
        <f>G389/G$858*0.35</f>
        <v>5.8682561558250637</v>
      </c>
      <c r="R389" s="12">
        <f>H389/H$858*0.3</f>
        <v>3.3</v>
      </c>
      <c r="S389" s="13">
        <f>W389/W$858*0.3</f>
        <v>0.58928571428571419</v>
      </c>
      <c r="T389" s="12" t="e">
        <f>V389/V$858*0.05</f>
        <v>#DIV/0!</v>
      </c>
      <c r="U389" s="14" t="e">
        <f>Q389+R389+S389+T389</f>
        <v>#DIV/0!</v>
      </c>
      <c r="V389" s="15">
        <f>IF(O389="Não",0,1)</f>
        <v>1</v>
      </c>
      <c r="W389" s="15">
        <f>IF(ISERROR(I389+J389+K389+L389+M389+N389),0,I389+J389+K389+L389+M389+N389)</f>
        <v>440</v>
      </c>
      <c r="X389" s="44">
        <f>IF(ISERROR(ABS(1-U389/'Antigo 2020 2'!U389)),0,ABS(1-U389/'Antigo 2020 2'!U389))</f>
        <v>0</v>
      </c>
      <c r="Y389" s="56">
        <f>INT(X389*100000000000)</f>
        <v>0</v>
      </c>
      <c r="Z389" s="15">
        <f>IF(COUNTIF(Y$5:Y389,Y389)&gt;1,RANK(Y389,Y$5:Y$857)+COUNTIF(Y$5:Y389,Y389)-1,RANK(Y389,Y$5:Y$857))</f>
        <v>385</v>
      </c>
    </row>
    <row r="390" spans="1:26" ht="16.5" thickTop="1" thickBot="1">
      <c r="A390" s="65" t="s">
        <v>811</v>
      </c>
      <c r="B390" s="66" t="s">
        <v>812</v>
      </c>
      <c r="C390" s="67">
        <v>1585</v>
      </c>
      <c r="D390" s="67">
        <v>933</v>
      </c>
      <c r="E390" s="67">
        <f>(C390+D390)/2</f>
        <v>1259</v>
      </c>
      <c r="F390" s="68">
        <v>23171</v>
      </c>
      <c r="G390" s="68">
        <f>E390+F390</f>
        <v>24430</v>
      </c>
      <c r="H390" s="68">
        <v>692</v>
      </c>
      <c r="I390" s="68">
        <v>0</v>
      </c>
      <c r="J390" s="68">
        <v>0</v>
      </c>
      <c r="K390" s="68">
        <v>211</v>
      </c>
      <c r="L390" s="68">
        <v>0</v>
      </c>
      <c r="M390" s="68">
        <v>0</v>
      </c>
      <c r="N390" s="68">
        <v>0</v>
      </c>
      <c r="O390" s="68" t="s">
        <v>30</v>
      </c>
      <c r="P390" s="70" t="e">
        <f>$U390</f>
        <v>#DIV/0!</v>
      </c>
      <c r="Q390" s="11">
        <f>G390/G$858*0.35</f>
        <v>6.2848217567070925</v>
      </c>
      <c r="R390" s="12">
        <f>H390/H$858*0.3</f>
        <v>1.038</v>
      </c>
      <c r="S390" s="13">
        <f>W390/W$858*0.3</f>
        <v>0.28258928571428571</v>
      </c>
      <c r="T390" s="12" t="e">
        <f>V390/V$858*0.05</f>
        <v>#DIV/0!</v>
      </c>
      <c r="U390" s="14" t="e">
        <f>Q390+R390+S390+T390</f>
        <v>#DIV/0!</v>
      </c>
      <c r="V390" s="15">
        <f>IF(O390="Não",0,1)</f>
        <v>1</v>
      </c>
      <c r="W390" s="15">
        <f>IF(ISERROR(I390+J390+K390+L390+M390+N390),0,I390+J390+K390+L390+M390+N390)</f>
        <v>211</v>
      </c>
      <c r="X390" s="44">
        <f>IF(ISERROR(ABS(1-U390/'Antigo 2020 2'!U390)),0,ABS(1-U390/'Antigo 2020 2'!U390))</f>
        <v>0</v>
      </c>
      <c r="Y390" s="56">
        <f>INT(X390*100000000000)</f>
        <v>0</v>
      </c>
      <c r="Z390" s="15">
        <f>IF(COUNTIF(Y$5:Y390,Y390)&gt;1,RANK(Y390,Y$5:Y$857)+COUNTIF(Y$5:Y390,Y390)-1,RANK(Y390,Y$5:Y$857))</f>
        <v>386</v>
      </c>
    </row>
    <row r="391" spans="1:26" ht="16.5" thickTop="1" thickBot="1">
      <c r="A391" s="65" t="s">
        <v>813</v>
      </c>
      <c r="B391" s="66" t="s">
        <v>814</v>
      </c>
      <c r="C391" s="67">
        <v>83037.27</v>
      </c>
      <c r="D391" s="67">
        <v>85355</v>
      </c>
      <c r="E391" s="67">
        <f>(C391+D391)/2</f>
        <v>84196.135000000009</v>
      </c>
      <c r="F391" s="68">
        <v>121996</v>
      </c>
      <c r="G391" s="68">
        <f>E391+F391</f>
        <v>206192.13500000001</v>
      </c>
      <c r="H391" s="68">
        <v>1527</v>
      </c>
      <c r="I391" s="68">
        <v>411</v>
      </c>
      <c r="J391" s="68">
        <v>0</v>
      </c>
      <c r="K391" s="68">
        <v>35</v>
      </c>
      <c r="L391" s="68">
        <v>0</v>
      </c>
      <c r="M391" s="68">
        <v>0</v>
      </c>
      <c r="N391" s="68">
        <v>159</v>
      </c>
      <c r="O391" s="68" t="s">
        <v>30</v>
      </c>
      <c r="P391" s="70" t="e">
        <f>$U391</f>
        <v>#DIV/0!</v>
      </c>
      <c r="Q391" s="11">
        <f>G391/G$858*0.35</f>
        <v>53.044650679897096</v>
      </c>
      <c r="R391" s="12">
        <f>H391/H$858*0.3</f>
        <v>2.2904999999999998</v>
      </c>
      <c r="S391" s="13">
        <f>W391/W$858*0.3</f>
        <v>0.8102678571428571</v>
      </c>
      <c r="T391" s="12" t="e">
        <f>V391/V$858*0.05</f>
        <v>#DIV/0!</v>
      </c>
      <c r="U391" s="14" t="e">
        <f>Q391+R391+S391+T391</f>
        <v>#DIV/0!</v>
      </c>
      <c r="V391" s="15">
        <f>IF(O391="Não",0,1)</f>
        <v>1</v>
      </c>
      <c r="W391" s="15">
        <f>IF(ISERROR(I391+J391+K391+L391+M391+N391),0,I391+J391+K391+L391+M391+N391)</f>
        <v>605</v>
      </c>
      <c r="X391" s="44">
        <f>IF(ISERROR(ABS(1-U391/'Antigo 2020 2'!U391)),0,ABS(1-U391/'Antigo 2020 2'!U391))</f>
        <v>0</v>
      </c>
      <c r="Y391" s="56">
        <f>INT(X391*100000000000)</f>
        <v>0</v>
      </c>
      <c r="Z391" s="15">
        <f>IF(COUNTIF(Y$5:Y391,Y391)&gt;1,RANK(Y391,Y$5:Y$857)+COUNTIF(Y$5:Y391,Y391)-1,RANK(Y391,Y$5:Y$857))</f>
        <v>387</v>
      </c>
    </row>
    <row r="392" spans="1:26" ht="16.5" thickTop="1" thickBot="1">
      <c r="A392" s="65" t="s">
        <v>815</v>
      </c>
      <c r="B392" s="66" t="s">
        <v>816</v>
      </c>
      <c r="C392" s="67">
        <v>2359</v>
      </c>
      <c r="D392" s="67">
        <v>2657</v>
      </c>
      <c r="E392" s="67">
        <f>(C392+D392)/2</f>
        <v>2508</v>
      </c>
      <c r="F392" s="68">
        <v>6172</v>
      </c>
      <c r="G392" s="68">
        <f>E392+F392</f>
        <v>8680</v>
      </c>
      <c r="H392" s="68">
        <v>550</v>
      </c>
      <c r="I392" s="68">
        <v>158</v>
      </c>
      <c r="J392" s="68">
        <v>0</v>
      </c>
      <c r="K392" s="68">
        <v>30</v>
      </c>
      <c r="L392" s="68">
        <v>0</v>
      </c>
      <c r="M392" s="68">
        <v>0</v>
      </c>
      <c r="N392" s="68">
        <v>2</v>
      </c>
      <c r="O392" s="68" t="s">
        <v>23</v>
      </c>
      <c r="P392" s="70" t="e">
        <f>$U392</f>
        <v>#DIV/0!</v>
      </c>
      <c r="Q392" s="11">
        <f>G392/G$858*0.35</f>
        <v>2.2330025725836085</v>
      </c>
      <c r="R392" s="12">
        <f>H392/H$858*0.3</f>
        <v>0.82499999999999996</v>
      </c>
      <c r="S392" s="13">
        <f>W392/W$858*0.3</f>
        <v>0.2544642857142857</v>
      </c>
      <c r="T392" s="12" t="e">
        <f>V392/V$858*0.05</f>
        <v>#DIV/0!</v>
      </c>
      <c r="U392" s="14" t="e">
        <f>Q392+R392+S392+T392</f>
        <v>#DIV/0!</v>
      </c>
      <c r="V392" s="15">
        <f>IF(O392="Não",0,1)</f>
        <v>0</v>
      </c>
      <c r="W392" s="15">
        <f>IF(ISERROR(I392+J392+K392+L392+M392+N392),0,I392+J392+K392+L392+M392+N392)</f>
        <v>190</v>
      </c>
      <c r="X392" s="44">
        <f>IF(ISERROR(ABS(1-U392/'Antigo 2020 2'!U392)),0,ABS(1-U392/'Antigo 2020 2'!U392))</f>
        <v>0</v>
      </c>
      <c r="Y392" s="56">
        <f>INT(X392*100000000000)</f>
        <v>0</v>
      </c>
      <c r="Z392" s="15">
        <f>IF(COUNTIF(Y$5:Y392,Y392)&gt;1,RANK(Y392,Y$5:Y$857)+COUNTIF(Y$5:Y392,Y392)-1,RANK(Y392,Y$5:Y$857))</f>
        <v>388</v>
      </c>
    </row>
    <row r="393" spans="1:26" ht="16.5" thickTop="1" thickBot="1">
      <c r="A393" s="65" t="s">
        <v>817</v>
      </c>
      <c r="B393" s="66" t="s">
        <v>818</v>
      </c>
      <c r="C393" s="67">
        <v>49522.48</v>
      </c>
      <c r="D393" s="67">
        <v>49638</v>
      </c>
      <c r="E393" s="67">
        <f>(C393+D393)/2</f>
        <v>49580.240000000005</v>
      </c>
      <c r="F393" s="68">
        <v>52697</v>
      </c>
      <c r="G393" s="68">
        <f>E393+F393</f>
        <v>102277.24</v>
      </c>
      <c r="H393" s="68">
        <v>750</v>
      </c>
      <c r="I393" s="68">
        <v>118</v>
      </c>
      <c r="J393" s="68">
        <v>0</v>
      </c>
      <c r="K393" s="68">
        <v>34</v>
      </c>
      <c r="L393" s="68">
        <v>0</v>
      </c>
      <c r="M393" s="68">
        <v>0</v>
      </c>
      <c r="N393" s="68">
        <v>75</v>
      </c>
      <c r="O393" s="68" t="s">
        <v>30</v>
      </c>
      <c r="P393" s="70" t="e">
        <f>$U393</f>
        <v>#DIV/0!</v>
      </c>
      <c r="Q393" s="11">
        <f>G393/G$858*0.35</f>
        <v>26.311675119441382</v>
      </c>
      <c r="R393" s="12">
        <f>H393/H$858*0.3</f>
        <v>1.125</v>
      </c>
      <c r="S393" s="13">
        <f>W393/W$858*0.3</f>
        <v>0.30401785714285717</v>
      </c>
      <c r="T393" s="12" t="e">
        <f>V393/V$858*0.05</f>
        <v>#DIV/0!</v>
      </c>
      <c r="U393" s="14" t="e">
        <f>Q393+R393+S393+T393</f>
        <v>#DIV/0!</v>
      </c>
      <c r="V393" s="15">
        <f>IF(O393="Não",0,1)</f>
        <v>1</v>
      </c>
      <c r="W393" s="15">
        <f>IF(ISERROR(I393+J393+K393+L393+M393+N393),0,I393+J393+K393+L393+M393+N393)</f>
        <v>227</v>
      </c>
      <c r="X393" s="44">
        <f>IF(ISERROR(ABS(1-U393/'Antigo 2020 2'!U393)),0,ABS(1-U393/'Antigo 2020 2'!U393))</f>
        <v>0</v>
      </c>
      <c r="Y393" s="56">
        <f>INT(X393*100000000000)</f>
        <v>0</v>
      </c>
      <c r="Z393" s="15">
        <f>IF(COUNTIF(Y$5:Y393,Y393)&gt;1,RANK(Y393,Y$5:Y$857)+COUNTIF(Y$5:Y393,Y393)-1,RANK(Y393,Y$5:Y$857))</f>
        <v>389</v>
      </c>
    </row>
    <row r="394" spans="1:26" ht="16.5" thickTop="1" thickBot="1">
      <c r="A394" s="65" t="s">
        <v>819</v>
      </c>
      <c r="B394" s="66" t="s">
        <v>820</v>
      </c>
      <c r="C394" s="67">
        <v>6044</v>
      </c>
      <c r="D394" s="67">
        <v>6542</v>
      </c>
      <c r="E394" s="67">
        <f>(C394+D394)/2</f>
        <v>6293</v>
      </c>
      <c r="F394" s="68">
        <v>10675</v>
      </c>
      <c r="G394" s="68">
        <f>E394+F394</f>
        <v>16968</v>
      </c>
      <c r="H394" s="68">
        <v>360</v>
      </c>
      <c r="I394" s="68">
        <v>63</v>
      </c>
      <c r="J394" s="68">
        <v>0</v>
      </c>
      <c r="K394" s="68">
        <v>103</v>
      </c>
      <c r="L394" s="68">
        <v>0</v>
      </c>
      <c r="M394" s="68">
        <v>0</v>
      </c>
      <c r="N394" s="68">
        <v>4</v>
      </c>
      <c r="O394" s="68" t="s">
        <v>23</v>
      </c>
      <c r="P394" s="70" t="e">
        <f>$U394</f>
        <v>#DIV/0!</v>
      </c>
      <c r="Q394" s="11">
        <f>G394/G$858*0.35</f>
        <v>4.3651598676956995</v>
      </c>
      <c r="R394" s="12">
        <f>H394/H$858*0.3</f>
        <v>0.54</v>
      </c>
      <c r="S394" s="13">
        <f>W394/W$858*0.3</f>
        <v>0.2276785714285714</v>
      </c>
      <c r="T394" s="12" t="e">
        <f>V394/V$858*0.05</f>
        <v>#DIV/0!</v>
      </c>
      <c r="U394" s="14" t="e">
        <f>Q394+R394+S394+T394</f>
        <v>#DIV/0!</v>
      </c>
      <c r="V394" s="15">
        <f>IF(O394="Não",0,1)</f>
        <v>0</v>
      </c>
      <c r="W394" s="15">
        <f>IF(ISERROR(I394+J394+K394+L394+M394+N394),0,I394+J394+K394+L394+M394+N394)</f>
        <v>170</v>
      </c>
      <c r="X394" s="44">
        <f>IF(ISERROR(ABS(1-U394/'Antigo 2020 2'!U394)),0,ABS(1-U394/'Antigo 2020 2'!U394))</f>
        <v>0</v>
      </c>
      <c r="Y394" s="56">
        <f>INT(X394*100000000000)</f>
        <v>0</v>
      </c>
      <c r="Z394" s="15">
        <f>IF(COUNTIF(Y$5:Y394,Y394)&gt;1,RANK(Y394,Y$5:Y$857)+COUNTIF(Y$5:Y394,Y394)-1,RANK(Y394,Y$5:Y$857))</f>
        <v>390</v>
      </c>
    </row>
    <row r="395" spans="1:26" ht="16.5" thickTop="1" thickBot="1">
      <c r="A395" s="65" t="s">
        <v>821</v>
      </c>
      <c r="B395" s="66" t="s">
        <v>822</v>
      </c>
      <c r="C395" s="67">
        <v>1828</v>
      </c>
      <c r="D395" s="67">
        <v>1812</v>
      </c>
      <c r="E395" s="67">
        <f>(C395+D395)/2</f>
        <v>1820</v>
      </c>
      <c r="F395" s="68">
        <v>8375</v>
      </c>
      <c r="G395" s="68">
        <f>E395+F395</f>
        <v>10195</v>
      </c>
      <c r="H395" s="68">
        <v>1200</v>
      </c>
      <c r="I395" s="68">
        <v>75</v>
      </c>
      <c r="J395" s="68">
        <v>0</v>
      </c>
      <c r="K395" s="68">
        <v>65</v>
      </c>
      <c r="L395" s="68">
        <v>146</v>
      </c>
      <c r="M395" s="68">
        <v>0</v>
      </c>
      <c r="N395" s="68">
        <v>90</v>
      </c>
      <c r="O395" s="68" t="s">
        <v>30</v>
      </c>
      <c r="P395" s="70" t="e">
        <f>$U395</f>
        <v>#DIV/0!</v>
      </c>
      <c r="Q395" s="11">
        <f>G395/G$858*0.35</f>
        <v>2.6227489893421536</v>
      </c>
      <c r="R395" s="12">
        <f>H395/H$858*0.3</f>
        <v>1.7999999999999998</v>
      </c>
      <c r="S395" s="13">
        <f>W395/W$858*0.3</f>
        <v>0.50357142857142856</v>
      </c>
      <c r="T395" s="12" t="e">
        <f>V395/V$858*0.05</f>
        <v>#DIV/0!</v>
      </c>
      <c r="U395" s="14" t="e">
        <f>Q395+R395+S395+T395</f>
        <v>#DIV/0!</v>
      </c>
      <c r="V395" s="15">
        <f>IF(O395="Não",0,1)</f>
        <v>1</v>
      </c>
      <c r="W395" s="15">
        <f>IF(ISERROR(I395+J395+K395+L395+M395+N395),0,I395+J395+K395+L395+M395+N395)</f>
        <v>376</v>
      </c>
      <c r="X395" s="44">
        <f>IF(ISERROR(ABS(1-U395/'Antigo 2020 2'!U395)),0,ABS(1-U395/'Antigo 2020 2'!U395))</f>
        <v>0</v>
      </c>
      <c r="Y395" s="56">
        <f>INT(X395*100000000000)</f>
        <v>0</v>
      </c>
      <c r="Z395" s="15">
        <f>IF(COUNTIF(Y$5:Y395,Y395)&gt;1,RANK(Y395,Y$5:Y$857)+COUNTIF(Y$5:Y395,Y395)-1,RANK(Y395,Y$5:Y$857))</f>
        <v>391</v>
      </c>
    </row>
    <row r="396" spans="1:26" ht="16.5" thickTop="1" thickBot="1">
      <c r="A396" s="65" t="s">
        <v>823</v>
      </c>
      <c r="B396" s="66" t="s">
        <v>824</v>
      </c>
      <c r="C396" s="67">
        <v>3510</v>
      </c>
      <c r="D396" s="67">
        <v>2568</v>
      </c>
      <c r="E396" s="67">
        <f>(C396+D396)/2</f>
        <v>3039</v>
      </c>
      <c r="F396" s="68">
        <v>32944</v>
      </c>
      <c r="G396" s="68">
        <f>E396+F396</f>
        <v>35983</v>
      </c>
      <c r="H396" s="68">
        <v>2300</v>
      </c>
      <c r="I396" s="68">
        <v>125</v>
      </c>
      <c r="J396" s="68">
        <v>0</v>
      </c>
      <c r="K396" s="68">
        <v>0</v>
      </c>
      <c r="L396" s="68">
        <v>186</v>
      </c>
      <c r="M396" s="68">
        <v>0</v>
      </c>
      <c r="N396" s="68">
        <v>173</v>
      </c>
      <c r="O396" s="68" t="s">
        <v>30</v>
      </c>
      <c r="P396" s="70" t="e">
        <f>$U396</f>
        <v>#DIV/0!</v>
      </c>
      <c r="Q396" s="11">
        <f>G396/G$858*0.35</f>
        <v>9.2569276001470051</v>
      </c>
      <c r="R396" s="12">
        <f>H396/H$858*0.3</f>
        <v>3.4499999999999997</v>
      </c>
      <c r="S396" s="13">
        <f>W396/W$858*0.3</f>
        <v>0.64821428571428563</v>
      </c>
      <c r="T396" s="12" t="e">
        <f>V396/V$858*0.05</f>
        <v>#DIV/0!</v>
      </c>
      <c r="U396" s="14" t="e">
        <f>Q396+R396+S396+T396</f>
        <v>#DIV/0!</v>
      </c>
      <c r="V396" s="15">
        <f>IF(O396="Não",0,1)</f>
        <v>1</v>
      </c>
      <c r="W396" s="15">
        <f>IF(ISERROR(I396+J396+K396+L396+M396+N396),0,I396+J396+K396+L396+M396+N396)</f>
        <v>484</v>
      </c>
      <c r="X396" s="44">
        <f>IF(ISERROR(ABS(1-U396/'Antigo 2020 2'!U396)),0,ABS(1-U396/'Antigo 2020 2'!U396))</f>
        <v>0</v>
      </c>
      <c r="Y396" s="56">
        <f>INT(X396*100000000000)</f>
        <v>0</v>
      </c>
      <c r="Z396" s="15">
        <f>IF(COUNTIF(Y$5:Y396,Y396)&gt;1,RANK(Y396,Y$5:Y$857)+COUNTIF(Y$5:Y396,Y396)-1,RANK(Y396,Y$5:Y$857))</f>
        <v>392</v>
      </c>
    </row>
    <row r="397" spans="1:26" ht="16.5" thickTop="1" thickBot="1">
      <c r="A397" s="65" t="s">
        <v>825</v>
      </c>
      <c r="B397" s="66" t="s">
        <v>826</v>
      </c>
      <c r="C397" s="67">
        <v>4984</v>
      </c>
      <c r="D397" s="67">
        <v>6287</v>
      </c>
      <c r="E397" s="67">
        <f>(C397+D397)/2</f>
        <v>5635.5</v>
      </c>
      <c r="F397" s="68">
        <v>9619</v>
      </c>
      <c r="G397" s="68">
        <f>E397+F397</f>
        <v>15254.5</v>
      </c>
      <c r="H397" s="68">
        <v>1200</v>
      </c>
      <c r="I397" s="68">
        <v>272</v>
      </c>
      <c r="J397" s="68">
        <v>0</v>
      </c>
      <c r="K397" s="68">
        <v>0</v>
      </c>
      <c r="L397" s="68">
        <v>0</v>
      </c>
      <c r="M397" s="68">
        <v>0</v>
      </c>
      <c r="N397" s="68">
        <v>12</v>
      </c>
      <c r="O397" s="68" t="s">
        <v>30</v>
      </c>
      <c r="P397" s="70" t="e">
        <f>$U397</f>
        <v>#DIV/0!</v>
      </c>
      <c r="Q397" s="11">
        <f>G397/G$858*0.35</f>
        <v>3.9243476662991545</v>
      </c>
      <c r="R397" s="12">
        <f>H397/H$858*0.3</f>
        <v>1.7999999999999998</v>
      </c>
      <c r="S397" s="13">
        <f>W397/W$858*0.3</f>
        <v>0.38035714285714284</v>
      </c>
      <c r="T397" s="12" t="e">
        <f>V397/V$858*0.05</f>
        <v>#DIV/0!</v>
      </c>
      <c r="U397" s="14" t="e">
        <f>Q397+R397+S397+T397</f>
        <v>#DIV/0!</v>
      </c>
      <c r="V397" s="15">
        <f>IF(O397="Não",0,1)</f>
        <v>1</v>
      </c>
      <c r="W397" s="15">
        <f>IF(ISERROR(I397+J397+K397+L397+M397+N397),0,I397+J397+K397+L397+M397+N397)</f>
        <v>284</v>
      </c>
      <c r="X397" s="44">
        <f>IF(ISERROR(ABS(1-U397/'Antigo 2020 2'!U397)),0,ABS(1-U397/'Antigo 2020 2'!U397))</f>
        <v>0</v>
      </c>
      <c r="Y397" s="56">
        <f>INT(X397*100000000000)</f>
        <v>0</v>
      </c>
      <c r="Z397" s="15">
        <f>IF(COUNTIF(Y$5:Y397,Y397)&gt;1,RANK(Y397,Y$5:Y$857)+COUNTIF(Y$5:Y397,Y397)-1,RANK(Y397,Y$5:Y$857))</f>
        <v>393</v>
      </c>
    </row>
    <row r="398" spans="1:26" ht="16.5" thickTop="1" thickBot="1">
      <c r="A398" s="65" t="s">
        <v>827</v>
      </c>
      <c r="B398" s="66" t="s">
        <v>828</v>
      </c>
      <c r="C398" s="67">
        <v>5216</v>
      </c>
      <c r="D398" s="67">
        <v>5221</v>
      </c>
      <c r="E398" s="67">
        <f>(C398+D398)/2</f>
        <v>5218.5</v>
      </c>
      <c r="F398" s="68">
        <v>8093</v>
      </c>
      <c r="G398" s="68">
        <f>E398+F398</f>
        <v>13311.5</v>
      </c>
      <c r="H398" s="68">
        <v>1450</v>
      </c>
      <c r="I398" s="68">
        <v>190</v>
      </c>
      <c r="J398" s="68">
        <v>0</v>
      </c>
      <c r="K398" s="68">
        <v>40</v>
      </c>
      <c r="L398" s="68">
        <v>60</v>
      </c>
      <c r="M398" s="68">
        <v>0</v>
      </c>
      <c r="N398" s="68">
        <v>0</v>
      </c>
      <c r="O398" s="68" t="s">
        <v>23</v>
      </c>
      <c r="P398" s="70" t="e">
        <f>$U398</f>
        <v>#DIV/0!</v>
      </c>
      <c r="Q398" s="11">
        <f>G398/G$858*0.35</f>
        <v>3.4244946710768098</v>
      </c>
      <c r="R398" s="12">
        <f>H398/H$858*0.3</f>
        <v>2.1749999999999998</v>
      </c>
      <c r="S398" s="13">
        <f>W398/W$858*0.3</f>
        <v>0.38839285714285715</v>
      </c>
      <c r="T398" s="12" t="e">
        <f>V398/V$858*0.05</f>
        <v>#DIV/0!</v>
      </c>
      <c r="U398" s="14" t="e">
        <f>Q398+R398+S398+T398</f>
        <v>#DIV/0!</v>
      </c>
      <c r="V398" s="15">
        <f>IF(O398="Não",0,1)</f>
        <v>0</v>
      </c>
      <c r="W398" s="15">
        <f>IF(ISERROR(I398+J398+K398+L398+M398+N398),0,I398+J398+K398+L398+M398+N398)</f>
        <v>290</v>
      </c>
      <c r="X398" s="44">
        <f>IF(ISERROR(ABS(1-U398/'Antigo 2020 2'!U398)),0,ABS(1-U398/'Antigo 2020 2'!U398))</f>
        <v>0</v>
      </c>
      <c r="Y398" s="56">
        <f>INT(X398*100000000000)</f>
        <v>0</v>
      </c>
      <c r="Z398" s="15">
        <f>IF(COUNTIF(Y$5:Y398,Y398)&gt;1,RANK(Y398,Y$5:Y$857)+COUNTIF(Y$5:Y398,Y398)-1,RANK(Y398,Y$5:Y$857))</f>
        <v>394</v>
      </c>
    </row>
    <row r="399" spans="1:26" ht="16.5" thickTop="1" thickBot="1">
      <c r="A399" s="65" t="s">
        <v>829</v>
      </c>
      <c r="B399" s="66" t="s">
        <v>830</v>
      </c>
      <c r="C399" s="67">
        <v>696</v>
      </c>
      <c r="D399" s="67">
        <v>716</v>
      </c>
      <c r="E399" s="67">
        <f>(C399+D399)/2</f>
        <v>706</v>
      </c>
      <c r="F399" s="68">
        <v>461</v>
      </c>
      <c r="G399" s="68">
        <f>E399+F399</f>
        <v>1167</v>
      </c>
      <c r="H399" s="68">
        <v>210</v>
      </c>
      <c r="I399" s="68">
        <v>0</v>
      </c>
      <c r="J399" s="68">
        <v>0</v>
      </c>
      <c r="K399" s="68">
        <v>39</v>
      </c>
      <c r="L399" s="68">
        <v>18</v>
      </c>
      <c r="M399" s="68">
        <v>19</v>
      </c>
      <c r="N399" s="68">
        <v>14</v>
      </c>
      <c r="O399" s="68" t="s">
        <v>30</v>
      </c>
      <c r="P399" s="70" t="e">
        <f>$U399</f>
        <v>#DIV/0!</v>
      </c>
      <c r="Q399" s="11">
        <f>G399/G$858*0.35</f>
        <v>0.30022050716648291</v>
      </c>
      <c r="R399" s="12">
        <f>H399/H$858*0.3</f>
        <v>0.315</v>
      </c>
      <c r="S399" s="13">
        <f>W399/W$858*0.3</f>
        <v>0.12053571428571429</v>
      </c>
      <c r="T399" s="12" t="e">
        <f>V399/V$858*0.05</f>
        <v>#DIV/0!</v>
      </c>
      <c r="U399" s="14" t="e">
        <f>Q399+R399+S399+T399</f>
        <v>#DIV/0!</v>
      </c>
      <c r="V399" s="15">
        <f>IF(O399="Não",0,1)</f>
        <v>1</v>
      </c>
      <c r="W399" s="15">
        <f>IF(ISERROR(I399+J399+K399+L399+M399+N399),0,I399+J399+K399+L399+M399+N399)</f>
        <v>90</v>
      </c>
      <c r="X399" s="44">
        <f>IF(ISERROR(ABS(1-U399/'Antigo 2020 2'!U399)),0,ABS(1-U399/'Antigo 2020 2'!U399))</f>
        <v>0</v>
      </c>
      <c r="Y399" s="56">
        <f>INT(X399*100000000000)</f>
        <v>0</v>
      </c>
      <c r="Z399" s="15">
        <f>IF(COUNTIF(Y$5:Y399,Y399)&gt;1,RANK(Y399,Y$5:Y$857)+COUNTIF(Y$5:Y399,Y399)-1,RANK(Y399,Y$5:Y$857))</f>
        <v>395</v>
      </c>
    </row>
    <row r="400" spans="1:26" ht="16.5" thickTop="1" thickBot="1">
      <c r="A400" s="65" t="s">
        <v>831</v>
      </c>
      <c r="B400" s="66" t="s">
        <v>832</v>
      </c>
      <c r="C400" s="67">
        <v>22697</v>
      </c>
      <c r="D400" s="67">
        <v>22152</v>
      </c>
      <c r="E400" s="67">
        <f>(C400+D400)/2</f>
        <v>22424.5</v>
      </c>
      <c r="F400" s="68">
        <v>71283</v>
      </c>
      <c r="G400" s="68">
        <f>E400+F400</f>
        <v>93707.5</v>
      </c>
      <c r="H400" s="68">
        <v>4000</v>
      </c>
      <c r="I400" s="68">
        <v>510</v>
      </c>
      <c r="J400" s="68">
        <v>0</v>
      </c>
      <c r="K400" s="68">
        <v>55</v>
      </c>
      <c r="L400" s="68">
        <v>0</v>
      </c>
      <c r="M400" s="68">
        <v>0</v>
      </c>
      <c r="N400" s="68">
        <v>172</v>
      </c>
      <c r="O400" s="68" t="s">
        <v>30</v>
      </c>
      <c r="P400" s="70" t="e">
        <f>$U400</f>
        <v>#DIV/0!</v>
      </c>
      <c r="Q400" s="11">
        <f>G400/G$858*0.35</f>
        <v>24.107037853730244</v>
      </c>
      <c r="R400" s="12">
        <f>H400/H$858*0.3</f>
        <v>6</v>
      </c>
      <c r="S400" s="13">
        <f>W400/W$858*0.3</f>
        <v>0.98705357142857142</v>
      </c>
      <c r="T400" s="12" t="e">
        <f>V400/V$858*0.05</f>
        <v>#DIV/0!</v>
      </c>
      <c r="U400" s="14" t="e">
        <f>Q400+R400+S400+T400</f>
        <v>#DIV/0!</v>
      </c>
      <c r="V400" s="15">
        <f>IF(O400="Não",0,1)</f>
        <v>1</v>
      </c>
      <c r="W400" s="15">
        <f>IF(ISERROR(I400+J400+K400+L400+M400+N400),0,I400+J400+K400+L400+M400+N400)</f>
        <v>737</v>
      </c>
      <c r="X400" s="44">
        <f>IF(ISERROR(ABS(1-U400/'Antigo 2020 2'!U400)),0,ABS(1-U400/'Antigo 2020 2'!U400))</f>
        <v>0</v>
      </c>
      <c r="Y400" s="56">
        <f>INT(X400*100000000000)</f>
        <v>0</v>
      </c>
      <c r="Z400" s="15">
        <f>IF(COUNTIF(Y$5:Y400,Y400)&gt;1,RANK(Y400,Y$5:Y$857)+COUNTIF(Y$5:Y400,Y400)-1,RANK(Y400,Y$5:Y$857))</f>
        <v>396</v>
      </c>
    </row>
    <row r="401" spans="1:26" ht="16.5" thickTop="1" thickBot="1">
      <c r="A401" s="65" t="s">
        <v>833</v>
      </c>
      <c r="B401" s="66" t="s">
        <v>834</v>
      </c>
      <c r="C401" s="67">
        <v>365</v>
      </c>
      <c r="D401" s="67">
        <v>372</v>
      </c>
      <c r="E401" s="67">
        <f>(C401+D401)/2</f>
        <v>368.5</v>
      </c>
      <c r="F401" s="68">
        <v>23168</v>
      </c>
      <c r="G401" s="68">
        <f>E401+F401</f>
        <v>23536.5</v>
      </c>
      <c r="H401" s="68">
        <v>391</v>
      </c>
      <c r="I401" s="68">
        <v>144</v>
      </c>
      <c r="J401" s="68">
        <v>0</v>
      </c>
      <c r="K401" s="68">
        <v>260</v>
      </c>
      <c r="L401" s="68">
        <v>28</v>
      </c>
      <c r="M401" s="68">
        <v>28</v>
      </c>
      <c r="N401" s="68">
        <v>62</v>
      </c>
      <c r="O401" s="68" t="s">
        <v>30</v>
      </c>
      <c r="P401" s="70" t="e">
        <f>$U401</f>
        <v>#DIV/0!</v>
      </c>
      <c r="Q401" s="11">
        <f>G401/G$858*0.35</f>
        <v>6.0549614112458654</v>
      </c>
      <c r="R401" s="12">
        <f>H401/H$858*0.3</f>
        <v>0.58650000000000002</v>
      </c>
      <c r="S401" s="13">
        <f>W401/W$858*0.3</f>
        <v>0.69910714285714282</v>
      </c>
      <c r="T401" s="12" t="e">
        <f>V401/V$858*0.05</f>
        <v>#DIV/0!</v>
      </c>
      <c r="U401" s="14" t="e">
        <f>Q401+R401+S401+T401</f>
        <v>#DIV/0!</v>
      </c>
      <c r="V401" s="15">
        <f>IF(O401="Não",0,1)</f>
        <v>1</v>
      </c>
      <c r="W401" s="15">
        <f>IF(ISERROR(I401+J401+K401+L401+M401+N401),0,I401+J401+K401+L401+M401+N401)</f>
        <v>522</v>
      </c>
      <c r="X401" s="44">
        <f>IF(ISERROR(ABS(1-U401/'Antigo 2020 2'!U401)),0,ABS(1-U401/'Antigo 2020 2'!U401))</f>
        <v>0</v>
      </c>
      <c r="Y401" s="56">
        <f>INT(X401*100000000000)</f>
        <v>0</v>
      </c>
      <c r="Z401" s="15">
        <f>IF(COUNTIF(Y$5:Y401,Y401)&gt;1,RANK(Y401,Y$5:Y$857)+COUNTIF(Y$5:Y401,Y401)-1,RANK(Y401,Y$5:Y$857))</f>
        <v>397</v>
      </c>
    </row>
    <row r="402" spans="1:26" ht="16.5" thickTop="1" thickBot="1">
      <c r="A402" s="65" t="s">
        <v>387</v>
      </c>
      <c r="B402" s="66" t="s">
        <v>835</v>
      </c>
      <c r="C402" s="67">
        <v>5066.5999999999985</v>
      </c>
      <c r="D402" s="67">
        <v>5252</v>
      </c>
      <c r="E402" s="67">
        <f>(C402+D402)/2</f>
        <v>5159.2999999999993</v>
      </c>
      <c r="F402" s="68">
        <v>91278</v>
      </c>
      <c r="G402" s="68">
        <f>E402+F402</f>
        <v>96437.3</v>
      </c>
      <c r="H402" s="68">
        <v>2510</v>
      </c>
      <c r="I402" s="68">
        <v>628</v>
      </c>
      <c r="J402" s="68">
        <v>0</v>
      </c>
      <c r="K402" s="68">
        <v>180</v>
      </c>
      <c r="L402" s="68">
        <v>346</v>
      </c>
      <c r="M402" s="68">
        <v>0</v>
      </c>
      <c r="N402" s="68">
        <v>300</v>
      </c>
      <c r="O402" s="68" t="s">
        <v>30</v>
      </c>
      <c r="P402" s="70" t="e">
        <f>$U402</f>
        <v>#DIV/0!</v>
      </c>
      <c r="Q402" s="11">
        <f>G402/G$858*0.35</f>
        <v>24.809301727306138</v>
      </c>
      <c r="R402" s="12">
        <f>H402/H$858*0.3</f>
        <v>3.7650000000000001</v>
      </c>
      <c r="S402" s="13">
        <f>W402/W$858*0.3</f>
        <v>1.9473214285714286</v>
      </c>
      <c r="T402" s="12" t="e">
        <f>V402/V$858*0.05</f>
        <v>#DIV/0!</v>
      </c>
      <c r="U402" s="14" t="e">
        <f>Q402+R402+S402+T402</f>
        <v>#DIV/0!</v>
      </c>
      <c r="V402" s="15">
        <f>IF(O402="Não",0,1)</f>
        <v>1</v>
      </c>
      <c r="W402" s="15">
        <f>IF(ISERROR(I402+J402+K402+L402+M402+N402),0,I402+J402+K402+L402+M402+N402)</f>
        <v>1454</v>
      </c>
      <c r="X402" s="44">
        <f>IF(ISERROR(ABS(1-U402/'Antigo 2020 2'!U402)),0,ABS(1-U402/'Antigo 2020 2'!U402))</f>
        <v>0</v>
      </c>
      <c r="Y402" s="56">
        <f>INT(X402*100000000000)</f>
        <v>0</v>
      </c>
      <c r="Z402" s="15">
        <f>IF(COUNTIF(Y$5:Y402,Y402)&gt;1,RANK(Y402,Y$5:Y$857)+COUNTIF(Y$5:Y402,Y402)-1,RANK(Y402,Y$5:Y$857))</f>
        <v>398</v>
      </c>
    </row>
    <row r="403" spans="1:26" ht="16.5" thickTop="1" thickBot="1">
      <c r="A403" s="65" t="s">
        <v>223</v>
      </c>
      <c r="B403" s="66" t="s">
        <v>836</v>
      </c>
      <c r="C403" s="67">
        <v>5335</v>
      </c>
      <c r="D403" s="67">
        <v>5954</v>
      </c>
      <c r="E403" s="67">
        <f>(C403+D403)/2</f>
        <v>5644.5</v>
      </c>
      <c r="F403" s="68">
        <v>83468</v>
      </c>
      <c r="G403" s="68">
        <f>E403+F403</f>
        <v>89112.5</v>
      </c>
      <c r="H403" s="68">
        <v>27000</v>
      </c>
      <c r="I403" s="68">
        <v>948</v>
      </c>
      <c r="J403" s="68">
        <v>0</v>
      </c>
      <c r="K403" s="68">
        <v>400</v>
      </c>
      <c r="L403" s="68">
        <v>192</v>
      </c>
      <c r="M403" s="68">
        <v>0</v>
      </c>
      <c r="N403" s="68">
        <v>400</v>
      </c>
      <c r="O403" s="68" t="s">
        <v>30</v>
      </c>
      <c r="P403" s="70" t="e">
        <f>$U403</f>
        <v>#DIV/0!</v>
      </c>
      <c r="Q403" s="11">
        <f>G403/G$858*0.35</f>
        <v>22.924935685409771</v>
      </c>
      <c r="R403" s="12">
        <f>H403/H$858*0.3</f>
        <v>40.5</v>
      </c>
      <c r="S403" s="13">
        <f>W403/W$858*0.3</f>
        <v>2.598214285714286</v>
      </c>
      <c r="T403" s="12" t="e">
        <f>V403/V$858*0.05</f>
        <v>#DIV/0!</v>
      </c>
      <c r="U403" s="14" t="e">
        <f>Q403+R403+S403+T403</f>
        <v>#DIV/0!</v>
      </c>
      <c r="V403" s="15">
        <f>IF(O403="Não",0,1)</f>
        <v>1</v>
      </c>
      <c r="W403" s="15">
        <f>IF(ISERROR(I403+J403+K403+L403+M403+N403),0,I403+J403+K403+L403+M403+N403)</f>
        <v>1940</v>
      </c>
      <c r="X403" s="44">
        <f>IF(ISERROR(ABS(1-U403/'Antigo 2020 2'!U403)),0,ABS(1-U403/'Antigo 2020 2'!U403))</f>
        <v>0</v>
      </c>
      <c r="Y403" s="56">
        <f>INT(X403*100000000000)</f>
        <v>0</v>
      </c>
      <c r="Z403" s="15">
        <f>IF(COUNTIF(Y$5:Y403,Y403)&gt;1,RANK(Y403,Y$5:Y$857)+COUNTIF(Y$5:Y403,Y403)-1,RANK(Y403,Y$5:Y$857))</f>
        <v>399</v>
      </c>
    </row>
    <row r="404" spans="1:26" ht="16.5" thickTop="1" thickBot="1">
      <c r="A404" s="65" t="s">
        <v>837</v>
      </c>
      <c r="B404" s="66" t="s">
        <v>838</v>
      </c>
      <c r="C404" s="67">
        <v>7430</v>
      </c>
      <c r="D404" s="67">
        <v>7430</v>
      </c>
      <c r="E404" s="67">
        <f>(C404+D404)/2</f>
        <v>7430</v>
      </c>
      <c r="F404" s="68">
        <v>3153</v>
      </c>
      <c r="G404" s="68">
        <f>E404+F404</f>
        <v>10583</v>
      </c>
      <c r="H404" s="68">
        <v>300</v>
      </c>
      <c r="I404" s="68">
        <v>146</v>
      </c>
      <c r="J404" s="68">
        <v>0</v>
      </c>
      <c r="K404" s="68">
        <v>50</v>
      </c>
      <c r="L404" s="68">
        <v>0</v>
      </c>
      <c r="M404" s="68">
        <v>0</v>
      </c>
      <c r="N404" s="68">
        <v>0</v>
      </c>
      <c r="O404" s="68" t="s">
        <v>23</v>
      </c>
      <c r="P404" s="70" t="e">
        <f>$U404</f>
        <v>#DIV/0!</v>
      </c>
      <c r="Q404" s="11">
        <f>G404/G$858*0.35</f>
        <v>2.722565233370084</v>
      </c>
      <c r="R404" s="12">
        <f>H404/H$858*0.3</f>
        <v>0.44999999999999996</v>
      </c>
      <c r="S404" s="13">
        <f>W404/W$858*0.3</f>
        <v>0.26250000000000001</v>
      </c>
      <c r="T404" s="12" t="e">
        <f>V404/V$858*0.05</f>
        <v>#DIV/0!</v>
      </c>
      <c r="U404" s="14" t="e">
        <f>Q404+R404+S404+T404</f>
        <v>#DIV/0!</v>
      </c>
      <c r="V404" s="15">
        <f>IF(O404="Não",0,1)</f>
        <v>0</v>
      </c>
      <c r="W404" s="15">
        <f>IF(ISERROR(I404+J404+K404+L404+M404+N404),0,I404+J404+K404+L404+M404+N404)</f>
        <v>196</v>
      </c>
      <c r="X404" s="44">
        <f>IF(ISERROR(ABS(1-U404/'Antigo 2020 2'!U404)),0,ABS(1-U404/'Antigo 2020 2'!U404))</f>
        <v>0</v>
      </c>
      <c r="Y404" s="56">
        <f>INT(X404*100000000000)</f>
        <v>0</v>
      </c>
      <c r="Z404" s="15">
        <f>IF(COUNTIF(Y$5:Y404,Y404)&gt;1,RANK(Y404,Y$5:Y$857)+COUNTIF(Y$5:Y404,Y404)-1,RANK(Y404,Y$5:Y$857))</f>
        <v>400</v>
      </c>
    </row>
    <row r="405" spans="1:26" ht="16.5" thickTop="1" thickBot="1">
      <c r="A405" s="65" t="s">
        <v>839</v>
      </c>
      <c r="B405" s="66" t="s">
        <v>840</v>
      </c>
      <c r="C405" s="67">
        <v>1265</v>
      </c>
      <c r="D405" s="67">
        <v>1148</v>
      </c>
      <c r="E405" s="67">
        <f>(C405+D405)/2</f>
        <v>1206.5</v>
      </c>
      <c r="F405" s="68">
        <v>4429</v>
      </c>
      <c r="G405" s="68">
        <f>E405+F405</f>
        <v>5635.5</v>
      </c>
      <c r="H405" s="68">
        <v>2540</v>
      </c>
      <c r="I405" s="68">
        <v>399</v>
      </c>
      <c r="J405" s="68">
        <v>0</v>
      </c>
      <c r="K405" s="68">
        <v>55</v>
      </c>
      <c r="L405" s="68">
        <v>0</v>
      </c>
      <c r="M405" s="68">
        <v>0</v>
      </c>
      <c r="N405" s="68">
        <v>40</v>
      </c>
      <c r="O405" s="68" t="s">
        <v>30</v>
      </c>
      <c r="P405" s="70" t="e">
        <f>$U405</f>
        <v>#DIV/0!</v>
      </c>
      <c r="Q405" s="11">
        <f>G405/G$858*0.35</f>
        <v>1.449779492833517</v>
      </c>
      <c r="R405" s="12">
        <f>H405/H$858*0.3</f>
        <v>3.8099999999999996</v>
      </c>
      <c r="S405" s="13">
        <f>W405/W$858*0.3</f>
        <v>0.66160714285714284</v>
      </c>
      <c r="T405" s="12" t="e">
        <f>V405/V$858*0.05</f>
        <v>#DIV/0!</v>
      </c>
      <c r="U405" s="14" t="e">
        <f>Q405+R405+S405+T405</f>
        <v>#DIV/0!</v>
      </c>
      <c r="V405" s="15">
        <f>IF(O405="Não",0,1)</f>
        <v>1</v>
      </c>
      <c r="W405" s="15">
        <f>IF(ISERROR(I405+J405+K405+L405+M405+N405),0,I405+J405+K405+L405+M405+N405)</f>
        <v>494</v>
      </c>
      <c r="X405" s="44">
        <f>IF(ISERROR(ABS(1-U405/'Antigo 2020 2'!U405)),0,ABS(1-U405/'Antigo 2020 2'!U405))</f>
        <v>0</v>
      </c>
      <c r="Y405" s="56">
        <f>INT(X405*100000000000)</f>
        <v>0</v>
      </c>
      <c r="Z405" s="15">
        <f>IF(COUNTIF(Y$5:Y405,Y405)&gt;1,RANK(Y405,Y$5:Y$857)+COUNTIF(Y$5:Y405,Y405)-1,RANK(Y405,Y$5:Y$857))</f>
        <v>401</v>
      </c>
    </row>
    <row r="406" spans="1:26" ht="16.5" thickTop="1" thickBot="1">
      <c r="A406" s="65" t="s">
        <v>841</v>
      </c>
      <c r="B406" s="66" t="s">
        <v>842</v>
      </c>
      <c r="C406" s="67">
        <v>1389</v>
      </c>
      <c r="D406" s="67">
        <v>1202</v>
      </c>
      <c r="E406" s="67">
        <f>(C406+D406)/2</f>
        <v>1295.5</v>
      </c>
      <c r="F406" s="68">
        <v>1756</v>
      </c>
      <c r="G406" s="68">
        <f>E406+F406</f>
        <v>3051.5</v>
      </c>
      <c r="H406" s="68">
        <v>850</v>
      </c>
      <c r="I406" s="68">
        <v>161</v>
      </c>
      <c r="J406" s="68">
        <v>0</v>
      </c>
      <c r="K406" s="68">
        <v>30</v>
      </c>
      <c r="L406" s="68">
        <v>20</v>
      </c>
      <c r="M406" s="68">
        <v>0</v>
      </c>
      <c r="N406" s="68">
        <v>10</v>
      </c>
      <c r="O406" s="68" t="s">
        <v>30</v>
      </c>
      <c r="P406" s="70" t="e">
        <f>$U406</f>
        <v>#DIV/0!</v>
      </c>
      <c r="Q406" s="11">
        <f>G406/G$858*0.35</f>
        <v>0.78502388827636893</v>
      </c>
      <c r="R406" s="12">
        <f>H406/H$858*0.3</f>
        <v>1.2749999999999999</v>
      </c>
      <c r="S406" s="13">
        <f>W406/W$858*0.3</f>
        <v>0.29598214285714286</v>
      </c>
      <c r="T406" s="12" t="e">
        <f>V406/V$858*0.05</f>
        <v>#DIV/0!</v>
      </c>
      <c r="U406" s="14" t="e">
        <f>Q406+R406+S406+T406</f>
        <v>#DIV/0!</v>
      </c>
      <c r="V406" s="15">
        <f>IF(O406="Não",0,1)</f>
        <v>1</v>
      </c>
      <c r="W406" s="15">
        <f>IF(ISERROR(I406+J406+K406+L406+M406+N406),0,I406+J406+K406+L406+M406+N406)</f>
        <v>221</v>
      </c>
      <c r="X406" s="44">
        <f>IF(ISERROR(ABS(1-U406/'Antigo 2020 2'!U406)),0,ABS(1-U406/'Antigo 2020 2'!U406))</f>
        <v>0</v>
      </c>
      <c r="Y406" s="56">
        <f>INT(X406*100000000000)</f>
        <v>0</v>
      </c>
      <c r="Z406" s="15">
        <f>IF(COUNTIF(Y$5:Y406,Y406)&gt;1,RANK(Y406,Y$5:Y$857)+COUNTIF(Y$5:Y406,Y406)-1,RANK(Y406,Y$5:Y$857))</f>
        <v>402</v>
      </c>
    </row>
    <row r="407" spans="1:26" ht="16.5" thickTop="1" thickBot="1">
      <c r="A407" s="65" t="s">
        <v>843</v>
      </c>
      <c r="B407" s="66" t="s">
        <v>844</v>
      </c>
      <c r="C407" s="67">
        <v>430.45</v>
      </c>
      <c r="D407" s="67">
        <v>355</v>
      </c>
      <c r="E407" s="67">
        <f>(C407+D407)/2</f>
        <v>392.72500000000002</v>
      </c>
      <c r="F407" s="68">
        <v>2374</v>
      </c>
      <c r="G407" s="68">
        <f>E407+F407</f>
        <v>2766.7249999999999</v>
      </c>
      <c r="H407" s="68">
        <v>905</v>
      </c>
      <c r="I407" s="68">
        <v>321</v>
      </c>
      <c r="J407" s="68">
        <v>0</v>
      </c>
      <c r="K407" s="68">
        <v>34</v>
      </c>
      <c r="L407" s="68">
        <v>0</v>
      </c>
      <c r="M407" s="68">
        <v>0</v>
      </c>
      <c r="N407" s="68">
        <v>46</v>
      </c>
      <c r="O407" s="68" t="s">
        <v>23</v>
      </c>
      <c r="P407" s="70" t="e">
        <f>$U407</f>
        <v>#DIV/0!</v>
      </c>
      <c r="Q407" s="11">
        <f>G407/G$858*0.35</f>
        <v>0.71176313855200279</v>
      </c>
      <c r="R407" s="12">
        <f>H407/H$858*0.3</f>
        <v>1.3575000000000002</v>
      </c>
      <c r="S407" s="13">
        <f>W407/W$858*0.3</f>
        <v>0.53705357142857135</v>
      </c>
      <c r="T407" s="12" t="e">
        <f>V407/V$858*0.05</f>
        <v>#DIV/0!</v>
      </c>
      <c r="U407" s="14" t="e">
        <f>Q407+R407+S407+T407</f>
        <v>#DIV/0!</v>
      </c>
      <c r="V407" s="15">
        <f>IF(O407="Não",0,1)</f>
        <v>0</v>
      </c>
      <c r="W407" s="15">
        <f>IF(ISERROR(I407+J407+K407+L407+M407+N407),0,I407+J407+K407+L407+M407+N407)</f>
        <v>401</v>
      </c>
      <c r="X407" s="44">
        <f>IF(ISERROR(ABS(1-U407/'Antigo 2020 2'!U407)),0,ABS(1-U407/'Antigo 2020 2'!U407))</f>
        <v>0</v>
      </c>
      <c r="Y407" s="56">
        <f>INT(X407*100000000000)</f>
        <v>0</v>
      </c>
      <c r="Z407" s="15">
        <f>IF(COUNTIF(Y$5:Y407,Y407)&gt;1,RANK(Y407,Y$5:Y$857)+COUNTIF(Y$5:Y407,Y407)-1,RANK(Y407,Y$5:Y$857))</f>
        <v>403</v>
      </c>
    </row>
    <row r="408" spans="1:26" ht="16.5" thickTop="1" thickBot="1">
      <c r="A408" s="65" t="s">
        <v>845</v>
      </c>
      <c r="B408" s="66" t="s">
        <v>846</v>
      </c>
      <c r="C408" s="67">
        <v>5038.5</v>
      </c>
      <c r="D408" s="67">
        <v>4946</v>
      </c>
      <c r="E408" s="67">
        <f>(C408+D408)/2</f>
        <v>4992.25</v>
      </c>
      <c r="F408" s="68">
        <v>14128</v>
      </c>
      <c r="G408" s="68">
        <f>E408+F408</f>
        <v>19120.25</v>
      </c>
      <c r="H408" s="68">
        <v>1450</v>
      </c>
      <c r="I408" s="68">
        <v>150</v>
      </c>
      <c r="J408" s="68">
        <v>0</v>
      </c>
      <c r="K408" s="68">
        <v>256</v>
      </c>
      <c r="L408" s="68">
        <v>25</v>
      </c>
      <c r="M408" s="68">
        <v>0</v>
      </c>
      <c r="N408" s="68">
        <v>69</v>
      </c>
      <c r="O408" s="68" t="s">
        <v>30</v>
      </c>
      <c r="P408" s="70" t="e">
        <f>$U408</f>
        <v>#DIV/0!</v>
      </c>
      <c r="Q408" s="11">
        <f>G408/G$858*0.35</f>
        <v>4.9188441749356855</v>
      </c>
      <c r="R408" s="12">
        <f>H408/H$858*0.3</f>
        <v>2.1749999999999998</v>
      </c>
      <c r="S408" s="13">
        <f>W408/W$858*0.3</f>
        <v>0.6696428571428571</v>
      </c>
      <c r="T408" s="12" t="e">
        <f>V408/V$858*0.05</f>
        <v>#DIV/0!</v>
      </c>
      <c r="U408" s="14" t="e">
        <f>Q408+R408+S408+T408</f>
        <v>#DIV/0!</v>
      </c>
      <c r="V408" s="15">
        <f>IF(O408="Não",0,1)</f>
        <v>1</v>
      </c>
      <c r="W408" s="15">
        <f>IF(ISERROR(I408+J408+K408+L408+M408+N408),0,I408+J408+K408+L408+M408+N408)</f>
        <v>500</v>
      </c>
      <c r="X408" s="44">
        <f>IF(ISERROR(ABS(1-U408/'Antigo 2020 2'!U408)),0,ABS(1-U408/'Antigo 2020 2'!U408))</f>
        <v>0</v>
      </c>
      <c r="Y408" s="56">
        <f>INT(X408*100000000000)</f>
        <v>0</v>
      </c>
      <c r="Z408" s="15">
        <f>IF(COUNTIF(Y$5:Y408,Y408)&gt;1,RANK(Y408,Y$5:Y$857)+COUNTIF(Y$5:Y408,Y408)-1,RANK(Y408,Y$5:Y$857))</f>
        <v>404</v>
      </c>
    </row>
    <row r="409" spans="1:26" ht="16.5" thickTop="1" thickBot="1">
      <c r="A409" s="65" t="s">
        <v>847</v>
      </c>
      <c r="B409" s="66" t="s">
        <v>848</v>
      </c>
      <c r="C409" s="67">
        <v>8771.7000000000007</v>
      </c>
      <c r="D409" s="67">
        <v>7292</v>
      </c>
      <c r="E409" s="67">
        <f>(C409+D409)/2</f>
        <v>8031.85</v>
      </c>
      <c r="F409" s="68">
        <v>19754</v>
      </c>
      <c r="G409" s="68">
        <f>E409+F409</f>
        <v>27785.85</v>
      </c>
      <c r="H409" s="68">
        <v>930</v>
      </c>
      <c r="I409" s="68">
        <v>238</v>
      </c>
      <c r="J409" s="68">
        <v>0</v>
      </c>
      <c r="K409" s="68">
        <v>13</v>
      </c>
      <c r="L409" s="68">
        <v>0</v>
      </c>
      <c r="M409" s="68">
        <v>0</v>
      </c>
      <c r="N409" s="68">
        <v>65</v>
      </c>
      <c r="O409" s="68" t="s">
        <v>30</v>
      </c>
      <c r="P409" s="70" t="e">
        <f>$U409</f>
        <v>#DIV/0!</v>
      </c>
      <c r="Q409" s="11">
        <f>G409/G$858*0.35</f>
        <v>7.1481422271223805</v>
      </c>
      <c r="R409" s="12">
        <f>H409/H$858*0.3</f>
        <v>1.395</v>
      </c>
      <c r="S409" s="13">
        <f>W409/W$858*0.3</f>
        <v>0.42321428571428571</v>
      </c>
      <c r="T409" s="12" t="e">
        <f>V409/V$858*0.05</f>
        <v>#DIV/0!</v>
      </c>
      <c r="U409" s="14" t="e">
        <f>Q409+R409+S409+T409</f>
        <v>#DIV/0!</v>
      </c>
      <c r="V409" s="15">
        <f>IF(O409="Não",0,1)</f>
        <v>1</v>
      </c>
      <c r="W409" s="15">
        <f>IF(ISERROR(I409+J409+K409+L409+M409+N409),0,I409+J409+K409+L409+M409+N409)</f>
        <v>316</v>
      </c>
      <c r="X409" s="44">
        <f>IF(ISERROR(ABS(1-U409/'Antigo 2020 2'!U409)),0,ABS(1-U409/'Antigo 2020 2'!U409))</f>
        <v>0</v>
      </c>
      <c r="Y409" s="56">
        <f>INT(X409*100000000000)</f>
        <v>0</v>
      </c>
      <c r="Z409" s="15">
        <f>IF(COUNTIF(Y$5:Y409,Y409)&gt;1,RANK(Y409,Y$5:Y$857)+COUNTIF(Y$5:Y409,Y409)-1,RANK(Y409,Y$5:Y$857))</f>
        <v>405</v>
      </c>
    </row>
    <row r="410" spans="1:26" ht="16.5" thickTop="1" thickBot="1">
      <c r="A410" s="65" t="s">
        <v>849</v>
      </c>
      <c r="B410" s="66" t="s">
        <v>850</v>
      </c>
      <c r="C410" s="67">
        <v>1408</v>
      </c>
      <c r="D410" s="67">
        <v>1175</v>
      </c>
      <c r="E410" s="67">
        <f>(C410+D410)/2</f>
        <v>1291.5</v>
      </c>
      <c r="F410" s="68">
        <v>8473</v>
      </c>
      <c r="G410" s="68">
        <f>E410+F410</f>
        <v>9764.5</v>
      </c>
      <c r="H410" s="68">
        <v>330</v>
      </c>
      <c r="I410" s="68">
        <v>165</v>
      </c>
      <c r="J410" s="68">
        <v>0</v>
      </c>
      <c r="K410" s="68">
        <v>65</v>
      </c>
      <c r="L410" s="68">
        <v>0</v>
      </c>
      <c r="M410" s="68">
        <v>0</v>
      </c>
      <c r="N410" s="68">
        <v>30</v>
      </c>
      <c r="O410" s="68" t="s">
        <v>30</v>
      </c>
      <c r="P410" s="70" t="e">
        <f>$U410</f>
        <v>#DIV/0!</v>
      </c>
      <c r="Q410" s="11">
        <f>G410/G$858*0.35</f>
        <v>2.5119992649761116</v>
      </c>
      <c r="R410" s="12">
        <f>H410/H$858*0.3</f>
        <v>0.49499999999999994</v>
      </c>
      <c r="S410" s="13">
        <f>W410/W$858*0.3</f>
        <v>0.34821428571428575</v>
      </c>
      <c r="T410" s="12" t="e">
        <f>V410/V$858*0.05</f>
        <v>#DIV/0!</v>
      </c>
      <c r="U410" s="14" t="e">
        <f>Q410+R410+S410+T410</f>
        <v>#DIV/0!</v>
      </c>
      <c r="V410" s="15">
        <f>IF(O410="Não",0,1)</f>
        <v>1</v>
      </c>
      <c r="W410" s="15">
        <f>IF(ISERROR(I410+J410+K410+L410+M410+N410),0,I410+J410+K410+L410+M410+N410)</f>
        <v>260</v>
      </c>
      <c r="X410" s="44">
        <f>IF(ISERROR(ABS(1-U410/'Antigo 2020 2'!U410)),0,ABS(1-U410/'Antigo 2020 2'!U410))</f>
        <v>0</v>
      </c>
      <c r="Y410" s="56">
        <f>INT(X410*100000000000)</f>
        <v>0</v>
      </c>
      <c r="Z410" s="15">
        <f>IF(COUNTIF(Y$5:Y410,Y410)&gt;1,RANK(Y410,Y$5:Y$857)+COUNTIF(Y$5:Y410,Y410)-1,RANK(Y410,Y$5:Y$857))</f>
        <v>406</v>
      </c>
    </row>
    <row r="411" spans="1:26" ht="16.5" thickTop="1" thickBot="1">
      <c r="A411" s="65" t="s">
        <v>851</v>
      </c>
      <c r="B411" s="66" t="s">
        <v>852</v>
      </c>
      <c r="C411" s="67">
        <v>1694</v>
      </c>
      <c r="D411" s="67">
        <v>2229</v>
      </c>
      <c r="E411" s="67">
        <f>(C411+D411)/2</f>
        <v>1961.5</v>
      </c>
      <c r="F411" s="68">
        <v>91730</v>
      </c>
      <c r="G411" s="68">
        <f>E411+F411</f>
        <v>93691.5</v>
      </c>
      <c r="H411" s="68">
        <v>2820</v>
      </c>
      <c r="I411" s="68">
        <v>195</v>
      </c>
      <c r="J411" s="68">
        <v>0</v>
      </c>
      <c r="K411" s="68">
        <v>91</v>
      </c>
      <c r="L411" s="68">
        <v>520</v>
      </c>
      <c r="M411" s="68">
        <v>0</v>
      </c>
      <c r="N411" s="68">
        <v>246</v>
      </c>
      <c r="O411" s="68" t="s">
        <v>30</v>
      </c>
      <c r="P411" s="70" t="e">
        <f>$U411</f>
        <v>#DIV/0!</v>
      </c>
      <c r="Q411" s="11">
        <f>G411/G$858*0.35</f>
        <v>24.102921719955898</v>
      </c>
      <c r="R411" s="12">
        <f>H411/H$858*0.3</f>
        <v>4.2299999999999995</v>
      </c>
      <c r="S411" s="13">
        <f>W411/W$858*0.3</f>
        <v>1.4089285714285713</v>
      </c>
      <c r="T411" s="12" t="e">
        <f>V411/V$858*0.05</f>
        <v>#DIV/0!</v>
      </c>
      <c r="U411" s="14" t="e">
        <f>Q411+R411+S411+T411</f>
        <v>#DIV/0!</v>
      </c>
      <c r="V411" s="15">
        <f>IF(O411="Não",0,1)</f>
        <v>1</v>
      </c>
      <c r="W411" s="15">
        <f>IF(ISERROR(I411+J411+K411+L411+M411+N411),0,I411+J411+K411+L411+M411+N411)</f>
        <v>1052</v>
      </c>
      <c r="X411" s="44">
        <f>IF(ISERROR(ABS(1-U411/'Antigo 2020 2'!U411)),0,ABS(1-U411/'Antigo 2020 2'!U411))</f>
        <v>0</v>
      </c>
      <c r="Y411" s="56">
        <f>INT(X411*100000000000)</f>
        <v>0</v>
      </c>
      <c r="Z411" s="15">
        <f>IF(COUNTIF(Y$5:Y411,Y411)&gt;1,RANK(Y411,Y$5:Y$857)+COUNTIF(Y$5:Y411,Y411)-1,RANK(Y411,Y$5:Y$857))</f>
        <v>407</v>
      </c>
    </row>
    <row r="412" spans="1:26" ht="16.5" thickTop="1" thickBot="1">
      <c r="A412" s="65" t="s">
        <v>853</v>
      </c>
      <c r="B412" s="66" t="s">
        <v>854</v>
      </c>
      <c r="C412" s="67">
        <v>3038.1000000000004</v>
      </c>
      <c r="D412" s="67">
        <v>3039</v>
      </c>
      <c r="E412" s="67">
        <f>(C412+D412)/2</f>
        <v>3038.55</v>
      </c>
      <c r="F412" s="68">
        <v>2597</v>
      </c>
      <c r="G412" s="68">
        <f>E412+F412</f>
        <v>5635.55</v>
      </c>
      <c r="H412" s="68">
        <v>295</v>
      </c>
      <c r="I412" s="68">
        <v>157</v>
      </c>
      <c r="J412" s="68">
        <v>0</v>
      </c>
      <c r="K412" s="68">
        <v>91</v>
      </c>
      <c r="L412" s="68">
        <v>0</v>
      </c>
      <c r="M412" s="68">
        <v>0</v>
      </c>
      <c r="N412" s="68">
        <v>10</v>
      </c>
      <c r="O412" s="68" t="s">
        <v>23</v>
      </c>
      <c r="P412" s="70" t="e">
        <f>$U412</f>
        <v>#DIV/0!</v>
      </c>
      <c r="Q412" s="11">
        <f>G412/G$858*0.35</f>
        <v>1.449792355751562</v>
      </c>
      <c r="R412" s="12">
        <f>H412/H$858*0.3</f>
        <v>0.4425</v>
      </c>
      <c r="S412" s="13">
        <f>W412/W$858*0.3</f>
        <v>0.34553571428571422</v>
      </c>
      <c r="T412" s="12" t="e">
        <f>V412/V$858*0.05</f>
        <v>#DIV/0!</v>
      </c>
      <c r="U412" s="14" t="e">
        <f>Q412+R412+S412+T412</f>
        <v>#DIV/0!</v>
      </c>
      <c r="V412" s="15">
        <f>IF(O412="Não",0,1)</f>
        <v>0</v>
      </c>
      <c r="W412" s="15">
        <f>IF(ISERROR(I412+J412+K412+L412+M412+N412),0,I412+J412+K412+L412+M412+N412)</f>
        <v>258</v>
      </c>
      <c r="X412" s="44">
        <f>IF(ISERROR(ABS(1-U412/'Antigo 2020 2'!U412)),0,ABS(1-U412/'Antigo 2020 2'!U412))</f>
        <v>0</v>
      </c>
      <c r="Y412" s="56">
        <f>INT(X412*100000000000)</f>
        <v>0</v>
      </c>
      <c r="Z412" s="15">
        <f>IF(COUNTIF(Y$5:Y412,Y412)&gt;1,RANK(Y412,Y$5:Y$857)+COUNTIF(Y$5:Y412,Y412)-1,RANK(Y412,Y$5:Y$857))</f>
        <v>408</v>
      </c>
    </row>
    <row r="413" spans="1:26" ht="16.5" thickTop="1" thickBot="1">
      <c r="A413" s="65" t="s">
        <v>855</v>
      </c>
      <c r="B413" s="66" t="s">
        <v>856</v>
      </c>
      <c r="C413" s="67">
        <v>825</v>
      </c>
      <c r="D413" s="67">
        <v>998</v>
      </c>
      <c r="E413" s="67">
        <f>(C413+D413)/2</f>
        <v>911.5</v>
      </c>
      <c r="F413" s="68">
        <v>63468</v>
      </c>
      <c r="G413" s="68">
        <f>E413+F413</f>
        <v>64379.5</v>
      </c>
      <c r="H413" s="68">
        <v>1700</v>
      </c>
      <c r="I413" s="68">
        <v>129</v>
      </c>
      <c r="J413" s="68">
        <v>0</v>
      </c>
      <c r="K413" s="68">
        <v>890</v>
      </c>
      <c r="L413" s="68">
        <v>0</v>
      </c>
      <c r="M413" s="68">
        <v>0</v>
      </c>
      <c r="N413" s="68">
        <v>345</v>
      </c>
      <c r="O413" s="68" t="s">
        <v>30</v>
      </c>
      <c r="P413" s="70" t="e">
        <f>$U413</f>
        <v>#DIV/0!</v>
      </c>
      <c r="Q413" s="11">
        <f>G413/G$858*0.35</f>
        <v>16.562164645350972</v>
      </c>
      <c r="R413" s="12">
        <f>H413/H$858*0.3</f>
        <v>2.5499999999999998</v>
      </c>
      <c r="S413" s="13">
        <f>W413/W$858*0.3</f>
        <v>1.8267857142857142</v>
      </c>
      <c r="T413" s="12" t="e">
        <f>V413/V$858*0.05</f>
        <v>#DIV/0!</v>
      </c>
      <c r="U413" s="14" t="e">
        <f>Q413+R413+S413+T413</f>
        <v>#DIV/0!</v>
      </c>
      <c r="V413" s="15">
        <f>IF(O413="Não",0,1)</f>
        <v>1</v>
      </c>
      <c r="W413" s="15">
        <f>IF(ISERROR(I413+J413+K413+L413+M413+N413),0,I413+J413+K413+L413+M413+N413)</f>
        <v>1364</v>
      </c>
      <c r="X413" s="44">
        <f>IF(ISERROR(ABS(1-U413/'Antigo 2020 2'!U413)),0,ABS(1-U413/'Antigo 2020 2'!U413))</f>
        <v>0</v>
      </c>
      <c r="Y413" s="56">
        <f>INT(X413*100000000000)</f>
        <v>0</v>
      </c>
      <c r="Z413" s="15">
        <f>IF(COUNTIF(Y$5:Y413,Y413)&gt;1,RANK(Y413,Y$5:Y$857)+COUNTIF(Y$5:Y413,Y413)-1,RANK(Y413,Y$5:Y$857))</f>
        <v>409</v>
      </c>
    </row>
    <row r="414" spans="1:26" ht="16.5" thickTop="1" thickBot="1">
      <c r="A414" s="65" t="s">
        <v>857</v>
      </c>
      <c r="B414" s="66" t="s">
        <v>858</v>
      </c>
      <c r="C414" s="67">
        <v>972</v>
      </c>
      <c r="D414" s="67">
        <v>590</v>
      </c>
      <c r="E414" s="67">
        <f>(C414+D414)/2</f>
        <v>781</v>
      </c>
      <c r="F414" s="68">
        <v>9936</v>
      </c>
      <c r="G414" s="68">
        <f>E414+F414</f>
        <v>10717</v>
      </c>
      <c r="H414" s="68">
        <v>850</v>
      </c>
      <c r="I414" s="68">
        <v>36</v>
      </c>
      <c r="J414" s="68">
        <v>0</v>
      </c>
      <c r="K414" s="68">
        <v>160</v>
      </c>
      <c r="L414" s="68">
        <v>0</v>
      </c>
      <c r="M414" s="68">
        <v>20</v>
      </c>
      <c r="N414" s="68">
        <v>10</v>
      </c>
      <c r="O414" s="68" t="s">
        <v>23</v>
      </c>
      <c r="P414" s="70" t="e">
        <f>$U414</f>
        <v>#DIV/0!</v>
      </c>
      <c r="Q414" s="11">
        <f>G414/G$858*0.35</f>
        <v>2.757037853730246</v>
      </c>
      <c r="R414" s="12">
        <f>H414/H$858*0.3</f>
        <v>1.2749999999999999</v>
      </c>
      <c r="S414" s="13">
        <f>W414/W$858*0.3</f>
        <v>0.30267857142857141</v>
      </c>
      <c r="T414" s="12" t="e">
        <f>V414/V$858*0.05</f>
        <v>#DIV/0!</v>
      </c>
      <c r="U414" s="14" t="e">
        <f>Q414+R414+S414+T414</f>
        <v>#DIV/0!</v>
      </c>
      <c r="V414" s="15">
        <f>IF(O414="Não",0,1)</f>
        <v>0</v>
      </c>
      <c r="W414" s="15">
        <f>IF(ISERROR(I414+J414+K414+L414+M414+N414),0,I414+J414+K414+L414+M414+N414)</f>
        <v>226</v>
      </c>
      <c r="X414" s="44">
        <f>IF(ISERROR(ABS(1-U414/'Antigo 2020 2'!U414)),0,ABS(1-U414/'Antigo 2020 2'!U414))</f>
        <v>0</v>
      </c>
      <c r="Y414" s="56">
        <f>INT(X414*100000000000)</f>
        <v>0</v>
      </c>
      <c r="Z414" s="15">
        <f>IF(COUNTIF(Y$5:Y414,Y414)&gt;1,RANK(Y414,Y$5:Y$857)+COUNTIF(Y$5:Y414,Y414)-1,RANK(Y414,Y$5:Y$857))</f>
        <v>410</v>
      </c>
    </row>
    <row r="415" spans="1:26" ht="16.5" thickTop="1" thickBot="1">
      <c r="A415" s="65" t="s">
        <v>859</v>
      </c>
      <c r="B415" s="66" t="s">
        <v>860</v>
      </c>
      <c r="C415" s="67">
        <v>34.5</v>
      </c>
      <c r="D415" s="67">
        <v>33</v>
      </c>
      <c r="E415" s="67">
        <f>(C415+D415)/2</f>
        <v>33.75</v>
      </c>
      <c r="F415" s="68">
        <v>918</v>
      </c>
      <c r="G415" s="68">
        <f>E415+F415</f>
        <v>951.75</v>
      </c>
      <c r="H415" s="68">
        <v>58</v>
      </c>
      <c r="I415" s="68">
        <v>33</v>
      </c>
      <c r="J415" s="68">
        <v>0</v>
      </c>
      <c r="K415" s="68">
        <v>0</v>
      </c>
      <c r="L415" s="68">
        <v>0</v>
      </c>
      <c r="M415" s="68">
        <v>0</v>
      </c>
      <c r="N415" s="68">
        <v>12</v>
      </c>
      <c r="O415" s="68" t="s">
        <v>23</v>
      </c>
      <c r="P415" s="70" t="e">
        <f>$U415</f>
        <v>#DIV/0!</v>
      </c>
      <c r="Q415" s="11">
        <f>G415/G$858*0.35</f>
        <v>0.24484564498346195</v>
      </c>
      <c r="R415" s="12">
        <f>H415/H$858*0.3</f>
        <v>8.6999999999999994E-2</v>
      </c>
      <c r="S415" s="13">
        <f>W415/W$858*0.3</f>
        <v>6.0267857142857144E-2</v>
      </c>
      <c r="T415" s="12" t="e">
        <f>V415/V$858*0.05</f>
        <v>#DIV/0!</v>
      </c>
      <c r="U415" s="14" t="e">
        <f>Q415+R415+S415+T415</f>
        <v>#DIV/0!</v>
      </c>
      <c r="V415" s="15">
        <f>IF(O415="Não",0,1)</f>
        <v>0</v>
      </c>
      <c r="W415" s="15">
        <f>IF(ISERROR(I415+J415+K415+L415+M415+N415),0,I415+J415+K415+L415+M415+N415)</f>
        <v>45</v>
      </c>
      <c r="X415" s="44">
        <f>IF(ISERROR(ABS(1-U415/'Antigo 2020 2'!U415)),0,ABS(1-U415/'Antigo 2020 2'!U415))</f>
        <v>0</v>
      </c>
      <c r="Y415" s="56">
        <f>INT(X415*100000000000)</f>
        <v>0</v>
      </c>
      <c r="Z415" s="15">
        <f>IF(COUNTIF(Y$5:Y415,Y415)&gt;1,RANK(Y415,Y$5:Y$857)+COUNTIF(Y$5:Y415,Y415)-1,RANK(Y415,Y$5:Y$857))</f>
        <v>411</v>
      </c>
    </row>
    <row r="416" spans="1:26" ht="16.5" thickTop="1" thickBot="1">
      <c r="A416" s="65" t="s">
        <v>861</v>
      </c>
      <c r="B416" s="66" t="s">
        <v>862</v>
      </c>
      <c r="C416" s="67">
        <v>149655</v>
      </c>
      <c r="D416" s="67">
        <v>146066</v>
      </c>
      <c r="E416" s="67">
        <f>(C416+D416)/2</f>
        <v>147860.5</v>
      </c>
      <c r="F416" s="68">
        <v>230580</v>
      </c>
      <c r="G416" s="68">
        <f>E416+F416</f>
        <v>378440.5</v>
      </c>
      <c r="H416" s="68">
        <v>1850</v>
      </c>
      <c r="I416" s="68">
        <v>139</v>
      </c>
      <c r="J416" s="68">
        <v>0</v>
      </c>
      <c r="K416" s="68">
        <v>1210</v>
      </c>
      <c r="L416" s="68">
        <v>200</v>
      </c>
      <c r="M416" s="68">
        <v>0</v>
      </c>
      <c r="N416" s="68">
        <v>210</v>
      </c>
      <c r="O416" s="68" t="s">
        <v>30</v>
      </c>
      <c r="P416" s="70" t="e">
        <f>$U416</f>
        <v>#DIV/0!</v>
      </c>
      <c r="Q416" s="11">
        <f>G416/G$858*0.35</f>
        <v>97.356982726938625</v>
      </c>
      <c r="R416" s="12">
        <f>H416/H$858*0.3</f>
        <v>2.7749999999999999</v>
      </c>
      <c r="S416" s="13">
        <f>W416/W$858*0.3</f>
        <v>2.3558035714285714</v>
      </c>
      <c r="T416" s="12" t="e">
        <f>V416/V$858*0.05</f>
        <v>#DIV/0!</v>
      </c>
      <c r="U416" s="14" t="e">
        <f>Q416+R416+S416+T416</f>
        <v>#DIV/0!</v>
      </c>
      <c r="V416" s="15">
        <f>IF(O416="Não",0,1)</f>
        <v>1</v>
      </c>
      <c r="W416" s="15">
        <f>IF(ISERROR(I416+J416+K416+L416+M416+N416),0,I416+J416+K416+L416+M416+N416)</f>
        <v>1759</v>
      </c>
      <c r="X416" s="44">
        <f>IF(ISERROR(ABS(1-U416/'Antigo 2020 2'!U416)),0,ABS(1-U416/'Antigo 2020 2'!U416))</f>
        <v>0</v>
      </c>
      <c r="Y416" s="56">
        <f>INT(X416*100000000000)</f>
        <v>0</v>
      </c>
      <c r="Z416" s="15">
        <f>IF(COUNTIF(Y$5:Y416,Y416)&gt;1,RANK(Y416,Y$5:Y$857)+COUNTIF(Y$5:Y416,Y416)-1,RANK(Y416,Y$5:Y$857))</f>
        <v>412</v>
      </c>
    </row>
    <row r="417" spans="1:26" ht="16.5" thickTop="1" thickBot="1">
      <c r="A417" s="65" t="s">
        <v>863</v>
      </c>
      <c r="B417" s="66" t="s">
        <v>864</v>
      </c>
      <c r="C417" s="67">
        <v>1686</v>
      </c>
      <c r="D417" s="67">
        <v>1569</v>
      </c>
      <c r="E417" s="67">
        <f>(C417+D417)/2</f>
        <v>1627.5</v>
      </c>
      <c r="F417" s="68">
        <v>12650</v>
      </c>
      <c r="G417" s="68">
        <f>E417+F417</f>
        <v>14277.5</v>
      </c>
      <c r="H417" s="68">
        <v>390</v>
      </c>
      <c r="I417" s="68">
        <v>127</v>
      </c>
      <c r="J417" s="68">
        <v>0</v>
      </c>
      <c r="K417" s="68">
        <v>0</v>
      </c>
      <c r="L417" s="68">
        <v>0</v>
      </c>
      <c r="M417" s="68">
        <v>0</v>
      </c>
      <c r="N417" s="68">
        <v>34</v>
      </c>
      <c r="O417" s="68" t="s">
        <v>30</v>
      </c>
      <c r="P417" s="70" t="e">
        <f>$U417</f>
        <v>#DIV/0!</v>
      </c>
      <c r="Q417" s="11">
        <f>G417/G$858*0.35</f>
        <v>3.6730062477030501</v>
      </c>
      <c r="R417" s="12">
        <f>H417/H$858*0.3</f>
        <v>0.58499999999999996</v>
      </c>
      <c r="S417" s="13">
        <f>W417/W$858*0.3</f>
        <v>0.21562499999999998</v>
      </c>
      <c r="T417" s="12" t="e">
        <f>V417/V$858*0.05</f>
        <v>#DIV/0!</v>
      </c>
      <c r="U417" s="14" t="e">
        <f>Q417+R417+S417+T417</f>
        <v>#DIV/0!</v>
      </c>
      <c r="V417" s="15">
        <f>IF(O417="Não",0,1)</f>
        <v>1</v>
      </c>
      <c r="W417" s="15">
        <f>IF(ISERROR(I417+J417+K417+L417+M417+N417),0,I417+J417+K417+L417+M417+N417)</f>
        <v>161</v>
      </c>
      <c r="X417" s="44">
        <f>IF(ISERROR(ABS(1-U417/'Antigo 2020 2'!U417)),0,ABS(1-U417/'Antigo 2020 2'!U417))</f>
        <v>0</v>
      </c>
      <c r="Y417" s="56">
        <f>INT(X417*100000000000)</f>
        <v>0</v>
      </c>
      <c r="Z417" s="15">
        <f>IF(COUNTIF(Y$5:Y417,Y417)&gt;1,RANK(Y417,Y$5:Y$857)+COUNTIF(Y$5:Y417,Y417)-1,RANK(Y417,Y$5:Y$857))</f>
        <v>413</v>
      </c>
    </row>
    <row r="418" spans="1:26" ht="16.5" thickTop="1" thickBot="1">
      <c r="A418" s="65" t="s">
        <v>865</v>
      </c>
      <c r="B418" s="66" t="s">
        <v>866</v>
      </c>
      <c r="C418" s="67">
        <v>540</v>
      </c>
      <c r="D418" s="67">
        <v>445</v>
      </c>
      <c r="E418" s="67">
        <f>(C418+D418)/2</f>
        <v>492.5</v>
      </c>
      <c r="F418" s="68">
        <v>21256</v>
      </c>
      <c r="G418" s="68">
        <f>E418+F418</f>
        <v>21748.5</v>
      </c>
      <c r="H418" s="68">
        <v>980</v>
      </c>
      <c r="I418" s="68">
        <v>57</v>
      </c>
      <c r="J418" s="68">
        <v>0</v>
      </c>
      <c r="K418" s="68">
        <v>430</v>
      </c>
      <c r="L418" s="68">
        <v>0</v>
      </c>
      <c r="M418" s="68">
        <v>0</v>
      </c>
      <c r="N418" s="68">
        <v>200</v>
      </c>
      <c r="O418" s="68" t="s">
        <v>30</v>
      </c>
      <c r="P418" s="70" t="e">
        <f>$U418</f>
        <v>#DIV/0!</v>
      </c>
      <c r="Q418" s="11">
        <f>G418/G$858*0.35</f>
        <v>5.5949834619625136</v>
      </c>
      <c r="R418" s="12">
        <f>H418/H$858*0.3</f>
        <v>1.47</v>
      </c>
      <c r="S418" s="13">
        <f>W418/W$858*0.3</f>
        <v>0.92008928571428561</v>
      </c>
      <c r="T418" s="12" t="e">
        <f>V418/V$858*0.05</f>
        <v>#DIV/0!</v>
      </c>
      <c r="U418" s="14" t="e">
        <f>Q418+R418+S418+T418</f>
        <v>#DIV/0!</v>
      </c>
      <c r="V418" s="15">
        <f>IF(O418="Não",0,1)</f>
        <v>1</v>
      </c>
      <c r="W418" s="15">
        <f>IF(ISERROR(I418+J418+K418+L418+M418+N418),0,I418+J418+K418+L418+M418+N418)</f>
        <v>687</v>
      </c>
      <c r="X418" s="44">
        <f>IF(ISERROR(ABS(1-U418/'Antigo 2020 2'!U418)),0,ABS(1-U418/'Antigo 2020 2'!U418))</f>
        <v>0</v>
      </c>
      <c r="Y418" s="56">
        <f>INT(X418*100000000000)</f>
        <v>0</v>
      </c>
      <c r="Z418" s="15">
        <f>IF(COUNTIF(Y$5:Y418,Y418)&gt;1,RANK(Y418,Y$5:Y$857)+COUNTIF(Y$5:Y418,Y418)-1,RANK(Y418,Y$5:Y$857))</f>
        <v>414</v>
      </c>
    </row>
    <row r="419" spans="1:26" ht="25.5" thickTop="1" thickBot="1">
      <c r="A419" s="65" t="s">
        <v>867</v>
      </c>
      <c r="B419" s="66" t="s">
        <v>868</v>
      </c>
      <c r="C419" s="67">
        <v>2898.59</v>
      </c>
      <c r="D419" s="67">
        <v>2672</v>
      </c>
      <c r="E419" s="67">
        <f>(C419+D419)/2</f>
        <v>2785.2950000000001</v>
      </c>
      <c r="F419" s="68">
        <v>5207</v>
      </c>
      <c r="G419" s="68">
        <f>E419+F419</f>
        <v>7992.2950000000001</v>
      </c>
      <c r="H419" s="68">
        <v>850</v>
      </c>
      <c r="I419" s="68">
        <v>298</v>
      </c>
      <c r="J419" s="68">
        <v>0</v>
      </c>
      <c r="K419" s="68">
        <v>110</v>
      </c>
      <c r="L419" s="68">
        <v>0</v>
      </c>
      <c r="M419" s="68">
        <v>0</v>
      </c>
      <c r="N419" s="68">
        <v>0</v>
      </c>
      <c r="O419" s="68" t="s">
        <v>23</v>
      </c>
      <c r="P419" s="70" t="e">
        <f>$U419</f>
        <v>#DIV/0!</v>
      </c>
      <c r="Q419" s="11">
        <f>G419/G$858*0.35</f>
        <v>2.0560847115031238</v>
      </c>
      <c r="R419" s="12">
        <f>H419/H$858*0.3</f>
        <v>1.2749999999999999</v>
      </c>
      <c r="S419" s="13">
        <f>W419/W$858*0.3</f>
        <v>0.54642857142857137</v>
      </c>
      <c r="T419" s="12" t="e">
        <f>V419/V$858*0.05</f>
        <v>#DIV/0!</v>
      </c>
      <c r="U419" s="14" t="e">
        <f>Q419+R419+S419+T419</f>
        <v>#DIV/0!</v>
      </c>
      <c r="V419" s="15">
        <f>IF(O419="Não",0,1)</f>
        <v>0</v>
      </c>
      <c r="W419" s="15">
        <f>IF(ISERROR(I419+J419+K419+L419+M419+N419),0,I419+J419+K419+L419+M419+N419)</f>
        <v>408</v>
      </c>
      <c r="X419" s="44">
        <f>IF(ISERROR(ABS(1-U419/'Antigo 2020 2'!U419)),0,ABS(1-U419/'Antigo 2020 2'!U419))</f>
        <v>0</v>
      </c>
      <c r="Y419" s="56">
        <f>INT(X419*100000000000)</f>
        <v>0</v>
      </c>
      <c r="Z419" s="15">
        <f>IF(COUNTIF(Y$5:Y419,Y419)&gt;1,RANK(Y419,Y$5:Y$857)+COUNTIF(Y$5:Y419,Y419)-1,RANK(Y419,Y$5:Y$857))</f>
        <v>415</v>
      </c>
    </row>
    <row r="420" spans="1:26" ht="16.5" thickTop="1" thickBot="1">
      <c r="A420" s="65" t="s">
        <v>869</v>
      </c>
      <c r="B420" s="66" t="s">
        <v>870</v>
      </c>
      <c r="C420" s="67">
        <v>732.8</v>
      </c>
      <c r="D420" s="67">
        <v>806</v>
      </c>
      <c r="E420" s="67">
        <f>(C420+D420)/2</f>
        <v>769.4</v>
      </c>
      <c r="F420" s="68">
        <v>7431</v>
      </c>
      <c r="G420" s="68">
        <f>E420+F420</f>
        <v>8200.4</v>
      </c>
      <c r="H420" s="68">
        <v>800</v>
      </c>
      <c r="I420" s="68">
        <v>181</v>
      </c>
      <c r="J420" s="68">
        <v>0</v>
      </c>
      <c r="K420" s="68">
        <v>323</v>
      </c>
      <c r="L420" s="68">
        <v>0</v>
      </c>
      <c r="M420" s="68">
        <v>0</v>
      </c>
      <c r="N420" s="68">
        <v>150</v>
      </c>
      <c r="O420" s="68" t="s">
        <v>30</v>
      </c>
      <c r="P420" s="70" t="e">
        <f>$U420</f>
        <v>#DIV/0!</v>
      </c>
      <c r="Q420" s="11">
        <f>G420/G$858*0.35</f>
        <v>2.1096214626975374</v>
      </c>
      <c r="R420" s="12">
        <f>H420/H$858*0.3</f>
        <v>1.2</v>
      </c>
      <c r="S420" s="13">
        <f>W420/W$858*0.3</f>
        <v>0.87589285714285714</v>
      </c>
      <c r="T420" s="12" t="e">
        <f>V420/V$858*0.05</f>
        <v>#DIV/0!</v>
      </c>
      <c r="U420" s="14" t="e">
        <f>Q420+R420+S420+T420</f>
        <v>#DIV/0!</v>
      </c>
      <c r="V420" s="15">
        <f>IF(O420="Não",0,1)</f>
        <v>1</v>
      </c>
      <c r="W420" s="15">
        <f>IF(ISERROR(I420+J420+K420+L420+M420+N420),0,I420+J420+K420+L420+M420+N420)</f>
        <v>654</v>
      </c>
      <c r="X420" s="44">
        <f>IF(ISERROR(ABS(1-U420/'Antigo 2020 2'!U420)),0,ABS(1-U420/'Antigo 2020 2'!U420))</f>
        <v>0</v>
      </c>
      <c r="Y420" s="56">
        <f>INT(X420*100000000000)</f>
        <v>0</v>
      </c>
      <c r="Z420" s="15">
        <f>IF(COUNTIF(Y$5:Y420,Y420)&gt;1,RANK(Y420,Y$5:Y$857)+COUNTIF(Y$5:Y420,Y420)-1,RANK(Y420,Y$5:Y$857))</f>
        <v>416</v>
      </c>
    </row>
    <row r="421" spans="1:26" ht="16.5" thickTop="1" thickBot="1">
      <c r="A421" s="65" t="s">
        <v>871</v>
      </c>
      <c r="B421" s="66" t="s">
        <v>872</v>
      </c>
      <c r="C421" s="67">
        <v>23198.899999999998</v>
      </c>
      <c r="D421" s="67">
        <v>16538</v>
      </c>
      <c r="E421" s="67">
        <f>(C421+D421)/2</f>
        <v>19868.449999999997</v>
      </c>
      <c r="F421" s="68">
        <v>3177</v>
      </c>
      <c r="G421" s="68">
        <f>E421+F421</f>
        <v>23045.449999999997</v>
      </c>
      <c r="H421" s="68">
        <v>1400</v>
      </c>
      <c r="I421" s="68">
        <v>285</v>
      </c>
      <c r="J421" s="68"/>
      <c r="K421" s="68">
        <v>85</v>
      </c>
      <c r="L421" s="68"/>
      <c r="M421" s="68"/>
      <c r="N421" s="68">
        <v>12</v>
      </c>
      <c r="O421" s="68" t="s">
        <v>30</v>
      </c>
      <c r="P421" s="70" t="e">
        <f>$U421</f>
        <v>#DIV/0!</v>
      </c>
      <c r="Q421" s="11">
        <f>G421/G$858*0.35</f>
        <v>5.9286346931275249</v>
      </c>
      <c r="R421" s="12">
        <f>H421/H$858*0.3</f>
        <v>2.1</v>
      </c>
      <c r="S421" s="13">
        <f>W421/W$858*0.3</f>
        <v>0.51160714285714282</v>
      </c>
      <c r="T421" s="12" t="e">
        <f>V421/V$858*0.05</f>
        <v>#DIV/0!</v>
      </c>
      <c r="U421" s="14" t="e">
        <f>Q421+R421+S421+T421</f>
        <v>#DIV/0!</v>
      </c>
      <c r="V421" s="15">
        <f>IF(O421="Não",0,1)</f>
        <v>1</v>
      </c>
      <c r="W421" s="15">
        <f>IF(ISERROR(I421+J421+K421+L421+M421+N421),0,I421+J421+K421+L421+M421+N421)</f>
        <v>382</v>
      </c>
      <c r="X421" s="44">
        <f>IF(ISERROR(ABS(1-U421/'Antigo 2020 2'!U421)),0,ABS(1-U421/'Antigo 2020 2'!U421))</f>
        <v>0</v>
      </c>
      <c r="Y421" s="56">
        <f>INT(X421*100000000000)</f>
        <v>0</v>
      </c>
      <c r="Z421" s="15">
        <f>IF(COUNTIF(Y$5:Y421,Y421)&gt;1,RANK(Y421,Y$5:Y$857)+COUNTIF(Y$5:Y421,Y421)-1,RANK(Y421,Y$5:Y$857))</f>
        <v>417</v>
      </c>
    </row>
    <row r="422" spans="1:26" ht="16.5" thickTop="1" thickBot="1">
      <c r="A422" s="65" t="s">
        <v>873</v>
      </c>
      <c r="B422" s="66" t="s">
        <v>874</v>
      </c>
      <c r="C422" s="67">
        <v>604.46</v>
      </c>
      <c r="D422" s="67">
        <v>602</v>
      </c>
      <c r="E422" s="67">
        <f>(C422+D422)/2</f>
        <v>603.23</v>
      </c>
      <c r="F422" s="68">
        <v>736</v>
      </c>
      <c r="G422" s="68">
        <f>E422+F422</f>
        <v>1339.23</v>
      </c>
      <c r="H422" s="68">
        <v>75</v>
      </c>
      <c r="I422" s="68">
        <v>36</v>
      </c>
      <c r="J422" s="68">
        <v>0</v>
      </c>
      <c r="K422" s="68">
        <v>52</v>
      </c>
      <c r="L422" s="68">
        <v>0</v>
      </c>
      <c r="M422" s="68">
        <v>0</v>
      </c>
      <c r="N422" s="68">
        <v>30</v>
      </c>
      <c r="O422" s="68" t="s">
        <v>23</v>
      </c>
      <c r="P422" s="70" t="e">
        <f>$U422</f>
        <v>#DIV/0!</v>
      </c>
      <c r="Q422" s="11">
        <f>G422/G$858*0.35</f>
        <v>0.34452811466372657</v>
      </c>
      <c r="R422" s="12">
        <f>H422/H$858*0.3</f>
        <v>0.11249999999999999</v>
      </c>
      <c r="S422" s="13">
        <f>W422/W$858*0.3</f>
        <v>0.15803571428571428</v>
      </c>
      <c r="T422" s="12" t="e">
        <f>V422/V$858*0.05</f>
        <v>#DIV/0!</v>
      </c>
      <c r="U422" s="14" t="e">
        <f>Q422+R422+S422+T422</f>
        <v>#DIV/0!</v>
      </c>
      <c r="V422" s="15">
        <f>IF(O422="Não",0,1)</f>
        <v>0</v>
      </c>
      <c r="W422" s="15">
        <f>IF(ISERROR(I422+J422+K422+L422+M422+N422),0,I422+J422+K422+L422+M422+N422)</f>
        <v>118</v>
      </c>
      <c r="X422" s="44">
        <f>IF(ISERROR(ABS(1-U422/'Antigo 2020 2'!U422)),0,ABS(1-U422/'Antigo 2020 2'!U422))</f>
        <v>0</v>
      </c>
      <c r="Y422" s="56">
        <f>INT(X422*100000000000)</f>
        <v>0</v>
      </c>
      <c r="Z422" s="15">
        <f>IF(COUNTIF(Y$5:Y422,Y422)&gt;1,RANK(Y422,Y$5:Y$857)+COUNTIF(Y$5:Y422,Y422)-1,RANK(Y422,Y$5:Y$857))</f>
        <v>418</v>
      </c>
    </row>
    <row r="423" spans="1:26" ht="16.5" thickTop="1" thickBot="1">
      <c r="A423" s="65" t="s">
        <v>110</v>
      </c>
      <c r="B423" s="66" t="s">
        <v>875</v>
      </c>
      <c r="C423" s="67">
        <v>2683.8999999999996</v>
      </c>
      <c r="D423" s="67">
        <v>3294</v>
      </c>
      <c r="E423" s="67">
        <f>(C423+D423)/2</f>
        <v>2988.95</v>
      </c>
      <c r="F423" s="68">
        <v>35512</v>
      </c>
      <c r="G423" s="68">
        <f>E423+F423</f>
        <v>38500.949999999997</v>
      </c>
      <c r="H423" s="68">
        <v>1100</v>
      </c>
      <c r="I423" s="68">
        <v>145</v>
      </c>
      <c r="J423" s="68">
        <v>0</v>
      </c>
      <c r="K423" s="68">
        <v>24</v>
      </c>
      <c r="L423" s="68">
        <v>0</v>
      </c>
      <c r="M423" s="68">
        <v>0</v>
      </c>
      <c r="N423" s="68">
        <v>152</v>
      </c>
      <c r="O423" s="68" t="s">
        <v>23</v>
      </c>
      <c r="P423" s="70" t="e">
        <f>$U423</f>
        <v>#DIV/0!</v>
      </c>
      <c r="Q423" s="11">
        <f>G423/G$858*0.35</f>
        <v>9.9046912899669231</v>
      </c>
      <c r="R423" s="12">
        <f>H423/H$858*0.3</f>
        <v>1.65</v>
      </c>
      <c r="S423" s="13">
        <f>W423/W$858*0.3</f>
        <v>0.42991071428571426</v>
      </c>
      <c r="T423" s="12" t="e">
        <f>V423/V$858*0.05</f>
        <v>#DIV/0!</v>
      </c>
      <c r="U423" s="14" t="e">
        <f>Q423+R423+S423+T423</f>
        <v>#DIV/0!</v>
      </c>
      <c r="V423" s="15">
        <f>IF(O423="Não",0,1)</f>
        <v>0</v>
      </c>
      <c r="W423" s="15">
        <f>IF(ISERROR(I423+J423+K423+L423+M423+N423),0,I423+J423+K423+L423+M423+N423)</f>
        <v>321</v>
      </c>
      <c r="X423" s="44">
        <f>IF(ISERROR(ABS(1-U423/'Antigo 2020 2'!U423)),0,ABS(1-U423/'Antigo 2020 2'!U423))</f>
        <v>0</v>
      </c>
      <c r="Y423" s="56">
        <f>INT(X423*100000000000)</f>
        <v>0</v>
      </c>
      <c r="Z423" s="15">
        <f>IF(COUNTIF(Y$5:Y423,Y423)&gt;1,RANK(Y423,Y$5:Y$857)+COUNTIF(Y$5:Y423,Y423)-1,RANK(Y423,Y$5:Y$857))</f>
        <v>419</v>
      </c>
    </row>
    <row r="424" spans="1:26" ht="16.5" thickTop="1" thickBot="1">
      <c r="A424" s="65" t="s">
        <v>876</v>
      </c>
      <c r="B424" s="66" t="s">
        <v>877</v>
      </c>
      <c r="C424" s="67">
        <v>2313.7999999999997</v>
      </c>
      <c r="D424" s="67">
        <v>2049</v>
      </c>
      <c r="E424" s="67">
        <f>(C424+D424)/2</f>
        <v>2181.3999999999996</v>
      </c>
      <c r="F424" s="68">
        <v>17903</v>
      </c>
      <c r="G424" s="68">
        <f>E424+F424</f>
        <v>20084.400000000001</v>
      </c>
      <c r="H424" s="68">
        <v>1228</v>
      </c>
      <c r="I424" s="68">
        <v>430</v>
      </c>
      <c r="J424" s="68"/>
      <c r="K424" s="68">
        <v>380</v>
      </c>
      <c r="L424" s="68"/>
      <c r="M424" s="68"/>
      <c r="N424" s="68">
        <v>30</v>
      </c>
      <c r="O424" s="68" t="s">
        <v>30</v>
      </c>
      <c r="P424" s="70" t="e">
        <f>$U424</f>
        <v>#DIV/0!</v>
      </c>
      <c r="Q424" s="11">
        <f>G424/G$858*0.35</f>
        <v>5.1668798235942672</v>
      </c>
      <c r="R424" s="12">
        <f>H424/H$858*0.3</f>
        <v>1.8419999999999999</v>
      </c>
      <c r="S424" s="13">
        <f>W424/W$858*0.3</f>
        <v>1.125</v>
      </c>
      <c r="T424" s="12" t="e">
        <f>V424/V$858*0.05</f>
        <v>#DIV/0!</v>
      </c>
      <c r="U424" s="14" t="e">
        <f>Q424+R424+S424+T424</f>
        <v>#DIV/0!</v>
      </c>
      <c r="V424" s="15">
        <f>IF(O424="Não",0,1)</f>
        <v>1</v>
      </c>
      <c r="W424" s="15">
        <f>IF(ISERROR(I424+J424+K424+L424+M424+N424),0,I424+J424+K424+L424+M424+N424)</f>
        <v>840</v>
      </c>
      <c r="X424" s="44">
        <f>IF(ISERROR(ABS(1-U424/'Antigo 2020 2'!U424)),0,ABS(1-U424/'Antigo 2020 2'!U424))</f>
        <v>0</v>
      </c>
      <c r="Y424" s="56">
        <f>INT(X424*100000000000)</f>
        <v>0</v>
      </c>
      <c r="Z424" s="15">
        <f>IF(COUNTIF(Y$5:Y424,Y424)&gt;1,RANK(Y424,Y$5:Y$857)+COUNTIF(Y$5:Y424,Y424)-1,RANK(Y424,Y$5:Y$857))</f>
        <v>420</v>
      </c>
    </row>
    <row r="425" spans="1:26" ht="16.5" thickTop="1" thickBot="1">
      <c r="A425" s="65" t="s">
        <v>878</v>
      </c>
      <c r="B425" s="66" t="s">
        <v>879</v>
      </c>
      <c r="C425" s="67">
        <v>7460</v>
      </c>
      <c r="D425" s="67">
        <v>7760</v>
      </c>
      <c r="E425" s="67">
        <f>(C425+D425)/2</f>
        <v>7610</v>
      </c>
      <c r="F425" s="68">
        <v>2780</v>
      </c>
      <c r="G425" s="68">
        <f>E425+F425</f>
        <v>10390</v>
      </c>
      <c r="H425" s="68">
        <v>1050</v>
      </c>
      <c r="I425" s="68">
        <v>107</v>
      </c>
      <c r="J425" s="68">
        <v>0</v>
      </c>
      <c r="K425" s="68">
        <v>32</v>
      </c>
      <c r="L425" s="68">
        <v>0</v>
      </c>
      <c r="M425" s="68">
        <v>0</v>
      </c>
      <c r="N425" s="68">
        <v>36</v>
      </c>
      <c r="O425" s="68" t="s">
        <v>23</v>
      </c>
      <c r="P425" s="70" t="e">
        <f>$U425</f>
        <v>#DIV/0!</v>
      </c>
      <c r="Q425" s="11">
        <f>G425/G$858*0.35</f>
        <v>2.6729143697170157</v>
      </c>
      <c r="R425" s="12">
        <f>H425/H$858*0.3</f>
        <v>1.575</v>
      </c>
      <c r="S425" s="13">
        <f>W425/W$858*0.3</f>
        <v>0.234375</v>
      </c>
      <c r="T425" s="12" t="e">
        <f>V425/V$858*0.05</f>
        <v>#DIV/0!</v>
      </c>
      <c r="U425" s="14" t="e">
        <f>Q425+R425+S425+T425</f>
        <v>#DIV/0!</v>
      </c>
      <c r="V425" s="15">
        <f>IF(O425="Não",0,1)</f>
        <v>0</v>
      </c>
      <c r="W425" s="15">
        <f>IF(ISERROR(I425+J425+K425+L425+M425+N425),0,I425+J425+K425+L425+M425+N425)</f>
        <v>175</v>
      </c>
      <c r="X425" s="44">
        <f>IF(ISERROR(ABS(1-U425/'Antigo 2020 2'!U425)),0,ABS(1-U425/'Antigo 2020 2'!U425))</f>
        <v>0</v>
      </c>
      <c r="Y425" s="56">
        <f>INT(X425*100000000000)</f>
        <v>0</v>
      </c>
      <c r="Z425" s="15">
        <f>IF(COUNTIF(Y$5:Y425,Y425)&gt;1,RANK(Y425,Y$5:Y$857)+COUNTIF(Y$5:Y425,Y425)-1,RANK(Y425,Y$5:Y$857))</f>
        <v>421</v>
      </c>
    </row>
    <row r="426" spans="1:26" ht="16.5" thickTop="1" thickBot="1">
      <c r="A426" s="65" t="s">
        <v>880</v>
      </c>
      <c r="B426" s="66" t="s">
        <v>881</v>
      </c>
      <c r="C426" s="67">
        <v>1750</v>
      </c>
      <c r="D426" s="67">
        <v>1292</v>
      </c>
      <c r="E426" s="67">
        <f>(C426+D426)/2</f>
        <v>1521</v>
      </c>
      <c r="F426" s="68">
        <v>23812</v>
      </c>
      <c r="G426" s="68">
        <f>E426+F426</f>
        <v>25333</v>
      </c>
      <c r="H426" s="68">
        <v>930</v>
      </c>
      <c r="I426" s="68">
        <v>441</v>
      </c>
      <c r="J426" s="68">
        <v>0</v>
      </c>
      <c r="K426" s="68">
        <v>200</v>
      </c>
      <c r="L426" s="68">
        <v>200</v>
      </c>
      <c r="M426" s="68">
        <v>50</v>
      </c>
      <c r="N426" s="68">
        <v>150</v>
      </c>
      <c r="O426" s="68" t="s">
        <v>30</v>
      </c>
      <c r="P426" s="70" t="e">
        <f>$U426</f>
        <v>#DIV/0!</v>
      </c>
      <c r="Q426" s="11">
        <f>G426/G$858*0.35</f>
        <v>6.5171260565968394</v>
      </c>
      <c r="R426" s="12">
        <f>H426/H$858*0.3</f>
        <v>1.395</v>
      </c>
      <c r="S426" s="13">
        <f>W426/W$858*0.3</f>
        <v>1.3941964285714286</v>
      </c>
      <c r="T426" s="12" t="e">
        <f>V426/V$858*0.05</f>
        <v>#DIV/0!</v>
      </c>
      <c r="U426" s="14" t="e">
        <f>Q426+R426+S426+T426</f>
        <v>#DIV/0!</v>
      </c>
      <c r="V426" s="15">
        <f>IF(O426="Não",0,1)</f>
        <v>1</v>
      </c>
      <c r="W426" s="15">
        <f>IF(ISERROR(I426+J426+K426+L426+M426+N426),0,I426+J426+K426+L426+M426+N426)</f>
        <v>1041</v>
      </c>
      <c r="X426" s="44">
        <f>IF(ISERROR(ABS(1-U426/'Antigo 2020 2'!U426)),0,ABS(1-U426/'Antigo 2020 2'!U426))</f>
        <v>0</v>
      </c>
      <c r="Y426" s="56">
        <f>INT(X426*100000000000)</f>
        <v>0</v>
      </c>
      <c r="Z426" s="15">
        <f>IF(COUNTIF(Y$5:Y426,Y426)&gt;1,RANK(Y426,Y$5:Y$857)+COUNTIF(Y$5:Y426,Y426)-1,RANK(Y426,Y$5:Y$857))</f>
        <v>422</v>
      </c>
    </row>
    <row r="427" spans="1:26" ht="16.5" thickTop="1" thickBot="1">
      <c r="A427" s="65" t="s">
        <v>882</v>
      </c>
      <c r="B427" s="66" t="s">
        <v>883</v>
      </c>
      <c r="C427" s="67">
        <v>1064</v>
      </c>
      <c r="D427" s="67">
        <v>1072</v>
      </c>
      <c r="E427" s="67">
        <f>(C427+D427)/2</f>
        <v>1068</v>
      </c>
      <c r="F427" s="68">
        <v>19707</v>
      </c>
      <c r="G427" s="68">
        <f>E427+F427</f>
        <v>20775</v>
      </c>
      <c r="H427" s="68">
        <v>4200</v>
      </c>
      <c r="I427" s="68">
        <v>67</v>
      </c>
      <c r="J427" s="68">
        <v>0</v>
      </c>
      <c r="K427" s="68">
        <v>115</v>
      </c>
      <c r="L427" s="68">
        <v>0</v>
      </c>
      <c r="M427" s="68">
        <v>0</v>
      </c>
      <c r="N427" s="68">
        <v>160</v>
      </c>
      <c r="O427" s="68" t="s">
        <v>30</v>
      </c>
      <c r="P427" s="70" t="e">
        <f>$U427</f>
        <v>#DIV/0!</v>
      </c>
      <c r="Q427" s="11">
        <f>G427/G$858*0.35</f>
        <v>5.3445424476295482</v>
      </c>
      <c r="R427" s="12">
        <f>H427/H$858*0.3</f>
        <v>6.3</v>
      </c>
      <c r="S427" s="13">
        <f>W427/W$858*0.3</f>
        <v>0.45803571428571421</v>
      </c>
      <c r="T427" s="12" t="e">
        <f>V427/V$858*0.05</f>
        <v>#DIV/0!</v>
      </c>
      <c r="U427" s="14" t="e">
        <f>Q427+R427+S427+T427</f>
        <v>#DIV/0!</v>
      </c>
      <c r="V427" s="15">
        <f>IF(O427="Não",0,1)</f>
        <v>1</v>
      </c>
      <c r="W427" s="15">
        <f>IF(ISERROR(I427+J427+K427+L427+M427+N427),0,I427+J427+K427+L427+M427+N427)</f>
        <v>342</v>
      </c>
      <c r="X427" s="44">
        <f>IF(ISERROR(ABS(1-U427/'Antigo 2020 2'!U427)),0,ABS(1-U427/'Antigo 2020 2'!U427))</f>
        <v>0</v>
      </c>
      <c r="Y427" s="56">
        <f>INT(X427*100000000000)</f>
        <v>0</v>
      </c>
      <c r="Z427" s="15">
        <f>IF(COUNTIF(Y$5:Y427,Y427)&gt;1,RANK(Y427,Y$5:Y$857)+COUNTIF(Y$5:Y427,Y427)-1,RANK(Y427,Y$5:Y$857))</f>
        <v>423</v>
      </c>
    </row>
    <row r="428" spans="1:26" ht="16.5" thickTop="1" thickBot="1">
      <c r="A428" s="65" t="s">
        <v>884</v>
      </c>
      <c r="B428" s="66" t="s">
        <v>885</v>
      </c>
      <c r="C428" s="67">
        <v>8015.52</v>
      </c>
      <c r="D428" s="67">
        <v>10546</v>
      </c>
      <c r="E428" s="67">
        <f>(C428+D428)/2</f>
        <v>9280.76</v>
      </c>
      <c r="F428" s="68">
        <v>52096</v>
      </c>
      <c r="G428" s="68">
        <f>E428+F428</f>
        <v>61376.76</v>
      </c>
      <c r="H428" s="68">
        <v>855</v>
      </c>
      <c r="I428" s="68">
        <v>133</v>
      </c>
      <c r="J428" s="68"/>
      <c r="K428" s="68">
        <v>215</v>
      </c>
      <c r="L428" s="68"/>
      <c r="M428" s="68"/>
      <c r="N428" s="68">
        <v>22</v>
      </c>
      <c r="O428" s="68" t="s">
        <v>30</v>
      </c>
      <c r="P428" s="70" t="e">
        <f>$U428</f>
        <v>#DIV/0!</v>
      </c>
      <c r="Q428" s="11">
        <f>G428/G$858*0.35</f>
        <v>15.789684674751928</v>
      </c>
      <c r="R428" s="12">
        <f>H428/H$858*0.3</f>
        <v>1.2825</v>
      </c>
      <c r="S428" s="13">
        <f>W428/W$858*0.3</f>
        <v>0.49553571428571425</v>
      </c>
      <c r="T428" s="12" t="e">
        <f>V428/V$858*0.05</f>
        <v>#DIV/0!</v>
      </c>
      <c r="U428" s="14" t="e">
        <f>Q428+R428+S428+T428</f>
        <v>#DIV/0!</v>
      </c>
      <c r="V428" s="15">
        <f>IF(O428="Não",0,1)</f>
        <v>1</v>
      </c>
      <c r="W428" s="15">
        <f>IF(ISERROR(I428+J428+K428+L428+M428+N428),0,I428+J428+K428+L428+M428+N428)</f>
        <v>370</v>
      </c>
      <c r="X428" s="44">
        <f>IF(ISERROR(ABS(1-U428/'Antigo 2020 2'!U428)),0,ABS(1-U428/'Antigo 2020 2'!U428))</f>
        <v>0</v>
      </c>
      <c r="Y428" s="56">
        <f>INT(X428*100000000000)</f>
        <v>0</v>
      </c>
      <c r="Z428" s="15">
        <f>IF(COUNTIF(Y$5:Y428,Y428)&gt;1,RANK(Y428,Y$5:Y$857)+COUNTIF(Y$5:Y428,Y428)-1,RANK(Y428,Y$5:Y$857))</f>
        <v>424</v>
      </c>
    </row>
    <row r="429" spans="1:26" ht="16.5" thickTop="1" thickBot="1">
      <c r="A429" s="65" t="s">
        <v>886</v>
      </c>
      <c r="B429" s="66" t="s">
        <v>887</v>
      </c>
      <c r="C429" s="67">
        <v>12289.6</v>
      </c>
      <c r="D429" s="67">
        <v>14433</v>
      </c>
      <c r="E429" s="67">
        <f>(C429+D429)/2</f>
        <v>13361.3</v>
      </c>
      <c r="F429" s="68">
        <v>9236</v>
      </c>
      <c r="G429" s="68">
        <f>E429+F429</f>
        <v>22597.3</v>
      </c>
      <c r="H429" s="68">
        <v>390</v>
      </c>
      <c r="I429" s="68">
        <v>35</v>
      </c>
      <c r="J429" s="68">
        <v>125</v>
      </c>
      <c r="K429" s="68">
        <v>84</v>
      </c>
      <c r="L429" s="68">
        <v>142</v>
      </c>
      <c r="M429" s="68">
        <v>68</v>
      </c>
      <c r="N429" s="68">
        <v>125</v>
      </c>
      <c r="O429" s="68" t="s">
        <v>30</v>
      </c>
      <c r="P429" s="70" t="e">
        <f>$U429</f>
        <v>#DIV/0!</v>
      </c>
      <c r="Q429" s="11">
        <f>G429/G$858*0.35</f>
        <v>5.8133443586916567</v>
      </c>
      <c r="R429" s="12">
        <f>H429/H$858*0.3</f>
        <v>0.58499999999999996</v>
      </c>
      <c r="S429" s="13">
        <f>W429/W$858*0.3</f>
        <v>0.77544642857142854</v>
      </c>
      <c r="T429" s="12" t="e">
        <f>V429/V$858*0.05</f>
        <v>#DIV/0!</v>
      </c>
      <c r="U429" s="14" t="e">
        <f>Q429+R429+S429+T429</f>
        <v>#DIV/0!</v>
      </c>
      <c r="V429" s="15">
        <f>IF(O429="Não",0,1)</f>
        <v>1</v>
      </c>
      <c r="W429" s="15">
        <f>IF(ISERROR(I429+J429+K429+L429+M429+N429),0,I429+J429+K429+L429+M429+N429)</f>
        <v>579</v>
      </c>
      <c r="X429" s="44">
        <f>IF(ISERROR(ABS(1-U429/'Antigo 2020 2'!U429)),0,ABS(1-U429/'Antigo 2020 2'!U429))</f>
        <v>0</v>
      </c>
      <c r="Y429" s="56">
        <f>INT(X429*100000000000)</f>
        <v>0</v>
      </c>
      <c r="Z429" s="15">
        <f>IF(COUNTIF(Y$5:Y429,Y429)&gt;1,RANK(Y429,Y$5:Y$857)+COUNTIF(Y$5:Y429,Y429)-1,RANK(Y429,Y$5:Y$857))</f>
        <v>425</v>
      </c>
    </row>
    <row r="430" spans="1:26" ht="16.5" thickTop="1" thickBot="1">
      <c r="A430" s="65" t="s">
        <v>888</v>
      </c>
      <c r="B430" s="66" t="s">
        <v>889</v>
      </c>
      <c r="C430" s="67">
        <v>1432.5</v>
      </c>
      <c r="D430" s="67">
        <v>1301</v>
      </c>
      <c r="E430" s="67">
        <f>(C430+D430)/2</f>
        <v>1366.75</v>
      </c>
      <c r="F430" s="68">
        <v>21598</v>
      </c>
      <c r="G430" s="68">
        <f>E430+F430</f>
        <v>22964.75</v>
      </c>
      <c r="H430" s="68">
        <v>796</v>
      </c>
      <c r="I430" s="68">
        <v>249</v>
      </c>
      <c r="J430" s="68">
        <v>0</v>
      </c>
      <c r="K430" s="68">
        <v>300</v>
      </c>
      <c r="L430" s="68">
        <v>50</v>
      </c>
      <c r="M430" s="68">
        <v>50</v>
      </c>
      <c r="N430" s="68">
        <v>60</v>
      </c>
      <c r="O430" s="68" t="s">
        <v>30</v>
      </c>
      <c r="P430" s="70" t="e">
        <f>$U430</f>
        <v>#DIV/0!</v>
      </c>
      <c r="Q430" s="11">
        <f>G430/G$858*0.35</f>
        <v>5.9078739434031595</v>
      </c>
      <c r="R430" s="12">
        <f>H430/H$858*0.3</f>
        <v>1.194</v>
      </c>
      <c r="S430" s="13">
        <f>W430/W$858*0.3</f>
        <v>0.94955357142857144</v>
      </c>
      <c r="T430" s="12" t="e">
        <f>V430/V$858*0.05</f>
        <v>#DIV/0!</v>
      </c>
      <c r="U430" s="14" t="e">
        <f>Q430+R430+S430+T430</f>
        <v>#DIV/0!</v>
      </c>
      <c r="V430" s="15">
        <f>IF(O430="Não",0,1)</f>
        <v>1</v>
      </c>
      <c r="W430" s="15">
        <f>IF(ISERROR(I430+J430+K430+L430+M430+N430),0,I430+J430+K430+L430+M430+N430)</f>
        <v>709</v>
      </c>
      <c r="X430" s="44">
        <f>IF(ISERROR(ABS(1-U430/'Antigo 2020 2'!U430)),0,ABS(1-U430/'Antigo 2020 2'!U430))</f>
        <v>0</v>
      </c>
      <c r="Y430" s="56">
        <f>INT(X430*100000000000)</f>
        <v>0</v>
      </c>
      <c r="Z430" s="15">
        <f>IF(COUNTIF(Y$5:Y430,Y430)&gt;1,RANK(Y430,Y$5:Y$857)+COUNTIF(Y$5:Y430,Y430)-1,RANK(Y430,Y$5:Y$857))</f>
        <v>426</v>
      </c>
    </row>
    <row r="431" spans="1:26" ht="16.5" thickTop="1" thickBot="1">
      <c r="A431" s="65" t="s">
        <v>890</v>
      </c>
      <c r="B431" s="66" t="s">
        <v>891</v>
      </c>
      <c r="C431" s="67">
        <v>17593</v>
      </c>
      <c r="D431" s="67">
        <v>13648</v>
      </c>
      <c r="E431" s="67">
        <f>(C431+D431)/2</f>
        <v>15620.5</v>
      </c>
      <c r="F431" s="68">
        <v>7488</v>
      </c>
      <c r="G431" s="68">
        <f>E431+F431</f>
        <v>23108.5</v>
      </c>
      <c r="H431" s="68">
        <v>1100</v>
      </c>
      <c r="I431" s="68">
        <v>296</v>
      </c>
      <c r="J431" s="68">
        <v>0</v>
      </c>
      <c r="K431" s="68">
        <v>8</v>
      </c>
      <c r="L431" s="68">
        <v>56</v>
      </c>
      <c r="M431" s="68">
        <v>98</v>
      </c>
      <c r="N431" s="68">
        <v>44</v>
      </c>
      <c r="O431" s="68" t="s">
        <v>23</v>
      </c>
      <c r="P431" s="70" t="e">
        <f>$U431</f>
        <v>#DIV/0!</v>
      </c>
      <c r="Q431" s="11">
        <f>G431/G$858*0.35</f>
        <v>5.9448548327820658</v>
      </c>
      <c r="R431" s="12">
        <f>H431/H$858*0.3</f>
        <v>1.65</v>
      </c>
      <c r="S431" s="13">
        <f>W431/W$858*0.3</f>
        <v>0.67232142857142851</v>
      </c>
      <c r="T431" s="12" t="e">
        <f>V431/V$858*0.05</f>
        <v>#DIV/0!</v>
      </c>
      <c r="U431" s="14" t="e">
        <f>Q431+R431+S431+T431</f>
        <v>#DIV/0!</v>
      </c>
      <c r="V431" s="15">
        <f>IF(O431="Não",0,1)</f>
        <v>0</v>
      </c>
      <c r="W431" s="15">
        <f>IF(ISERROR(I431+J431+K431+L431+M431+N431),0,I431+J431+K431+L431+M431+N431)</f>
        <v>502</v>
      </c>
      <c r="X431" s="44">
        <f>IF(ISERROR(ABS(1-U431/'Antigo 2020 2'!U431)),0,ABS(1-U431/'Antigo 2020 2'!U431))</f>
        <v>0</v>
      </c>
      <c r="Y431" s="56">
        <f>INT(X431*100000000000)</f>
        <v>0</v>
      </c>
      <c r="Z431" s="15">
        <f>IF(COUNTIF(Y$5:Y431,Y431)&gt;1,RANK(Y431,Y$5:Y$857)+COUNTIF(Y$5:Y431,Y431)-1,RANK(Y431,Y$5:Y$857))</f>
        <v>427</v>
      </c>
    </row>
    <row r="432" spans="1:26" ht="16.5" thickTop="1" thickBot="1">
      <c r="A432" s="65" t="s">
        <v>892</v>
      </c>
      <c r="B432" s="66" t="s">
        <v>893</v>
      </c>
      <c r="C432" s="67">
        <v>27390.5</v>
      </c>
      <c r="D432" s="67">
        <v>36806</v>
      </c>
      <c r="E432" s="67">
        <f>(C432+D432)/2</f>
        <v>32098.25</v>
      </c>
      <c r="F432" s="68">
        <v>21881</v>
      </c>
      <c r="G432" s="68">
        <f>E432+F432</f>
        <v>53979.25</v>
      </c>
      <c r="H432" s="68">
        <v>1300</v>
      </c>
      <c r="I432" s="68">
        <v>58</v>
      </c>
      <c r="J432" s="68">
        <v>0</v>
      </c>
      <c r="K432" s="68">
        <v>800</v>
      </c>
      <c r="L432" s="68">
        <v>200</v>
      </c>
      <c r="M432" s="68">
        <v>0</v>
      </c>
      <c r="N432" s="68">
        <v>340</v>
      </c>
      <c r="O432" s="68" t="s">
        <v>30</v>
      </c>
      <c r="P432" s="70" t="e">
        <f>$U432</f>
        <v>#DIV/0!</v>
      </c>
      <c r="Q432" s="11">
        <f>G432/G$858*0.35</f>
        <v>13.886613377434765</v>
      </c>
      <c r="R432" s="12">
        <f>H432/H$858*0.3</f>
        <v>1.95</v>
      </c>
      <c r="S432" s="13">
        <f>W432/W$858*0.3</f>
        <v>1.8723214285714285</v>
      </c>
      <c r="T432" s="12" t="e">
        <f>V432/V$858*0.05</f>
        <v>#DIV/0!</v>
      </c>
      <c r="U432" s="14" t="e">
        <f>Q432+R432+S432+T432</f>
        <v>#DIV/0!</v>
      </c>
      <c r="V432" s="15">
        <f>IF(O432="Não",0,1)</f>
        <v>1</v>
      </c>
      <c r="W432" s="15">
        <f>IF(ISERROR(I432+J432+K432+L432+M432+N432),0,I432+J432+K432+L432+M432+N432)</f>
        <v>1398</v>
      </c>
      <c r="X432" s="44">
        <f>IF(ISERROR(ABS(1-U432/'Antigo 2020 2'!U432)),0,ABS(1-U432/'Antigo 2020 2'!U432))</f>
        <v>0</v>
      </c>
      <c r="Y432" s="56">
        <f>INT(X432*100000000000)</f>
        <v>0</v>
      </c>
      <c r="Z432" s="15">
        <f>IF(COUNTIF(Y$5:Y432,Y432)&gt;1,RANK(Y432,Y$5:Y$857)+COUNTIF(Y$5:Y432,Y432)-1,RANK(Y432,Y$5:Y$857))</f>
        <v>428</v>
      </c>
    </row>
    <row r="433" spans="1:26" ht="16.5" thickTop="1" thickBot="1">
      <c r="A433" s="65" t="s">
        <v>894</v>
      </c>
      <c r="B433" s="66" t="s">
        <v>895</v>
      </c>
      <c r="C433" s="67">
        <v>7165</v>
      </c>
      <c r="D433" s="67">
        <v>7810</v>
      </c>
      <c r="E433" s="67">
        <f>(C433+D433)/2</f>
        <v>7487.5</v>
      </c>
      <c r="F433" s="68">
        <v>45574</v>
      </c>
      <c r="G433" s="68">
        <f>E433+F433</f>
        <v>53061.5</v>
      </c>
      <c r="H433" s="68">
        <v>866</v>
      </c>
      <c r="I433" s="68">
        <v>125</v>
      </c>
      <c r="J433" s="68"/>
      <c r="K433" s="68">
        <v>120</v>
      </c>
      <c r="L433" s="68"/>
      <c r="M433" s="68"/>
      <c r="N433" s="68">
        <v>25</v>
      </c>
      <c r="O433" s="68" t="s">
        <v>23</v>
      </c>
      <c r="P433" s="70" t="e">
        <f>$U433</f>
        <v>#DIV/0!</v>
      </c>
      <c r="Q433" s="11">
        <f>G433/G$858*0.35</f>
        <v>13.650514516721792</v>
      </c>
      <c r="R433" s="12">
        <f>H433/H$858*0.3</f>
        <v>1.2989999999999999</v>
      </c>
      <c r="S433" s="13">
        <f>W433/W$858*0.3</f>
        <v>0.36160714285714285</v>
      </c>
      <c r="T433" s="12" t="e">
        <f>V433/V$858*0.05</f>
        <v>#DIV/0!</v>
      </c>
      <c r="U433" s="14" t="e">
        <f>Q433+R433+S433+T433</f>
        <v>#DIV/0!</v>
      </c>
      <c r="V433" s="15">
        <f>IF(O433="Não",0,1)</f>
        <v>0</v>
      </c>
      <c r="W433" s="15">
        <f>IF(ISERROR(I433+J433+K433+L433+M433+N433),0,I433+J433+K433+L433+M433+N433)</f>
        <v>270</v>
      </c>
      <c r="X433" s="44">
        <f>IF(ISERROR(ABS(1-U433/'Antigo 2020 2'!U433)),0,ABS(1-U433/'Antigo 2020 2'!U433))</f>
        <v>0</v>
      </c>
      <c r="Y433" s="56">
        <f>INT(X433*100000000000)</f>
        <v>0</v>
      </c>
      <c r="Z433" s="15">
        <f>IF(COUNTIF(Y$5:Y433,Y433)&gt;1,RANK(Y433,Y$5:Y$857)+COUNTIF(Y$5:Y433,Y433)-1,RANK(Y433,Y$5:Y$857))</f>
        <v>429</v>
      </c>
    </row>
    <row r="434" spans="1:26" ht="16.5" thickTop="1" thickBot="1">
      <c r="A434" s="65" t="s">
        <v>896</v>
      </c>
      <c r="B434" s="66" t="s">
        <v>897</v>
      </c>
      <c r="C434" s="67">
        <v>157</v>
      </c>
      <c r="D434" s="67">
        <v>237</v>
      </c>
      <c r="E434" s="67">
        <f>(C434+D434)/2</f>
        <v>197</v>
      </c>
      <c r="F434" s="68">
        <v>3292</v>
      </c>
      <c r="G434" s="68">
        <f>E434+F434</f>
        <v>3489</v>
      </c>
      <c r="H434" s="68">
        <v>20</v>
      </c>
      <c r="I434" s="68">
        <v>5</v>
      </c>
      <c r="J434" s="68">
        <v>0</v>
      </c>
      <c r="K434" s="68">
        <v>20</v>
      </c>
      <c r="L434" s="68">
        <v>0</v>
      </c>
      <c r="M434" s="68">
        <v>0</v>
      </c>
      <c r="N434" s="68">
        <v>15</v>
      </c>
      <c r="O434" s="68" t="s">
        <v>23</v>
      </c>
      <c r="P434" s="70" t="e">
        <f>$U434</f>
        <v>#DIV/0!</v>
      </c>
      <c r="Q434" s="11">
        <f>G434/G$858*0.35</f>
        <v>0.8975744211686878</v>
      </c>
      <c r="R434" s="12">
        <f>H434/H$858*0.3</f>
        <v>0.03</v>
      </c>
      <c r="S434" s="13">
        <f>W434/W$858*0.3</f>
        <v>5.3571428571428568E-2</v>
      </c>
      <c r="T434" s="12" t="e">
        <f>V434/V$858*0.05</f>
        <v>#DIV/0!</v>
      </c>
      <c r="U434" s="14" t="e">
        <f>Q434+R434+S434+T434</f>
        <v>#DIV/0!</v>
      </c>
      <c r="V434" s="15">
        <f>IF(O434="Não",0,1)</f>
        <v>0</v>
      </c>
      <c r="W434" s="15">
        <f>IF(ISERROR(I434+J434+K434+L434+M434+N434),0,I434+J434+K434+L434+M434+N434)</f>
        <v>40</v>
      </c>
      <c r="X434" s="44">
        <f>IF(ISERROR(ABS(1-U434/'Antigo 2020 2'!U434)),0,ABS(1-U434/'Antigo 2020 2'!U434))</f>
        <v>0</v>
      </c>
      <c r="Y434" s="56">
        <f>INT(X434*100000000000)</f>
        <v>0</v>
      </c>
      <c r="Z434" s="15">
        <f>IF(COUNTIF(Y$5:Y434,Y434)&gt;1,RANK(Y434,Y$5:Y$857)+COUNTIF(Y$5:Y434,Y434)-1,RANK(Y434,Y$5:Y$857))</f>
        <v>430</v>
      </c>
    </row>
    <row r="435" spans="1:26" ht="16.5" thickTop="1" thickBot="1">
      <c r="A435" s="65" t="s">
        <v>898</v>
      </c>
      <c r="B435" s="66" t="s">
        <v>899</v>
      </c>
      <c r="C435" s="67">
        <v>8789</v>
      </c>
      <c r="D435" s="67">
        <v>9436</v>
      </c>
      <c r="E435" s="67">
        <f>(C435+D435)/2</f>
        <v>9112.5</v>
      </c>
      <c r="F435" s="68">
        <v>2243</v>
      </c>
      <c r="G435" s="68">
        <f>E435+F435</f>
        <v>11355.5</v>
      </c>
      <c r="H435" s="68">
        <v>1860</v>
      </c>
      <c r="I435" s="68">
        <v>80</v>
      </c>
      <c r="J435" s="68">
        <v>0</v>
      </c>
      <c r="K435" s="68">
        <v>230</v>
      </c>
      <c r="L435" s="68">
        <v>0</v>
      </c>
      <c r="M435" s="68">
        <v>0</v>
      </c>
      <c r="N435" s="68">
        <v>41</v>
      </c>
      <c r="O435" s="68" t="s">
        <v>30</v>
      </c>
      <c r="P435" s="70" t="e">
        <f>$U435</f>
        <v>#DIV/0!</v>
      </c>
      <c r="Q435" s="11">
        <f>G435/G$858*0.35</f>
        <v>2.9212973171628076</v>
      </c>
      <c r="R435" s="12">
        <f>H435/H$858*0.3</f>
        <v>2.79</v>
      </c>
      <c r="S435" s="13">
        <f>W435/W$858*0.3</f>
        <v>0.47008928571428571</v>
      </c>
      <c r="T435" s="12" t="e">
        <f>V435/V$858*0.05</f>
        <v>#DIV/0!</v>
      </c>
      <c r="U435" s="14" t="e">
        <f>Q435+R435+S435+T435</f>
        <v>#DIV/0!</v>
      </c>
      <c r="V435" s="15">
        <f>IF(O435="Não",0,1)</f>
        <v>1</v>
      </c>
      <c r="W435" s="15">
        <f>IF(ISERROR(I435+J435+K435+L435+M435+N435),0,I435+J435+K435+L435+M435+N435)</f>
        <v>351</v>
      </c>
      <c r="X435" s="44">
        <f>IF(ISERROR(ABS(1-U435/'Antigo 2020 2'!U435)),0,ABS(1-U435/'Antigo 2020 2'!U435))</f>
        <v>0</v>
      </c>
      <c r="Y435" s="56">
        <f>INT(X435*100000000000)</f>
        <v>0</v>
      </c>
      <c r="Z435" s="15">
        <f>IF(COUNTIF(Y$5:Y435,Y435)&gt;1,RANK(Y435,Y$5:Y$857)+COUNTIF(Y$5:Y435,Y435)-1,RANK(Y435,Y$5:Y$857))</f>
        <v>431</v>
      </c>
    </row>
    <row r="436" spans="1:26" ht="16.5" thickTop="1" thickBot="1">
      <c r="A436" s="65" t="s">
        <v>900</v>
      </c>
      <c r="B436" s="66" t="s">
        <v>901</v>
      </c>
      <c r="C436" s="67">
        <v>5655.1</v>
      </c>
      <c r="D436" s="67">
        <v>5688</v>
      </c>
      <c r="E436" s="67">
        <f>(C436+D436)/2</f>
        <v>5671.55</v>
      </c>
      <c r="F436" s="68">
        <v>1676</v>
      </c>
      <c r="G436" s="68">
        <f>E436+F436</f>
        <v>7347.55</v>
      </c>
      <c r="H436" s="68">
        <v>1360</v>
      </c>
      <c r="I436" s="68">
        <v>153</v>
      </c>
      <c r="J436" s="68">
        <v>0</v>
      </c>
      <c r="K436" s="68">
        <v>0</v>
      </c>
      <c r="L436" s="68">
        <v>0</v>
      </c>
      <c r="M436" s="68">
        <v>0</v>
      </c>
      <c r="N436" s="68">
        <v>48</v>
      </c>
      <c r="O436" s="68" t="s">
        <v>23</v>
      </c>
      <c r="P436" s="70" t="e">
        <f>$U436</f>
        <v>#DIV/0!</v>
      </c>
      <c r="Q436" s="11">
        <f>G436/G$858*0.35</f>
        <v>1.8902186696067622</v>
      </c>
      <c r="R436" s="12">
        <f>H436/H$858*0.3</f>
        <v>2.04</v>
      </c>
      <c r="S436" s="13">
        <f>W436/W$858*0.3</f>
        <v>0.26919642857142856</v>
      </c>
      <c r="T436" s="12" t="e">
        <f>V436/V$858*0.05</f>
        <v>#DIV/0!</v>
      </c>
      <c r="U436" s="14" t="e">
        <f>Q436+R436+S436+T436</f>
        <v>#DIV/0!</v>
      </c>
      <c r="V436" s="15">
        <f>IF(O436="Não",0,1)</f>
        <v>0</v>
      </c>
      <c r="W436" s="15">
        <f>IF(ISERROR(I436+J436+K436+L436+M436+N436),0,I436+J436+K436+L436+M436+N436)</f>
        <v>201</v>
      </c>
      <c r="X436" s="44">
        <f>IF(ISERROR(ABS(1-U436/'Antigo 2020 2'!U436)),0,ABS(1-U436/'Antigo 2020 2'!U436))</f>
        <v>0</v>
      </c>
      <c r="Y436" s="56">
        <f>INT(X436*100000000000)</f>
        <v>0</v>
      </c>
      <c r="Z436" s="15">
        <f>IF(COUNTIF(Y$5:Y436,Y436)&gt;1,RANK(Y436,Y$5:Y$857)+COUNTIF(Y$5:Y436,Y436)-1,RANK(Y436,Y$5:Y$857))</f>
        <v>432</v>
      </c>
    </row>
    <row r="437" spans="1:26" ht="16.5" thickTop="1" thickBot="1">
      <c r="A437" s="65" t="s">
        <v>902</v>
      </c>
      <c r="B437" s="66" t="s">
        <v>903</v>
      </c>
      <c r="C437" s="67">
        <v>2008.3</v>
      </c>
      <c r="D437" s="67">
        <v>2009</v>
      </c>
      <c r="E437" s="67">
        <f>(C437+D437)/2</f>
        <v>2008.65</v>
      </c>
      <c r="F437" s="68">
        <v>2703</v>
      </c>
      <c r="G437" s="68">
        <f>E437+F437</f>
        <v>4711.6499999999996</v>
      </c>
      <c r="H437" s="68">
        <v>800</v>
      </c>
      <c r="I437" s="68">
        <v>411</v>
      </c>
      <c r="J437" s="68">
        <v>0</v>
      </c>
      <c r="K437" s="68">
        <v>25</v>
      </c>
      <c r="L437" s="68">
        <v>0</v>
      </c>
      <c r="M437" s="68">
        <v>0</v>
      </c>
      <c r="N437" s="68">
        <v>0</v>
      </c>
      <c r="O437" s="68" t="s">
        <v>23</v>
      </c>
      <c r="P437" s="70" t="e">
        <f>$U437</f>
        <v>#DIV/0!</v>
      </c>
      <c r="Q437" s="11">
        <f>G437/G$858*0.35</f>
        <v>1.2121113561190737</v>
      </c>
      <c r="R437" s="12">
        <f>H437/H$858*0.3</f>
        <v>1.2</v>
      </c>
      <c r="S437" s="13">
        <f>W437/W$858*0.3</f>
        <v>0.58392857142857135</v>
      </c>
      <c r="T437" s="12" t="e">
        <f>V437/V$858*0.05</f>
        <v>#DIV/0!</v>
      </c>
      <c r="U437" s="14" t="e">
        <f>Q437+R437+S437+T437</f>
        <v>#DIV/0!</v>
      </c>
      <c r="V437" s="15">
        <f>IF(O437="Não",0,1)</f>
        <v>0</v>
      </c>
      <c r="W437" s="15">
        <f>IF(ISERROR(I437+J437+K437+L437+M437+N437),0,I437+J437+K437+L437+M437+N437)</f>
        <v>436</v>
      </c>
      <c r="X437" s="44">
        <f>IF(ISERROR(ABS(1-U437/'Antigo 2020 2'!U437)),0,ABS(1-U437/'Antigo 2020 2'!U437))</f>
        <v>0</v>
      </c>
      <c r="Y437" s="56">
        <f>INT(X437*100000000000)</f>
        <v>0</v>
      </c>
      <c r="Z437" s="15">
        <f>IF(COUNTIF(Y$5:Y437,Y437)&gt;1,RANK(Y437,Y$5:Y$857)+COUNTIF(Y$5:Y437,Y437)-1,RANK(Y437,Y$5:Y$857))</f>
        <v>433</v>
      </c>
    </row>
    <row r="438" spans="1:26" ht="16.5" thickTop="1" thickBot="1">
      <c r="A438" s="65" t="s">
        <v>904</v>
      </c>
      <c r="B438" s="66" t="s">
        <v>905</v>
      </c>
      <c r="C438" s="67">
        <v>135.39999999999998</v>
      </c>
      <c r="D438" s="67">
        <v>105</v>
      </c>
      <c r="E438" s="67">
        <f>(C438+D438)/2</f>
        <v>120.19999999999999</v>
      </c>
      <c r="F438" s="68">
        <v>8732</v>
      </c>
      <c r="G438" s="68">
        <f>E438+F438</f>
        <v>8852.2000000000007</v>
      </c>
      <c r="H438" s="68">
        <v>650</v>
      </c>
      <c r="I438" s="68">
        <v>99</v>
      </c>
      <c r="J438" s="68"/>
      <c r="K438" s="68">
        <v>180</v>
      </c>
      <c r="L438" s="68"/>
      <c r="M438" s="68"/>
      <c r="N438" s="68">
        <v>20</v>
      </c>
      <c r="O438" s="68" t="s">
        <v>23</v>
      </c>
      <c r="P438" s="70" t="e">
        <f>$U438</f>
        <v>#DIV/0!</v>
      </c>
      <c r="Q438" s="11">
        <f>G438/G$858*0.35</f>
        <v>2.277302462330026</v>
      </c>
      <c r="R438" s="12">
        <f>H438/H$858*0.3</f>
        <v>0.97499999999999998</v>
      </c>
      <c r="S438" s="13">
        <f>W438/W$858*0.3</f>
        <v>0.40044642857142859</v>
      </c>
      <c r="T438" s="12" t="e">
        <f>V438/V$858*0.05</f>
        <v>#DIV/0!</v>
      </c>
      <c r="U438" s="14" t="e">
        <f>Q438+R438+S438+T438</f>
        <v>#DIV/0!</v>
      </c>
      <c r="V438" s="15">
        <f>IF(O438="Não",0,1)</f>
        <v>0</v>
      </c>
      <c r="W438" s="15">
        <f>IF(ISERROR(I438+J438+K438+L438+M438+N438),0,I438+J438+K438+L438+M438+N438)</f>
        <v>299</v>
      </c>
      <c r="X438" s="44">
        <f>IF(ISERROR(ABS(1-U438/'Antigo 2020 2'!U438)),0,ABS(1-U438/'Antigo 2020 2'!U438))</f>
        <v>0</v>
      </c>
      <c r="Y438" s="56">
        <f>INT(X438*100000000000)</f>
        <v>0</v>
      </c>
      <c r="Z438" s="15">
        <f>IF(COUNTIF(Y$5:Y438,Y438)&gt;1,RANK(Y438,Y$5:Y$857)+COUNTIF(Y$5:Y438,Y438)-1,RANK(Y438,Y$5:Y$857))</f>
        <v>434</v>
      </c>
    </row>
    <row r="439" spans="1:26" ht="16.5" thickTop="1" thickBot="1">
      <c r="A439" s="65" t="s">
        <v>906</v>
      </c>
      <c r="B439" s="66" t="s">
        <v>907</v>
      </c>
      <c r="C439" s="67">
        <v>4267.2</v>
      </c>
      <c r="D439" s="67">
        <v>4335</v>
      </c>
      <c r="E439" s="67">
        <f>(C439+D439)/2</f>
        <v>4301.1000000000004</v>
      </c>
      <c r="F439" s="68">
        <v>37296</v>
      </c>
      <c r="G439" s="68">
        <f>E439+F439</f>
        <v>41597.1</v>
      </c>
      <c r="H439" s="68">
        <v>1218</v>
      </c>
      <c r="I439" s="68">
        <v>80</v>
      </c>
      <c r="J439" s="68">
        <v>0</v>
      </c>
      <c r="K439" s="68">
        <v>0</v>
      </c>
      <c r="L439" s="68">
        <v>0</v>
      </c>
      <c r="M439" s="68">
        <v>0</v>
      </c>
      <c r="N439" s="68">
        <v>12</v>
      </c>
      <c r="O439" s="68" t="s">
        <v>30</v>
      </c>
      <c r="P439" s="70" t="e">
        <f>$U439</f>
        <v>#DIV/0!</v>
      </c>
      <c r="Q439" s="11">
        <f>G439/G$858*0.35</f>
        <v>10.70120176405733</v>
      </c>
      <c r="R439" s="12">
        <f>H439/H$858*0.3</f>
        <v>1.827</v>
      </c>
      <c r="S439" s="13">
        <f>W439/W$858*0.3</f>
        <v>0.12321428571428571</v>
      </c>
      <c r="T439" s="12" t="e">
        <f>V439/V$858*0.05</f>
        <v>#DIV/0!</v>
      </c>
      <c r="U439" s="14" t="e">
        <f>Q439+R439+S439+T439</f>
        <v>#DIV/0!</v>
      </c>
      <c r="V439" s="15">
        <f>IF(O439="Não",0,1)</f>
        <v>1</v>
      </c>
      <c r="W439" s="15">
        <f>IF(ISERROR(I439+J439+K439+L439+M439+N439),0,I439+J439+K439+L439+M439+N439)</f>
        <v>92</v>
      </c>
      <c r="X439" s="44">
        <f>IF(ISERROR(ABS(1-U439/'Antigo 2020 2'!U439)),0,ABS(1-U439/'Antigo 2020 2'!U439))</f>
        <v>0</v>
      </c>
      <c r="Y439" s="56">
        <f>INT(X439*100000000000)</f>
        <v>0</v>
      </c>
      <c r="Z439" s="15">
        <f>IF(COUNTIF(Y$5:Y439,Y439)&gt;1,RANK(Y439,Y$5:Y$857)+COUNTIF(Y$5:Y439,Y439)-1,RANK(Y439,Y$5:Y$857))</f>
        <v>435</v>
      </c>
    </row>
    <row r="440" spans="1:26" ht="16.5" thickTop="1" thickBot="1">
      <c r="A440" s="65" t="s">
        <v>45</v>
      </c>
      <c r="B440" s="66" t="s">
        <v>908</v>
      </c>
      <c r="C440" s="67">
        <v>13742.300000000001</v>
      </c>
      <c r="D440" s="67">
        <v>13454</v>
      </c>
      <c r="E440" s="67">
        <f>(C440+D440)/2</f>
        <v>13598.150000000001</v>
      </c>
      <c r="F440" s="68">
        <v>10649</v>
      </c>
      <c r="G440" s="68">
        <f>E440+F440</f>
        <v>24247.15</v>
      </c>
      <c r="H440" s="68">
        <v>1020</v>
      </c>
      <c r="I440" s="68">
        <v>298</v>
      </c>
      <c r="J440" s="68">
        <v>0</v>
      </c>
      <c r="K440" s="68">
        <v>22</v>
      </c>
      <c r="L440" s="68">
        <v>0</v>
      </c>
      <c r="M440" s="68">
        <v>0</v>
      </c>
      <c r="N440" s="68">
        <v>82</v>
      </c>
      <c r="O440" s="68" t="s">
        <v>30</v>
      </c>
      <c r="P440" s="70" t="e">
        <f>$U440</f>
        <v>#DIV/0!</v>
      </c>
      <c r="Q440" s="11">
        <f>G440/G$858*0.35</f>
        <v>6.2377820654171261</v>
      </c>
      <c r="R440" s="12">
        <f>H440/H$858*0.3</f>
        <v>1.5299999999999998</v>
      </c>
      <c r="S440" s="13">
        <f>W440/W$858*0.3</f>
        <v>0.53839285714285712</v>
      </c>
      <c r="T440" s="12" t="e">
        <f>V440/V$858*0.05</f>
        <v>#DIV/0!</v>
      </c>
      <c r="U440" s="14" t="e">
        <f>Q440+R440+S440+T440</f>
        <v>#DIV/0!</v>
      </c>
      <c r="V440" s="15">
        <f>IF(O440="Não",0,1)</f>
        <v>1</v>
      </c>
      <c r="W440" s="15">
        <f>IF(ISERROR(I440+J440+K440+L440+M440+N440),0,I440+J440+K440+L440+M440+N440)</f>
        <v>402</v>
      </c>
      <c r="X440" s="44">
        <f>IF(ISERROR(ABS(1-U440/'Antigo 2020 2'!U440)),0,ABS(1-U440/'Antigo 2020 2'!U440))</f>
        <v>0</v>
      </c>
      <c r="Y440" s="56">
        <f>INT(X440*100000000000)</f>
        <v>0</v>
      </c>
      <c r="Z440" s="15">
        <f>IF(COUNTIF(Y$5:Y440,Y440)&gt;1,RANK(Y440,Y$5:Y$857)+COUNTIF(Y$5:Y440,Y440)-1,RANK(Y440,Y$5:Y$857))</f>
        <v>436</v>
      </c>
    </row>
    <row r="441" spans="1:26" ht="16.5" thickTop="1" thickBot="1">
      <c r="A441" s="65" t="s">
        <v>909</v>
      </c>
      <c r="B441" s="66" t="s">
        <v>910</v>
      </c>
      <c r="C441" s="67">
        <v>843</v>
      </c>
      <c r="D441" s="67">
        <v>762</v>
      </c>
      <c r="E441" s="67">
        <f>(C441+D441)/2</f>
        <v>802.5</v>
      </c>
      <c r="F441" s="68">
        <v>13945</v>
      </c>
      <c r="G441" s="68">
        <f>E441+F441</f>
        <v>14747.5</v>
      </c>
      <c r="H441" s="68">
        <v>200</v>
      </c>
      <c r="I441" s="68">
        <v>9</v>
      </c>
      <c r="J441" s="68">
        <v>0</v>
      </c>
      <c r="K441" s="68">
        <v>30</v>
      </c>
      <c r="L441" s="68">
        <v>200</v>
      </c>
      <c r="M441" s="68">
        <v>0</v>
      </c>
      <c r="N441" s="68">
        <v>30</v>
      </c>
      <c r="O441" s="68" t="s">
        <v>30</v>
      </c>
      <c r="P441" s="70" t="e">
        <f>$U441</f>
        <v>#DIV/0!</v>
      </c>
      <c r="Q441" s="11">
        <f>G441/G$858*0.35</f>
        <v>3.7939176773245129</v>
      </c>
      <c r="R441" s="12">
        <f>H441/H$858*0.3</f>
        <v>0.3</v>
      </c>
      <c r="S441" s="13">
        <f>W441/W$858*0.3</f>
        <v>0.36026785714285714</v>
      </c>
      <c r="T441" s="12" t="e">
        <f>V441/V$858*0.05</f>
        <v>#DIV/0!</v>
      </c>
      <c r="U441" s="14" t="e">
        <f>Q441+R441+S441+T441</f>
        <v>#DIV/0!</v>
      </c>
      <c r="V441" s="15">
        <f>IF(O441="Não",0,1)</f>
        <v>1</v>
      </c>
      <c r="W441" s="15">
        <f>IF(ISERROR(I441+J441+K441+L441+M441+N441),0,I441+J441+K441+L441+M441+N441)</f>
        <v>269</v>
      </c>
      <c r="X441" s="44">
        <f>IF(ISERROR(ABS(1-U441/'Antigo 2020 2'!U441)),0,ABS(1-U441/'Antigo 2020 2'!U441))</f>
        <v>0</v>
      </c>
      <c r="Y441" s="56">
        <f>INT(X441*100000000000)</f>
        <v>0</v>
      </c>
      <c r="Z441" s="15">
        <f>IF(COUNTIF(Y$5:Y441,Y441)&gt;1,RANK(Y441,Y$5:Y$857)+COUNTIF(Y$5:Y441,Y441)-1,RANK(Y441,Y$5:Y$857))</f>
        <v>437</v>
      </c>
    </row>
    <row r="442" spans="1:26" ht="16.5" thickTop="1" thickBot="1">
      <c r="A442" s="65" t="s">
        <v>911</v>
      </c>
      <c r="B442" s="66" t="s">
        <v>912</v>
      </c>
      <c r="C442" s="67">
        <v>552</v>
      </c>
      <c r="D442" s="67">
        <v>692</v>
      </c>
      <c r="E442" s="67">
        <f>(C442+D442)/2</f>
        <v>622</v>
      </c>
      <c r="F442" s="68">
        <v>1962</v>
      </c>
      <c r="G442" s="68">
        <f>E442+F442</f>
        <v>2584</v>
      </c>
      <c r="H442" s="68">
        <v>518</v>
      </c>
      <c r="I442" s="68">
        <v>171</v>
      </c>
      <c r="J442" s="68">
        <v>0</v>
      </c>
      <c r="K442" s="68">
        <v>80</v>
      </c>
      <c r="L442" s="68">
        <v>0</v>
      </c>
      <c r="M442" s="68">
        <v>0</v>
      </c>
      <c r="N442" s="68">
        <v>28</v>
      </c>
      <c r="O442" s="68" t="s">
        <v>30</v>
      </c>
      <c r="P442" s="70" t="e">
        <f>$U442</f>
        <v>#DIV/0!</v>
      </c>
      <c r="Q442" s="11">
        <f>G442/G$858*0.35</f>
        <v>0.66475560455714811</v>
      </c>
      <c r="R442" s="12">
        <f>H442/H$858*0.3</f>
        <v>0.77699999999999991</v>
      </c>
      <c r="S442" s="13">
        <f>W442/W$858*0.3</f>
        <v>0.37366071428571423</v>
      </c>
      <c r="T442" s="12" t="e">
        <f>V442/V$858*0.05</f>
        <v>#DIV/0!</v>
      </c>
      <c r="U442" s="14" t="e">
        <f>Q442+R442+S442+T442</f>
        <v>#DIV/0!</v>
      </c>
      <c r="V442" s="15">
        <f>IF(O442="Não",0,1)</f>
        <v>1</v>
      </c>
      <c r="W442" s="15">
        <f>IF(ISERROR(I442+J442+K442+L442+M442+N442),0,I442+J442+K442+L442+M442+N442)</f>
        <v>279</v>
      </c>
      <c r="X442" s="44">
        <f>IF(ISERROR(ABS(1-U442/'Antigo 2020 2'!U442)),0,ABS(1-U442/'Antigo 2020 2'!U442))</f>
        <v>0</v>
      </c>
      <c r="Y442" s="56">
        <f>INT(X442*100000000000)</f>
        <v>0</v>
      </c>
      <c r="Z442" s="15">
        <f>IF(COUNTIF(Y$5:Y442,Y442)&gt;1,RANK(Y442,Y$5:Y$857)+COUNTIF(Y$5:Y442,Y442)-1,RANK(Y442,Y$5:Y$857))</f>
        <v>438</v>
      </c>
    </row>
    <row r="443" spans="1:26" ht="16.5" thickTop="1" thickBot="1">
      <c r="A443" s="65" t="s">
        <v>913</v>
      </c>
      <c r="B443" s="66" t="s">
        <v>914</v>
      </c>
      <c r="C443" s="67">
        <v>3610</v>
      </c>
      <c r="D443" s="67">
        <v>2791</v>
      </c>
      <c r="E443" s="67">
        <f>(C443+D443)/2</f>
        <v>3200.5</v>
      </c>
      <c r="F443" s="68">
        <v>30459</v>
      </c>
      <c r="G443" s="68">
        <f>E443+F443</f>
        <v>33659.5</v>
      </c>
      <c r="H443" s="68">
        <v>950</v>
      </c>
      <c r="I443" s="68">
        <v>206</v>
      </c>
      <c r="J443" s="68">
        <v>0</v>
      </c>
      <c r="K443" s="68">
        <v>80</v>
      </c>
      <c r="L443" s="68">
        <v>97</v>
      </c>
      <c r="M443" s="68">
        <v>0</v>
      </c>
      <c r="N443" s="68">
        <v>55</v>
      </c>
      <c r="O443" s="68" t="s">
        <v>30</v>
      </c>
      <c r="P443" s="70" t="e">
        <f>$U443</f>
        <v>#DIV/0!</v>
      </c>
      <c r="Q443" s="11">
        <f>G443/G$858*0.35</f>
        <v>8.6591877986034547</v>
      </c>
      <c r="R443" s="12">
        <f>H443/H$858*0.3</f>
        <v>1.425</v>
      </c>
      <c r="S443" s="13">
        <f>W443/W$858*0.3</f>
        <v>0.58660714285714277</v>
      </c>
      <c r="T443" s="12" t="e">
        <f>V443/V$858*0.05</f>
        <v>#DIV/0!</v>
      </c>
      <c r="U443" s="14" t="e">
        <f>Q443+R443+S443+T443</f>
        <v>#DIV/0!</v>
      </c>
      <c r="V443" s="15">
        <f>IF(O443="Não",0,1)</f>
        <v>1</v>
      </c>
      <c r="W443" s="15">
        <f>IF(ISERROR(I443+J443+K443+L443+M443+N443),0,I443+J443+K443+L443+M443+N443)</f>
        <v>438</v>
      </c>
      <c r="X443" s="44">
        <f>IF(ISERROR(ABS(1-U443/'Antigo 2020 2'!U443)),0,ABS(1-U443/'Antigo 2020 2'!U443))</f>
        <v>0</v>
      </c>
      <c r="Y443" s="56">
        <f>INT(X443*100000000000)</f>
        <v>0</v>
      </c>
      <c r="Z443" s="15">
        <f>IF(COUNTIF(Y$5:Y443,Y443)&gt;1,RANK(Y443,Y$5:Y$857)+COUNTIF(Y$5:Y443,Y443)-1,RANK(Y443,Y$5:Y$857))</f>
        <v>439</v>
      </c>
    </row>
    <row r="444" spans="1:26" ht="16.5" thickTop="1" thickBot="1">
      <c r="A444" s="65" t="s">
        <v>915</v>
      </c>
      <c r="B444" s="66" t="s">
        <v>916</v>
      </c>
      <c r="C444" s="67">
        <v>840</v>
      </c>
      <c r="D444" s="67">
        <v>1864</v>
      </c>
      <c r="E444" s="67">
        <f>(C444+D444)/2</f>
        <v>1352</v>
      </c>
      <c r="F444" s="68">
        <v>401</v>
      </c>
      <c r="G444" s="68">
        <f>E444+F444</f>
        <v>1753</v>
      </c>
      <c r="H444" s="68">
        <v>730</v>
      </c>
      <c r="I444" s="68">
        <v>122</v>
      </c>
      <c r="J444" s="68">
        <v>0</v>
      </c>
      <c r="K444" s="68">
        <v>0</v>
      </c>
      <c r="L444" s="68">
        <v>30</v>
      </c>
      <c r="M444" s="68">
        <v>0</v>
      </c>
      <c r="N444" s="68">
        <v>12</v>
      </c>
      <c r="O444" s="68" t="s">
        <v>23</v>
      </c>
      <c r="P444" s="70" t="e">
        <f>$U444</f>
        <v>#DIV/0!</v>
      </c>
      <c r="Q444" s="11">
        <f>G444/G$858*0.35</f>
        <v>0.45097390665196613</v>
      </c>
      <c r="R444" s="12">
        <f>H444/H$858*0.3</f>
        <v>1.095</v>
      </c>
      <c r="S444" s="13">
        <f>W444/W$858*0.3</f>
        <v>0.21964285714285711</v>
      </c>
      <c r="T444" s="12" t="e">
        <f>V444/V$858*0.05</f>
        <v>#DIV/0!</v>
      </c>
      <c r="U444" s="14" t="e">
        <f>Q444+R444+S444+T444</f>
        <v>#DIV/0!</v>
      </c>
      <c r="V444" s="15">
        <f>IF(O444="Não",0,1)</f>
        <v>0</v>
      </c>
      <c r="W444" s="15">
        <f>IF(ISERROR(I444+J444+K444+L444+M444+N444),0,I444+J444+K444+L444+M444+N444)</f>
        <v>164</v>
      </c>
      <c r="X444" s="44">
        <f>IF(ISERROR(ABS(1-U444/'Antigo 2020 2'!U444)),0,ABS(1-U444/'Antigo 2020 2'!U444))</f>
        <v>0</v>
      </c>
      <c r="Y444" s="56">
        <f>INT(X444*100000000000)</f>
        <v>0</v>
      </c>
      <c r="Z444" s="15">
        <f>IF(COUNTIF(Y$5:Y444,Y444)&gt;1,RANK(Y444,Y$5:Y$857)+COUNTIF(Y$5:Y444,Y444)-1,RANK(Y444,Y$5:Y$857))</f>
        <v>440</v>
      </c>
    </row>
    <row r="445" spans="1:26" ht="16.5" thickTop="1" thickBot="1">
      <c r="A445" s="65" t="s">
        <v>917</v>
      </c>
      <c r="B445" s="66" t="s">
        <v>918</v>
      </c>
      <c r="C445" s="67">
        <v>11484</v>
      </c>
      <c r="D445" s="67">
        <v>7444</v>
      </c>
      <c r="E445" s="67">
        <f>(C445+D445)/2</f>
        <v>9464</v>
      </c>
      <c r="F445" s="68">
        <v>7453</v>
      </c>
      <c r="G445" s="68">
        <f>E445+F445</f>
        <v>16917</v>
      </c>
      <c r="H445" s="68">
        <v>1115</v>
      </c>
      <c r="I445" s="68">
        <v>136</v>
      </c>
      <c r="J445" s="68">
        <v>0</v>
      </c>
      <c r="K445" s="68">
        <v>78</v>
      </c>
      <c r="L445" s="68">
        <v>0</v>
      </c>
      <c r="M445" s="68">
        <v>0</v>
      </c>
      <c r="N445" s="68">
        <v>20</v>
      </c>
      <c r="O445" s="68" t="s">
        <v>23</v>
      </c>
      <c r="P445" s="70" t="e">
        <f>$U445</f>
        <v>#DIV/0!</v>
      </c>
      <c r="Q445" s="11">
        <f>G445/G$858*0.35</f>
        <v>4.352039691289967</v>
      </c>
      <c r="R445" s="12">
        <f>H445/H$858*0.3</f>
        <v>1.6725000000000001</v>
      </c>
      <c r="S445" s="13">
        <f>W445/W$858*0.3</f>
        <v>0.31339285714285714</v>
      </c>
      <c r="T445" s="12" t="e">
        <f>V445/V$858*0.05</f>
        <v>#DIV/0!</v>
      </c>
      <c r="U445" s="14" t="e">
        <f>Q445+R445+S445+T445</f>
        <v>#DIV/0!</v>
      </c>
      <c r="V445" s="15">
        <f>IF(O445="Não",0,1)</f>
        <v>0</v>
      </c>
      <c r="W445" s="15">
        <f>IF(ISERROR(I445+J445+K445+L445+M445+N445),0,I445+J445+K445+L445+M445+N445)</f>
        <v>234</v>
      </c>
      <c r="X445" s="44">
        <f>IF(ISERROR(ABS(1-U445/'Antigo 2020 2'!U445)),0,ABS(1-U445/'Antigo 2020 2'!U445))</f>
        <v>0</v>
      </c>
      <c r="Y445" s="56">
        <f>INT(X445*100000000000)</f>
        <v>0</v>
      </c>
      <c r="Z445" s="15">
        <f>IF(COUNTIF(Y$5:Y445,Y445)&gt;1,RANK(Y445,Y$5:Y$857)+COUNTIF(Y$5:Y445,Y445)-1,RANK(Y445,Y$5:Y$857))</f>
        <v>441</v>
      </c>
    </row>
    <row r="446" spans="1:26" ht="16.5" thickTop="1" thickBot="1">
      <c r="A446" s="65" t="s">
        <v>919</v>
      </c>
      <c r="B446" s="66" t="s">
        <v>920</v>
      </c>
      <c r="C446" s="67">
        <v>41916.28</v>
      </c>
      <c r="D446" s="67">
        <v>46152</v>
      </c>
      <c r="E446" s="67">
        <f>(C446+D446)/2</f>
        <v>44034.14</v>
      </c>
      <c r="F446" s="68">
        <v>52333</v>
      </c>
      <c r="G446" s="68">
        <f>E446+F446</f>
        <v>96367.14</v>
      </c>
      <c r="H446" s="68">
        <v>900</v>
      </c>
      <c r="I446" s="68">
        <v>91</v>
      </c>
      <c r="J446" s="68"/>
      <c r="K446" s="68">
        <v>165</v>
      </c>
      <c r="L446" s="68"/>
      <c r="M446" s="68"/>
      <c r="N446" s="68">
        <v>25</v>
      </c>
      <c r="O446" s="68" t="s">
        <v>30</v>
      </c>
      <c r="P446" s="70" t="e">
        <f>$U446</f>
        <v>#DIV/0!</v>
      </c>
      <c r="Q446" s="11">
        <f>G446/G$858*0.35</f>
        <v>24.791252480705623</v>
      </c>
      <c r="R446" s="12">
        <f>H446/H$858*0.3</f>
        <v>1.3499999999999999</v>
      </c>
      <c r="S446" s="13">
        <f>W446/W$858*0.3</f>
        <v>0.37633928571428571</v>
      </c>
      <c r="T446" s="12" t="e">
        <f>V446/V$858*0.05</f>
        <v>#DIV/0!</v>
      </c>
      <c r="U446" s="14" t="e">
        <f>Q446+R446+S446+T446</f>
        <v>#DIV/0!</v>
      </c>
      <c r="V446" s="15">
        <f>IF(O446="Não",0,1)</f>
        <v>1</v>
      </c>
      <c r="W446" s="15">
        <f>IF(ISERROR(I446+J446+K446+L446+M446+N446),0,I446+J446+K446+L446+M446+N446)</f>
        <v>281</v>
      </c>
      <c r="X446" s="44">
        <f>IF(ISERROR(ABS(1-U446/'Antigo 2020 2'!U446)),0,ABS(1-U446/'Antigo 2020 2'!U446))</f>
        <v>0</v>
      </c>
      <c r="Y446" s="56">
        <f>INT(X446*100000000000)</f>
        <v>0</v>
      </c>
      <c r="Z446" s="15">
        <f>IF(COUNTIF(Y$5:Y446,Y446)&gt;1,RANK(Y446,Y$5:Y$857)+COUNTIF(Y$5:Y446,Y446)-1,RANK(Y446,Y$5:Y$857))</f>
        <v>442</v>
      </c>
    </row>
    <row r="447" spans="1:26" ht="16.5" thickTop="1" thickBot="1">
      <c r="A447" s="65" t="s">
        <v>921</v>
      </c>
      <c r="B447" s="66" t="s">
        <v>922</v>
      </c>
      <c r="C447" s="67">
        <v>820</v>
      </c>
      <c r="D447" s="67">
        <v>737</v>
      </c>
      <c r="E447" s="67">
        <f>(C447+D447)/2</f>
        <v>778.5</v>
      </c>
      <c r="F447" s="68">
        <v>3251</v>
      </c>
      <c r="G447" s="68">
        <f>E447+F447</f>
        <v>4029.5</v>
      </c>
      <c r="H447" s="68">
        <v>2990</v>
      </c>
      <c r="I447" s="68">
        <v>1189</v>
      </c>
      <c r="J447" s="68">
        <v>0</v>
      </c>
      <c r="K447" s="68">
        <v>10</v>
      </c>
      <c r="L447" s="68">
        <v>0</v>
      </c>
      <c r="M447" s="68">
        <v>0</v>
      </c>
      <c r="N447" s="68">
        <v>20</v>
      </c>
      <c r="O447" s="68" t="s">
        <v>30</v>
      </c>
      <c r="P447" s="70" t="e">
        <f>$U447</f>
        <v>#DIV/0!</v>
      </c>
      <c r="Q447" s="11">
        <f>G447/G$858*0.35</f>
        <v>1.03662256523337</v>
      </c>
      <c r="R447" s="12">
        <f>H447/H$858*0.3</f>
        <v>4.4849999999999994</v>
      </c>
      <c r="S447" s="13">
        <f>W447/W$858*0.3</f>
        <v>1.6325892857142856</v>
      </c>
      <c r="T447" s="12" t="e">
        <f>V447/V$858*0.05</f>
        <v>#DIV/0!</v>
      </c>
      <c r="U447" s="14" t="e">
        <f>Q447+R447+S447+T447</f>
        <v>#DIV/0!</v>
      </c>
      <c r="V447" s="15">
        <f>IF(O447="Não",0,1)</f>
        <v>1</v>
      </c>
      <c r="W447" s="15">
        <f>IF(ISERROR(I447+J447+K447+L447+M447+N447),0,I447+J447+K447+L447+M447+N447)</f>
        <v>1219</v>
      </c>
      <c r="X447" s="44">
        <f>IF(ISERROR(ABS(1-U447/'Antigo 2020 2'!U447)),0,ABS(1-U447/'Antigo 2020 2'!U447))</f>
        <v>0</v>
      </c>
      <c r="Y447" s="56">
        <f>INT(X447*100000000000)</f>
        <v>0</v>
      </c>
      <c r="Z447" s="15">
        <f>IF(COUNTIF(Y$5:Y447,Y447)&gt;1,RANK(Y447,Y$5:Y$857)+COUNTIF(Y$5:Y447,Y447)-1,RANK(Y447,Y$5:Y$857))</f>
        <v>443</v>
      </c>
    </row>
    <row r="448" spans="1:26" ht="16.5" thickTop="1" thickBot="1">
      <c r="A448" s="65" t="s">
        <v>923</v>
      </c>
      <c r="B448" s="66" t="s">
        <v>924</v>
      </c>
      <c r="C448" s="67">
        <v>7370.7</v>
      </c>
      <c r="D448" s="67">
        <v>7328</v>
      </c>
      <c r="E448" s="67">
        <f>(C448+D448)/2</f>
        <v>7349.35</v>
      </c>
      <c r="F448" s="68">
        <v>661</v>
      </c>
      <c r="G448" s="68">
        <f>E448+F448</f>
        <v>8010.35</v>
      </c>
      <c r="H448" s="68">
        <v>3100</v>
      </c>
      <c r="I448" s="68">
        <v>79</v>
      </c>
      <c r="J448" s="68">
        <v>0</v>
      </c>
      <c r="K448" s="68">
        <v>100</v>
      </c>
      <c r="L448" s="68">
        <v>0</v>
      </c>
      <c r="M448" s="68">
        <v>0</v>
      </c>
      <c r="N448" s="68">
        <v>4</v>
      </c>
      <c r="O448" s="68" t="s">
        <v>23</v>
      </c>
      <c r="P448" s="70" t="e">
        <f>$U448</f>
        <v>#DIV/0!</v>
      </c>
      <c r="Q448" s="11">
        <f>G448/G$858*0.35</f>
        <v>2.0607295112091144</v>
      </c>
      <c r="R448" s="12">
        <f>H448/H$858*0.3</f>
        <v>4.6499999999999995</v>
      </c>
      <c r="S448" s="13">
        <f>W448/W$858*0.3</f>
        <v>0.2450892857142857</v>
      </c>
      <c r="T448" s="12" t="e">
        <f>V448/V$858*0.05</f>
        <v>#DIV/0!</v>
      </c>
      <c r="U448" s="14" t="e">
        <f>Q448+R448+S448+T448</f>
        <v>#DIV/0!</v>
      </c>
      <c r="V448" s="15">
        <f>IF(O448="Não",0,1)</f>
        <v>0</v>
      </c>
      <c r="W448" s="15">
        <f>IF(ISERROR(I448+J448+K448+L448+M448+N448),0,I448+J448+K448+L448+M448+N448)</f>
        <v>183</v>
      </c>
      <c r="X448" s="44">
        <f>IF(ISERROR(ABS(1-U448/'Antigo 2020 2'!U448)),0,ABS(1-U448/'Antigo 2020 2'!U448))</f>
        <v>0</v>
      </c>
      <c r="Y448" s="56">
        <f>INT(X448*100000000000)</f>
        <v>0</v>
      </c>
      <c r="Z448" s="15">
        <f>IF(COUNTIF(Y$5:Y448,Y448)&gt;1,RANK(Y448,Y$5:Y$857)+COUNTIF(Y$5:Y448,Y448)-1,RANK(Y448,Y$5:Y$857))</f>
        <v>444</v>
      </c>
    </row>
    <row r="449" spans="1:26" ht="16.5" thickTop="1" thickBot="1">
      <c r="A449" s="65" t="s">
        <v>925</v>
      </c>
      <c r="B449" s="66" t="s">
        <v>926</v>
      </c>
      <c r="C449" s="67">
        <v>1363</v>
      </c>
      <c r="D449" s="67">
        <v>1344</v>
      </c>
      <c r="E449" s="67">
        <f>(C449+D449)/2</f>
        <v>1353.5</v>
      </c>
      <c r="F449" s="68">
        <v>14980</v>
      </c>
      <c r="G449" s="68">
        <f>E449+F449</f>
        <v>16333.5</v>
      </c>
      <c r="H449" s="68">
        <v>1129</v>
      </c>
      <c r="I449" s="68">
        <v>337</v>
      </c>
      <c r="J449" s="68">
        <v>0</v>
      </c>
      <c r="K449" s="68">
        <v>100</v>
      </c>
      <c r="L449" s="68">
        <v>50</v>
      </c>
      <c r="M449" s="68">
        <v>15</v>
      </c>
      <c r="N449" s="68">
        <v>18</v>
      </c>
      <c r="O449" s="68" t="s">
        <v>30</v>
      </c>
      <c r="P449" s="70" t="e">
        <f>$U449</f>
        <v>#DIV/0!</v>
      </c>
      <c r="Q449" s="11">
        <f>G449/G$858*0.35</f>
        <v>4.2019294377067258</v>
      </c>
      <c r="R449" s="12">
        <f>H449/H$858*0.3</f>
        <v>1.6934999999999998</v>
      </c>
      <c r="S449" s="13">
        <f>W449/W$858*0.3</f>
        <v>0.69642857142857151</v>
      </c>
      <c r="T449" s="12" t="e">
        <f>V449/V$858*0.05</f>
        <v>#DIV/0!</v>
      </c>
      <c r="U449" s="14" t="e">
        <f>Q449+R449+S449+T449</f>
        <v>#DIV/0!</v>
      </c>
      <c r="V449" s="15">
        <f>IF(O449="Não",0,1)</f>
        <v>1</v>
      </c>
      <c r="W449" s="15">
        <f>IF(ISERROR(I449+J449+K449+L449+M449+N449),0,I449+J449+K449+L449+M449+N449)</f>
        <v>520</v>
      </c>
      <c r="X449" s="44">
        <f>IF(ISERROR(ABS(1-U449/'Antigo 2020 2'!U449)),0,ABS(1-U449/'Antigo 2020 2'!U449))</f>
        <v>0</v>
      </c>
      <c r="Y449" s="56">
        <f>INT(X449*100000000000)</f>
        <v>0</v>
      </c>
      <c r="Z449" s="15">
        <f>IF(COUNTIF(Y$5:Y449,Y449)&gt;1,RANK(Y449,Y$5:Y$857)+COUNTIF(Y$5:Y449,Y449)-1,RANK(Y449,Y$5:Y$857))</f>
        <v>445</v>
      </c>
    </row>
    <row r="450" spans="1:26" ht="16.5" thickTop="1" thickBot="1">
      <c r="A450" s="65" t="s">
        <v>927</v>
      </c>
      <c r="B450" s="66" t="s">
        <v>928</v>
      </c>
      <c r="C450" s="67">
        <v>8443.11</v>
      </c>
      <c r="D450" s="67">
        <v>9836</v>
      </c>
      <c r="E450" s="67">
        <f>(C450+D450)/2</f>
        <v>9139.5550000000003</v>
      </c>
      <c r="F450" s="68">
        <v>7186</v>
      </c>
      <c r="G450" s="68">
        <f>E450+F450</f>
        <v>16325.555</v>
      </c>
      <c r="H450" s="68">
        <v>320</v>
      </c>
      <c r="I450" s="68">
        <v>56</v>
      </c>
      <c r="J450" s="68"/>
      <c r="K450" s="68"/>
      <c r="L450" s="68"/>
      <c r="M450" s="68"/>
      <c r="N450" s="68">
        <v>1</v>
      </c>
      <c r="O450" s="68" t="s">
        <v>23</v>
      </c>
      <c r="P450" s="70" t="e">
        <f>$U450</f>
        <v>#DIV/0!</v>
      </c>
      <c r="Q450" s="11">
        <f>G450/G$858*0.35</f>
        <v>4.199885520029401</v>
      </c>
      <c r="R450" s="12">
        <f>H450/H$858*0.3</f>
        <v>0.48</v>
      </c>
      <c r="S450" s="13">
        <f>W450/W$858*0.3</f>
        <v>7.6339285714285707E-2</v>
      </c>
      <c r="T450" s="12" t="e">
        <f>V450/V$858*0.05</f>
        <v>#DIV/0!</v>
      </c>
      <c r="U450" s="14" t="e">
        <f>Q450+R450+S450+T450</f>
        <v>#DIV/0!</v>
      </c>
      <c r="V450" s="15">
        <f>IF(O450="Não",0,1)</f>
        <v>0</v>
      </c>
      <c r="W450" s="15">
        <f>IF(ISERROR(I450+J450+K450+L450+M450+N450),0,I450+J450+K450+L450+M450+N450)</f>
        <v>57</v>
      </c>
      <c r="X450" s="44">
        <f>IF(ISERROR(ABS(1-U450/'Antigo 2020 2'!U450)),0,ABS(1-U450/'Antigo 2020 2'!U450))</f>
        <v>0</v>
      </c>
      <c r="Y450" s="56">
        <f>INT(X450*100000000000)</f>
        <v>0</v>
      </c>
      <c r="Z450" s="15">
        <f>IF(COUNTIF(Y$5:Y450,Y450)&gt;1,RANK(Y450,Y$5:Y$857)+COUNTIF(Y$5:Y450,Y450)-1,RANK(Y450,Y$5:Y$857))</f>
        <v>446</v>
      </c>
    </row>
    <row r="451" spans="1:26" ht="16.5" thickTop="1" thickBot="1">
      <c r="A451" s="65" t="s">
        <v>929</v>
      </c>
      <c r="B451" s="66" t="s">
        <v>930</v>
      </c>
      <c r="C451" s="67">
        <v>22756</v>
      </c>
      <c r="D451" s="67">
        <v>25406</v>
      </c>
      <c r="E451" s="67">
        <f>(C451+D451)/2</f>
        <v>24081</v>
      </c>
      <c r="F451" s="68">
        <v>54130</v>
      </c>
      <c r="G451" s="68">
        <f>E451+F451</f>
        <v>78211</v>
      </c>
      <c r="H451" s="68">
        <v>859</v>
      </c>
      <c r="I451" s="68">
        <v>192</v>
      </c>
      <c r="J451" s="68">
        <v>0</v>
      </c>
      <c r="K451" s="68">
        <v>22</v>
      </c>
      <c r="L451" s="68">
        <v>103</v>
      </c>
      <c r="M451" s="68">
        <v>0</v>
      </c>
      <c r="N451" s="68">
        <v>46</v>
      </c>
      <c r="O451" s="68" t="s">
        <v>30</v>
      </c>
      <c r="P451" s="70" t="e">
        <f>$U451</f>
        <v>#DIV/0!</v>
      </c>
      <c r="Q451" s="11">
        <f>G451/G$858*0.35</f>
        <v>20.120433664094083</v>
      </c>
      <c r="R451" s="12">
        <f>H451/H$858*0.3</f>
        <v>1.2885</v>
      </c>
      <c r="S451" s="13">
        <f>W451/W$858*0.3</f>
        <v>0.48616071428571422</v>
      </c>
      <c r="T451" s="12" t="e">
        <f>V451/V$858*0.05</f>
        <v>#DIV/0!</v>
      </c>
      <c r="U451" s="14" t="e">
        <f>Q451+R451+S451+T451</f>
        <v>#DIV/0!</v>
      </c>
      <c r="V451" s="15">
        <f>IF(O451="Não",0,1)</f>
        <v>1</v>
      </c>
      <c r="W451" s="15">
        <f>IF(ISERROR(I451+J451+K451+L451+M451+N451),0,I451+J451+K451+L451+M451+N451)</f>
        <v>363</v>
      </c>
      <c r="X451" s="44">
        <f>IF(ISERROR(ABS(1-U451/'Antigo 2020 2'!U451)),0,ABS(1-U451/'Antigo 2020 2'!U451))</f>
        <v>0</v>
      </c>
      <c r="Y451" s="56">
        <f>INT(X451*100000000000)</f>
        <v>0</v>
      </c>
      <c r="Z451" s="15">
        <f>IF(COUNTIF(Y$5:Y451,Y451)&gt;1,RANK(Y451,Y$5:Y$857)+COUNTIF(Y$5:Y451,Y451)-1,RANK(Y451,Y$5:Y$857))</f>
        <v>447</v>
      </c>
    </row>
    <row r="452" spans="1:26" ht="16.5" thickTop="1" thickBot="1">
      <c r="A452" s="65" t="s">
        <v>931</v>
      </c>
      <c r="B452" s="66" t="s">
        <v>932</v>
      </c>
      <c r="C452" s="67">
        <v>231.4</v>
      </c>
      <c r="D452" s="67">
        <v>187</v>
      </c>
      <c r="E452" s="67">
        <f>(C452+D452)/2</f>
        <v>209.2</v>
      </c>
      <c r="F452" s="68">
        <v>25531</v>
      </c>
      <c r="G452" s="68">
        <f>E452+F452</f>
        <v>25740.2</v>
      </c>
      <c r="H452" s="68">
        <v>550</v>
      </c>
      <c r="I452" s="68">
        <v>282</v>
      </c>
      <c r="J452" s="68">
        <v>0</v>
      </c>
      <c r="K452" s="68">
        <v>24</v>
      </c>
      <c r="L452" s="68">
        <v>0</v>
      </c>
      <c r="M452" s="68">
        <v>0</v>
      </c>
      <c r="N452" s="68">
        <v>50</v>
      </c>
      <c r="O452" s="68" t="s">
        <v>30</v>
      </c>
      <c r="P452" s="70" t="e">
        <f>$U452</f>
        <v>#DIV/0!</v>
      </c>
      <c r="Q452" s="11">
        <f>G452/G$858*0.35</f>
        <v>6.6218816611539877</v>
      </c>
      <c r="R452" s="12">
        <f>H452/H$858*0.3</f>
        <v>0.82499999999999996</v>
      </c>
      <c r="S452" s="13">
        <f>W452/W$858*0.3</f>
        <v>0.47678571428571426</v>
      </c>
      <c r="T452" s="12" t="e">
        <f>V452/V$858*0.05</f>
        <v>#DIV/0!</v>
      </c>
      <c r="U452" s="14" t="e">
        <f>Q452+R452+S452+T452</f>
        <v>#DIV/0!</v>
      </c>
      <c r="V452" s="15">
        <f>IF(O452="Não",0,1)</f>
        <v>1</v>
      </c>
      <c r="W452" s="15">
        <f>IF(ISERROR(I452+J452+K452+L452+M452+N452),0,I452+J452+K452+L452+M452+N452)</f>
        <v>356</v>
      </c>
      <c r="X452" s="44">
        <f>IF(ISERROR(ABS(1-U452/'Antigo 2020 2'!U452)),0,ABS(1-U452/'Antigo 2020 2'!U452))</f>
        <v>0</v>
      </c>
      <c r="Y452" s="56">
        <f>INT(X452*100000000000)</f>
        <v>0</v>
      </c>
      <c r="Z452" s="15">
        <f>IF(COUNTIF(Y$5:Y452,Y452)&gt;1,RANK(Y452,Y$5:Y$857)+COUNTIF(Y$5:Y452,Y452)-1,RANK(Y452,Y$5:Y$857))</f>
        <v>448</v>
      </c>
    </row>
    <row r="453" spans="1:26" ht="16.5" thickTop="1" thickBot="1">
      <c r="A453" s="65" t="s">
        <v>933</v>
      </c>
      <c r="B453" s="66" t="s">
        <v>934</v>
      </c>
      <c r="C453" s="67">
        <v>27692.52</v>
      </c>
      <c r="D453" s="67">
        <v>28260</v>
      </c>
      <c r="E453" s="67">
        <f>(C453+D453)/2</f>
        <v>27976.260000000002</v>
      </c>
      <c r="F453" s="68">
        <v>2084</v>
      </c>
      <c r="G453" s="68">
        <f>E453+F453</f>
        <v>30060.260000000002</v>
      </c>
      <c r="H453" s="68">
        <v>1575</v>
      </c>
      <c r="I453" s="68">
        <v>305</v>
      </c>
      <c r="J453" s="68"/>
      <c r="K453" s="68">
        <v>65</v>
      </c>
      <c r="L453" s="68">
        <v>27</v>
      </c>
      <c r="M453" s="68"/>
      <c r="N453" s="68">
        <v>64</v>
      </c>
      <c r="O453" s="68" t="s">
        <v>30</v>
      </c>
      <c r="P453" s="70" t="e">
        <f>$U453</f>
        <v>#DIV/0!</v>
      </c>
      <c r="Q453" s="11">
        <f>G453/G$858*0.35</f>
        <v>7.733253215729512</v>
      </c>
      <c r="R453" s="12">
        <f>H453/H$858*0.3</f>
        <v>2.3624999999999998</v>
      </c>
      <c r="S453" s="13">
        <f>W453/W$858*0.3</f>
        <v>0.61741071428571426</v>
      </c>
      <c r="T453" s="12" t="e">
        <f>V453/V$858*0.05</f>
        <v>#DIV/0!</v>
      </c>
      <c r="U453" s="14" t="e">
        <f>Q453+R453+S453+T453</f>
        <v>#DIV/0!</v>
      </c>
      <c r="V453" s="15">
        <f>IF(O453="Não",0,1)</f>
        <v>1</v>
      </c>
      <c r="W453" s="15">
        <f>IF(ISERROR(I453+J453+K453+L453+M453+N453),0,I453+J453+K453+L453+M453+N453)</f>
        <v>461</v>
      </c>
      <c r="X453" s="44">
        <f>IF(ISERROR(ABS(1-U453/'Antigo 2020 2'!U453)),0,ABS(1-U453/'Antigo 2020 2'!U453))</f>
        <v>0</v>
      </c>
      <c r="Y453" s="56">
        <f>INT(X453*100000000000)</f>
        <v>0</v>
      </c>
      <c r="Z453" s="15">
        <f>IF(COUNTIF(Y$5:Y453,Y453)&gt;1,RANK(Y453,Y$5:Y$857)+COUNTIF(Y$5:Y453,Y453)-1,RANK(Y453,Y$5:Y$857))</f>
        <v>449</v>
      </c>
    </row>
    <row r="454" spans="1:26" ht="25.5" thickTop="1" thickBot="1">
      <c r="A454" s="65" t="s">
        <v>935</v>
      </c>
      <c r="B454" s="66" t="s">
        <v>936</v>
      </c>
      <c r="C454" s="67">
        <v>22656.739999999998</v>
      </c>
      <c r="D454" s="67">
        <v>32755</v>
      </c>
      <c r="E454" s="67">
        <f>(C454+D454)/2</f>
        <v>27705.87</v>
      </c>
      <c r="F454" s="68">
        <v>5273</v>
      </c>
      <c r="G454" s="68">
        <f>E454+F454</f>
        <v>32978.869999999995</v>
      </c>
      <c r="H454" s="68">
        <v>360</v>
      </c>
      <c r="I454" s="68">
        <v>71</v>
      </c>
      <c r="J454" s="68">
        <v>0</v>
      </c>
      <c r="K454" s="68">
        <v>21</v>
      </c>
      <c r="L454" s="68">
        <v>0</v>
      </c>
      <c r="M454" s="68">
        <v>0</v>
      </c>
      <c r="N454" s="68">
        <v>5</v>
      </c>
      <c r="O454" s="68" t="s">
        <v>23</v>
      </c>
      <c r="P454" s="70" t="e">
        <f>$U454</f>
        <v>#DIV/0!</v>
      </c>
      <c r="Q454" s="11">
        <f>G454/G$858*0.35</f>
        <v>8.4840900404263131</v>
      </c>
      <c r="R454" s="12">
        <f>H454/H$858*0.3</f>
        <v>0.54</v>
      </c>
      <c r="S454" s="13">
        <f>W454/W$858*0.3</f>
        <v>0.1299107142857143</v>
      </c>
      <c r="T454" s="12" t="e">
        <f>V454/V$858*0.05</f>
        <v>#DIV/0!</v>
      </c>
      <c r="U454" s="14" t="e">
        <f>Q454+R454+S454+T454</f>
        <v>#DIV/0!</v>
      </c>
      <c r="V454" s="15">
        <f>IF(O454="Não",0,1)</f>
        <v>0</v>
      </c>
      <c r="W454" s="15">
        <f>IF(ISERROR(I454+J454+K454+L454+M454+N454),0,I454+J454+K454+L454+M454+N454)</f>
        <v>97</v>
      </c>
      <c r="X454" s="44">
        <f>IF(ISERROR(ABS(1-U454/'Antigo 2020 2'!U454)),0,ABS(1-U454/'Antigo 2020 2'!U454))</f>
        <v>0</v>
      </c>
      <c r="Y454" s="56">
        <f>INT(X454*100000000000)</f>
        <v>0</v>
      </c>
      <c r="Z454" s="15">
        <f>IF(COUNTIF(Y$5:Y454,Y454)&gt;1,RANK(Y454,Y$5:Y$857)+COUNTIF(Y$5:Y454,Y454)-1,RANK(Y454,Y$5:Y$857))</f>
        <v>450</v>
      </c>
    </row>
    <row r="455" spans="1:26" ht="16.5" thickTop="1" thickBot="1">
      <c r="A455" s="65" t="s">
        <v>937</v>
      </c>
      <c r="B455" s="66" t="s">
        <v>938</v>
      </c>
      <c r="C455" s="67">
        <v>4918</v>
      </c>
      <c r="D455" s="67">
        <v>5107</v>
      </c>
      <c r="E455" s="67">
        <f>(C455+D455)/2</f>
        <v>5012.5</v>
      </c>
      <c r="F455" s="68">
        <v>10985</v>
      </c>
      <c r="G455" s="68">
        <f>E455+F455</f>
        <v>15997.5</v>
      </c>
      <c r="H455" s="68">
        <v>2950</v>
      </c>
      <c r="I455" s="68">
        <v>293</v>
      </c>
      <c r="J455" s="68">
        <v>0</v>
      </c>
      <c r="K455" s="68">
        <v>782</v>
      </c>
      <c r="L455" s="68">
        <v>50</v>
      </c>
      <c r="M455" s="68">
        <v>0</v>
      </c>
      <c r="N455" s="68">
        <v>226</v>
      </c>
      <c r="O455" s="68" t="s">
        <v>30</v>
      </c>
      <c r="P455" s="70" t="e">
        <f>$U455</f>
        <v>#DIV/0!</v>
      </c>
      <c r="Q455" s="11">
        <f>G455/G$858*0.35</f>
        <v>4.115490628445424</v>
      </c>
      <c r="R455" s="12">
        <f>H455/H$858*0.3</f>
        <v>4.4249999999999998</v>
      </c>
      <c r="S455" s="13">
        <f>W455/W$858*0.3</f>
        <v>1.809375</v>
      </c>
      <c r="T455" s="12" t="e">
        <f>V455/V$858*0.05</f>
        <v>#DIV/0!</v>
      </c>
      <c r="U455" s="14" t="e">
        <f>Q455+R455+S455+T455</f>
        <v>#DIV/0!</v>
      </c>
      <c r="V455" s="15">
        <f>IF(O455="Não",0,1)</f>
        <v>1</v>
      </c>
      <c r="W455" s="15">
        <f>IF(ISERROR(I455+J455+K455+L455+M455+N455),0,I455+J455+K455+L455+M455+N455)</f>
        <v>1351</v>
      </c>
      <c r="X455" s="44">
        <f>IF(ISERROR(ABS(1-U455/'Antigo 2020 2'!U455)),0,ABS(1-U455/'Antigo 2020 2'!U455))</f>
        <v>0</v>
      </c>
      <c r="Y455" s="56">
        <f>INT(X455*100000000000)</f>
        <v>0</v>
      </c>
      <c r="Z455" s="15">
        <f>IF(COUNTIF(Y$5:Y455,Y455)&gt;1,RANK(Y455,Y$5:Y$857)+COUNTIF(Y$5:Y455,Y455)-1,RANK(Y455,Y$5:Y$857))</f>
        <v>451</v>
      </c>
    </row>
    <row r="456" spans="1:26" ht="16.5" thickTop="1" thickBot="1">
      <c r="A456" s="65" t="s">
        <v>939</v>
      </c>
      <c r="B456" s="66" t="s">
        <v>940</v>
      </c>
      <c r="C456" s="67">
        <v>956</v>
      </c>
      <c r="D456" s="67">
        <v>1053</v>
      </c>
      <c r="E456" s="67">
        <f>(C456+D456)/2</f>
        <v>1004.5</v>
      </c>
      <c r="F456" s="68">
        <v>8869</v>
      </c>
      <c r="G456" s="68">
        <f>E456+F456</f>
        <v>9873.5</v>
      </c>
      <c r="H456" s="68">
        <v>1500</v>
      </c>
      <c r="I456" s="68">
        <v>398</v>
      </c>
      <c r="J456" s="68">
        <v>0</v>
      </c>
      <c r="K456" s="68">
        <v>0</v>
      </c>
      <c r="L456" s="68">
        <v>0</v>
      </c>
      <c r="M456" s="68">
        <v>0</v>
      </c>
      <c r="N456" s="68">
        <v>20</v>
      </c>
      <c r="O456" s="68" t="s">
        <v>30</v>
      </c>
      <c r="P456" s="70" t="e">
        <f>$U456</f>
        <v>#DIV/0!</v>
      </c>
      <c r="Q456" s="11">
        <f>G456/G$858*0.35</f>
        <v>2.5400404263138547</v>
      </c>
      <c r="R456" s="12">
        <f>H456/H$858*0.3</f>
        <v>2.25</v>
      </c>
      <c r="S456" s="13">
        <f>W456/W$858*0.3</f>
        <v>0.55982142857142858</v>
      </c>
      <c r="T456" s="12" t="e">
        <f>V456/V$858*0.05</f>
        <v>#DIV/0!</v>
      </c>
      <c r="U456" s="14" t="e">
        <f>Q456+R456+S456+T456</f>
        <v>#DIV/0!</v>
      </c>
      <c r="V456" s="15">
        <f>IF(O456="Não",0,1)</f>
        <v>1</v>
      </c>
      <c r="W456" s="15">
        <f>IF(ISERROR(I456+J456+K456+L456+M456+N456),0,I456+J456+K456+L456+M456+N456)</f>
        <v>418</v>
      </c>
      <c r="X456" s="44">
        <f>IF(ISERROR(ABS(1-U456/'Antigo 2020 2'!U456)),0,ABS(1-U456/'Antigo 2020 2'!U456))</f>
        <v>0</v>
      </c>
      <c r="Y456" s="56">
        <f>INT(X456*100000000000)</f>
        <v>0</v>
      </c>
      <c r="Z456" s="15">
        <f>IF(COUNTIF(Y$5:Y456,Y456)&gt;1,RANK(Y456,Y$5:Y$857)+COUNTIF(Y$5:Y456,Y456)-1,RANK(Y456,Y$5:Y$857))</f>
        <v>452</v>
      </c>
    </row>
    <row r="457" spans="1:26" ht="16.5" thickTop="1" thickBot="1">
      <c r="A457" s="65" t="s">
        <v>941</v>
      </c>
      <c r="B457" s="66" t="s">
        <v>942</v>
      </c>
      <c r="C457" s="67">
        <v>2624</v>
      </c>
      <c r="D457" s="67">
        <v>2777</v>
      </c>
      <c r="E457" s="67">
        <f>(C457+D457)/2</f>
        <v>2700.5</v>
      </c>
      <c r="F457" s="68">
        <v>39434</v>
      </c>
      <c r="G457" s="68">
        <f>E457+F457</f>
        <v>42134.5</v>
      </c>
      <c r="H457" s="68">
        <v>3546</v>
      </c>
      <c r="I457" s="68">
        <v>52</v>
      </c>
      <c r="J457" s="68">
        <v>500</v>
      </c>
      <c r="K457" s="68">
        <v>600</v>
      </c>
      <c r="L457" s="68">
        <v>400</v>
      </c>
      <c r="M457" s="68">
        <v>400</v>
      </c>
      <c r="N457" s="68">
        <v>200</v>
      </c>
      <c r="O457" s="68" t="s">
        <v>23</v>
      </c>
      <c r="P457" s="70" t="e">
        <f>$U457</f>
        <v>#DIV/0!</v>
      </c>
      <c r="Q457" s="11">
        <f>G457/G$858*0.35</f>
        <v>10.839452407203234</v>
      </c>
      <c r="R457" s="12">
        <f>H457/H$858*0.3</f>
        <v>5.319</v>
      </c>
      <c r="S457" s="13">
        <f>W457/W$858*0.3</f>
        <v>2.8821428571428571</v>
      </c>
      <c r="T457" s="12" t="e">
        <f>V457/V$858*0.05</f>
        <v>#DIV/0!</v>
      </c>
      <c r="U457" s="14" t="e">
        <f>Q457+R457+S457+T457</f>
        <v>#DIV/0!</v>
      </c>
      <c r="V457" s="15">
        <f>IF(O457="Não",0,1)</f>
        <v>0</v>
      </c>
      <c r="W457" s="15">
        <f>IF(ISERROR(I457+J457+K457+L457+M457+N457),0,I457+J457+K457+L457+M457+N457)</f>
        <v>2152</v>
      </c>
      <c r="X457" s="44">
        <f>IF(ISERROR(ABS(1-U457/'Antigo 2020 2'!U457)),0,ABS(1-U457/'Antigo 2020 2'!U457))</f>
        <v>0</v>
      </c>
      <c r="Y457" s="56">
        <f>INT(X457*100000000000)</f>
        <v>0</v>
      </c>
      <c r="Z457" s="15">
        <f>IF(COUNTIF(Y$5:Y457,Y457)&gt;1,RANK(Y457,Y$5:Y$857)+COUNTIF(Y$5:Y457,Y457)-1,RANK(Y457,Y$5:Y$857))</f>
        <v>453</v>
      </c>
    </row>
    <row r="458" spans="1:26" ht="16.5" thickTop="1" thickBot="1">
      <c r="A458" s="65" t="s">
        <v>79</v>
      </c>
      <c r="B458" s="66" t="s">
        <v>943</v>
      </c>
      <c r="C458" s="67">
        <v>24598.3</v>
      </c>
      <c r="D458" s="67">
        <v>25243</v>
      </c>
      <c r="E458" s="67">
        <f>(C458+D458)/2</f>
        <v>24920.65</v>
      </c>
      <c r="F458" s="68">
        <v>1289</v>
      </c>
      <c r="G458" s="68">
        <f>E458+F458</f>
        <v>26209.65</v>
      </c>
      <c r="H458" s="68">
        <v>4000</v>
      </c>
      <c r="I458" s="68">
        <v>468</v>
      </c>
      <c r="J458" s="68">
        <v>0</v>
      </c>
      <c r="K458" s="68">
        <v>150</v>
      </c>
      <c r="L458" s="68">
        <v>0</v>
      </c>
      <c r="M458" s="68">
        <v>0</v>
      </c>
      <c r="N458" s="68">
        <v>202</v>
      </c>
      <c r="O458" s="68" t="s">
        <v>30</v>
      </c>
      <c r="P458" s="70" t="e">
        <f>$U458</f>
        <v>#DIV/0!</v>
      </c>
      <c r="Q458" s="11">
        <f>G458/G$858*0.35</f>
        <v>6.7426515986769564</v>
      </c>
      <c r="R458" s="12">
        <f>H458/H$858*0.3</f>
        <v>6</v>
      </c>
      <c r="S458" s="13">
        <f>W458/W$858*0.3</f>
        <v>1.0982142857142856</v>
      </c>
      <c r="T458" s="12" t="e">
        <f>V458/V$858*0.05</f>
        <v>#DIV/0!</v>
      </c>
      <c r="U458" s="14" t="e">
        <f>Q458+R458+S458+T458</f>
        <v>#DIV/0!</v>
      </c>
      <c r="V458" s="15">
        <f>IF(O458="Não",0,1)</f>
        <v>1</v>
      </c>
      <c r="W458" s="15">
        <f>IF(ISERROR(I458+J458+K458+L458+M458+N458),0,I458+J458+K458+L458+M458+N458)</f>
        <v>820</v>
      </c>
      <c r="X458" s="44">
        <f>IF(ISERROR(ABS(1-U458/'Antigo 2020 2'!U458)),0,ABS(1-U458/'Antigo 2020 2'!U458))</f>
        <v>0</v>
      </c>
      <c r="Y458" s="56">
        <f>INT(X458*100000000000)</f>
        <v>0</v>
      </c>
      <c r="Z458" s="15">
        <f>IF(COUNTIF(Y$5:Y458,Y458)&gt;1,RANK(Y458,Y$5:Y$857)+COUNTIF(Y$5:Y458,Y458)-1,RANK(Y458,Y$5:Y$857))</f>
        <v>454</v>
      </c>
    </row>
    <row r="459" spans="1:26" ht="16.5" thickTop="1" thickBot="1">
      <c r="A459" s="65" t="s">
        <v>944</v>
      </c>
      <c r="B459" s="66" t="s">
        <v>945</v>
      </c>
      <c r="C459" s="67">
        <v>7860</v>
      </c>
      <c r="D459" s="67">
        <v>7755</v>
      </c>
      <c r="E459" s="67">
        <f>(C459+D459)/2</f>
        <v>7807.5</v>
      </c>
      <c r="F459" s="68">
        <v>111</v>
      </c>
      <c r="G459" s="68">
        <f>E459+F459</f>
        <v>7918.5</v>
      </c>
      <c r="H459" s="68">
        <v>2000</v>
      </c>
      <c r="I459" s="68">
        <v>77</v>
      </c>
      <c r="J459" s="68">
        <v>0</v>
      </c>
      <c r="K459" s="68">
        <v>200</v>
      </c>
      <c r="L459" s="68">
        <v>50</v>
      </c>
      <c r="M459" s="68">
        <v>0</v>
      </c>
      <c r="N459" s="68">
        <v>20</v>
      </c>
      <c r="O459" s="68" t="s">
        <v>30</v>
      </c>
      <c r="P459" s="70" t="e">
        <f>$U459</f>
        <v>#DIV/0!</v>
      </c>
      <c r="Q459" s="11">
        <f>G459/G$858*0.35</f>
        <v>2.0371003307607496</v>
      </c>
      <c r="R459" s="12">
        <f>H459/H$858*0.3</f>
        <v>3</v>
      </c>
      <c r="S459" s="13">
        <f>W459/W$858*0.3</f>
        <v>0.46473214285714282</v>
      </c>
      <c r="T459" s="12" t="e">
        <f>V459/V$858*0.05</f>
        <v>#DIV/0!</v>
      </c>
      <c r="U459" s="14" t="e">
        <f>Q459+R459+S459+T459</f>
        <v>#DIV/0!</v>
      </c>
      <c r="V459" s="15">
        <f>IF(O459="Não",0,1)</f>
        <v>1</v>
      </c>
      <c r="W459" s="15">
        <f>IF(ISERROR(I459+J459+K459+L459+M459+N459),0,I459+J459+K459+L459+M459+N459)</f>
        <v>347</v>
      </c>
      <c r="X459" s="44">
        <f>IF(ISERROR(ABS(1-U459/'Antigo 2020 2'!U459)),0,ABS(1-U459/'Antigo 2020 2'!U459))</f>
        <v>0</v>
      </c>
      <c r="Y459" s="56">
        <f>INT(X459*100000000000)</f>
        <v>0</v>
      </c>
      <c r="Z459" s="15">
        <f>IF(COUNTIF(Y$5:Y459,Y459)&gt;1,RANK(Y459,Y$5:Y$857)+COUNTIF(Y$5:Y459,Y459)-1,RANK(Y459,Y$5:Y$857))</f>
        <v>455</v>
      </c>
    </row>
    <row r="460" spans="1:26" ht="16.5" thickTop="1" thickBot="1">
      <c r="A460" s="65" t="s">
        <v>946</v>
      </c>
      <c r="B460" s="66" t="s">
        <v>947</v>
      </c>
      <c r="C460" s="67">
        <v>4095</v>
      </c>
      <c r="D460" s="67">
        <v>3980</v>
      </c>
      <c r="E460" s="67">
        <f>(C460+D460)/2</f>
        <v>4037.5</v>
      </c>
      <c r="F460" s="68">
        <v>14698</v>
      </c>
      <c r="G460" s="68">
        <f>E460+F460</f>
        <v>18735.5</v>
      </c>
      <c r="H460" s="68">
        <v>1500</v>
      </c>
      <c r="I460" s="68">
        <v>111</v>
      </c>
      <c r="J460" s="68">
        <v>0</v>
      </c>
      <c r="K460" s="68">
        <v>120</v>
      </c>
      <c r="L460" s="68">
        <v>0</v>
      </c>
      <c r="M460" s="68">
        <v>0</v>
      </c>
      <c r="N460" s="68">
        <v>80</v>
      </c>
      <c r="O460" s="68" t="s">
        <v>30</v>
      </c>
      <c r="P460" s="70" t="e">
        <f>$U460</f>
        <v>#DIV/0!</v>
      </c>
      <c r="Q460" s="11">
        <f>G460/G$858*0.35</f>
        <v>4.8198640205806687</v>
      </c>
      <c r="R460" s="12">
        <f>H460/H$858*0.3</f>
        <v>2.25</v>
      </c>
      <c r="S460" s="13">
        <f>W460/W$858*0.3</f>
        <v>0.41651785714285716</v>
      </c>
      <c r="T460" s="12" t="e">
        <f>V460/V$858*0.05</f>
        <v>#DIV/0!</v>
      </c>
      <c r="U460" s="14" t="e">
        <f>Q460+R460+S460+T460</f>
        <v>#DIV/0!</v>
      </c>
      <c r="V460" s="15">
        <f>IF(O460="Não",0,1)</f>
        <v>1</v>
      </c>
      <c r="W460" s="15">
        <f>IF(ISERROR(I460+J460+K460+L460+M460+N460),0,I460+J460+K460+L460+M460+N460)</f>
        <v>311</v>
      </c>
      <c r="X460" s="44">
        <f>IF(ISERROR(ABS(1-U460/'Antigo 2020 2'!U460)),0,ABS(1-U460/'Antigo 2020 2'!U460))</f>
        <v>0</v>
      </c>
      <c r="Y460" s="56">
        <f>INT(X460*100000000000)</f>
        <v>0</v>
      </c>
      <c r="Z460" s="15">
        <f>IF(COUNTIF(Y$5:Y460,Y460)&gt;1,RANK(Y460,Y$5:Y$857)+COUNTIF(Y$5:Y460,Y460)-1,RANK(Y460,Y$5:Y$857))</f>
        <v>456</v>
      </c>
    </row>
    <row r="461" spans="1:26" ht="16.5" thickTop="1" thickBot="1">
      <c r="A461" s="65" t="s">
        <v>948</v>
      </c>
      <c r="B461" s="66" t="s">
        <v>949</v>
      </c>
      <c r="C461" s="67">
        <v>2964</v>
      </c>
      <c r="D461" s="67">
        <v>2973</v>
      </c>
      <c r="E461" s="67">
        <f>(C461+D461)/2</f>
        <v>2968.5</v>
      </c>
      <c r="F461" s="68">
        <v>16504</v>
      </c>
      <c r="G461" s="68">
        <f>E461+F461</f>
        <v>19472.5</v>
      </c>
      <c r="H461" s="68">
        <v>400</v>
      </c>
      <c r="I461" s="68">
        <v>132</v>
      </c>
      <c r="J461" s="68">
        <v>52</v>
      </c>
      <c r="K461" s="68">
        <v>105</v>
      </c>
      <c r="L461" s="68">
        <v>0</v>
      </c>
      <c r="M461" s="68">
        <v>30</v>
      </c>
      <c r="N461" s="68">
        <v>10</v>
      </c>
      <c r="O461" s="68" t="s">
        <v>30</v>
      </c>
      <c r="P461" s="70" t="e">
        <f>$U461</f>
        <v>#DIV/0!</v>
      </c>
      <c r="Q461" s="11">
        <f>G461/G$858*0.35</f>
        <v>5.0094634325615575</v>
      </c>
      <c r="R461" s="12">
        <f>H461/H$858*0.3</f>
        <v>0.6</v>
      </c>
      <c r="S461" s="13">
        <f>W461/W$858*0.3</f>
        <v>0.44062499999999999</v>
      </c>
      <c r="T461" s="12" t="e">
        <f>V461/V$858*0.05</f>
        <v>#DIV/0!</v>
      </c>
      <c r="U461" s="14" t="e">
        <f>Q461+R461+S461+T461</f>
        <v>#DIV/0!</v>
      </c>
      <c r="V461" s="15">
        <f>IF(O461="Não",0,1)</f>
        <v>1</v>
      </c>
      <c r="W461" s="15">
        <f>IF(ISERROR(I461+J461+K461+L461+M461+N461),0,I461+J461+K461+L461+M461+N461)</f>
        <v>329</v>
      </c>
      <c r="X461" s="44">
        <f>IF(ISERROR(ABS(1-U461/'Antigo 2020 2'!U461)),0,ABS(1-U461/'Antigo 2020 2'!U461))</f>
        <v>0</v>
      </c>
      <c r="Y461" s="56">
        <f>INT(X461*100000000000)</f>
        <v>0</v>
      </c>
      <c r="Z461" s="15">
        <f>IF(COUNTIF(Y$5:Y461,Y461)&gt;1,RANK(Y461,Y$5:Y$857)+COUNTIF(Y$5:Y461,Y461)-1,RANK(Y461,Y$5:Y$857))</f>
        <v>457</v>
      </c>
    </row>
    <row r="462" spans="1:26" ht="16.5" thickTop="1" thickBot="1">
      <c r="A462" s="65" t="s">
        <v>950</v>
      </c>
      <c r="B462" s="66" t="s">
        <v>951</v>
      </c>
      <c r="C462" s="67">
        <v>1449</v>
      </c>
      <c r="D462" s="67">
        <v>2582</v>
      </c>
      <c r="E462" s="67">
        <f>(C462+D462)/2</f>
        <v>2015.5</v>
      </c>
      <c r="F462" s="68">
        <v>9988</v>
      </c>
      <c r="G462" s="68">
        <f>E462+F462</f>
        <v>12003.5</v>
      </c>
      <c r="H462" s="68">
        <v>400</v>
      </c>
      <c r="I462" s="68">
        <v>19</v>
      </c>
      <c r="J462" s="68">
        <v>0</v>
      </c>
      <c r="K462" s="68">
        <v>400</v>
      </c>
      <c r="L462" s="68">
        <v>28</v>
      </c>
      <c r="M462" s="68">
        <v>110</v>
      </c>
      <c r="N462" s="68">
        <v>115</v>
      </c>
      <c r="O462" s="68" t="s">
        <v>23</v>
      </c>
      <c r="P462" s="70" t="e">
        <f>$U462</f>
        <v>#DIV/0!</v>
      </c>
      <c r="Q462" s="11">
        <f>G462/G$858*0.35</f>
        <v>3.0880007350238881</v>
      </c>
      <c r="R462" s="12">
        <f>H462/H$858*0.3</f>
        <v>0.6</v>
      </c>
      <c r="S462" s="13">
        <f>W462/W$858*0.3</f>
        <v>0.89999999999999991</v>
      </c>
      <c r="T462" s="12" t="e">
        <f>V462/V$858*0.05</f>
        <v>#DIV/0!</v>
      </c>
      <c r="U462" s="14" t="e">
        <f>Q462+R462+S462+T462</f>
        <v>#DIV/0!</v>
      </c>
      <c r="V462" s="15">
        <f>IF(O462="Não",0,1)</f>
        <v>0</v>
      </c>
      <c r="W462" s="15">
        <f>IF(ISERROR(I462+J462+K462+L462+M462+N462),0,I462+J462+K462+L462+M462+N462)</f>
        <v>672</v>
      </c>
      <c r="X462" s="44">
        <f>IF(ISERROR(ABS(1-U462/'Antigo 2020 2'!U462)),0,ABS(1-U462/'Antigo 2020 2'!U462))</f>
        <v>0</v>
      </c>
      <c r="Y462" s="56">
        <f>INT(X462*100000000000)</f>
        <v>0</v>
      </c>
      <c r="Z462" s="15">
        <f>IF(COUNTIF(Y$5:Y462,Y462)&gt;1,RANK(Y462,Y$5:Y$857)+COUNTIF(Y$5:Y462,Y462)-1,RANK(Y462,Y$5:Y$857))</f>
        <v>458</v>
      </c>
    </row>
    <row r="463" spans="1:26" ht="16.5" thickTop="1" thickBot="1">
      <c r="A463" s="65" t="s">
        <v>952</v>
      </c>
      <c r="B463" s="66" t="s">
        <v>953</v>
      </c>
      <c r="C463" s="67">
        <v>1371.9</v>
      </c>
      <c r="D463" s="67">
        <v>1434</v>
      </c>
      <c r="E463" s="67">
        <f>(C463+D463)/2</f>
        <v>1402.95</v>
      </c>
      <c r="F463" s="68">
        <v>4268</v>
      </c>
      <c r="G463" s="68">
        <f>E463+F463</f>
        <v>5670.95</v>
      </c>
      <c r="H463" s="68">
        <v>95</v>
      </c>
      <c r="I463" s="68">
        <v>16</v>
      </c>
      <c r="J463" s="68">
        <v>0</v>
      </c>
      <c r="K463" s="68">
        <v>0</v>
      </c>
      <c r="L463" s="68">
        <v>0</v>
      </c>
      <c r="M463" s="68">
        <v>0</v>
      </c>
      <c r="N463" s="68">
        <v>0</v>
      </c>
      <c r="O463" s="68" t="s">
        <v>23</v>
      </c>
      <c r="P463" s="70" t="e">
        <f>$U463</f>
        <v>#DIV/0!</v>
      </c>
      <c r="Q463" s="11">
        <f>G463/G$858*0.35</f>
        <v>1.458899301727306</v>
      </c>
      <c r="R463" s="12">
        <f>H463/H$858*0.3</f>
        <v>0.14249999999999999</v>
      </c>
      <c r="S463" s="13">
        <f>W463/W$858*0.3</f>
        <v>2.1428571428571425E-2</v>
      </c>
      <c r="T463" s="12" t="e">
        <f>V463/V$858*0.05</f>
        <v>#DIV/0!</v>
      </c>
      <c r="U463" s="14" t="e">
        <f>Q463+R463+S463+T463</f>
        <v>#DIV/0!</v>
      </c>
      <c r="V463" s="15">
        <f>IF(O463="Não",0,1)</f>
        <v>0</v>
      </c>
      <c r="W463" s="15">
        <f>IF(ISERROR(I463+J463+K463+L463+M463+N463),0,I463+J463+K463+L463+M463+N463)</f>
        <v>16</v>
      </c>
      <c r="X463" s="44">
        <f>IF(ISERROR(ABS(1-U463/'Antigo 2020 2'!U463)),0,ABS(1-U463/'Antigo 2020 2'!U463))</f>
        <v>0</v>
      </c>
      <c r="Y463" s="56">
        <f>INT(X463*100000000000)</f>
        <v>0</v>
      </c>
      <c r="Z463" s="15">
        <f>IF(COUNTIF(Y$5:Y463,Y463)&gt;1,RANK(Y463,Y$5:Y$857)+COUNTIF(Y$5:Y463,Y463)-1,RANK(Y463,Y$5:Y$857))</f>
        <v>459</v>
      </c>
    </row>
    <row r="464" spans="1:26" ht="16.5" thickTop="1" thickBot="1">
      <c r="A464" s="65" t="s">
        <v>954</v>
      </c>
      <c r="B464" s="66" t="s">
        <v>955</v>
      </c>
      <c r="C464" s="67">
        <v>16621.11</v>
      </c>
      <c r="D464" s="67">
        <v>16430</v>
      </c>
      <c r="E464" s="67">
        <f>(C464+D464)/2</f>
        <v>16525.555</v>
      </c>
      <c r="F464" s="68">
        <v>9417</v>
      </c>
      <c r="G464" s="68">
        <f>E464+F464</f>
        <v>25942.555</v>
      </c>
      <c r="H464" s="68">
        <v>1388</v>
      </c>
      <c r="I464" s="68">
        <v>0</v>
      </c>
      <c r="J464" s="68">
        <v>321</v>
      </c>
      <c r="K464" s="68">
        <v>194</v>
      </c>
      <c r="L464" s="68">
        <v>77</v>
      </c>
      <c r="M464" s="68">
        <v>34</v>
      </c>
      <c r="N464" s="68">
        <v>68</v>
      </c>
      <c r="O464" s="68" t="s">
        <v>30</v>
      </c>
      <c r="P464" s="70" t="e">
        <f>$U464</f>
        <v>#DIV/0!</v>
      </c>
      <c r="Q464" s="11">
        <f>G464/G$858*0.35</f>
        <v>6.6739391767732448</v>
      </c>
      <c r="R464" s="12">
        <f>H464/H$858*0.3</f>
        <v>2.0819999999999999</v>
      </c>
      <c r="S464" s="13">
        <f>W464/W$858*0.3</f>
        <v>0.92946428571428563</v>
      </c>
      <c r="T464" s="12" t="e">
        <f>V464/V$858*0.05</f>
        <v>#DIV/0!</v>
      </c>
      <c r="U464" s="14" t="e">
        <f>Q464+R464+S464+T464</f>
        <v>#DIV/0!</v>
      </c>
      <c r="V464" s="15">
        <f>IF(O464="Não",0,1)</f>
        <v>1</v>
      </c>
      <c r="W464" s="15">
        <f>IF(ISERROR(I464+J464+K464+L464+M464+N464),0,I464+J464+K464+L464+M464+N464)</f>
        <v>694</v>
      </c>
      <c r="X464" s="44">
        <f>IF(ISERROR(ABS(1-U464/'Antigo 2020 2'!U464)),0,ABS(1-U464/'Antigo 2020 2'!U464))</f>
        <v>0</v>
      </c>
      <c r="Y464" s="56">
        <f>INT(X464*100000000000)</f>
        <v>0</v>
      </c>
      <c r="Z464" s="15">
        <f>IF(COUNTIF(Y$5:Y464,Y464)&gt;1,RANK(Y464,Y$5:Y$857)+COUNTIF(Y$5:Y464,Y464)-1,RANK(Y464,Y$5:Y$857))</f>
        <v>460</v>
      </c>
    </row>
    <row r="465" spans="1:26" ht="16.5" thickTop="1" thickBot="1">
      <c r="A465" s="65" t="s">
        <v>956</v>
      </c>
      <c r="B465" s="66" t="s">
        <v>957</v>
      </c>
      <c r="C465" s="67">
        <v>205</v>
      </c>
      <c r="D465" s="67">
        <v>185</v>
      </c>
      <c r="E465" s="67">
        <f>(C465+D465)/2</f>
        <v>195</v>
      </c>
      <c r="F465" s="68">
        <v>7790</v>
      </c>
      <c r="G465" s="68">
        <f>E465+F465</f>
        <v>7985</v>
      </c>
      <c r="H465" s="68">
        <v>0</v>
      </c>
      <c r="I465" s="68">
        <v>0</v>
      </c>
      <c r="J465" s="68">
        <v>0</v>
      </c>
      <c r="K465" s="68">
        <v>0</v>
      </c>
      <c r="L465" s="68">
        <v>0</v>
      </c>
      <c r="M465" s="68">
        <v>0</v>
      </c>
      <c r="N465" s="68">
        <v>0</v>
      </c>
      <c r="O465" s="68" t="s">
        <v>23</v>
      </c>
      <c r="P465" s="70" t="e">
        <f>$U465</f>
        <v>#DIV/0!</v>
      </c>
      <c r="Q465" s="11">
        <f>G465/G$858*0.35</f>
        <v>2.054208011760382</v>
      </c>
      <c r="R465" s="12">
        <f>H465/H$858*0.3</f>
        <v>0</v>
      </c>
      <c r="S465" s="13">
        <f>W465/W$858*0.3</f>
        <v>0</v>
      </c>
      <c r="T465" s="12" t="e">
        <f>V465/V$858*0.05</f>
        <v>#DIV/0!</v>
      </c>
      <c r="U465" s="14" t="e">
        <f>Q465+R465+S465+T465</f>
        <v>#DIV/0!</v>
      </c>
      <c r="V465" s="15">
        <f>IF(O465="Não",0,1)</f>
        <v>0</v>
      </c>
      <c r="W465" s="15">
        <f>IF(ISERROR(I465+J465+K465+L465+M465+N465),0,I465+J465+K465+L465+M465+N465)</f>
        <v>0</v>
      </c>
      <c r="X465" s="44">
        <f>IF(ISERROR(ABS(1-U465/'Antigo 2020 2'!U465)),0,ABS(1-U465/'Antigo 2020 2'!U465))</f>
        <v>0</v>
      </c>
      <c r="Y465" s="56">
        <f>INT(X465*100000000000)</f>
        <v>0</v>
      </c>
      <c r="Z465" s="15">
        <f>IF(COUNTIF(Y$5:Y465,Y465)&gt;1,RANK(Y465,Y$5:Y$857)+COUNTIF(Y$5:Y465,Y465)-1,RANK(Y465,Y$5:Y$857))</f>
        <v>461</v>
      </c>
    </row>
    <row r="466" spans="1:26" ht="16.5" thickTop="1" thickBot="1">
      <c r="A466" s="65" t="s">
        <v>958</v>
      </c>
      <c r="B466" s="66" t="s">
        <v>959</v>
      </c>
      <c r="C466" s="67">
        <v>219</v>
      </c>
      <c r="D466" s="67">
        <v>774</v>
      </c>
      <c r="E466" s="67">
        <f>(C466+D466)/2</f>
        <v>496.5</v>
      </c>
      <c r="F466" s="68">
        <v>137</v>
      </c>
      <c r="G466" s="68">
        <f>E466+F466</f>
        <v>633.5</v>
      </c>
      <c r="H466" s="68">
        <v>62</v>
      </c>
      <c r="I466" s="68">
        <v>95</v>
      </c>
      <c r="J466" s="68">
        <v>0</v>
      </c>
      <c r="K466" s="68">
        <v>10</v>
      </c>
      <c r="L466" s="68">
        <v>0</v>
      </c>
      <c r="M466" s="68">
        <v>0</v>
      </c>
      <c r="N466" s="68">
        <v>0</v>
      </c>
      <c r="O466" s="68" t="s">
        <v>23</v>
      </c>
      <c r="P466" s="70" t="e">
        <f>$U466</f>
        <v>#DIV/0!</v>
      </c>
      <c r="Q466" s="11">
        <f>G466/G$858*0.35</f>
        <v>0.16297317162807792</v>
      </c>
      <c r="R466" s="12">
        <f>H466/H$858*0.3</f>
        <v>9.2999999999999999E-2</v>
      </c>
      <c r="S466" s="13">
        <f>W466/W$858*0.3</f>
        <v>0.140625</v>
      </c>
      <c r="T466" s="12" t="e">
        <f>V466/V$858*0.05</f>
        <v>#DIV/0!</v>
      </c>
      <c r="U466" s="14" t="e">
        <f>Q466+R466+S466+T466</f>
        <v>#DIV/0!</v>
      </c>
      <c r="V466" s="15">
        <f>IF(O466="Não",0,1)</f>
        <v>0</v>
      </c>
      <c r="W466" s="15">
        <f>IF(ISERROR(I466+J466+K466+L466+M466+N466),0,I466+J466+K466+L466+M466+N466)</f>
        <v>105</v>
      </c>
      <c r="X466" s="44">
        <f>IF(ISERROR(ABS(1-U466/'Antigo 2020 2'!U466)),0,ABS(1-U466/'Antigo 2020 2'!U466))</f>
        <v>0</v>
      </c>
      <c r="Y466" s="56">
        <f>INT(X466*100000000000)</f>
        <v>0</v>
      </c>
      <c r="Z466" s="15">
        <f>IF(COUNTIF(Y$5:Y466,Y466)&gt;1,RANK(Y466,Y$5:Y$857)+COUNTIF(Y$5:Y466,Y466)-1,RANK(Y466,Y$5:Y$857))</f>
        <v>462</v>
      </c>
    </row>
    <row r="467" spans="1:26" ht="16.5" thickTop="1" thickBot="1">
      <c r="A467" s="65" t="s">
        <v>960</v>
      </c>
      <c r="B467" s="66" t="s">
        <v>961</v>
      </c>
      <c r="C467" s="67">
        <v>99</v>
      </c>
      <c r="D467" s="67">
        <v>170</v>
      </c>
      <c r="E467" s="67">
        <f>(C467+D467)/2</f>
        <v>134.5</v>
      </c>
      <c r="F467" s="68">
        <v>3055</v>
      </c>
      <c r="G467" s="68">
        <f>E467+F467</f>
        <v>3189.5</v>
      </c>
      <c r="H467" s="68">
        <v>214</v>
      </c>
      <c r="I467" s="68">
        <v>128</v>
      </c>
      <c r="J467" s="68">
        <v>0</v>
      </c>
      <c r="K467" s="68">
        <v>34</v>
      </c>
      <c r="L467" s="68">
        <v>0</v>
      </c>
      <c r="M467" s="68">
        <v>0</v>
      </c>
      <c r="N467" s="68">
        <v>10</v>
      </c>
      <c r="O467" s="68" t="s">
        <v>23</v>
      </c>
      <c r="P467" s="70" t="e">
        <f>$U467</f>
        <v>#DIV/0!</v>
      </c>
      <c r="Q467" s="11">
        <f>G467/G$858*0.35</f>
        <v>0.82052554208011763</v>
      </c>
      <c r="R467" s="12">
        <f>H467/H$858*0.3</f>
        <v>0.32100000000000001</v>
      </c>
      <c r="S467" s="13">
        <f>W467/W$858*0.3</f>
        <v>0.23035714285714287</v>
      </c>
      <c r="T467" s="12" t="e">
        <f>V467/V$858*0.05</f>
        <v>#DIV/0!</v>
      </c>
      <c r="U467" s="14" t="e">
        <f>Q467+R467+S467+T467</f>
        <v>#DIV/0!</v>
      </c>
      <c r="V467" s="15">
        <f>IF(O467="Não",0,1)</f>
        <v>0</v>
      </c>
      <c r="W467" s="15">
        <f>IF(ISERROR(I467+J467+K467+L467+M467+N467),0,I467+J467+K467+L467+M467+N467)</f>
        <v>172</v>
      </c>
      <c r="X467" s="44">
        <f>IF(ISERROR(ABS(1-U467/'Antigo 2020 2'!U467)),0,ABS(1-U467/'Antigo 2020 2'!U467))</f>
        <v>0</v>
      </c>
      <c r="Y467" s="56">
        <f>INT(X467*100000000000)</f>
        <v>0</v>
      </c>
      <c r="Z467" s="15">
        <f>IF(COUNTIF(Y$5:Y467,Y467)&gt;1,RANK(Y467,Y$5:Y$857)+COUNTIF(Y$5:Y467,Y467)-1,RANK(Y467,Y$5:Y$857))</f>
        <v>463</v>
      </c>
    </row>
    <row r="468" spans="1:26" ht="16.5" thickTop="1" thickBot="1">
      <c r="A468" s="65" t="s">
        <v>962</v>
      </c>
      <c r="B468" s="66" t="s">
        <v>963</v>
      </c>
      <c r="C468" s="67">
        <v>1101</v>
      </c>
      <c r="D468" s="67">
        <v>1156</v>
      </c>
      <c r="E468" s="67">
        <f>(C468+D468)/2</f>
        <v>1128.5</v>
      </c>
      <c r="F468" s="68">
        <v>5094</v>
      </c>
      <c r="G468" s="68">
        <f>E468+F468</f>
        <v>6222.5</v>
      </c>
      <c r="H468" s="68">
        <v>360</v>
      </c>
      <c r="I468" s="68">
        <v>78</v>
      </c>
      <c r="J468" s="68">
        <v>0</v>
      </c>
      <c r="K468" s="68">
        <v>93</v>
      </c>
      <c r="L468" s="68">
        <v>0</v>
      </c>
      <c r="M468" s="68">
        <v>0</v>
      </c>
      <c r="N468" s="68">
        <v>12</v>
      </c>
      <c r="O468" s="68" t="s">
        <v>30</v>
      </c>
      <c r="P468" s="70" t="e">
        <f>$U468</f>
        <v>#DIV/0!</v>
      </c>
      <c r="Q468" s="11">
        <f>G468/G$858*0.35</f>
        <v>1.6007901506798969</v>
      </c>
      <c r="R468" s="12">
        <f>H468/H$858*0.3</f>
        <v>0.54</v>
      </c>
      <c r="S468" s="13">
        <f>W468/W$858*0.3</f>
        <v>0.2450892857142857</v>
      </c>
      <c r="T468" s="12" t="e">
        <f>V468/V$858*0.05</f>
        <v>#DIV/0!</v>
      </c>
      <c r="U468" s="14" t="e">
        <f>Q468+R468+S468+T468</f>
        <v>#DIV/0!</v>
      </c>
      <c r="V468" s="15">
        <f>IF(O468="Não",0,1)</f>
        <v>1</v>
      </c>
      <c r="W468" s="15">
        <f>IF(ISERROR(I468+J468+K468+L468+M468+N468),0,I468+J468+K468+L468+M468+N468)</f>
        <v>183</v>
      </c>
      <c r="X468" s="44">
        <f>IF(ISERROR(ABS(1-U468/'Antigo 2020 2'!U468)),0,ABS(1-U468/'Antigo 2020 2'!U468))</f>
        <v>0</v>
      </c>
      <c r="Y468" s="56">
        <f>INT(X468*100000000000)</f>
        <v>0</v>
      </c>
      <c r="Z468" s="15">
        <f>IF(COUNTIF(Y$5:Y468,Y468)&gt;1,RANK(Y468,Y$5:Y$857)+COUNTIF(Y$5:Y468,Y468)-1,RANK(Y468,Y$5:Y$857))</f>
        <v>464</v>
      </c>
    </row>
    <row r="469" spans="1:26" ht="16.5" thickTop="1" thickBot="1">
      <c r="A469" s="65" t="s">
        <v>964</v>
      </c>
      <c r="B469" s="66" t="s">
        <v>965</v>
      </c>
      <c r="C469" s="67">
        <v>264.60000000000002</v>
      </c>
      <c r="D469" s="67">
        <v>297</v>
      </c>
      <c r="E469" s="67">
        <f>(C469+D469)/2</f>
        <v>280.8</v>
      </c>
      <c r="F469" s="68">
        <v>1128</v>
      </c>
      <c r="G469" s="68">
        <f>E469+F469</f>
        <v>1408.8</v>
      </c>
      <c r="H469" s="68">
        <v>826</v>
      </c>
      <c r="I469" s="68">
        <v>135</v>
      </c>
      <c r="J469" s="68">
        <v>0</v>
      </c>
      <c r="K469" s="68">
        <v>89</v>
      </c>
      <c r="L469" s="68">
        <v>0</v>
      </c>
      <c r="M469" s="68">
        <v>0</v>
      </c>
      <c r="N469" s="68">
        <v>6</v>
      </c>
      <c r="O469" s="68" t="s">
        <v>30</v>
      </c>
      <c r="P469" s="70" t="e">
        <f>$U469</f>
        <v>#DIV/0!</v>
      </c>
      <c r="Q469" s="11">
        <f>G469/G$858*0.35</f>
        <v>0.36242557883131193</v>
      </c>
      <c r="R469" s="12">
        <f>H469/H$858*0.3</f>
        <v>1.2389999999999999</v>
      </c>
      <c r="S469" s="13">
        <f>W469/W$858*0.3</f>
        <v>0.30803571428571425</v>
      </c>
      <c r="T469" s="12" t="e">
        <f>V469/V$858*0.05</f>
        <v>#DIV/0!</v>
      </c>
      <c r="U469" s="14" t="e">
        <f>Q469+R469+S469+T469</f>
        <v>#DIV/0!</v>
      </c>
      <c r="V469" s="15">
        <f>IF(O469="Não",0,1)</f>
        <v>1</v>
      </c>
      <c r="W469" s="15">
        <f>IF(ISERROR(I469+J469+K469+L469+M469+N469),0,I469+J469+K469+L469+M469+N469)</f>
        <v>230</v>
      </c>
      <c r="X469" s="44">
        <f>IF(ISERROR(ABS(1-U469/'Antigo 2020 2'!U469)),0,ABS(1-U469/'Antigo 2020 2'!U469))</f>
        <v>0</v>
      </c>
      <c r="Y469" s="56">
        <f>INT(X469*100000000000)</f>
        <v>0</v>
      </c>
      <c r="Z469" s="15">
        <f>IF(COUNTIF(Y$5:Y469,Y469)&gt;1,RANK(Y469,Y$5:Y$857)+COUNTIF(Y$5:Y469,Y469)-1,RANK(Y469,Y$5:Y$857))</f>
        <v>465</v>
      </c>
    </row>
    <row r="470" spans="1:26" ht="16.5" thickTop="1" thickBot="1">
      <c r="A470" s="65" t="s">
        <v>966</v>
      </c>
      <c r="B470" s="66" t="s">
        <v>967</v>
      </c>
      <c r="C470" s="67">
        <v>185581</v>
      </c>
      <c r="D470" s="67">
        <v>210842</v>
      </c>
      <c r="E470" s="67">
        <f>(C470+D470)/2</f>
        <v>198211.5</v>
      </c>
      <c r="F470" s="68">
        <v>36463</v>
      </c>
      <c r="G470" s="68">
        <f>E470+F470</f>
        <v>234674.5</v>
      </c>
      <c r="H470" s="68">
        <v>423</v>
      </c>
      <c r="I470" s="68">
        <v>16</v>
      </c>
      <c r="J470" s="68">
        <v>0</v>
      </c>
      <c r="K470" s="68">
        <v>0</v>
      </c>
      <c r="L470" s="68">
        <v>0</v>
      </c>
      <c r="M470" s="68">
        <v>0</v>
      </c>
      <c r="N470" s="68">
        <v>32</v>
      </c>
      <c r="O470" s="68" t="s">
        <v>23</v>
      </c>
      <c r="P470" s="70" t="e">
        <f>$U470</f>
        <v>#DIV/0!</v>
      </c>
      <c r="Q470" s="11">
        <f>G470/G$858*0.35</f>
        <v>60.371977214259459</v>
      </c>
      <c r="R470" s="12">
        <f>H470/H$858*0.3</f>
        <v>0.63450000000000006</v>
      </c>
      <c r="S470" s="13">
        <f>W470/W$858*0.3</f>
        <v>6.4285714285714279E-2</v>
      </c>
      <c r="T470" s="12" t="e">
        <f>V470/V$858*0.05</f>
        <v>#DIV/0!</v>
      </c>
      <c r="U470" s="14" t="e">
        <f>Q470+R470+S470+T470</f>
        <v>#DIV/0!</v>
      </c>
      <c r="V470" s="15">
        <f>IF(O470="Não",0,1)</f>
        <v>0</v>
      </c>
      <c r="W470" s="15">
        <f>IF(ISERROR(I470+J470+K470+L470+M470+N470),0,I470+J470+K470+L470+M470+N470)</f>
        <v>48</v>
      </c>
      <c r="X470" s="44">
        <f>IF(ISERROR(ABS(1-U470/'Antigo 2020 2'!U470)),0,ABS(1-U470/'Antigo 2020 2'!U470))</f>
        <v>0</v>
      </c>
      <c r="Y470" s="56">
        <f>INT(X470*100000000000)</f>
        <v>0</v>
      </c>
      <c r="Z470" s="15">
        <f>IF(COUNTIF(Y$5:Y470,Y470)&gt;1,RANK(Y470,Y$5:Y$857)+COUNTIF(Y$5:Y470,Y470)-1,RANK(Y470,Y$5:Y$857))</f>
        <v>466</v>
      </c>
    </row>
    <row r="471" spans="1:26" ht="16.5" thickTop="1" thickBot="1">
      <c r="A471" s="65" t="s">
        <v>968</v>
      </c>
      <c r="B471" s="66" t="s">
        <v>969</v>
      </c>
      <c r="C471" s="67">
        <v>4695</v>
      </c>
      <c r="D471" s="67">
        <v>4690</v>
      </c>
      <c r="E471" s="67">
        <f>(C471+D471)/2</f>
        <v>4692.5</v>
      </c>
      <c r="F471" s="68">
        <v>315</v>
      </c>
      <c r="G471" s="68">
        <f>E471+F471</f>
        <v>5007.5</v>
      </c>
      <c r="H471" s="68">
        <v>960</v>
      </c>
      <c r="I471" s="68">
        <v>79</v>
      </c>
      <c r="J471" s="68">
        <v>0</v>
      </c>
      <c r="K471" s="68">
        <v>110</v>
      </c>
      <c r="L471" s="68">
        <v>0</v>
      </c>
      <c r="M471" s="68">
        <v>0</v>
      </c>
      <c r="N471" s="68">
        <v>8</v>
      </c>
      <c r="O471" s="68" t="s">
        <v>23</v>
      </c>
      <c r="P471" s="70" t="e">
        <f>$U471</f>
        <v>#DIV/0!</v>
      </c>
      <c r="Q471" s="11">
        <f>G471/G$858*0.35</f>
        <v>1.2882212421903712</v>
      </c>
      <c r="R471" s="12">
        <f>H471/H$858*0.3</f>
        <v>1.44</v>
      </c>
      <c r="S471" s="13">
        <f>W471/W$858*0.3</f>
        <v>0.26383928571428572</v>
      </c>
      <c r="T471" s="12" t="e">
        <f>V471/V$858*0.05</f>
        <v>#DIV/0!</v>
      </c>
      <c r="U471" s="14" t="e">
        <f>Q471+R471+S471+T471</f>
        <v>#DIV/0!</v>
      </c>
      <c r="V471" s="15">
        <f>IF(O471="Não",0,1)</f>
        <v>0</v>
      </c>
      <c r="W471" s="15">
        <f>IF(ISERROR(I471+J471+K471+L471+M471+N471),0,I471+J471+K471+L471+M471+N471)</f>
        <v>197</v>
      </c>
      <c r="X471" s="44">
        <f>IF(ISERROR(ABS(1-U471/'Antigo 2020 2'!U471)),0,ABS(1-U471/'Antigo 2020 2'!U471))</f>
        <v>0</v>
      </c>
      <c r="Y471" s="56">
        <f>INT(X471*100000000000)</f>
        <v>0</v>
      </c>
      <c r="Z471" s="15">
        <f>IF(COUNTIF(Y$5:Y471,Y471)&gt;1,RANK(Y471,Y$5:Y$857)+COUNTIF(Y$5:Y471,Y471)-1,RANK(Y471,Y$5:Y$857))</f>
        <v>467</v>
      </c>
    </row>
    <row r="472" spans="1:26" ht="16.5" thickTop="1" thickBot="1">
      <c r="A472" s="65" t="s">
        <v>970</v>
      </c>
      <c r="B472" s="66" t="s">
        <v>971</v>
      </c>
      <c r="C472" s="67">
        <v>822</v>
      </c>
      <c r="D472" s="67">
        <v>721</v>
      </c>
      <c r="E472" s="67">
        <f>(C472+D472)/2</f>
        <v>771.5</v>
      </c>
      <c r="F472" s="68">
        <v>9413</v>
      </c>
      <c r="G472" s="68">
        <f>E472+F472</f>
        <v>10184.5</v>
      </c>
      <c r="H472" s="68">
        <v>1250</v>
      </c>
      <c r="I472" s="68">
        <v>264</v>
      </c>
      <c r="J472" s="68">
        <v>0</v>
      </c>
      <c r="K472" s="68">
        <v>70</v>
      </c>
      <c r="L472" s="68">
        <v>43</v>
      </c>
      <c r="M472" s="68">
        <v>12</v>
      </c>
      <c r="N472" s="68">
        <v>315</v>
      </c>
      <c r="O472" s="68" t="s">
        <v>30</v>
      </c>
      <c r="P472" s="70" t="e">
        <f>$U472</f>
        <v>#DIV/0!</v>
      </c>
      <c r="Q472" s="11">
        <f>G472/G$858*0.35</f>
        <v>2.6200477765527377</v>
      </c>
      <c r="R472" s="12">
        <f>H472/H$858*0.3</f>
        <v>1.875</v>
      </c>
      <c r="S472" s="13">
        <f>W472/W$858*0.3</f>
        <v>0.94285714285714284</v>
      </c>
      <c r="T472" s="12" t="e">
        <f>V472/V$858*0.05</f>
        <v>#DIV/0!</v>
      </c>
      <c r="U472" s="14" t="e">
        <f>Q472+R472+S472+T472</f>
        <v>#DIV/0!</v>
      </c>
      <c r="V472" s="15">
        <f>IF(O472="Não",0,1)</f>
        <v>1</v>
      </c>
      <c r="W472" s="15">
        <f>IF(ISERROR(I472+J472+K472+L472+M472+N472),0,I472+J472+K472+L472+M472+N472)</f>
        <v>704</v>
      </c>
      <c r="X472" s="44">
        <f>IF(ISERROR(ABS(1-U472/'Antigo 2020 2'!U472)),0,ABS(1-U472/'Antigo 2020 2'!U472))</f>
        <v>0</v>
      </c>
      <c r="Y472" s="56">
        <f>INT(X472*100000000000)</f>
        <v>0</v>
      </c>
      <c r="Z472" s="15">
        <f>IF(COUNTIF(Y$5:Y472,Y472)&gt;1,RANK(Y472,Y$5:Y$857)+COUNTIF(Y$5:Y472,Y472)-1,RANK(Y472,Y$5:Y$857))</f>
        <v>468</v>
      </c>
    </row>
    <row r="473" spans="1:26" ht="16.5" thickTop="1" thickBot="1">
      <c r="A473" s="65" t="s">
        <v>972</v>
      </c>
      <c r="B473" s="66" t="s">
        <v>973</v>
      </c>
      <c r="C473" s="67">
        <v>1014</v>
      </c>
      <c r="D473" s="67">
        <v>958</v>
      </c>
      <c r="E473" s="67">
        <f>(C473+D473)/2</f>
        <v>986</v>
      </c>
      <c r="F473" s="68">
        <v>12763</v>
      </c>
      <c r="G473" s="68">
        <f>E473+F473</f>
        <v>13749</v>
      </c>
      <c r="H473" s="68">
        <v>1450</v>
      </c>
      <c r="I473" s="68">
        <v>97</v>
      </c>
      <c r="J473" s="68">
        <v>0</v>
      </c>
      <c r="K473" s="68">
        <v>155</v>
      </c>
      <c r="L473" s="68">
        <v>0</v>
      </c>
      <c r="M473" s="68">
        <v>0</v>
      </c>
      <c r="N473" s="68">
        <v>5</v>
      </c>
      <c r="O473" s="68" t="s">
        <v>30</v>
      </c>
      <c r="P473" s="70" t="e">
        <f>$U473</f>
        <v>#DIV/0!</v>
      </c>
      <c r="Q473" s="11">
        <f>G473/G$858*0.35</f>
        <v>3.5370452039691291</v>
      </c>
      <c r="R473" s="12">
        <f>H473/H$858*0.3</f>
        <v>2.1749999999999998</v>
      </c>
      <c r="S473" s="13">
        <f>W473/W$858*0.3</f>
        <v>0.34419642857142857</v>
      </c>
      <c r="T473" s="12" t="e">
        <f>V473/V$858*0.05</f>
        <v>#DIV/0!</v>
      </c>
      <c r="U473" s="14" t="e">
        <f>Q473+R473+S473+T473</f>
        <v>#DIV/0!</v>
      </c>
      <c r="V473" s="15">
        <f>IF(O473="Não",0,1)</f>
        <v>1</v>
      </c>
      <c r="W473" s="15">
        <f>IF(ISERROR(I473+J473+K473+L473+M473+N473),0,I473+J473+K473+L473+M473+N473)</f>
        <v>257</v>
      </c>
      <c r="X473" s="44">
        <f>IF(ISERROR(ABS(1-U473/'Antigo 2020 2'!U473)),0,ABS(1-U473/'Antigo 2020 2'!U473))</f>
        <v>0</v>
      </c>
      <c r="Y473" s="56">
        <f>INT(X473*100000000000)</f>
        <v>0</v>
      </c>
      <c r="Z473" s="15">
        <f>IF(COUNTIF(Y$5:Y473,Y473)&gt;1,RANK(Y473,Y$5:Y$857)+COUNTIF(Y$5:Y473,Y473)-1,RANK(Y473,Y$5:Y$857))</f>
        <v>469</v>
      </c>
    </row>
    <row r="474" spans="1:26" ht="16.5" thickTop="1" thickBot="1">
      <c r="A474" s="65" t="s">
        <v>974</v>
      </c>
      <c r="B474" s="66" t="s">
        <v>975</v>
      </c>
      <c r="C474" s="67">
        <v>1695.8</v>
      </c>
      <c r="D474" s="67">
        <v>1689</v>
      </c>
      <c r="E474" s="67">
        <f>(C474+D474)/2</f>
        <v>1692.4</v>
      </c>
      <c r="F474" s="68">
        <v>5436</v>
      </c>
      <c r="G474" s="68">
        <f>E474+F474</f>
        <v>7128.4</v>
      </c>
      <c r="H474" s="68">
        <v>1300</v>
      </c>
      <c r="I474" s="68">
        <v>41</v>
      </c>
      <c r="J474" s="68"/>
      <c r="K474" s="68"/>
      <c r="L474" s="68"/>
      <c r="M474" s="68"/>
      <c r="N474" s="68">
        <v>76</v>
      </c>
      <c r="O474" s="68" t="s">
        <v>23</v>
      </c>
      <c r="P474" s="70" t="e">
        <f>$U474</f>
        <v>#DIV/0!</v>
      </c>
      <c r="Q474" s="11">
        <f>G474/G$858*0.35</f>
        <v>1.8338404998162436</v>
      </c>
      <c r="R474" s="12">
        <f>H474/H$858*0.3</f>
        <v>1.95</v>
      </c>
      <c r="S474" s="13">
        <f>W474/W$858*0.3</f>
        <v>0.15669642857142857</v>
      </c>
      <c r="T474" s="12" t="e">
        <f>V474/V$858*0.05</f>
        <v>#DIV/0!</v>
      </c>
      <c r="U474" s="14" t="e">
        <f>Q474+R474+S474+T474</f>
        <v>#DIV/0!</v>
      </c>
      <c r="V474" s="15">
        <f>IF(O474="Não",0,1)</f>
        <v>0</v>
      </c>
      <c r="W474" s="15">
        <f>IF(ISERROR(I474+J474+K474+L474+M474+N474),0,I474+J474+K474+L474+M474+N474)</f>
        <v>117</v>
      </c>
      <c r="X474" s="44">
        <f>IF(ISERROR(ABS(1-U474/'Antigo 2020 2'!U474)),0,ABS(1-U474/'Antigo 2020 2'!U474))</f>
        <v>0</v>
      </c>
      <c r="Y474" s="56">
        <f>INT(X474*100000000000)</f>
        <v>0</v>
      </c>
      <c r="Z474" s="15">
        <f>IF(COUNTIF(Y$5:Y474,Y474)&gt;1,RANK(Y474,Y$5:Y$857)+COUNTIF(Y$5:Y474,Y474)-1,RANK(Y474,Y$5:Y$857))</f>
        <v>470</v>
      </c>
    </row>
    <row r="475" spans="1:26" ht="16.5" thickTop="1" thickBot="1">
      <c r="A475" s="65" t="s">
        <v>976</v>
      </c>
      <c r="B475" s="66" t="s">
        <v>977</v>
      </c>
      <c r="C475" s="67">
        <v>49.5</v>
      </c>
      <c r="D475" s="67">
        <v>134</v>
      </c>
      <c r="E475" s="67">
        <f>(C475+D475)/2</f>
        <v>91.75</v>
      </c>
      <c r="F475" s="68">
        <v>8506</v>
      </c>
      <c r="G475" s="68">
        <f>E475+F475</f>
        <v>8597.75</v>
      </c>
      <c r="H475" s="68">
        <v>40</v>
      </c>
      <c r="I475" s="68">
        <v>0</v>
      </c>
      <c r="J475" s="68">
        <v>0</v>
      </c>
      <c r="K475" s="68">
        <v>10</v>
      </c>
      <c r="L475" s="68">
        <v>0</v>
      </c>
      <c r="M475" s="68">
        <v>0</v>
      </c>
      <c r="N475" s="68">
        <v>0</v>
      </c>
      <c r="O475" s="68" t="s">
        <v>23</v>
      </c>
      <c r="P475" s="70" t="e">
        <f>$U475</f>
        <v>#DIV/0!</v>
      </c>
      <c r="Q475" s="11">
        <f>G475/G$858*0.35</f>
        <v>2.2118430723998528</v>
      </c>
      <c r="R475" s="12">
        <f>H475/H$858*0.3</f>
        <v>0.06</v>
      </c>
      <c r="S475" s="13">
        <f>W475/W$858*0.3</f>
        <v>1.3392857142857142E-2</v>
      </c>
      <c r="T475" s="12" t="e">
        <f>V475/V$858*0.05</f>
        <v>#DIV/0!</v>
      </c>
      <c r="U475" s="14" t="e">
        <f>Q475+R475+S475+T475</f>
        <v>#DIV/0!</v>
      </c>
      <c r="V475" s="15">
        <f>IF(O475="Não",0,1)</f>
        <v>0</v>
      </c>
      <c r="W475" s="15">
        <f>IF(ISERROR(I475+J475+K475+L475+M475+N475),0,I475+J475+K475+L475+M475+N475)</f>
        <v>10</v>
      </c>
      <c r="X475" s="44">
        <f>IF(ISERROR(ABS(1-U475/'Antigo 2020 2'!U475)),0,ABS(1-U475/'Antigo 2020 2'!U475))</f>
        <v>0</v>
      </c>
      <c r="Y475" s="56">
        <f>INT(X475*100000000000)</f>
        <v>0</v>
      </c>
      <c r="Z475" s="15">
        <f>IF(COUNTIF(Y$5:Y475,Y475)&gt;1,RANK(Y475,Y$5:Y$857)+COUNTIF(Y$5:Y475,Y475)-1,RANK(Y475,Y$5:Y$857))</f>
        <v>471</v>
      </c>
    </row>
    <row r="476" spans="1:26" ht="16.5" thickTop="1" thickBot="1">
      <c r="A476" s="65" t="s">
        <v>978</v>
      </c>
      <c r="B476" s="66" t="s">
        <v>979</v>
      </c>
      <c r="C476" s="67">
        <v>430.26</v>
      </c>
      <c r="D476" s="67">
        <v>432</v>
      </c>
      <c r="E476" s="67">
        <f>(C476+D476)/2</f>
        <v>431.13</v>
      </c>
      <c r="F476" s="68">
        <v>4766</v>
      </c>
      <c r="G476" s="68">
        <f>E476+F476</f>
        <v>5197.13</v>
      </c>
      <c r="H476" s="68">
        <v>70</v>
      </c>
      <c r="I476" s="68">
        <v>54</v>
      </c>
      <c r="J476" s="68">
        <v>0</v>
      </c>
      <c r="K476" s="68">
        <v>26</v>
      </c>
      <c r="L476" s="68">
        <v>0</v>
      </c>
      <c r="M476" s="68">
        <v>0</v>
      </c>
      <c r="N476" s="68">
        <v>6</v>
      </c>
      <c r="O476" s="68" t="s">
        <v>23</v>
      </c>
      <c r="P476" s="70" t="e">
        <f>$U476</f>
        <v>#DIV/0!</v>
      </c>
      <c r="Q476" s="11">
        <f>G476/G$858*0.35</f>
        <v>1.3370051451672178</v>
      </c>
      <c r="R476" s="12">
        <f>H476/H$858*0.3</f>
        <v>0.105</v>
      </c>
      <c r="S476" s="13">
        <f>W476/W$858*0.3</f>
        <v>0.11517857142857144</v>
      </c>
      <c r="T476" s="12" t="e">
        <f>V476/V$858*0.05</f>
        <v>#DIV/0!</v>
      </c>
      <c r="U476" s="14" t="e">
        <f>Q476+R476+S476+T476</f>
        <v>#DIV/0!</v>
      </c>
      <c r="V476" s="15">
        <f>IF(O476="Não",0,1)</f>
        <v>0</v>
      </c>
      <c r="W476" s="15">
        <f>IF(ISERROR(I476+J476+K476+L476+M476+N476),0,I476+J476+K476+L476+M476+N476)</f>
        <v>86</v>
      </c>
      <c r="X476" s="44">
        <f>IF(ISERROR(ABS(1-U476/'Antigo 2020 2'!U476)),0,ABS(1-U476/'Antigo 2020 2'!U476))</f>
        <v>0</v>
      </c>
      <c r="Y476" s="56">
        <f>INT(X476*100000000000)</f>
        <v>0</v>
      </c>
      <c r="Z476" s="15">
        <f>IF(COUNTIF(Y$5:Y476,Y476)&gt;1,RANK(Y476,Y$5:Y$857)+COUNTIF(Y$5:Y476,Y476)-1,RANK(Y476,Y$5:Y$857))</f>
        <v>472</v>
      </c>
    </row>
    <row r="477" spans="1:26" ht="16.5" thickTop="1" thickBot="1">
      <c r="A477" s="65" t="s">
        <v>980</v>
      </c>
      <c r="B477" s="66" t="s">
        <v>981</v>
      </c>
      <c r="C477" s="67">
        <v>6194.5</v>
      </c>
      <c r="D477" s="67">
        <v>6374</v>
      </c>
      <c r="E477" s="67">
        <f>(C477+D477)/2</f>
        <v>6284.25</v>
      </c>
      <c r="F477" s="68">
        <v>36427</v>
      </c>
      <c r="G477" s="68">
        <f>E477+F477</f>
        <v>42711.25</v>
      </c>
      <c r="H477" s="68">
        <v>1200</v>
      </c>
      <c r="I477" s="68">
        <v>567</v>
      </c>
      <c r="J477" s="68">
        <v>0</v>
      </c>
      <c r="K477" s="68">
        <v>400</v>
      </c>
      <c r="L477" s="68">
        <v>200</v>
      </c>
      <c r="M477" s="68">
        <v>0</v>
      </c>
      <c r="N477" s="68">
        <v>300</v>
      </c>
      <c r="O477" s="68" t="s">
        <v>30</v>
      </c>
      <c r="P477" s="70" t="e">
        <f>$U477</f>
        <v>#DIV/0!</v>
      </c>
      <c r="Q477" s="11">
        <f>G477/G$858*0.35</f>
        <v>10.987826166850422</v>
      </c>
      <c r="R477" s="12">
        <f>H477/H$858*0.3</f>
        <v>1.7999999999999998</v>
      </c>
      <c r="S477" s="13">
        <f>W477/W$858*0.3</f>
        <v>1.9647321428571429</v>
      </c>
      <c r="T477" s="12" t="e">
        <f>V477/V$858*0.05</f>
        <v>#DIV/0!</v>
      </c>
      <c r="U477" s="14" t="e">
        <f>Q477+R477+S477+T477</f>
        <v>#DIV/0!</v>
      </c>
      <c r="V477" s="15">
        <f>IF(O477="Não",0,1)</f>
        <v>1</v>
      </c>
      <c r="W477" s="15">
        <f>IF(ISERROR(I477+J477+K477+L477+M477+N477),0,I477+J477+K477+L477+M477+N477)</f>
        <v>1467</v>
      </c>
      <c r="X477" s="44">
        <f>IF(ISERROR(ABS(1-U477/'Antigo 2020 2'!U477)),0,ABS(1-U477/'Antigo 2020 2'!U477))</f>
        <v>0</v>
      </c>
      <c r="Y477" s="56">
        <f>INT(X477*100000000000)</f>
        <v>0</v>
      </c>
      <c r="Z477" s="15">
        <f>IF(COUNTIF(Y$5:Y477,Y477)&gt;1,RANK(Y477,Y$5:Y$857)+COUNTIF(Y$5:Y477,Y477)-1,RANK(Y477,Y$5:Y$857))</f>
        <v>473</v>
      </c>
    </row>
    <row r="478" spans="1:26" ht="16.5" thickTop="1" thickBot="1">
      <c r="A478" s="65" t="s">
        <v>982</v>
      </c>
      <c r="B478" s="66" t="s">
        <v>983</v>
      </c>
      <c r="C478" s="67">
        <v>7121</v>
      </c>
      <c r="D478" s="67">
        <v>6636</v>
      </c>
      <c r="E478" s="67">
        <f>(C478+D478)/2</f>
        <v>6878.5</v>
      </c>
      <c r="F478" s="68">
        <v>4952</v>
      </c>
      <c r="G478" s="68">
        <f>E478+F478</f>
        <v>11830.5</v>
      </c>
      <c r="H478" s="68">
        <v>600</v>
      </c>
      <c r="I478" s="68">
        <v>21</v>
      </c>
      <c r="J478" s="68">
        <v>0</v>
      </c>
      <c r="K478" s="68">
        <v>80</v>
      </c>
      <c r="L478" s="68">
        <v>0</v>
      </c>
      <c r="M478" s="68">
        <v>0</v>
      </c>
      <c r="N478" s="68">
        <v>5</v>
      </c>
      <c r="O478" s="68" t="s">
        <v>30</v>
      </c>
      <c r="P478" s="70" t="e">
        <f>$U478</f>
        <v>#DIV/0!</v>
      </c>
      <c r="Q478" s="11">
        <f>G478/G$858*0.35</f>
        <v>3.0434950385887536</v>
      </c>
      <c r="R478" s="12">
        <f>H478/H$858*0.3</f>
        <v>0.89999999999999991</v>
      </c>
      <c r="S478" s="13">
        <f>W478/W$858*0.3</f>
        <v>0.14196428571428571</v>
      </c>
      <c r="T478" s="12" t="e">
        <f>V478/V$858*0.05</f>
        <v>#DIV/0!</v>
      </c>
      <c r="U478" s="14" t="e">
        <f>Q478+R478+S478+T478</f>
        <v>#DIV/0!</v>
      </c>
      <c r="V478" s="15">
        <f>IF(O478="Não",0,1)</f>
        <v>1</v>
      </c>
      <c r="W478" s="15">
        <f>IF(ISERROR(I478+J478+K478+L478+M478+N478),0,I478+J478+K478+L478+M478+N478)</f>
        <v>106</v>
      </c>
      <c r="X478" s="44">
        <f>IF(ISERROR(ABS(1-U478/'Antigo 2020 2'!U478)),0,ABS(1-U478/'Antigo 2020 2'!U478))</f>
        <v>0</v>
      </c>
      <c r="Y478" s="56">
        <f>INT(X478*100000000000)</f>
        <v>0</v>
      </c>
      <c r="Z478" s="15">
        <f>IF(COUNTIF(Y$5:Y478,Y478)&gt;1,RANK(Y478,Y$5:Y$857)+COUNTIF(Y$5:Y478,Y478)-1,RANK(Y478,Y$5:Y$857))</f>
        <v>474</v>
      </c>
    </row>
    <row r="479" spans="1:26" ht="16.5" thickTop="1" thickBot="1">
      <c r="A479" s="65" t="s">
        <v>984</v>
      </c>
      <c r="B479" s="66" t="s">
        <v>985</v>
      </c>
      <c r="C479" s="67">
        <v>3504.4000000000005</v>
      </c>
      <c r="D479" s="67">
        <v>2728</v>
      </c>
      <c r="E479" s="67">
        <f>(C479+D479)/2</f>
        <v>3116.2000000000003</v>
      </c>
      <c r="F479" s="68">
        <v>16805</v>
      </c>
      <c r="G479" s="68">
        <f>E479+F479</f>
        <v>19921.2</v>
      </c>
      <c r="H479" s="68">
        <v>1514</v>
      </c>
      <c r="I479" s="68">
        <v>560</v>
      </c>
      <c r="J479" s="68">
        <v>0</v>
      </c>
      <c r="K479" s="68">
        <v>0</v>
      </c>
      <c r="L479" s="68">
        <v>0</v>
      </c>
      <c r="M479" s="68">
        <v>0</v>
      </c>
      <c r="N479" s="68">
        <v>218</v>
      </c>
      <c r="O479" s="68" t="s">
        <v>30</v>
      </c>
      <c r="P479" s="70" t="e">
        <f>$U479</f>
        <v>#DIV/0!</v>
      </c>
      <c r="Q479" s="11">
        <f>G479/G$858*0.35</f>
        <v>5.1248952590959203</v>
      </c>
      <c r="R479" s="12">
        <f>H479/H$858*0.3</f>
        <v>2.2709999999999999</v>
      </c>
      <c r="S479" s="13">
        <f>W479/W$858*0.3</f>
        <v>1.0419642857142857</v>
      </c>
      <c r="T479" s="12" t="e">
        <f>V479/V$858*0.05</f>
        <v>#DIV/0!</v>
      </c>
      <c r="U479" s="14" t="e">
        <f>Q479+R479+S479+T479</f>
        <v>#DIV/0!</v>
      </c>
      <c r="V479" s="15">
        <f>IF(O479="Não",0,1)</f>
        <v>1</v>
      </c>
      <c r="W479" s="15">
        <f>IF(ISERROR(I479+J479+K479+L479+M479+N479),0,I479+J479+K479+L479+M479+N479)</f>
        <v>778</v>
      </c>
      <c r="X479" s="44">
        <f>IF(ISERROR(ABS(1-U479/'Antigo 2020 2'!U479)),0,ABS(1-U479/'Antigo 2020 2'!U479))</f>
        <v>0</v>
      </c>
      <c r="Y479" s="56">
        <f>INT(X479*100000000000)</f>
        <v>0</v>
      </c>
      <c r="Z479" s="15">
        <f>IF(COUNTIF(Y$5:Y479,Y479)&gt;1,RANK(Y479,Y$5:Y$857)+COUNTIF(Y$5:Y479,Y479)-1,RANK(Y479,Y$5:Y$857))</f>
        <v>475</v>
      </c>
    </row>
    <row r="480" spans="1:26" ht="16.5" thickTop="1" thickBot="1">
      <c r="A480" s="65" t="s">
        <v>986</v>
      </c>
      <c r="B480" s="66" t="s">
        <v>987</v>
      </c>
      <c r="C480" s="67">
        <v>2030</v>
      </c>
      <c r="D480" s="67">
        <v>2229</v>
      </c>
      <c r="E480" s="67">
        <f>(C480+D480)/2</f>
        <v>2129.5</v>
      </c>
      <c r="F480" s="68">
        <v>6760</v>
      </c>
      <c r="G480" s="68">
        <f>E480+F480</f>
        <v>8889.5</v>
      </c>
      <c r="H480" s="68">
        <v>35</v>
      </c>
      <c r="I480" s="68">
        <v>0</v>
      </c>
      <c r="J480" s="68">
        <v>0</v>
      </c>
      <c r="K480" s="68">
        <v>0</v>
      </c>
      <c r="L480" s="68">
        <v>0</v>
      </c>
      <c r="M480" s="68">
        <v>0</v>
      </c>
      <c r="N480" s="68">
        <v>15</v>
      </c>
      <c r="O480" s="68" t="s">
        <v>23</v>
      </c>
      <c r="P480" s="70" t="e">
        <f>$U480</f>
        <v>#DIV/0!</v>
      </c>
      <c r="Q480" s="11">
        <f>G480/G$858*0.35</f>
        <v>2.2868981991914734</v>
      </c>
      <c r="R480" s="12">
        <f>H480/H$858*0.3</f>
        <v>5.2499999999999998E-2</v>
      </c>
      <c r="S480" s="13">
        <f>W480/W$858*0.3</f>
        <v>2.0089285714285712E-2</v>
      </c>
      <c r="T480" s="12" t="e">
        <f>V480/V$858*0.05</f>
        <v>#DIV/0!</v>
      </c>
      <c r="U480" s="14" t="e">
        <f>Q480+R480+S480+T480</f>
        <v>#DIV/0!</v>
      </c>
      <c r="V480" s="15">
        <f>IF(O480="Não",0,1)</f>
        <v>0</v>
      </c>
      <c r="W480" s="15">
        <f>IF(ISERROR(I480+J480+K480+L480+M480+N480),0,I480+J480+K480+L480+M480+N480)</f>
        <v>15</v>
      </c>
      <c r="X480" s="44">
        <f>IF(ISERROR(ABS(1-U480/'Antigo 2020 2'!U480)),0,ABS(1-U480/'Antigo 2020 2'!U480))</f>
        <v>0</v>
      </c>
      <c r="Y480" s="56">
        <f>INT(X480*100000000000)</f>
        <v>0</v>
      </c>
      <c r="Z480" s="15">
        <f>IF(COUNTIF(Y$5:Y480,Y480)&gt;1,RANK(Y480,Y$5:Y$857)+COUNTIF(Y$5:Y480,Y480)-1,RANK(Y480,Y$5:Y$857))</f>
        <v>476</v>
      </c>
    </row>
    <row r="481" spans="1:26" ht="16.5" thickTop="1" thickBot="1">
      <c r="A481" s="65" t="s">
        <v>988</v>
      </c>
      <c r="B481" s="66" t="s">
        <v>989</v>
      </c>
      <c r="C481" s="67">
        <v>968</v>
      </c>
      <c r="D481" s="67">
        <v>967</v>
      </c>
      <c r="E481" s="67">
        <f>(C481+D481)/2</f>
        <v>967.5</v>
      </c>
      <c r="F481" s="68">
        <v>14507</v>
      </c>
      <c r="G481" s="68">
        <f>E481+F481</f>
        <v>15474.5</v>
      </c>
      <c r="H481" s="68">
        <v>350</v>
      </c>
      <c r="I481" s="68">
        <v>176</v>
      </c>
      <c r="J481" s="68"/>
      <c r="K481" s="68">
        <v>2</v>
      </c>
      <c r="L481" s="68">
        <v>0</v>
      </c>
      <c r="M481" s="68">
        <v>0</v>
      </c>
      <c r="N481" s="68">
        <v>2</v>
      </c>
      <c r="O481" s="68" t="s">
        <v>23</v>
      </c>
      <c r="P481" s="70" t="e">
        <f>$U481</f>
        <v>#DIV/0!</v>
      </c>
      <c r="Q481" s="11">
        <f>G481/G$858*0.35</f>
        <v>3.9809445056964345</v>
      </c>
      <c r="R481" s="12">
        <f>H481/H$858*0.3</f>
        <v>0.52500000000000002</v>
      </c>
      <c r="S481" s="13">
        <f>W481/W$858*0.3</f>
        <v>0.24107142857142858</v>
      </c>
      <c r="T481" s="12" t="e">
        <f>V481/V$858*0.05</f>
        <v>#DIV/0!</v>
      </c>
      <c r="U481" s="14" t="e">
        <f>Q481+R481+S481+T481</f>
        <v>#DIV/0!</v>
      </c>
      <c r="V481" s="15">
        <f>IF(O481="Não",0,1)</f>
        <v>0</v>
      </c>
      <c r="W481" s="15">
        <f>IF(ISERROR(I481+J481+K481+L481+M481+N481),0,I481+J481+K481+L481+M481+N481)</f>
        <v>180</v>
      </c>
      <c r="X481" s="44">
        <f>IF(ISERROR(ABS(1-U481/'Antigo 2020 2'!U481)),0,ABS(1-U481/'Antigo 2020 2'!U481))</f>
        <v>0</v>
      </c>
      <c r="Y481" s="56">
        <f>INT(X481*100000000000)</f>
        <v>0</v>
      </c>
      <c r="Z481" s="15">
        <f>IF(COUNTIF(Y$5:Y481,Y481)&gt;1,RANK(Y481,Y$5:Y$857)+COUNTIF(Y$5:Y481,Y481)-1,RANK(Y481,Y$5:Y$857))</f>
        <v>477</v>
      </c>
    </row>
    <row r="482" spans="1:26" ht="16.5" thickTop="1" thickBot="1">
      <c r="A482" s="65" t="s">
        <v>990</v>
      </c>
      <c r="B482" s="66" t="s">
        <v>991</v>
      </c>
      <c r="C482" s="67">
        <v>13135.8</v>
      </c>
      <c r="D482" s="67">
        <v>15074</v>
      </c>
      <c r="E482" s="67">
        <f>(C482+D482)/2</f>
        <v>14104.9</v>
      </c>
      <c r="F482" s="68">
        <v>34788</v>
      </c>
      <c r="G482" s="68">
        <f>E482+F482</f>
        <v>48892.9</v>
      </c>
      <c r="H482" s="68">
        <v>678</v>
      </c>
      <c r="I482" s="68">
        <v>144</v>
      </c>
      <c r="J482" s="68">
        <v>0</v>
      </c>
      <c r="K482" s="68">
        <v>50</v>
      </c>
      <c r="L482" s="68">
        <v>0</v>
      </c>
      <c r="M482" s="68">
        <v>0</v>
      </c>
      <c r="N482" s="68">
        <v>0</v>
      </c>
      <c r="O482" s="68" t="s">
        <v>23</v>
      </c>
      <c r="P482" s="70" t="e">
        <f>$U482</f>
        <v>#DIV/0!</v>
      </c>
      <c r="Q482" s="11">
        <f>G482/G$858*0.35</f>
        <v>12.578107313487688</v>
      </c>
      <c r="R482" s="12">
        <f>H482/H$858*0.3</f>
        <v>1.0169999999999999</v>
      </c>
      <c r="S482" s="13">
        <f>W482/W$858*0.3</f>
        <v>0.25982142857142859</v>
      </c>
      <c r="T482" s="12" t="e">
        <f>V482/V$858*0.05</f>
        <v>#DIV/0!</v>
      </c>
      <c r="U482" s="14" t="e">
        <f>Q482+R482+S482+T482</f>
        <v>#DIV/0!</v>
      </c>
      <c r="V482" s="15">
        <f>IF(O482="Não",0,1)</f>
        <v>0</v>
      </c>
      <c r="W482" s="15">
        <f>IF(ISERROR(I482+J482+K482+L482+M482+N482),0,I482+J482+K482+L482+M482+N482)</f>
        <v>194</v>
      </c>
      <c r="X482" s="44">
        <f>IF(ISERROR(ABS(1-U482/'Antigo 2020 2'!U482)),0,ABS(1-U482/'Antigo 2020 2'!U482))</f>
        <v>0</v>
      </c>
      <c r="Y482" s="56">
        <f>INT(X482*100000000000)</f>
        <v>0</v>
      </c>
      <c r="Z482" s="15">
        <f>IF(COUNTIF(Y$5:Y482,Y482)&gt;1,RANK(Y482,Y$5:Y$857)+COUNTIF(Y$5:Y482,Y482)-1,RANK(Y482,Y$5:Y$857))</f>
        <v>478</v>
      </c>
    </row>
    <row r="483" spans="1:26" ht="16.5" thickTop="1" thickBot="1">
      <c r="A483" s="65" t="s">
        <v>992</v>
      </c>
      <c r="B483" s="66" t="s">
        <v>993</v>
      </c>
      <c r="C483" s="67">
        <v>1326</v>
      </c>
      <c r="D483" s="67">
        <v>1434</v>
      </c>
      <c r="E483" s="67">
        <f>(C483+D483)/2</f>
        <v>1380</v>
      </c>
      <c r="F483" s="68">
        <v>28577</v>
      </c>
      <c r="G483" s="68">
        <f>E483+F483</f>
        <v>29957</v>
      </c>
      <c r="H483" s="68">
        <v>3095</v>
      </c>
      <c r="I483" s="68">
        <v>194</v>
      </c>
      <c r="J483" s="68">
        <v>0</v>
      </c>
      <c r="K483" s="68">
        <v>453</v>
      </c>
      <c r="L483" s="68">
        <v>406</v>
      </c>
      <c r="M483" s="68">
        <v>0</v>
      </c>
      <c r="N483" s="68">
        <v>332</v>
      </c>
      <c r="O483" s="68" t="s">
        <v>30</v>
      </c>
      <c r="P483" s="70" t="e">
        <f>$U483</f>
        <v>#DIV/0!</v>
      </c>
      <c r="Q483" s="11">
        <f>G483/G$858*0.35</f>
        <v>7.7066887173833152</v>
      </c>
      <c r="R483" s="12">
        <f>H483/H$858*0.3</f>
        <v>4.6425000000000001</v>
      </c>
      <c r="S483" s="13">
        <f>W483/W$858*0.3</f>
        <v>1.8549107142857142</v>
      </c>
      <c r="T483" s="12" t="e">
        <f>V483/V$858*0.05</f>
        <v>#DIV/0!</v>
      </c>
      <c r="U483" s="14" t="e">
        <f>Q483+R483+S483+T483</f>
        <v>#DIV/0!</v>
      </c>
      <c r="V483" s="15">
        <f>IF(O483="Não",0,1)</f>
        <v>1</v>
      </c>
      <c r="W483" s="15">
        <f>IF(ISERROR(I483+J483+K483+L483+M483+N483),0,I483+J483+K483+L483+M483+N483)</f>
        <v>1385</v>
      </c>
      <c r="X483" s="44">
        <f>IF(ISERROR(ABS(1-U483/'Antigo 2020 2'!U483)),0,ABS(1-U483/'Antigo 2020 2'!U483))</f>
        <v>0</v>
      </c>
      <c r="Y483" s="56">
        <f>INT(X483*100000000000)</f>
        <v>0</v>
      </c>
      <c r="Z483" s="15">
        <f>IF(COUNTIF(Y$5:Y483,Y483)&gt;1,RANK(Y483,Y$5:Y$857)+COUNTIF(Y$5:Y483,Y483)-1,RANK(Y483,Y$5:Y$857))</f>
        <v>479</v>
      </c>
    </row>
    <row r="484" spans="1:26" ht="16.5" thickTop="1" thickBot="1">
      <c r="A484" s="65" t="s">
        <v>994</v>
      </c>
      <c r="B484" s="66" t="s">
        <v>995</v>
      </c>
      <c r="C484" s="67">
        <v>83</v>
      </c>
      <c r="D484" s="67">
        <v>96</v>
      </c>
      <c r="E484" s="67">
        <f>(C484+D484)/2</f>
        <v>89.5</v>
      </c>
      <c r="F484" s="68">
        <v>17443</v>
      </c>
      <c r="G484" s="68">
        <f>E484+F484</f>
        <v>17532.5</v>
      </c>
      <c r="H484" s="68">
        <v>480</v>
      </c>
      <c r="I484" s="68">
        <v>96</v>
      </c>
      <c r="J484" s="68">
        <v>0</v>
      </c>
      <c r="K484" s="68">
        <v>0</v>
      </c>
      <c r="L484" s="68">
        <v>0</v>
      </c>
      <c r="M484" s="68">
        <v>0</v>
      </c>
      <c r="N484" s="68">
        <v>0</v>
      </c>
      <c r="O484" s="68" t="s">
        <v>30</v>
      </c>
      <c r="P484" s="70" t="e">
        <f>$U484</f>
        <v>#DIV/0!</v>
      </c>
      <c r="Q484" s="11">
        <f>G484/G$858*0.35</f>
        <v>4.5103822124219031</v>
      </c>
      <c r="R484" s="12">
        <f>H484/H$858*0.3</f>
        <v>0.72</v>
      </c>
      <c r="S484" s="13">
        <f>W484/W$858*0.3</f>
        <v>0.12857142857142856</v>
      </c>
      <c r="T484" s="12" t="e">
        <f>V484/V$858*0.05</f>
        <v>#DIV/0!</v>
      </c>
      <c r="U484" s="14" t="e">
        <f>Q484+R484+S484+T484</f>
        <v>#DIV/0!</v>
      </c>
      <c r="V484" s="15">
        <f>IF(O484="Não",0,1)</f>
        <v>1</v>
      </c>
      <c r="W484" s="15">
        <f>IF(ISERROR(I484+J484+K484+L484+M484+N484),0,I484+J484+K484+L484+M484+N484)</f>
        <v>96</v>
      </c>
      <c r="X484" s="44">
        <f>IF(ISERROR(ABS(1-U484/'Antigo 2020 2'!U484)),0,ABS(1-U484/'Antigo 2020 2'!U484))</f>
        <v>0</v>
      </c>
      <c r="Y484" s="56">
        <f>INT(X484*100000000000)</f>
        <v>0</v>
      </c>
      <c r="Z484" s="15">
        <f>IF(COUNTIF(Y$5:Y484,Y484)&gt;1,RANK(Y484,Y$5:Y$857)+COUNTIF(Y$5:Y484,Y484)-1,RANK(Y484,Y$5:Y$857))</f>
        <v>480</v>
      </c>
    </row>
    <row r="485" spans="1:26" ht="16.5" thickTop="1" thickBot="1">
      <c r="A485" s="65" t="s">
        <v>996</v>
      </c>
      <c r="B485" s="66" t="s">
        <v>997</v>
      </c>
      <c r="C485" s="67">
        <v>5298.4000000000015</v>
      </c>
      <c r="D485" s="67">
        <v>4857</v>
      </c>
      <c r="E485" s="67">
        <f>(C485+D485)/2</f>
        <v>5077.7000000000007</v>
      </c>
      <c r="F485" s="68">
        <v>7743</v>
      </c>
      <c r="G485" s="68">
        <f>E485+F485</f>
        <v>12820.7</v>
      </c>
      <c r="H485" s="68">
        <v>520</v>
      </c>
      <c r="I485" s="68">
        <v>316</v>
      </c>
      <c r="J485" s="68">
        <v>0</v>
      </c>
      <c r="K485" s="68">
        <v>160</v>
      </c>
      <c r="L485" s="68">
        <v>80</v>
      </c>
      <c r="M485" s="68">
        <v>0</v>
      </c>
      <c r="N485" s="68">
        <v>90</v>
      </c>
      <c r="O485" s="68" t="s">
        <v>30</v>
      </c>
      <c r="P485" s="70" t="e">
        <f>$U485</f>
        <v>#DIV/0!</v>
      </c>
      <c r="Q485" s="11">
        <f>G485/G$858*0.35</f>
        <v>3.2982322675486957</v>
      </c>
      <c r="R485" s="12">
        <f>H485/H$858*0.3</f>
        <v>0.78</v>
      </c>
      <c r="S485" s="13">
        <f>W485/W$858*0.3</f>
        <v>0.86517857142857146</v>
      </c>
      <c r="T485" s="12" t="e">
        <f>V485/V$858*0.05</f>
        <v>#DIV/0!</v>
      </c>
      <c r="U485" s="14" t="e">
        <f>Q485+R485+S485+T485</f>
        <v>#DIV/0!</v>
      </c>
      <c r="V485" s="15">
        <f>IF(O485="Não",0,1)</f>
        <v>1</v>
      </c>
      <c r="W485" s="15">
        <f>IF(ISERROR(I485+J485+K485+L485+M485+N485),0,I485+J485+K485+L485+M485+N485)</f>
        <v>646</v>
      </c>
      <c r="X485" s="44">
        <f>IF(ISERROR(ABS(1-U485/'Antigo 2020 2'!U485)),0,ABS(1-U485/'Antigo 2020 2'!U485))</f>
        <v>0</v>
      </c>
      <c r="Y485" s="56">
        <f>INT(X485*100000000000)</f>
        <v>0</v>
      </c>
      <c r="Z485" s="15">
        <f>IF(COUNTIF(Y$5:Y485,Y485)&gt;1,RANK(Y485,Y$5:Y$857)+COUNTIF(Y$5:Y485,Y485)-1,RANK(Y485,Y$5:Y$857))</f>
        <v>481</v>
      </c>
    </row>
    <row r="486" spans="1:26" ht="16.5" thickTop="1" thickBot="1">
      <c r="A486" s="65" t="s">
        <v>998</v>
      </c>
      <c r="B486" s="66" t="s">
        <v>999</v>
      </c>
      <c r="C486" s="67">
        <v>462</v>
      </c>
      <c r="D486" s="67">
        <v>432</v>
      </c>
      <c r="E486" s="67">
        <f>(C486+D486)/2</f>
        <v>447</v>
      </c>
      <c r="F486" s="68">
        <v>11089</v>
      </c>
      <c r="G486" s="68">
        <f>E486+F486</f>
        <v>11536</v>
      </c>
      <c r="H486" s="68">
        <v>1434</v>
      </c>
      <c r="I486" s="68">
        <v>131</v>
      </c>
      <c r="J486" s="68">
        <v>0</v>
      </c>
      <c r="K486" s="68">
        <v>0</v>
      </c>
      <c r="L486" s="68">
        <v>29</v>
      </c>
      <c r="M486" s="68">
        <v>0</v>
      </c>
      <c r="N486" s="68">
        <v>8</v>
      </c>
      <c r="O486" s="68" t="s">
        <v>30</v>
      </c>
      <c r="P486" s="70" t="e">
        <f>$U486</f>
        <v>#DIV/0!</v>
      </c>
      <c r="Q486" s="11">
        <f>G486/G$858*0.35</f>
        <v>2.9677324513046672</v>
      </c>
      <c r="R486" s="12">
        <f>H486/H$858*0.3</f>
        <v>2.1509999999999998</v>
      </c>
      <c r="S486" s="13">
        <f>W486/W$858*0.3</f>
        <v>0.22499999999999998</v>
      </c>
      <c r="T486" s="12" t="e">
        <f>V486/V$858*0.05</f>
        <v>#DIV/0!</v>
      </c>
      <c r="U486" s="14" t="e">
        <f>Q486+R486+S486+T486</f>
        <v>#DIV/0!</v>
      </c>
      <c r="V486" s="15">
        <f>IF(O486="Não",0,1)</f>
        <v>1</v>
      </c>
      <c r="W486" s="15">
        <f>IF(ISERROR(I486+J486+K486+L486+M486+N486),0,I486+J486+K486+L486+M486+N486)</f>
        <v>168</v>
      </c>
      <c r="X486" s="44">
        <f>IF(ISERROR(ABS(1-U486/'Antigo 2020 2'!U486)),0,ABS(1-U486/'Antigo 2020 2'!U486))</f>
        <v>0</v>
      </c>
      <c r="Y486" s="56">
        <f>INT(X486*100000000000)</f>
        <v>0</v>
      </c>
      <c r="Z486" s="15">
        <f>IF(COUNTIF(Y$5:Y486,Y486)&gt;1,RANK(Y486,Y$5:Y$857)+COUNTIF(Y$5:Y486,Y486)-1,RANK(Y486,Y$5:Y$857))</f>
        <v>482</v>
      </c>
    </row>
    <row r="487" spans="1:26" ht="16.5" thickTop="1" thickBot="1">
      <c r="A487" s="65" t="s">
        <v>1000</v>
      </c>
      <c r="B487" s="66" t="s">
        <v>1001</v>
      </c>
      <c r="C487" s="67">
        <v>62017</v>
      </c>
      <c r="D487" s="67">
        <v>61619</v>
      </c>
      <c r="E487" s="67">
        <f>(C487+D487)/2</f>
        <v>61818</v>
      </c>
      <c r="F487" s="68">
        <v>6053</v>
      </c>
      <c r="G487" s="68">
        <f>E487+F487</f>
        <v>67871</v>
      </c>
      <c r="H487" s="68">
        <v>11418</v>
      </c>
      <c r="I487" s="68">
        <v>578</v>
      </c>
      <c r="J487" s="68">
        <v>0</v>
      </c>
      <c r="K487" s="68">
        <v>1208</v>
      </c>
      <c r="L487" s="68">
        <v>0</v>
      </c>
      <c r="M487" s="68">
        <v>0</v>
      </c>
      <c r="N487" s="68">
        <v>548</v>
      </c>
      <c r="O487" s="68" t="s">
        <v>30</v>
      </c>
      <c r="P487" s="70" t="e">
        <f>$U487</f>
        <v>#DIV/0!</v>
      </c>
      <c r="Q487" s="11">
        <f>G487/G$858*0.35</f>
        <v>17.460382212421901</v>
      </c>
      <c r="R487" s="12">
        <f>H487/H$858*0.3</f>
        <v>17.126999999999999</v>
      </c>
      <c r="S487" s="13">
        <f>W487/W$858*0.3</f>
        <v>3.125892857142857</v>
      </c>
      <c r="T487" s="12" t="e">
        <f>V487/V$858*0.05</f>
        <v>#DIV/0!</v>
      </c>
      <c r="U487" s="14" t="e">
        <f>Q487+R487+S487+T487</f>
        <v>#DIV/0!</v>
      </c>
      <c r="V487" s="15">
        <f>IF(O487="Não",0,1)</f>
        <v>1</v>
      </c>
      <c r="W487" s="15">
        <f>IF(ISERROR(I487+J487+K487+L487+M487+N487),0,I487+J487+K487+L487+M487+N487)</f>
        <v>2334</v>
      </c>
      <c r="X487" s="44">
        <f>IF(ISERROR(ABS(1-U487/'Antigo 2020 2'!U487)),0,ABS(1-U487/'Antigo 2020 2'!U487))</f>
        <v>0</v>
      </c>
      <c r="Y487" s="56">
        <f>INT(X487*100000000000)</f>
        <v>0</v>
      </c>
      <c r="Z487" s="15">
        <f>IF(COUNTIF(Y$5:Y487,Y487)&gt;1,RANK(Y487,Y$5:Y$857)+COUNTIF(Y$5:Y487,Y487)-1,RANK(Y487,Y$5:Y$857))</f>
        <v>483</v>
      </c>
    </row>
    <row r="488" spans="1:26" ht="16.5" thickTop="1" thickBot="1">
      <c r="A488" s="65" t="s">
        <v>1002</v>
      </c>
      <c r="B488" s="66" t="s">
        <v>1003</v>
      </c>
      <c r="C488" s="67">
        <v>11072.2</v>
      </c>
      <c r="D488" s="67">
        <v>11111</v>
      </c>
      <c r="E488" s="67">
        <f>(C488+D488)/2</f>
        <v>11091.6</v>
      </c>
      <c r="F488" s="68">
        <v>1939</v>
      </c>
      <c r="G488" s="68">
        <f>E488+F488</f>
        <v>13030.6</v>
      </c>
      <c r="H488" s="68">
        <v>305</v>
      </c>
      <c r="I488" s="68">
        <v>116</v>
      </c>
      <c r="J488" s="68"/>
      <c r="K488" s="68"/>
      <c r="L488" s="68"/>
      <c r="M488" s="68"/>
      <c r="N488" s="68">
        <v>7</v>
      </c>
      <c r="O488" s="68" t="s">
        <v>23</v>
      </c>
      <c r="P488" s="70" t="e">
        <f>$U488</f>
        <v>#DIV/0!</v>
      </c>
      <c r="Q488" s="11">
        <f>G488/G$858*0.35</f>
        <v>3.3522307975009191</v>
      </c>
      <c r="R488" s="12">
        <f>H488/H$858*0.3</f>
        <v>0.45749999999999996</v>
      </c>
      <c r="S488" s="13">
        <f>W488/W$858*0.3</f>
        <v>0.16473214285714285</v>
      </c>
      <c r="T488" s="12" t="e">
        <f>V488/V$858*0.05</f>
        <v>#DIV/0!</v>
      </c>
      <c r="U488" s="14" t="e">
        <f>Q488+R488+S488+T488</f>
        <v>#DIV/0!</v>
      </c>
      <c r="V488" s="15">
        <f>IF(O488="Não",0,1)</f>
        <v>0</v>
      </c>
      <c r="W488" s="15">
        <f>IF(ISERROR(I488+J488+K488+L488+M488+N488),0,I488+J488+K488+L488+M488+N488)</f>
        <v>123</v>
      </c>
      <c r="X488" s="44">
        <f>IF(ISERROR(ABS(1-U488/'Antigo 2020 2'!U488)),0,ABS(1-U488/'Antigo 2020 2'!U488))</f>
        <v>0</v>
      </c>
      <c r="Y488" s="56">
        <f>INT(X488*100000000000)</f>
        <v>0</v>
      </c>
      <c r="Z488" s="15">
        <f>IF(COUNTIF(Y$5:Y488,Y488)&gt;1,RANK(Y488,Y$5:Y$857)+COUNTIF(Y$5:Y488,Y488)-1,RANK(Y488,Y$5:Y$857))</f>
        <v>484</v>
      </c>
    </row>
    <row r="489" spans="1:26" ht="16.5" thickTop="1" thickBot="1">
      <c r="A489" s="65" t="s">
        <v>1004</v>
      </c>
      <c r="B489" s="66" t="s">
        <v>1005</v>
      </c>
      <c r="C489" s="67">
        <v>1000</v>
      </c>
      <c r="D489" s="67">
        <v>760</v>
      </c>
      <c r="E489" s="67">
        <f>(C489+D489)/2</f>
        <v>880</v>
      </c>
      <c r="F489" s="68">
        <v>19113</v>
      </c>
      <c r="G489" s="68">
        <f>E489+F489</f>
        <v>19993</v>
      </c>
      <c r="H489" s="68">
        <v>1600</v>
      </c>
      <c r="I489" s="68">
        <v>249</v>
      </c>
      <c r="J489" s="68">
        <v>0</v>
      </c>
      <c r="K489" s="68">
        <v>0</v>
      </c>
      <c r="L489" s="68">
        <v>0</v>
      </c>
      <c r="M489" s="68">
        <v>0</v>
      </c>
      <c r="N489" s="68">
        <v>40</v>
      </c>
      <c r="O489" s="68" t="s">
        <v>30</v>
      </c>
      <c r="P489" s="70" t="e">
        <f>$U489</f>
        <v>#DIV/0!</v>
      </c>
      <c r="Q489" s="11">
        <f>G489/G$858*0.35</f>
        <v>5.1433664094083058</v>
      </c>
      <c r="R489" s="12">
        <f>H489/H$858*0.3</f>
        <v>2.4</v>
      </c>
      <c r="S489" s="13">
        <f>W489/W$858*0.3</f>
        <v>0.38705357142857139</v>
      </c>
      <c r="T489" s="12" t="e">
        <f>V489/V$858*0.05</f>
        <v>#DIV/0!</v>
      </c>
      <c r="U489" s="14" t="e">
        <f>Q489+R489+S489+T489</f>
        <v>#DIV/0!</v>
      </c>
      <c r="V489" s="15">
        <f>IF(O489="Não",0,1)</f>
        <v>1</v>
      </c>
      <c r="W489" s="15">
        <f>IF(ISERROR(I489+J489+K489+L489+M489+N489),0,I489+J489+K489+L489+M489+N489)</f>
        <v>289</v>
      </c>
      <c r="X489" s="44">
        <f>IF(ISERROR(ABS(1-U489/'Antigo 2020 2'!U489)),0,ABS(1-U489/'Antigo 2020 2'!U489))</f>
        <v>0</v>
      </c>
      <c r="Y489" s="56">
        <f>INT(X489*100000000000)</f>
        <v>0</v>
      </c>
      <c r="Z489" s="15">
        <f>IF(COUNTIF(Y$5:Y489,Y489)&gt;1,RANK(Y489,Y$5:Y$857)+COUNTIF(Y$5:Y489,Y489)-1,RANK(Y489,Y$5:Y$857))</f>
        <v>485</v>
      </c>
    </row>
    <row r="490" spans="1:26" ht="16.5" thickTop="1" thickBot="1">
      <c r="A490" s="65" t="s">
        <v>1006</v>
      </c>
      <c r="B490" s="66" t="s">
        <v>1007</v>
      </c>
      <c r="C490" s="67">
        <v>3067</v>
      </c>
      <c r="D490" s="67">
        <v>3081</v>
      </c>
      <c r="E490" s="67">
        <f>(C490+D490)/2</f>
        <v>3074</v>
      </c>
      <c r="F490" s="68">
        <v>9497</v>
      </c>
      <c r="G490" s="68">
        <f>E490+F490</f>
        <v>12571</v>
      </c>
      <c r="H490" s="68">
        <v>740</v>
      </c>
      <c r="I490" s="68">
        <v>18</v>
      </c>
      <c r="J490" s="68">
        <v>0</v>
      </c>
      <c r="K490" s="68">
        <v>62</v>
      </c>
      <c r="L490" s="68">
        <v>20</v>
      </c>
      <c r="M490" s="68">
        <v>0</v>
      </c>
      <c r="N490" s="68">
        <v>41</v>
      </c>
      <c r="O490" s="68" t="s">
        <v>30</v>
      </c>
      <c r="P490" s="70" t="e">
        <f>$U490</f>
        <v>#DIV/0!</v>
      </c>
      <c r="Q490" s="11">
        <f>G490/G$858*0.35</f>
        <v>3.2339948548327824</v>
      </c>
      <c r="R490" s="12">
        <f>H490/H$858*0.3</f>
        <v>1.1100000000000001</v>
      </c>
      <c r="S490" s="13">
        <f>W490/W$858*0.3</f>
        <v>0.18883928571428571</v>
      </c>
      <c r="T490" s="12" t="e">
        <f>V490/V$858*0.05</f>
        <v>#DIV/0!</v>
      </c>
      <c r="U490" s="14" t="e">
        <f>Q490+R490+S490+T490</f>
        <v>#DIV/0!</v>
      </c>
      <c r="V490" s="15">
        <f>IF(O490="Não",0,1)</f>
        <v>1</v>
      </c>
      <c r="W490" s="15">
        <f>IF(ISERROR(I490+J490+K490+L490+M490+N490),0,I490+J490+K490+L490+M490+N490)</f>
        <v>141</v>
      </c>
      <c r="X490" s="44">
        <f>IF(ISERROR(ABS(1-U490/'Antigo 2020 2'!U490)),0,ABS(1-U490/'Antigo 2020 2'!U490))</f>
        <v>0</v>
      </c>
      <c r="Y490" s="56">
        <f>INT(X490*100000000000)</f>
        <v>0</v>
      </c>
      <c r="Z490" s="15">
        <f>IF(COUNTIF(Y$5:Y490,Y490)&gt;1,RANK(Y490,Y$5:Y$857)+COUNTIF(Y$5:Y490,Y490)-1,RANK(Y490,Y$5:Y$857))</f>
        <v>486</v>
      </c>
    </row>
    <row r="491" spans="1:26" ht="16.5" thickTop="1" thickBot="1">
      <c r="A491" s="65" t="s">
        <v>1008</v>
      </c>
      <c r="B491" s="66" t="s">
        <v>1009</v>
      </c>
      <c r="C491" s="67">
        <v>1112.52</v>
      </c>
      <c r="D491" s="67">
        <v>1041</v>
      </c>
      <c r="E491" s="67">
        <f>(C491+D491)/2</f>
        <v>1076.76</v>
      </c>
      <c r="F491" s="68">
        <v>15762</v>
      </c>
      <c r="G491" s="68">
        <f>E491+F491</f>
        <v>16838.759999999998</v>
      </c>
      <c r="H491" s="68">
        <v>750</v>
      </c>
      <c r="I491" s="68">
        <v>251</v>
      </c>
      <c r="J491" s="68"/>
      <c r="K491" s="68">
        <v>59</v>
      </c>
      <c r="L491" s="68"/>
      <c r="M491" s="68"/>
      <c r="N491" s="68">
        <v>18</v>
      </c>
      <c r="O491" s="68" t="s">
        <v>30</v>
      </c>
      <c r="P491" s="70" t="e">
        <f>$U491</f>
        <v>#DIV/0!</v>
      </c>
      <c r="Q491" s="11">
        <f>G491/G$858*0.35</f>
        <v>4.3319117971334062</v>
      </c>
      <c r="R491" s="12">
        <f>H491/H$858*0.3</f>
        <v>1.125</v>
      </c>
      <c r="S491" s="13">
        <f>W491/W$858*0.3</f>
        <v>0.43928571428571422</v>
      </c>
      <c r="T491" s="12" t="e">
        <f>V491/V$858*0.05</f>
        <v>#DIV/0!</v>
      </c>
      <c r="U491" s="14" t="e">
        <f>Q491+R491+S491+T491</f>
        <v>#DIV/0!</v>
      </c>
      <c r="V491" s="15">
        <f>IF(O491="Não",0,1)</f>
        <v>1</v>
      </c>
      <c r="W491" s="15">
        <f>IF(ISERROR(I491+J491+K491+L491+M491+N491),0,I491+J491+K491+L491+M491+N491)</f>
        <v>328</v>
      </c>
      <c r="X491" s="44">
        <f>IF(ISERROR(ABS(1-U491/'Antigo 2020 2'!U491)),0,ABS(1-U491/'Antigo 2020 2'!U491))</f>
        <v>0</v>
      </c>
      <c r="Y491" s="56">
        <f>INT(X491*100000000000)</f>
        <v>0</v>
      </c>
      <c r="Z491" s="15">
        <f>IF(COUNTIF(Y$5:Y491,Y491)&gt;1,RANK(Y491,Y$5:Y$857)+COUNTIF(Y$5:Y491,Y491)-1,RANK(Y491,Y$5:Y$857))</f>
        <v>487</v>
      </c>
    </row>
    <row r="492" spans="1:26" ht="16.5" thickTop="1" thickBot="1">
      <c r="A492" s="65" t="s">
        <v>1010</v>
      </c>
      <c r="B492" s="66" t="s">
        <v>1011</v>
      </c>
      <c r="C492" s="67">
        <v>300</v>
      </c>
      <c r="D492" s="67">
        <v>290</v>
      </c>
      <c r="E492" s="67">
        <f>(C492+D492)/2</f>
        <v>295</v>
      </c>
      <c r="F492" s="68">
        <v>8830</v>
      </c>
      <c r="G492" s="68">
        <f>E492+F492</f>
        <v>9125</v>
      </c>
      <c r="H492" s="68">
        <v>1692</v>
      </c>
      <c r="I492" s="68">
        <v>101</v>
      </c>
      <c r="J492" s="68">
        <v>0</v>
      </c>
      <c r="K492" s="68">
        <v>600</v>
      </c>
      <c r="L492" s="68">
        <v>200</v>
      </c>
      <c r="M492" s="68">
        <v>200</v>
      </c>
      <c r="N492" s="68">
        <v>200</v>
      </c>
      <c r="O492" s="68" t="s">
        <v>30</v>
      </c>
      <c r="P492" s="70" t="e">
        <f>$U492</f>
        <v>#DIV/0!</v>
      </c>
      <c r="Q492" s="11">
        <f>G492/G$858*0.35</f>
        <v>2.3474825431826534</v>
      </c>
      <c r="R492" s="12">
        <f>H492/H$858*0.3</f>
        <v>2.5380000000000003</v>
      </c>
      <c r="S492" s="13">
        <f>W492/W$858*0.3</f>
        <v>1.7424107142857144</v>
      </c>
      <c r="T492" s="12" t="e">
        <f>V492/V$858*0.05</f>
        <v>#DIV/0!</v>
      </c>
      <c r="U492" s="14" t="e">
        <f>Q492+R492+S492+T492</f>
        <v>#DIV/0!</v>
      </c>
      <c r="V492" s="15">
        <f>IF(O492="Não",0,1)</f>
        <v>1</v>
      </c>
      <c r="W492" s="15">
        <f>IF(ISERROR(I492+J492+K492+L492+M492+N492),0,I492+J492+K492+L492+M492+N492)</f>
        <v>1301</v>
      </c>
      <c r="X492" s="44">
        <f>IF(ISERROR(ABS(1-U492/'Antigo 2020 2'!U492)),0,ABS(1-U492/'Antigo 2020 2'!U492))</f>
        <v>0</v>
      </c>
      <c r="Y492" s="56">
        <f>INT(X492*100000000000)</f>
        <v>0</v>
      </c>
      <c r="Z492" s="15">
        <f>IF(COUNTIF(Y$5:Y492,Y492)&gt;1,RANK(Y492,Y$5:Y$857)+COUNTIF(Y$5:Y492,Y492)-1,RANK(Y492,Y$5:Y$857))</f>
        <v>488</v>
      </c>
    </row>
    <row r="493" spans="1:26" ht="16.5" thickTop="1" thickBot="1">
      <c r="A493" s="65" t="s">
        <v>1012</v>
      </c>
      <c r="B493" s="66" t="s">
        <v>1013</v>
      </c>
      <c r="C493" s="67">
        <v>379.50000000000011</v>
      </c>
      <c r="D493" s="67">
        <v>307</v>
      </c>
      <c r="E493" s="67">
        <f>(C493+D493)/2</f>
        <v>343.25000000000006</v>
      </c>
      <c r="F493" s="68">
        <v>1192</v>
      </c>
      <c r="G493" s="68">
        <f>E493+F493</f>
        <v>1535.25</v>
      </c>
      <c r="H493" s="68">
        <v>350</v>
      </c>
      <c r="I493" s="68">
        <v>47</v>
      </c>
      <c r="J493" s="68">
        <v>0</v>
      </c>
      <c r="K493" s="68">
        <v>0</v>
      </c>
      <c r="L493" s="68">
        <v>0</v>
      </c>
      <c r="M493" s="68">
        <v>0</v>
      </c>
      <c r="N493" s="68">
        <v>0</v>
      </c>
      <c r="O493" s="68" t="s">
        <v>23</v>
      </c>
      <c r="P493" s="70" t="e">
        <f>$U493</f>
        <v>#DIV/0!</v>
      </c>
      <c r="Q493" s="11">
        <f>G493/G$858*0.35</f>
        <v>0.39495589856670343</v>
      </c>
      <c r="R493" s="12">
        <f>H493/H$858*0.3</f>
        <v>0.52500000000000002</v>
      </c>
      <c r="S493" s="13">
        <f>W493/W$858*0.3</f>
        <v>6.294642857142857E-2</v>
      </c>
      <c r="T493" s="12" t="e">
        <f>V493/V$858*0.05</f>
        <v>#DIV/0!</v>
      </c>
      <c r="U493" s="14" t="e">
        <f>Q493+R493+S493+T493</f>
        <v>#DIV/0!</v>
      </c>
      <c r="V493" s="15">
        <f>IF(O493="Não",0,1)</f>
        <v>0</v>
      </c>
      <c r="W493" s="15">
        <f>IF(ISERROR(I493+J493+K493+L493+M493+N493),0,I493+J493+K493+L493+M493+N493)</f>
        <v>47</v>
      </c>
      <c r="X493" s="44">
        <f>IF(ISERROR(ABS(1-U493/'Antigo 2020 2'!U493)),0,ABS(1-U493/'Antigo 2020 2'!U493))</f>
        <v>0</v>
      </c>
      <c r="Y493" s="56">
        <f>INT(X493*100000000000)</f>
        <v>0</v>
      </c>
      <c r="Z493" s="15">
        <f>IF(COUNTIF(Y$5:Y493,Y493)&gt;1,RANK(Y493,Y$5:Y$857)+COUNTIF(Y$5:Y493,Y493)-1,RANK(Y493,Y$5:Y$857))</f>
        <v>489</v>
      </c>
    </row>
    <row r="494" spans="1:26" ht="16.5" thickTop="1" thickBot="1">
      <c r="A494" s="65" t="s">
        <v>1014</v>
      </c>
      <c r="B494" s="66" t="s">
        <v>1015</v>
      </c>
      <c r="C494" s="67">
        <v>880</v>
      </c>
      <c r="D494" s="67">
        <v>880</v>
      </c>
      <c r="E494" s="67">
        <f>(C494+D494)/2</f>
        <v>880</v>
      </c>
      <c r="F494" s="68">
        <v>10119</v>
      </c>
      <c r="G494" s="68">
        <f>E494+F494</f>
        <v>10999</v>
      </c>
      <c r="H494" s="68">
        <v>800</v>
      </c>
      <c r="I494" s="68">
        <v>38</v>
      </c>
      <c r="J494" s="68">
        <v>0</v>
      </c>
      <c r="K494" s="68">
        <v>120</v>
      </c>
      <c r="L494" s="68">
        <v>0</v>
      </c>
      <c r="M494" s="68">
        <v>0</v>
      </c>
      <c r="N494" s="68">
        <v>20</v>
      </c>
      <c r="O494" s="68" t="s">
        <v>23</v>
      </c>
      <c r="P494" s="70" t="e">
        <f>$U494</f>
        <v>#DIV/0!</v>
      </c>
      <c r="Q494" s="11">
        <f>G494/G$858*0.35</f>
        <v>2.8295847115031236</v>
      </c>
      <c r="R494" s="12">
        <f>H494/H$858*0.3</f>
        <v>1.2</v>
      </c>
      <c r="S494" s="13">
        <f>W494/W$858*0.3</f>
        <v>0.23839285714285713</v>
      </c>
      <c r="T494" s="12" t="e">
        <f>V494/V$858*0.05</f>
        <v>#DIV/0!</v>
      </c>
      <c r="U494" s="14" t="e">
        <f>Q494+R494+S494+T494</f>
        <v>#DIV/0!</v>
      </c>
      <c r="V494" s="15">
        <f>IF(O494="Não",0,1)</f>
        <v>0</v>
      </c>
      <c r="W494" s="15">
        <f>IF(ISERROR(I494+J494+K494+L494+M494+N494),0,I494+J494+K494+L494+M494+N494)</f>
        <v>178</v>
      </c>
      <c r="X494" s="44">
        <f>IF(ISERROR(ABS(1-U494/'Antigo 2020 2'!U494)),0,ABS(1-U494/'Antigo 2020 2'!U494))</f>
        <v>0</v>
      </c>
      <c r="Y494" s="56">
        <f>INT(X494*100000000000)</f>
        <v>0</v>
      </c>
      <c r="Z494" s="15">
        <f>IF(COUNTIF(Y$5:Y494,Y494)&gt;1,RANK(Y494,Y$5:Y$857)+COUNTIF(Y$5:Y494,Y494)-1,RANK(Y494,Y$5:Y$857))</f>
        <v>490</v>
      </c>
    </row>
    <row r="495" spans="1:26" ht="16.5" thickTop="1" thickBot="1">
      <c r="A495" s="65" t="s">
        <v>1016</v>
      </c>
      <c r="B495" s="66" t="s">
        <v>1017</v>
      </c>
      <c r="C495" s="67">
        <v>827.5</v>
      </c>
      <c r="D495" s="67">
        <v>707</v>
      </c>
      <c r="E495" s="67">
        <f>(C495+D495)/2</f>
        <v>767.25</v>
      </c>
      <c r="F495" s="68">
        <v>13180</v>
      </c>
      <c r="G495" s="68">
        <f>E495+F495</f>
        <v>13947.25</v>
      </c>
      <c r="H495" s="68">
        <v>250</v>
      </c>
      <c r="I495" s="68">
        <v>151</v>
      </c>
      <c r="J495" s="68">
        <v>0</v>
      </c>
      <c r="K495" s="68">
        <v>100</v>
      </c>
      <c r="L495" s="68">
        <v>0</v>
      </c>
      <c r="M495" s="68">
        <v>30</v>
      </c>
      <c r="N495" s="68">
        <v>20</v>
      </c>
      <c r="O495" s="68" t="s">
        <v>30</v>
      </c>
      <c r="P495" s="70" t="e">
        <f>$U495</f>
        <v>#DIV/0!</v>
      </c>
      <c r="Q495" s="11">
        <f>G495/G$858*0.35</f>
        <v>3.5880466740169052</v>
      </c>
      <c r="R495" s="12">
        <f>H495/H$858*0.3</f>
        <v>0.375</v>
      </c>
      <c r="S495" s="13">
        <f>W495/W$858*0.3</f>
        <v>0.40312500000000001</v>
      </c>
      <c r="T495" s="12" t="e">
        <f>V495/V$858*0.05</f>
        <v>#DIV/0!</v>
      </c>
      <c r="U495" s="14" t="e">
        <f>Q495+R495+S495+T495</f>
        <v>#DIV/0!</v>
      </c>
      <c r="V495" s="15">
        <f>IF(O495="Não",0,1)</f>
        <v>1</v>
      </c>
      <c r="W495" s="15">
        <f>IF(ISERROR(I495+J495+K495+L495+M495+N495),0,I495+J495+K495+L495+M495+N495)</f>
        <v>301</v>
      </c>
      <c r="X495" s="44">
        <f>IF(ISERROR(ABS(1-U495/'Antigo 2020 2'!U495)),0,ABS(1-U495/'Antigo 2020 2'!U495))</f>
        <v>0</v>
      </c>
      <c r="Y495" s="56">
        <f>INT(X495*100000000000)</f>
        <v>0</v>
      </c>
      <c r="Z495" s="15">
        <f>IF(COUNTIF(Y$5:Y495,Y495)&gt;1,RANK(Y495,Y$5:Y$857)+COUNTIF(Y$5:Y495,Y495)-1,RANK(Y495,Y$5:Y$857))</f>
        <v>491</v>
      </c>
    </row>
    <row r="496" spans="1:26" ht="16.5" thickTop="1" thickBot="1">
      <c r="A496" s="65" t="s">
        <v>1018</v>
      </c>
      <c r="B496" s="66" t="s">
        <v>1019</v>
      </c>
      <c r="C496" s="67">
        <v>4658.5</v>
      </c>
      <c r="D496" s="67">
        <v>4430</v>
      </c>
      <c r="E496" s="67">
        <f>(C496+D496)/2</f>
        <v>4544.25</v>
      </c>
      <c r="F496" s="68">
        <v>3255</v>
      </c>
      <c r="G496" s="68">
        <f>E496+F496</f>
        <v>7799.25</v>
      </c>
      <c r="H496" s="68">
        <v>967</v>
      </c>
      <c r="I496" s="68">
        <v>123</v>
      </c>
      <c r="J496" s="68">
        <v>0</v>
      </c>
      <c r="K496" s="68">
        <v>50</v>
      </c>
      <c r="L496" s="68">
        <v>25</v>
      </c>
      <c r="M496" s="68">
        <v>0</v>
      </c>
      <c r="N496" s="68">
        <v>10</v>
      </c>
      <c r="O496" s="68" t="s">
        <v>23</v>
      </c>
      <c r="P496" s="70" t="e">
        <f>$U496</f>
        <v>#DIV/0!</v>
      </c>
      <c r="Q496" s="11">
        <f>G496/G$858*0.35</f>
        <v>2.0064222712238147</v>
      </c>
      <c r="R496" s="12">
        <f>H496/H$858*0.3</f>
        <v>1.4504999999999999</v>
      </c>
      <c r="S496" s="13">
        <f>W496/W$858*0.3</f>
        <v>0.27857142857142858</v>
      </c>
      <c r="T496" s="12" t="e">
        <f>V496/V$858*0.05</f>
        <v>#DIV/0!</v>
      </c>
      <c r="U496" s="14" t="e">
        <f>Q496+R496+S496+T496</f>
        <v>#DIV/0!</v>
      </c>
      <c r="V496" s="15">
        <f>IF(O496="Não",0,1)</f>
        <v>0</v>
      </c>
      <c r="W496" s="15">
        <f>IF(ISERROR(I496+J496+K496+L496+M496+N496),0,I496+J496+K496+L496+M496+N496)</f>
        <v>208</v>
      </c>
      <c r="X496" s="44">
        <f>IF(ISERROR(ABS(1-U496/'Antigo 2020 2'!U496)),0,ABS(1-U496/'Antigo 2020 2'!U496))</f>
        <v>0</v>
      </c>
      <c r="Y496" s="56">
        <f>INT(X496*100000000000)</f>
        <v>0</v>
      </c>
      <c r="Z496" s="15">
        <f>IF(COUNTIF(Y$5:Y496,Y496)&gt;1,RANK(Y496,Y$5:Y$857)+COUNTIF(Y$5:Y496,Y496)-1,RANK(Y496,Y$5:Y$857))</f>
        <v>492</v>
      </c>
    </row>
    <row r="497" spans="1:26" ht="16.5" thickTop="1" thickBot="1">
      <c r="A497" s="65" t="s">
        <v>1020</v>
      </c>
      <c r="B497" s="66" t="s">
        <v>1021</v>
      </c>
      <c r="C497" s="67">
        <v>7701</v>
      </c>
      <c r="D497" s="67">
        <v>5760</v>
      </c>
      <c r="E497" s="67">
        <f>(C497+D497)/2</f>
        <v>6730.5</v>
      </c>
      <c r="F497" s="68">
        <v>37907</v>
      </c>
      <c r="G497" s="68">
        <f>E497+F497</f>
        <v>44637.5</v>
      </c>
      <c r="H497" s="68">
        <v>5500</v>
      </c>
      <c r="I497" s="68">
        <v>800</v>
      </c>
      <c r="J497" s="68">
        <v>0</v>
      </c>
      <c r="K497" s="68">
        <v>15</v>
      </c>
      <c r="L497" s="68">
        <v>0</v>
      </c>
      <c r="M497" s="68">
        <v>0</v>
      </c>
      <c r="N497" s="68">
        <v>80</v>
      </c>
      <c r="O497" s="68" t="s">
        <v>30</v>
      </c>
      <c r="P497" s="70" t="e">
        <f>$U497</f>
        <v>#DIV/0!</v>
      </c>
      <c r="Q497" s="11">
        <f>G497/G$858*0.35</f>
        <v>11.483370084527747</v>
      </c>
      <c r="R497" s="12">
        <f>H497/H$858*0.3</f>
        <v>8.25</v>
      </c>
      <c r="S497" s="13">
        <f>W497/W$858*0.3</f>
        <v>1.1986607142857142</v>
      </c>
      <c r="T497" s="12" t="e">
        <f>V497/V$858*0.05</f>
        <v>#DIV/0!</v>
      </c>
      <c r="U497" s="14" t="e">
        <f>Q497+R497+S497+T497</f>
        <v>#DIV/0!</v>
      </c>
      <c r="V497" s="15">
        <f>IF(O497="Não",0,1)</f>
        <v>1</v>
      </c>
      <c r="W497" s="15">
        <f>IF(ISERROR(I497+J497+K497+L497+M497+N497),0,I497+J497+K497+L497+M497+N497)</f>
        <v>895</v>
      </c>
      <c r="X497" s="44">
        <f>IF(ISERROR(ABS(1-U497/'Antigo 2020 2'!U497)),0,ABS(1-U497/'Antigo 2020 2'!U497))</f>
        <v>0</v>
      </c>
      <c r="Y497" s="56">
        <f>INT(X497*100000000000)</f>
        <v>0</v>
      </c>
      <c r="Z497" s="15">
        <f>IF(COUNTIF(Y$5:Y497,Y497)&gt;1,RANK(Y497,Y$5:Y$857)+COUNTIF(Y$5:Y497,Y497)-1,RANK(Y497,Y$5:Y$857))</f>
        <v>493</v>
      </c>
    </row>
    <row r="498" spans="1:26" ht="25.5" thickTop="1" thickBot="1">
      <c r="A498" s="65" t="s">
        <v>1022</v>
      </c>
      <c r="B498" s="66" t="s">
        <v>1023</v>
      </c>
      <c r="C498" s="67">
        <v>69718.78</v>
      </c>
      <c r="D498" s="67">
        <v>69519</v>
      </c>
      <c r="E498" s="67">
        <f>(C498+D498)/2</f>
        <v>69618.89</v>
      </c>
      <c r="F498" s="68">
        <v>90515</v>
      </c>
      <c r="G498" s="68">
        <f>E498+F498</f>
        <v>160133.89000000001</v>
      </c>
      <c r="H498" s="68">
        <v>2345</v>
      </c>
      <c r="I498" s="68">
        <v>220</v>
      </c>
      <c r="J498" s="68"/>
      <c r="K498" s="68">
        <v>436</v>
      </c>
      <c r="L498" s="68"/>
      <c r="M498" s="68"/>
      <c r="N498" s="68">
        <v>100</v>
      </c>
      <c r="O498" s="68" t="s">
        <v>30</v>
      </c>
      <c r="P498" s="70" t="e">
        <f>$U498</f>
        <v>#DIV/0!</v>
      </c>
      <c r="Q498" s="11">
        <f>G498/G$858*0.35</f>
        <v>41.195782065417127</v>
      </c>
      <c r="R498" s="12">
        <f>H498/H$858*0.3</f>
        <v>3.5174999999999996</v>
      </c>
      <c r="S498" s="13">
        <f>W498/W$858*0.3</f>
        <v>1.0125</v>
      </c>
      <c r="T498" s="12" t="e">
        <f>V498/V$858*0.05</f>
        <v>#DIV/0!</v>
      </c>
      <c r="U498" s="14" t="e">
        <f>Q498+R498+S498+T498</f>
        <v>#DIV/0!</v>
      </c>
      <c r="V498" s="15">
        <f>IF(O498="Não",0,1)</f>
        <v>1</v>
      </c>
      <c r="W498" s="15">
        <f>IF(ISERROR(I498+J498+K498+L498+M498+N498),0,I498+J498+K498+L498+M498+N498)</f>
        <v>756</v>
      </c>
      <c r="X498" s="44">
        <f>IF(ISERROR(ABS(1-U498/'Antigo 2020 2'!U498)),0,ABS(1-U498/'Antigo 2020 2'!U498))</f>
        <v>0</v>
      </c>
      <c r="Y498" s="56">
        <f>INT(X498*100000000000)</f>
        <v>0</v>
      </c>
      <c r="Z498" s="15">
        <f>IF(COUNTIF(Y$5:Y498,Y498)&gt;1,RANK(Y498,Y$5:Y$857)+COUNTIF(Y$5:Y498,Y498)-1,RANK(Y498,Y$5:Y$857))</f>
        <v>494</v>
      </c>
    </row>
    <row r="499" spans="1:26" ht="16.5" thickTop="1" thickBot="1">
      <c r="A499" s="65" t="s">
        <v>1024</v>
      </c>
      <c r="B499" s="66" t="s">
        <v>1025</v>
      </c>
      <c r="C499" s="67">
        <v>4709.5</v>
      </c>
      <c r="D499" s="67">
        <v>5000</v>
      </c>
      <c r="E499" s="67">
        <f>(C499+D499)/2</f>
        <v>4854.75</v>
      </c>
      <c r="F499" s="68">
        <v>30029</v>
      </c>
      <c r="G499" s="68">
        <f>E499+F499</f>
        <v>34883.75</v>
      </c>
      <c r="H499" s="68">
        <v>4181</v>
      </c>
      <c r="I499" s="68">
        <v>391</v>
      </c>
      <c r="J499" s="68">
        <v>0</v>
      </c>
      <c r="K499" s="68">
        <v>62</v>
      </c>
      <c r="L499" s="68">
        <v>0</v>
      </c>
      <c r="M499" s="68">
        <v>0</v>
      </c>
      <c r="N499" s="68">
        <v>680</v>
      </c>
      <c r="O499" s="68" t="s">
        <v>30</v>
      </c>
      <c r="P499" s="70" t="e">
        <f>$U499</f>
        <v>#DIV/0!</v>
      </c>
      <c r="Q499" s="11">
        <f>G499/G$858*0.35</f>
        <v>8.9741363469312745</v>
      </c>
      <c r="R499" s="12">
        <f>H499/H$858*0.3</f>
        <v>6.2715000000000005</v>
      </c>
      <c r="S499" s="13">
        <f>W499/W$858*0.3</f>
        <v>1.5174107142857143</v>
      </c>
      <c r="T499" s="12" t="e">
        <f>V499/V$858*0.05</f>
        <v>#DIV/0!</v>
      </c>
      <c r="U499" s="14" t="e">
        <f>Q499+R499+S499+T499</f>
        <v>#DIV/0!</v>
      </c>
      <c r="V499" s="15">
        <f>IF(O499="Não",0,1)</f>
        <v>1</v>
      </c>
      <c r="W499" s="15">
        <f>IF(ISERROR(I499+J499+K499+L499+M499+N499),0,I499+J499+K499+L499+M499+N499)</f>
        <v>1133</v>
      </c>
      <c r="X499" s="44">
        <f>IF(ISERROR(ABS(1-U499/'Antigo 2020 2'!U499)),0,ABS(1-U499/'Antigo 2020 2'!U499))</f>
        <v>0</v>
      </c>
      <c r="Y499" s="56">
        <f>INT(X499*100000000000)</f>
        <v>0</v>
      </c>
      <c r="Z499" s="15">
        <f>IF(COUNTIF(Y$5:Y499,Y499)&gt;1,RANK(Y499,Y$5:Y$857)+COUNTIF(Y$5:Y499,Y499)-1,RANK(Y499,Y$5:Y$857))</f>
        <v>495</v>
      </c>
    </row>
    <row r="500" spans="1:26" ht="16.5" thickTop="1" thickBot="1">
      <c r="A500" s="65" t="s">
        <v>1026</v>
      </c>
      <c r="B500" s="66" t="s">
        <v>1027</v>
      </c>
      <c r="C500" s="67">
        <v>13830</v>
      </c>
      <c r="D500" s="67">
        <v>14150</v>
      </c>
      <c r="E500" s="67">
        <f>(C500+D500)/2</f>
        <v>13990</v>
      </c>
      <c r="F500" s="68">
        <v>10177</v>
      </c>
      <c r="G500" s="68">
        <f>E500+F500</f>
        <v>24167</v>
      </c>
      <c r="H500" s="68">
        <v>2837</v>
      </c>
      <c r="I500" s="68">
        <v>141</v>
      </c>
      <c r="J500" s="68">
        <v>0</v>
      </c>
      <c r="K500" s="68">
        <v>25</v>
      </c>
      <c r="L500" s="68">
        <v>0</v>
      </c>
      <c r="M500" s="68">
        <v>0</v>
      </c>
      <c r="N500" s="68">
        <v>17</v>
      </c>
      <c r="O500" s="68" t="s">
        <v>23</v>
      </c>
      <c r="P500" s="70" t="e">
        <f>$U500</f>
        <v>#DIV/0!</v>
      </c>
      <c r="Q500" s="11">
        <f>G500/G$858*0.35</f>
        <v>6.2171628077912526</v>
      </c>
      <c r="R500" s="12">
        <f>H500/H$858*0.3</f>
        <v>4.2554999999999996</v>
      </c>
      <c r="S500" s="13">
        <f>W500/W$858*0.3</f>
        <v>0.2450892857142857</v>
      </c>
      <c r="T500" s="12" t="e">
        <f>V500/V$858*0.05</f>
        <v>#DIV/0!</v>
      </c>
      <c r="U500" s="14" t="e">
        <f>Q500+R500+S500+T500</f>
        <v>#DIV/0!</v>
      </c>
      <c r="V500" s="15">
        <f>IF(O500="Não",0,1)</f>
        <v>0</v>
      </c>
      <c r="W500" s="15">
        <f>IF(ISERROR(I500+J500+K500+L500+M500+N500),0,I500+J500+K500+L500+M500+N500)</f>
        <v>183</v>
      </c>
      <c r="X500" s="44">
        <f>IF(ISERROR(ABS(1-U500/'Antigo 2020 2'!U500)),0,ABS(1-U500/'Antigo 2020 2'!U500))</f>
        <v>0</v>
      </c>
      <c r="Y500" s="56">
        <f>INT(X500*100000000000)</f>
        <v>0</v>
      </c>
      <c r="Z500" s="15">
        <f>IF(COUNTIF(Y$5:Y500,Y500)&gt;1,RANK(Y500,Y$5:Y$857)+COUNTIF(Y$5:Y500,Y500)-1,RANK(Y500,Y$5:Y$857))</f>
        <v>496</v>
      </c>
    </row>
    <row r="501" spans="1:26" ht="16.5" thickTop="1" thickBot="1">
      <c r="A501" s="65" t="s">
        <v>1028</v>
      </c>
      <c r="B501" s="66" t="s">
        <v>1029</v>
      </c>
      <c r="C501" s="67">
        <v>59005</v>
      </c>
      <c r="D501" s="67">
        <v>56627</v>
      </c>
      <c r="E501" s="67">
        <f>(C501+D501)/2</f>
        <v>57816</v>
      </c>
      <c r="F501" s="68">
        <v>34044</v>
      </c>
      <c r="G501" s="68">
        <f>E501+F501</f>
        <v>91860</v>
      </c>
      <c r="H501" s="68">
        <v>1373</v>
      </c>
      <c r="I501" s="68">
        <v>280</v>
      </c>
      <c r="J501" s="68">
        <v>0</v>
      </c>
      <c r="K501" s="68">
        <v>466</v>
      </c>
      <c r="L501" s="68">
        <v>136</v>
      </c>
      <c r="M501" s="68">
        <v>0</v>
      </c>
      <c r="N501" s="68">
        <v>81</v>
      </c>
      <c r="O501" s="68" t="s">
        <v>30</v>
      </c>
      <c r="P501" s="70" t="e">
        <f>$U501</f>
        <v>#DIV/0!</v>
      </c>
      <c r="Q501" s="11">
        <f>G501/G$858*0.35</f>
        <v>23.631753031973538</v>
      </c>
      <c r="R501" s="12">
        <f>H501/H$858*0.3</f>
        <v>2.0594999999999999</v>
      </c>
      <c r="S501" s="13">
        <f>W501/W$858*0.3</f>
        <v>1.2897321428571429</v>
      </c>
      <c r="T501" s="12" t="e">
        <f>V501/V$858*0.05</f>
        <v>#DIV/0!</v>
      </c>
      <c r="U501" s="14" t="e">
        <f>Q501+R501+S501+T501</f>
        <v>#DIV/0!</v>
      </c>
      <c r="V501" s="15">
        <f>IF(O501="Não",0,1)</f>
        <v>1</v>
      </c>
      <c r="W501" s="15">
        <f>IF(ISERROR(I501+J501+K501+L501+M501+N501),0,I501+J501+K501+L501+M501+N501)</f>
        <v>963</v>
      </c>
      <c r="X501" s="44">
        <f>IF(ISERROR(ABS(1-U501/'Antigo 2020 2'!U501)),0,ABS(1-U501/'Antigo 2020 2'!U501))</f>
        <v>0</v>
      </c>
      <c r="Y501" s="56">
        <f>INT(X501*100000000000)</f>
        <v>0</v>
      </c>
      <c r="Z501" s="15">
        <f>IF(COUNTIF(Y$5:Y501,Y501)&gt;1,RANK(Y501,Y$5:Y$857)+COUNTIF(Y$5:Y501,Y501)-1,RANK(Y501,Y$5:Y$857))</f>
        <v>497</v>
      </c>
    </row>
    <row r="502" spans="1:26" ht="16.5" thickTop="1" thickBot="1">
      <c r="A502" s="65" t="s">
        <v>1030</v>
      </c>
      <c r="B502" s="66" t="s">
        <v>1031</v>
      </c>
      <c r="C502" s="67">
        <v>720</v>
      </c>
      <c r="D502" s="67">
        <v>805</v>
      </c>
      <c r="E502" s="67">
        <f>(C502+D502)/2</f>
        <v>762.5</v>
      </c>
      <c r="F502" s="68">
        <v>7164</v>
      </c>
      <c r="G502" s="68">
        <f>E502+F502</f>
        <v>7926.5</v>
      </c>
      <c r="H502" s="68">
        <v>1200</v>
      </c>
      <c r="I502" s="68">
        <v>119</v>
      </c>
      <c r="J502" s="68">
        <v>0</v>
      </c>
      <c r="K502" s="68">
        <v>60</v>
      </c>
      <c r="L502" s="68">
        <v>80</v>
      </c>
      <c r="M502" s="68">
        <v>15</v>
      </c>
      <c r="N502" s="68">
        <v>110</v>
      </c>
      <c r="O502" s="68" t="s">
        <v>30</v>
      </c>
      <c r="P502" s="70" t="e">
        <f>$U502</f>
        <v>#DIV/0!</v>
      </c>
      <c r="Q502" s="11">
        <f>G502/G$858*0.35</f>
        <v>2.0391583976479235</v>
      </c>
      <c r="R502" s="12">
        <f>H502/H$858*0.3</f>
        <v>1.7999999999999998</v>
      </c>
      <c r="S502" s="13">
        <f>W502/W$858*0.3</f>
        <v>0.51428571428571423</v>
      </c>
      <c r="T502" s="12" t="e">
        <f>V502/V$858*0.05</f>
        <v>#DIV/0!</v>
      </c>
      <c r="U502" s="14" t="e">
        <f>Q502+R502+S502+T502</f>
        <v>#DIV/0!</v>
      </c>
      <c r="V502" s="15">
        <f>IF(O502="Não",0,1)</f>
        <v>1</v>
      </c>
      <c r="W502" s="15">
        <f>IF(ISERROR(I502+J502+K502+L502+M502+N502),0,I502+J502+K502+L502+M502+N502)</f>
        <v>384</v>
      </c>
      <c r="X502" s="44">
        <f>IF(ISERROR(ABS(1-U502/'Antigo 2020 2'!U502)),0,ABS(1-U502/'Antigo 2020 2'!U502))</f>
        <v>0</v>
      </c>
      <c r="Y502" s="56">
        <f>INT(X502*100000000000)</f>
        <v>0</v>
      </c>
      <c r="Z502" s="15">
        <f>IF(COUNTIF(Y$5:Y502,Y502)&gt;1,RANK(Y502,Y$5:Y$857)+COUNTIF(Y$5:Y502,Y502)-1,RANK(Y502,Y$5:Y$857))</f>
        <v>498</v>
      </c>
    </row>
    <row r="503" spans="1:26" ht="25.5" thickTop="1" thickBot="1">
      <c r="A503" s="65" t="s">
        <v>1032</v>
      </c>
      <c r="B503" s="66" t="s">
        <v>1033</v>
      </c>
      <c r="C503" s="67">
        <v>13030</v>
      </c>
      <c r="D503" s="67">
        <v>12410</v>
      </c>
      <c r="E503" s="67">
        <f>(C503+D503)/2</f>
        <v>12720</v>
      </c>
      <c r="F503" s="68">
        <v>4975</v>
      </c>
      <c r="G503" s="68">
        <f>E503+F503</f>
        <v>17695</v>
      </c>
      <c r="H503" s="68">
        <v>1500</v>
      </c>
      <c r="I503" s="68">
        <v>55</v>
      </c>
      <c r="J503" s="68">
        <v>0</v>
      </c>
      <c r="K503" s="68">
        <v>0</v>
      </c>
      <c r="L503" s="68">
        <v>0</v>
      </c>
      <c r="M503" s="68">
        <v>0</v>
      </c>
      <c r="N503" s="68">
        <v>4</v>
      </c>
      <c r="O503" s="68" t="s">
        <v>23</v>
      </c>
      <c r="P503" s="70" t="e">
        <f>$U503</f>
        <v>#DIV/0!</v>
      </c>
      <c r="Q503" s="11">
        <f>G503/G$858*0.35</f>
        <v>4.5521866960676221</v>
      </c>
      <c r="R503" s="12">
        <f>H503/H$858*0.3</f>
        <v>2.25</v>
      </c>
      <c r="S503" s="13">
        <f>W503/W$858*0.3</f>
        <v>7.901785714285714E-2</v>
      </c>
      <c r="T503" s="12" t="e">
        <f>V503/V$858*0.05</f>
        <v>#DIV/0!</v>
      </c>
      <c r="U503" s="14" t="e">
        <f>Q503+R503+S503+T503</f>
        <v>#DIV/0!</v>
      </c>
      <c r="V503" s="15">
        <f>IF(O503="Não",0,1)</f>
        <v>0</v>
      </c>
      <c r="W503" s="15">
        <f>IF(ISERROR(I503+J503+K503+L503+M503+N503),0,I503+J503+K503+L503+M503+N503)</f>
        <v>59</v>
      </c>
      <c r="X503" s="44">
        <f>IF(ISERROR(ABS(1-U503/'Antigo 2020 2'!U503)),0,ABS(1-U503/'Antigo 2020 2'!U503))</f>
        <v>0</v>
      </c>
      <c r="Y503" s="56">
        <f>INT(X503*100000000000)</f>
        <v>0</v>
      </c>
      <c r="Z503" s="15">
        <f>IF(COUNTIF(Y$5:Y503,Y503)&gt;1,RANK(Y503,Y$5:Y$857)+COUNTIF(Y$5:Y503,Y503)-1,RANK(Y503,Y$5:Y$857))</f>
        <v>499</v>
      </c>
    </row>
    <row r="504" spans="1:26" ht="16.5" thickTop="1" thickBot="1">
      <c r="A504" s="65" t="s">
        <v>1034</v>
      </c>
      <c r="B504" s="66" t="s">
        <v>1035</v>
      </c>
      <c r="C504" s="67">
        <v>4590</v>
      </c>
      <c r="D504" s="67">
        <v>4190</v>
      </c>
      <c r="E504" s="67">
        <f>(C504+D504)/2</f>
        <v>4390</v>
      </c>
      <c r="F504" s="68">
        <v>692</v>
      </c>
      <c r="G504" s="68">
        <f>E504+F504</f>
        <v>5082</v>
      </c>
      <c r="H504" s="68">
        <v>460</v>
      </c>
      <c r="I504" s="68">
        <v>120</v>
      </c>
      <c r="J504" s="68">
        <v>0</v>
      </c>
      <c r="K504" s="68">
        <v>21</v>
      </c>
      <c r="L504" s="68">
        <v>0</v>
      </c>
      <c r="M504" s="68">
        <v>36</v>
      </c>
      <c r="N504" s="68">
        <v>35</v>
      </c>
      <c r="O504" s="68" t="s">
        <v>30</v>
      </c>
      <c r="P504" s="70" t="e">
        <f>$U504</f>
        <v>#DIV/0!</v>
      </c>
      <c r="Q504" s="11">
        <f>G504/G$858*0.35</f>
        <v>1.3073869900771775</v>
      </c>
      <c r="R504" s="12">
        <f>H504/H$858*0.3</f>
        <v>0.69</v>
      </c>
      <c r="S504" s="13">
        <f>W504/W$858*0.3</f>
        <v>0.28392857142857142</v>
      </c>
      <c r="T504" s="12" t="e">
        <f>V504/V$858*0.05</f>
        <v>#DIV/0!</v>
      </c>
      <c r="U504" s="14" t="e">
        <f>Q504+R504+S504+T504</f>
        <v>#DIV/0!</v>
      </c>
      <c r="V504" s="15">
        <f>IF(O504="Não",0,1)</f>
        <v>1</v>
      </c>
      <c r="W504" s="15">
        <f>IF(ISERROR(I504+J504+K504+L504+M504+N504),0,I504+J504+K504+L504+M504+N504)</f>
        <v>212</v>
      </c>
      <c r="X504" s="44">
        <f>IF(ISERROR(ABS(1-U504/'Antigo 2020 2'!U504)),0,ABS(1-U504/'Antigo 2020 2'!U504))</f>
        <v>0</v>
      </c>
      <c r="Y504" s="56">
        <f>INT(X504*100000000000)</f>
        <v>0</v>
      </c>
      <c r="Z504" s="15">
        <f>IF(COUNTIF(Y$5:Y504,Y504)&gt;1,RANK(Y504,Y$5:Y$857)+COUNTIF(Y$5:Y504,Y504)-1,RANK(Y504,Y$5:Y$857))</f>
        <v>500</v>
      </c>
    </row>
    <row r="505" spans="1:26" ht="16.5" thickTop="1" thickBot="1">
      <c r="A505" s="65" t="s">
        <v>201</v>
      </c>
      <c r="B505" s="66" t="s">
        <v>1036</v>
      </c>
      <c r="C505" s="67">
        <v>4506.5</v>
      </c>
      <c r="D505" s="67">
        <v>3921</v>
      </c>
      <c r="E505" s="67">
        <f>(C505+D505)/2</f>
        <v>4213.75</v>
      </c>
      <c r="F505" s="68">
        <v>93032</v>
      </c>
      <c r="G505" s="68">
        <f>E505+F505</f>
        <v>97245.75</v>
      </c>
      <c r="H505" s="68">
        <v>5685</v>
      </c>
      <c r="I505" s="68">
        <v>776</v>
      </c>
      <c r="J505" s="68">
        <v>0</v>
      </c>
      <c r="K505" s="68">
        <v>687</v>
      </c>
      <c r="L505" s="68">
        <v>1035</v>
      </c>
      <c r="M505" s="68">
        <v>0</v>
      </c>
      <c r="N505" s="68">
        <v>804</v>
      </c>
      <c r="O505" s="68" t="s">
        <v>30</v>
      </c>
      <c r="P505" s="70" t="e">
        <f>$U505</f>
        <v>#DIV/0!</v>
      </c>
      <c r="Q505" s="11">
        <f>G505/G$858*0.35</f>
        <v>25.017282249173096</v>
      </c>
      <c r="R505" s="12">
        <f>H505/H$858*0.3</f>
        <v>8.5274999999999999</v>
      </c>
      <c r="S505" s="13">
        <f>W505/W$858*0.3</f>
        <v>4.4223214285714283</v>
      </c>
      <c r="T505" s="12" t="e">
        <f>V505/V$858*0.05</f>
        <v>#DIV/0!</v>
      </c>
      <c r="U505" s="14" t="e">
        <f>Q505+R505+S505+T505</f>
        <v>#DIV/0!</v>
      </c>
      <c r="V505" s="15">
        <f>IF(O505="Não",0,1)</f>
        <v>1</v>
      </c>
      <c r="W505" s="15">
        <f>IF(ISERROR(I505+J505+K505+L505+M505+N505),0,I505+J505+K505+L505+M505+N505)</f>
        <v>3302</v>
      </c>
      <c r="X505" s="44">
        <f>IF(ISERROR(ABS(1-U505/'Antigo 2020 2'!U505)),0,ABS(1-U505/'Antigo 2020 2'!U505))</f>
        <v>0</v>
      </c>
      <c r="Y505" s="56">
        <f>INT(X505*100000000000)</f>
        <v>0</v>
      </c>
      <c r="Z505" s="15">
        <f>IF(COUNTIF(Y$5:Y505,Y505)&gt;1,RANK(Y505,Y$5:Y$857)+COUNTIF(Y$5:Y505,Y505)-1,RANK(Y505,Y$5:Y$857))</f>
        <v>501</v>
      </c>
    </row>
    <row r="506" spans="1:26" ht="16.5" thickTop="1" thickBot="1">
      <c r="A506" s="65" t="s">
        <v>1037</v>
      </c>
      <c r="B506" s="66" t="s">
        <v>1038</v>
      </c>
      <c r="C506" s="67">
        <v>6774</v>
      </c>
      <c r="D506" s="67">
        <v>7326</v>
      </c>
      <c r="E506" s="67">
        <f>(C506+D506)/2</f>
        <v>7050</v>
      </c>
      <c r="F506" s="68">
        <v>7994</v>
      </c>
      <c r="G506" s="68">
        <f>E506+F506</f>
        <v>15044</v>
      </c>
      <c r="H506" s="68">
        <v>2500</v>
      </c>
      <c r="I506" s="68">
        <v>704</v>
      </c>
      <c r="J506" s="68"/>
      <c r="K506" s="68"/>
      <c r="L506" s="68"/>
      <c r="M506" s="68"/>
      <c r="N506" s="68">
        <v>259</v>
      </c>
      <c r="O506" s="68" t="s">
        <v>30</v>
      </c>
      <c r="P506" s="70" t="e">
        <f>$U506</f>
        <v>#DIV/0!</v>
      </c>
      <c r="Q506" s="11">
        <f>G506/G$858*0.35</f>
        <v>3.8701947813303934</v>
      </c>
      <c r="R506" s="12">
        <f>H506/H$858*0.3</f>
        <v>3.75</v>
      </c>
      <c r="S506" s="13">
        <f>W506/W$858*0.3</f>
        <v>1.2897321428571429</v>
      </c>
      <c r="T506" s="12" t="e">
        <f>V506/V$858*0.05</f>
        <v>#DIV/0!</v>
      </c>
      <c r="U506" s="14" t="e">
        <f>Q506+R506+S506+T506</f>
        <v>#DIV/0!</v>
      </c>
      <c r="V506" s="15">
        <f>IF(O506="Não",0,1)</f>
        <v>1</v>
      </c>
      <c r="W506" s="15">
        <f>IF(ISERROR(I506+J506+K506+L506+M506+N506),0,I506+J506+K506+L506+M506+N506)</f>
        <v>963</v>
      </c>
      <c r="X506" s="44">
        <f>IF(ISERROR(ABS(1-U506/'Antigo 2020 2'!U506)),0,ABS(1-U506/'Antigo 2020 2'!U506))</f>
        <v>0</v>
      </c>
      <c r="Y506" s="56">
        <f>INT(X506*100000000000)</f>
        <v>0</v>
      </c>
      <c r="Z506" s="15">
        <f>IF(COUNTIF(Y$5:Y506,Y506)&gt;1,RANK(Y506,Y$5:Y$857)+COUNTIF(Y$5:Y506,Y506)-1,RANK(Y506,Y$5:Y$857))</f>
        <v>502</v>
      </c>
    </row>
    <row r="507" spans="1:26" ht="25.5" thickTop="1" thickBot="1">
      <c r="A507" s="65" t="s">
        <v>1039</v>
      </c>
      <c r="B507" s="66" t="s">
        <v>1040</v>
      </c>
      <c r="C507" s="67">
        <v>33276.400000000001</v>
      </c>
      <c r="D507" s="67">
        <v>32818</v>
      </c>
      <c r="E507" s="67">
        <f>(C507+D507)/2</f>
        <v>33047.199999999997</v>
      </c>
      <c r="F507" s="68">
        <v>46612</v>
      </c>
      <c r="G507" s="68">
        <f>E507+F507</f>
        <v>79659.199999999997</v>
      </c>
      <c r="H507" s="68">
        <v>396</v>
      </c>
      <c r="I507" s="68">
        <v>80</v>
      </c>
      <c r="J507" s="68">
        <v>0</v>
      </c>
      <c r="K507" s="68">
        <v>8</v>
      </c>
      <c r="L507" s="68">
        <v>0</v>
      </c>
      <c r="M507" s="68">
        <v>0</v>
      </c>
      <c r="N507" s="68">
        <v>25</v>
      </c>
      <c r="O507" s="68" t="s">
        <v>23</v>
      </c>
      <c r="P507" s="70" t="e">
        <f>$U507</f>
        <v>#DIV/0!</v>
      </c>
      <c r="Q507" s="11">
        <f>G507/G$858*0.35</f>
        <v>20.492995222344724</v>
      </c>
      <c r="R507" s="12">
        <f>H507/H$858*0.3</f>
        <v>0.59399999999999997</v>
      </c>
      <c r="S507" s="13">
        <f>W507/W$858*0.3</f>
        <v>0.1513392857142857</v>
      </c>
      <c r="T507" s="12" t="e">
        <f>V507/V$858*0.05</f>
        <v>#DIV/0!</v>
      </c>
      <c r="U507" s="14" t="e">
        <f>Q507+R507+S507+T507</f>
        <v>#DIV/0!</v>
      </c>
      <c r="V507" s="15">
        <f>IF(O507="Não",0,1)</f>
        <v>0</v>
      </c>
      <c r="W507" s="15">
        <f>IF(ISERROR(I507+J507+K507+L507+M507+N507),0,I507+J507+K507+L507+M507+N507)</f>
        <v>113</v>
      </c>
      <c r="X507" s="44">
        <f>IF(ISERROR(ABS(1-U507/'Antigo 2020 2'!U507)),0,ABS(1-U507/'Antigo 2020 2'!U507))</f>
        <v>0</v>
      </c>
      <c r="Y507" s="56">
        <f>INT(X507*100000000000)</f>
        <v>0</v>
      </c>
      <c r="Z507" s="15">
        <f>IF(COUNTIF(Y$5:Y507,Y507)&gt;1,RANK(Y507,Y$5:Y$857)+COUNTIF(Y$5:Y507,Y507)-1,RANK(Y507,Y$5:Y$857))</f>
        <v>503</v>
      </c>
    </row>
    <row r="508" spans="1:26" ht="16.5" thickTop="1" thickBot="1">
      <c r="A508" s="65" t="s">
        <v>1041</v>
      </c>
      <c r="B508" s="66" t="s">
        <v>1042</v>
      </c>
      <c r="C508" s="67">
        <v>475</v>
      </c>
      <c r="D508" s="67">
        <v>3414</v>
      </c>
      <c r="E508" s="67">
        <f>(C508+D508)/2</f>
        <v>1944.5</v>
      </c>
      <c r="F508" s="68">
        <v>24613</v>
      </c>
      <c r="G508" s="68">
        <f>E508+F508</f>
        <v>26557.5</v>
      </c>
      <c r="H508" s="68">
        <v>235</v>
      </c>
      <c r="I508" s="68">
        <v>18</v>
      </c>
      <c r="J508" s="68">
        <v>0</v>
      </c>
      <c r="K508" s="68">
        <v>17</v>
      </c>
      <c r="L508" s="68">
        <v>0</v>
      </c>
      <c r="M508" s="68">
        <v>0</v>
      </c>
      <c r="N508" s="68">
        <v>5</v>
      </c>
      <c r="O508" s="68" t="s">
        <v>30</v>
      </c>
      <c r="P508" s="70" t="e">
        <f>$U508</f>
        <v>#DIV/0!</v>
      </c>
      <c r="Q508" s="11">
        <f>G508/G$858*0.35</f>
        <v>6.8321389195148843</v>
      </c>
      <c r="R508" s="12">
        <f>H508/H$858*0.3</f>
        <v>0.35249999999999998</v>
      </c>
      <c r="S508" s="13">
        <f>W508/W$858*0.3</f>
        <v>5.3571428571428568E-2</v>
      </c>
      <c r="T508" s="12" t="e">
        <f>V508/V$858*0.05</f>
        <v>#DIV/0!</v>
      </c>
      <c r="U508" s="14" t="e">
        <f>Q508+R508+S508+T508</f>
        <v>#DIV/0!</v>
      </c>
      <c r="V508" s="15">
        <f>IF(O508="Não",0,1)</f>
        <v>1</v>
      </c>
      <c r="W508" s="15">
        <f>IF(ISERROR(I508+J508+K508+L508+M508+N508),0,I508+J508+K508+L508+M508+N508)</f>
        <v>40</v>
      </c>
      <c r="X508" s="44">
        <f>IF(ISERROR(ABS(1-U508/'Antigo 2020 2'!U508)),0,ABS(1-U508/'Antigo 2020 2'!U508))</f>
        <v>0</v>
      </c>
      <c r="Y508" s="56">
        <f>INT(X508*100000000000)</f>
        <v>0</v>
      </c>
      <c r="Z508" s="15">
        <f>IF(COUNTIF(Y$5:Y508,Y508)&gt;1,RANK(Y508,Y$5:Y$857)+COUNTIF(Y$5:Y508,Y508)-1,RANK(Y508,Y$5:Y$857))</f>
        <v>504</v>
      </c>
    </row>
    <row r="509" spans="1:26" ht="16.5" thickTop="1" thickBot="1">
      <c r="A509" s="65" t="s">
        <v>1043</v>
      </c>
      <c r="B509" s="66" t="s">
        <v>1044</v>
      </c>
      <c r="C509" s="67">
        <v>458.30999999999995</v>
      </c>
      <c r="D509" s="67">
        <v>471</v>
      </c>
      <c r="E509" s="67">
        <f>(C509+D509)/2</f>
        <v>464.65499999999997</v>
      </c>
      <c r="F509" s="68">
        <v>1017</v>
      </c>
      <c r="G509" s="68">
        <f>E509+F509</f>
        <v>1481.655</v>
      </c>
      <c r="H509" s="68">
        <v>300</v>
      </c>
      <c r="I509" s="68">
        <v>74</v>
      </c>
      <c r="J509" s="68">
        <v>0</v>
      </c>
      <c r="K509" s="68">
        <v>0</v>
      </c>
      <c r="L509" s="68">
        <v>0</v>
      </c>
      <c r="M509" s="68">
        <v>0</v>
      </c>
      <c r="N509" s="68">
        <v>10</v>
      </c>
      <c r="O509" s="68" t="s">
        <v>23</v>
      </c>
      <c r="P509" s="70" t="e">
        <f>$U509</f>
        <v>#DIV/0!</v>
      </c>
      <c r="Q509" s="11">
        <f>G509/G$858*0.35</f>
        <v>0.38116813671444316</v>
      </c>
      <c r="R509" s="12">
        <f>H509/H$858*0.3</f>
        <v>0.44999999999999996</v>
      </c>
      <c r="S509" s="13">
        <f>W509/W$858*0.3</f>
        <v>0.11249999999999999</v>
      </c>
      <c r="T509" s="12" t="e">
        <f>V509/V$858*0.05</f>
        <v>#DIV/0!</v>
      </c>
      <c r="U509" s="14" t="e">
        <f>Q509+R509+S509+T509</f>
        <v>#DIV/0!</v>
      </c>
      <c r="V509" s="15">
        <f>IF(O509="Não",0,1)</f>
        <v>0</v>
      </c>
      <c r="W509" s="15">
        <f>IF(ISERROR(I509+J509+K509+L509+M509+N509),0,I509+J509+K509+L509+M509+N509)</f>
        <v>84</v>
      </c>
      <c r="X509" s="44">
        <f>IF(ISERROR(ABS(1-U509/'Antigo 2020 2'!U509)),0,ABS(1-U509/'Antigo 2020 2'!U509))</f>
        <v>0</v>
      </c>
      <c r="Y509" s="56">
        <f>INT(X509*100000000000)</f>
        <v>0</v>
      </c>
      <c r="Z509" s="15">
        <f>IF(COUNTIF(Y$5:Y509,Y509)&gt;1,RANK(Y509,Y$5:Y$857)+COUNTIF(Y$5:Y509,Y509)-1,RANK(Y509,Y$5:Y$857))</f>
        <v>505</v>
      </c>
    </row>
    <row r="510" spans="1:26" ht="16.5" thickTop="1" thickBot="1">
      <c r="A510" s="65" t="s">
        <v>1045</v>
      </c>
      <c r="B510" s="66" t="s">
        <v>1046</v>
      </c>
      <c r="C510" s="67">
        <v>3719.41</v>
      </c>
      <c r="D510" s="67">
        <v>3214</v>
      </c>
      <c r="E510" s="67">
        <f>(C510+D510)/2</f>
        <v>3466.7049999999999</v>
      </c>
      <c r="F510" s="68">
        <v>4238</v>
      </c>
      <c r="G510" s="68">
        <f>E510+F510</f>
        <v>7704.7049999999999</v>
      </c>
      <c r="H510" s="68">
        <v>1030</v>
      </c>
      <c r="I510" s="68">
        <v>125</v>
      </c>
      <c r="J510" s="68">
        <v>0</v>
      </c>
      <c r="K510" s="68">
        <v>89</v>
      </c>
      <c r="L510" s="68">
        <v>130</v>
      </c>
      <c r="M510" s="68">
        <v>130</v>
      </c>
      <c r="N510" s="68">
        <v>28</v>
      </c>
      <c r="O510" s="68" t="s">
        <v>23</v>
      </c>
      <c r="P510" s="70" t="e">
        <f>$U510</f>
        <v>#DIV/0!</v>
      </c>
      <c r="Q510" s="11">
        <f>G510/G$858*0.35</f>
        <v>1.9820997794928332</v>
      </c>
      <c r="R510" s="12">
        <f>H510/H$858*0.3</f>
        <v>1.5450000000000002</v>
      </c>
      <c r="S510" s="13">
        <f>W510/W$858*0.3</f>
        <v>0.67232142857142851</v>
      </c>
      <c r="T510" s="12" t="e">
        <f>V510/V$858*0.05</f>
        <v>#DIV/0!</v>
      </c>
      <c r="U510" s="14" t="e">
        <f>Q510+R510+S510+T510</f>
        <v>#DIV/0!</v>
      </c>
      <c r="V510" s="15">
        <f>IF(O510="Não",0,1)</f>
        <v>0</v>
      </c>
      <c r="W510" s="15">
        <f>IF(ISERROR(I510+J510+K510+L510+M510+N510),0,I510+J510+K510+L510+M510+N510)</f>
        <v>502</v>
      </c>
      <c r="X510" s="44">
        <f>IF(ISERROR(ABS(1-U510/'Antigo 2020 2'!U510)),0,ABS(1-U510/'Antigo 2020 2'!U510))</f>
        <v>0</v>
      </c>
      <c r="Y510" s="56">
        <f>INT(X510*100000000000)</f>
        <v>0</v>
      </c>
      <c r="Z510" s="15">
        <f>IF(COUNTIF(Y$5:Y510,Y510)&gt;1,RANK(Y510,Y$5:Y$857)+COUNTIF(Y$5:Y510,Y510)-1,RANK(Y510,Y$5:Y$857))</f>
        <v>506</v>
      </c>
    </row>
    <row r="511" spans="1:26" ht="16.5" thickTop="1" thickBot="1">
      <c r="A511" s="65" t="s">
        <v>63</v>
      </c>
      <c r="B511" s="66" t="s">
        <v>1047</v>
      </c>
      <c r="C511" s="67">
        <v>5020</v>
      </c>
      <c r="D511" s="67">
        <v>4954</v>
      </c>
      <c r="E511" s="67">
        <f>(C511+D511)/2</f>
        <v>4987</v>
      </c>
      <c r="F511" s="68">
        <v>25487</v>
      </c>
      <c r="G511" s="68">
        <f>E511+F511</f>
        <v>30474</v>
      </c>
      <c r="H511" s="68">
        <v>2465</v>
      </c>
      <c r="I511" s="68">
        <v>325</v>
      </c>
      <c r="J511" s="68">
        <v>0</v>
      </c>
      <c r="K511" s="68">
        <v>35</v>
      </c>
      <c r="L511" s="68">
        <v>0</v>
      </c>
      <c r="M511" s="68">
        <v>0</v>
      </c>
      <c r="N511" s="68">
        <v>245</v>
      </c>
      <c r="O511" s="68" t="s">
        <v>23</v>
      </c>
      <c r="P511" s="70" t="e">
        <f>$U511</f>
        <v>#DIV/0!</v>
      </c>
      <c r="Q511" s="11">
        <f>G511/G$858*0.35</f>
        <v>7.8396912899669235</v>
      </c>
      <c r="R511" s="12">
        <f>H511/H$858*0.3</f>
        <v>3.6974999999999998</v>
      </c>
      <c r="S511" s="13">
        <f>W511/W$858*0.3</f>
        <v>0.8102678571428571</v>
      </c>
      <c r="T511" s="12" t="e">
        <f>V511/V$858*0.05</f>
        <v>#DIV/0!</v>
      </c>
      <c r="U511" s="14" t="e">
        <f>Q511+R511+S511+T511</f>
        <v>#DIV/0!</v>
      </c>
      <c r="V511" s="15">
        <f>IF(O511="Não",0,1)</f>
        <v>0</v>
      </c>
      <c r="W511" s="15">
        <f>IF(ISERROR(I511+J511+K511+L511+M511+N511),0,I511+J511+K511+L511+M511+N511)</f>
        <v>605</v>
      </c>
      <c r="X511" s="44">
        <f>IF(ISERROR(ABS(1-U511/'Antigo 2020 2'!U511)),0,ABS(1-U511/'Antigo 2020 2'!U511))</f>
        <v>0</v>
      </c>
      <c r="Y511" s="56">
        <f>INT(X511*100000000000)</f>
        <v>0</v>
      </c>
      <c r="Z511" s="15">
        <f>IF(COUNTIF(Y$5:Y511,Y511)&gt;1,RANK(Y511,Y$5:Y$857)+COUNTIF(Y$5:Y511,Y511)-1,RANK(Y511,Y$5:Y$857))</f>
        <v>507</v>
      </c>
    </row>
    <row r="512" spans="1:26" ht="16.5" thickTop="1" thickBot="1">
      <c r="A512" s="65" t="s">
        <v>1048</v>
      </c>
      <c r="B512" s="66" t="s">
        <v>1049</v>
      </c>
      <c r="C512" s="67">
        <v>11173.5</v>
      </c>
      <c r="D512" s="67">
        <v>11150</v>
      </c>
      <c r="E512" s="67">
        <f>(C512+D512)/2</f>
        <v>11161.75</v>
      </c>
      <c r="F512" s="68">
        <v>54968</v>
      </c>
      <c r="G512" s="68">
        <f>E512+F512</f>
        <v>66129.75</v>
      </c>
      <c r="H512" s="68">
        <v>5000</v>
      </c>
      <c r="I512" s="68">
        <v>261</v>
      </c>
      <c r="J512" s="68">
        <v>0</v>
      </c>
      <c r="K512" s="68">
        <v>134</v>
      </c>
      <c r="L512" s="68">
        <v>125</v>
      </c>
      <c r="M512" s="68">
        <v>0</v>
      </c>
      <c r="N512" s="68">
        <v>0</v>
      </c>
      <c r="O512" s="68" t="s">
        <v>30</v>
      </c>
      <c r="P512" s="70" t="e">
        <f>$U512</f>
        <v>#DIV/0!</v>
      </c>
      <c r="Q512" s="11">
        <f>G512/G$858*0.35</f>
        <v>17.012431091510472</v>
      </c>
      <c r="R512" s="12">
        <f>H512/H$858*0.3</f>
        <v>7.5</v>
      </c>
      <c r="S512" s="13">
        <f>W512/W$858*0.3</f>
        <v>0.69642857142857151</v>
      </c>
      <c r="T512" s="12" t="e">
        <f>V512/V$858*0.05</f>
        <v>#DIV/0!</v>
      </c>
      <c r="U512" s="14" t="e">
        <f>Q512+R512+S512+T512</f>
        <v>#DIV/0!</v>
      </c>
      <c r="V512" s="15">
        <f>IF(O512="Não",0,1)</f>
        <v>1</v>
      </c>
      <c r="W512" s="15">
        <f>IF(ISERROR(I512+J512+K512+L512+M512+N512),0,I512+J512+K512+L512+M512+N512)</f>
        <v>520</v>
      </c>
      <c r="X512" s="44">
        <f>IF(ISERROR(ABS(1-U512/'Antigo 2020 2'!U512)),0,ABS(1-U512/'Antigo 2020 2'!U512))</f>
        <v>0</v>
      </c>
      <c r="Y512" s="56">
        <f>INT(X512*100000000000)</f>
        <v>0</v>
      </c>
      <c r="Z512" s="15">
        <f>IF(COUNTIF(Y$5:Y512,Y512)&gt;1,RANK(Y512,Y$5:Y$857)+COUNTIF(Y$5:Y512,Y512)-1,RANK(Y512,Y$5:Y$857))</f>
        <v>508</v>
      </c>
    </row>
    <row r="513" spans="1:26" ht="16.5" thickTop="1" thickBot="1">
      <c r="A513" s="65" t="s">
        <v>1050</v>
      </c>
      <c r="B513" s="66" t="s">
        <v>1051</v>
      </c>
      <c r="C513" s="67">
        <v>21019</v>
      </c>
      <c r="D513" s="67">
        <v>21062</v>
      </c>
      <c r="E513" s="67">
        <f>(C513+D513)/2</f>
        <v>21040.5</v>
      </c>
      <c r="F513" s="68">
        <v>3201</v>
      </c>
      <c r="G513" s="68">
        <f>E513+F513</f>
        <v>24241.5</v>
      </c>
      <c r="H513" s="68">
        <v>2500</v>
      </c>
      <c r="I513" s="68">
        <v>387</v>
      </c>
      <c r="J513" s="68"/>
      <c r="K513" s="68">
        <v>100</v>
      </c>
      <c r="L513" s="68"/>
      <c r="M513" s="68"/>
      <c r="N513" s="68">
        <v>75</v>
      </c>
      <c r="O513" s="68" t="s">
        <v>30</v>
      </c>
      <c r="P513" s="70" t="e">
        <f>$U513</f>
        <v>#DIV/0!</v>
      </c>
      <c r="Q513" s="11">
        <f>G513/G$858*0.35</f>
        <v>6.2363285556780585</v>
      </c>
      <c r="R513" s="12">
        <f>H513/H$858*0.3</f>
        <v>3.75</v>
      </c>
      <c r="S513" s="13">
        <f>W513/W$858*0.3</f>
        <v>0.75267857142857142</v>
      </c>
      <c r="T513" s="12" t="e">
        <f>V513/V$858*0.05</f>
        <v>#DIV/0!</v>
      </c>
      <c r="U513" s="14" t="e">
        <f>Q513+R513+S513+T513</f>
        <v>#DIV/0!</v>
      </c>
      <c r="V513" s="15">
        <f>IF(O513="Não",0,1)</f>
        <v>1</v>
      </c>
      <c r="W513" s="15">
        <f>IF(ISERROR(I513+J513+K513+L513+M513+N513),0,I513+J513+K513+L513+M513+N513)</f>
        <v>562</v>
      </c>
      <c r="X513" s="44">
        <f>IF(ISERROR(ABS(1-U513/'Antigo 2020 2'!U513)),0,ABS(1-U513/'Antigo 2020 2'!U513))</f>
        <v>0</v>
      </c>
      <c r="Y513" s="56">
        <f>INT(X513*100000000000)</f>
        <v>0</v>
      </c>
      <c r="Z513" s="15">
        <f>IF(COUNTIF(Y$5:Y513,Y513)&gt;1,RANK(Y513,Y$5:Y$857)+COUNTIF(Y$5:Y513,Y513)-1,RANK(Y513,Y$5:Y$857))</f>
        <v>509</v>
      </c>
    </row>
    <row r="514" spans="1:26" ht="16.5" thickTop="1" thickBot="1">
      <c r="A514" s="65" t="s">
        <v>1052</v>
      </c>
      <c r="B514" s="66" t="s">
        <v>1053</v>
      </c>
      <c r="C514" s="67">
        <v>175</v>
      </c>
      <c r="D514" s="67">
        <v>215</v>
      </c>
      <c r="E514" s="67">
        <f>(C514+D514)/2</f>
        <v>195</v>
      </c>
      <c r="F514" s="68">
        <v>10544</v>
      </c>
      <c r="G514" s="68">
        <f>E514+F514</f>
        <v>10739</v>
      </c>
      <c r="H514" s="68">
        <v>300</v>
      </c>
      <c r="I514" s="68">
        <v>0</v>
      </c>
      <c r="J514" s="68">
        <v>0</v>
      </c>
      <c r="K514" s="68">
        <v>50</v>
      </c>
      <c r="L514" s="68">
        <v>60</v>
      </c>
      <c r="M514" s="68">
        <v>0</v>
      </c>
      <c r="N514" s="68">
        <v>11</v>
      </c>
      <c r="O514" s="68" t="s">
        <v>23</v>
      </c>
      <c r="P514" s="70" t="e">
        <f>$U514</f>
        <v>#DIV/0!</v>
      </c>
      <c r="Q514" s="11">
        <f>G514/G$858*0.35</f>
        <v>2.7626975376699741</v>
      </c>
      <c r="R514" s="12">
        <f>H514/H$858*0.3</f>
        <v>0.44999999999999996</v>
      </c>
      <c r="S514" s="13">
        <f>W514/W$858*0.3</f>
        <v>0.16205357142857141</v>
      </c>
      <c r="T514" s="12" t="e">
        <f>V514/V$858*0.05</f>
        <v>#DIV/0!</v>
      </c>
      <c r="U514" s="14" t="e">
        <f>Q514+R514+S514+T514</f>
        <v>#DIV/0!</v>
      </c>
      <c r="V514" s="15">
        <f>IF(O514="Não",0,1)</f>
        <v>0</v>
      </c>
      <c r="W514" s="15">
        <f>IF(ISERROR(I514+J514+K514+L514+M514+N514),0,I514+J514+K514+L514+M514+N514)</f>
        <v>121</v>
      </c>
      <c r="X514" s="44">
        <f>IF(ISERROR(ABS(1-U514/'Antigo 2020 2'!U514)),0,ABS(1-U514/'Antigo 2020 2'!U514))</f>
        <v>0</v>
      </c>
      <c r="Y514" s="56">
        <f>INT(X514*100000000000)</f>
        <v>0</v>
      </c>
      <c r="Z514" s="15">
        <f>IF(COUNTIF(Y$5:Y514,Y514)&gt;1,RANK(Y514,Y$5:Y$857)+COUNTIF(Y$5:Y514,Y514)-1,RANK(Y514,Y$5:Y$857))</f>
        <v>510</v>
      </c>
    </row>
    <row r="515" spans="1:26" ht="16.5" thickTop="1" thickBot="1">
      <c r="A515" s="65" t="s">
        <v>1054</v>
      </c>
      <c r="B515" s="66" t="s">
        <v>1055</v>
      </c>
      <c r="C515" s="67">
        <v>13684.500000000002</v>
      </c>
      <c r="D515" s="67">
        <v>13845</v>
      </c>
      <c r="E515" s="67">
        <f>(C515+D515)/2</f>
        <v>13764.75</v>
      </c>
      <c r="F515" s="68">
        <v>100482</v>
      </c>
      <c r="G515" s="68">
        <f>E515+F515</f>
        <v>114246.75</v>
      </c>
      <c r="H515" s="68">
        <v>1200</v>
      </c>
      <c r="I515" s="68">
        <v>183</v>
      </c>
      <c r="J515" s="68">
        <v>0</v>
      </c>
      <c r="K515" s="68">
        <v>120</v>
      </c>
      <c r="L515" s="68">
        <v>0</v>
      </c>
      <c r="M515" s="68">
        <v>0</v>
      </c>
      <c r="N515" s="68">
        <v>24</v>
      </c>
      <c r="O515" s="68" t="s">
        <v>30</v>
      </c>
      <c r="P515" s="70" t="e">
        <f>$U515</f>
        <v>#DIV/0!</v>
      </c>
      <c r="Q515" s="11">
        <f>G515/G$858*0.35</f>
        <v>29.390931642778391</v>
      </c>
      <c r="R515" s="12">
        <f>H515/H$858*0.3</f>
        <v>1.7999999999999998</v>
      </c>
      <c r="S515" s="13">
        <f>W515/W$858*0.3</f>
        <v>0.43794642857142857</v>
      </c>
      <c r="T515" s="12" t="e">
        <f>V515/V$858*0.05</f>
        <v>#DIV/0!</v>
      </c>
      <c r="U515" s="14" t="e">
        <f>Q515+R515+S515+T515</f>
        <v>#DIV/0!</v>
      </c>
      <c r="V515" s="15">
        <f>IF(O515="Não",0,1)</f>
        <v>1</v>
      </c>
      <c r="W515" s="15">
        <f>IF(ISERROR(I515+J515+K515+L515+M515+N515),0,I515+J515+K515+L515+M515+N515)</f>
        <v>327</v>
      </c>
      <c r="X515" s="44">
        <f>IF(ISERROR(ABS(1-U515/'Antigo 2020 2'!U515)),0,ABS(1-U515/'Antigo 2020 2'!U515))</f>
        <v>0</v>
      </c>
      <c r="Y515" s="56">
        <f>INT(X515*100000000000)</f>
        <v>0</v>
      </c>
      <c r="Z515" s="15">
        <f>IF(COUNTIF(Y$5:Y515,Y515)&gt;1,RANK(Y515,Y$5:Y$857)+COUNTIF(Y$5:Y515,Y515)-1,RANK(Y515,Y$5:Y$857))</f>
        <v>511</v>
      </c>
    </row>
    <row r="516" spans="1:26" ht="16.5" thickTop="1" thickBot="1">
      <c r="A516" s="65" t="s">
        <v>1056</v>
      </c>
      <c r="B516" s="66" t="s">
        <v>1057</v>
      </c>
      <c r="C516" s="67">
        <v>71</v>
      </c>
      <c r="D516" s="67">
        <v>71</v>
      </c>
      <c r="E516" s="67">
        <f>(C516+D516)/2</f>
        <v>71</v>
      </c>
      <c r="F516" s="68">
        <v>4507</v>
      </c>
      <c r="G516" s="68">
        <f>E516+F516</f>
        <v>4578</v>
      </c>
      <c r="H516" s="68">
        <v>9</v>
      </c>
      <c r="I516" s="68">
        <v>0</v>
      </c>
      <c r="J516" s="68">
        <v>0</v>
      </c>
      <c r="K516" s="68">
        <v>0</v>
      </c>
      <c r="L516" s="68">
        <v>0</v>
      </c>
      <c r="M516" s="68">
        <v>0</v>
      </c>
      <c r="N516" s="68">
        <v>0</v>
      </c>
      <c r="O516" s="68" t="s">
        <v>23</v>
      </c>
      <c r="P516" s="70" t="e">
        <f>$U516</f>
        <v>#DIV/0!</v>
      </c>
      <c r="Q516" s="11">
        <f>G516/G$858*0.35</f>
        <v>1.177728776185226</v>
      </c>
      <c r="R516" s="12">
        <f>H516/H$858*0.3</f>
        <v>1.35E-2</v>
      </c>
      <c r="S516" s="13">
        <f>W516/W$858*0.3</f>
        <v>0</v>
      </c>
      <c r="T516" s="12" t="e">
        <f>V516/V$858*0.05</f>
        <v>#DIV/0!</v>
      </c>
      <c r="U516" s="14" t="e">
        <f>Q516+R516+S516+T516</f>
        <v>#DIV/0!</v>
      </c>
      <c r="V516" s="15">
        <f>IF(O516="Não",0,1)</f>
        <v>0</v>
      </c>
      <c r="W516" s="15">
        <f>IF(ISERROR(I516+J516+K516+L516+M516+N516),0,I516+J516+K516+L516+M516+N516)</f>
        <v>0</v>
      </c>
      <c r="X516" s="44">
        <f>IF(ISERROR(ABS(1-U516/'Antigo 2020 2'!U516)),0,ABS(1-U516/'Antigo 2020 2'!U516))</f>
        <v>0</v>
      </c>
      <c r="Y516" s="56">
        <f>INT(X516*100000000000)</f>
        <v>0</v>
      </c>
      <c r="Z516" s="15">
        <f>IF(COUNTIF(Y$5:Y516,Y516)&gt;1,RANK(Y516,Y$5:Y$857)+COUNTIF(Y$5:Y516,Y516)-1,RANK(Y516,Y$5:Y$857))</f>
        <v>512</v>
      </c>
    </row>
    <row r="517" spans="1:26" ht="16.5" thickTop="1" thickBot="1">
      <c r="A517" s="65" t="s">
        <v>1058</v>
      </c>
      <c r="B517" s="66" t="s">
        <v>1059</v>
      </c>
      <c r="C517" s="67">
        <v>640</v>
      </c>
      <c r="D517" s="67">
        <v>915</v>
      </c>
      <c r="E517" s="67">
        <f>(C517+D517)/2</f>
        <v>777.5</v>
      </c>
      <c r="F517" s="68">
        <v>23557</v>
      </c>
      <c r="G517" s="68">
        <f>E517+F517</f>
        <v>24334.5</v>
      </c>
      <c r="H517" s="68">
        <v>235</v>
      </c>
      <c r="I517" s="68">
        <v>87</v>
      </c>
      <c r="J517" s="68">
        <v>0</v>
      </c>
      <c r="K517" s="68">
        <v>53</v>
      </c>
      <c r="L517" s="68">
        <v>16</v>
      </c>
      <c r="M517" s="68">
        <v>105</v>
      </c>
      <c r="N517" s="68">
        <v>0</v>
      </c>
      <c r="O517" s="68" t="s">
        <v>30</v>
      </c>
      <c r="P517" s="70" t="e">
        <f>$U517</f>
        <v>#DIV/0!</v>
      </c>
      <c r="Q517" s="11">
        <f>G517/G$858*0.35</f>
        <v>6.2602535832414548</v>
      </c>
      <c r="R517" s="12">
        <f>H517/H$858*0.3</f>
        <v>0.35249999999999998</v>
      </c>
      <c r="S517" s="13">
        <f>W517/W$858*0.3</f>
        <v>0.34955357142857141</v>
      </c>
      <c r="T517" s="12" t="e">
        <f>V517/V$858*0.05</f>
        <v>#DIV/0!</v>
      </c>
      <c r="U517" s="14" t="e">
        <f>Q517+R517+S517+T517</f>
        <v>#DIV/0!</v>
      </c>
      <c r="V517" s="15">
        <f>IF(O517="Não",0,1)</f>
        <v>1</v>
      </c>
      <c r="W517" s="15">
        <f>IF(ISERROR(I517+J517+K517+L517+M517+N517),0,I517+J517+K517+L517+M517+N517)</f>
        <v>261</v>
      </c>
      <c r="X517" s="44">
        <f>IF(ISERROR(ABS(1-U517/'Antigo 2020 2'!U517)),0,ABS(1-U517/'Antigo 2020 2'!U517))</f>
        <v>0</v>
      </c>
      <c r="Y517" s="56">
        <f>INT(X517*100000000000)</f>
        <v>0</v>
      </c>
      <c r="Z517" s="15">
        <f>IF(COUNTIF(Y$5:Y517,Y517)&gt;1,RANK(Y517,Y$5:Y$857)+COUNTIF(Y$5:Y517,Y517)-1,RANK(Y517,Y$5:Y$857))</f>
        <v>513</v>
      </c>
    </row>
    <row r="518" spans="1:26" ht="16.5" thickTop="1" thickBot="1">
      <c r="A518" s="65" t="s">
        <v>1060</v>
      </c>
      <c r="B518" s="66" t="s">
        <v>1061</v>
      </c>
      <c r="C518" s="67">
        <v>3293</v>
      </c>
      <c r="D518" s="67">
        <v>3413</v>
      </c>
      <c r="E518" s="67">
        <f>(C518+D518)/2</f>
        <v>3353</v>
      </c>
      <c r="F518" s="68">
        <v>6171</v>
      </c>
      <c r="G518" s="68">
        <f>E518+F518</f>
        <v>9524</v>
      </c>
      <c r="H518" s="68">
        <v>1210</v>
      </c>
      <c r="I518" s="68">
        <v>0</v>
      </c>
      <c r="J518" s="68">
        <v>0</v>
      </c>
      <c r="K518" s="68">
        <v>150</v>
      </c>
      <c r="L518" s="68">
        <v>0</v>
      </c>
      <c r="M518" s="68">
        <v>0</v>
      </c>
      <c r="N518" s="68">
        <v>3</v>
      </c>
      <c r="O518" s="68" t="s">
        <v>30</v>
      </c>
      <c r="P518" s="70" t="e">
        <f>$U518</f>
        <v>#DIV/0!</v>
      </c>
      <c r="Q518" s="11">
        <f>G518/G$858*0.35</f>
        <v>2.4501286291804485</v>
      </c>
      <c r="R518" s="12">
        <f>H518/H$858*0.3</f>
        <v>1.8149999999999999</v>
      </c>
      <c r="S518" s="13">
        <f>W518/W$858*0.3</f>
        <v>0.20491071428571428</v>
      </c>
      <c r="T518" s="12" t="e">
        <f>V518/V$858*0.05</f>
        <v>#DIV/0!</v>
      </c>
      <c r="U518" s="14" t="e">
        <f>Q518+R518+S518+T518</f>
        <v>#DIV/0!</v>
      </c>
      <c r="V518" s="15">
        <f>IF(O518="Não",0,1)</f>
        <v>1</v>
      </c>
      <c r="W518" s="15">
        <f>IF(ISERROR(I518+J518+K518+L518+M518+N518),0,I518+J518+K518+L518+M518+N518)</f>
        <v>153</v>
      </c>
      <c r="X518" s="44">
        <f>IF(ISERROR(ABS(1-U518/'Antigo 2020 2'!U518)),0,ABS(1-U518/'Antigo 2020 2'!U518))</f>
        <v>0</v>
      </c>
      <c r="Y518" s="56">
        <f>INT(X518*100000000000)</f>
        <v>0</v>
      </c>
      <c r="Z518" s="15">
        <f>IF(COUNTIF(Y$5:Y518,Y518)&gt;1,RANK(Y518,Y$5:Y$857)+COUNTIF(Y$5:Y518,Y518)-1,RANK(Y518,Y$5:Y$857))</f>
        <v>514</v>
      </c>
    </row>
    <row r="519" spans="1:26" ht="16.5" thickTop="1" thickBot="1">
      <c r="A519" s="65" t="s">
        <v>1062</v>
      </c>
      <c r="B519" s="66" t="s">
        <v>1063</v>
      </c>
      <c r="C519" s="67">
        <v>8425</v>
      </c>
      <c r="D519" s="67">
        <v>8025</v>
      </c>
      <c r="E519" s="67">
        <f>(C519+D519)/2</f>
        <v>8225</v>
      </c>
      <c r="F519" s="68">
        <v>5794</v>
      </c>
      <c r="G519" s="68">
        <f>E519+F519</f>
        <v>14019</v>
      </c>
      <c r="H519" s="68">
        <v>500</v>
      </c>
      <c r="I519" s="68">
        <v>137</v>
      </c>
      <c r="J519" s="68"/>
      <c r="K519" s="68">
        <v>68</v>
      </c>
      <c r="L519" s="68">
        <v>30</v>
      </c>
      <c r="M519" s="68"/>
      <c r="N519" s="68">
        <v>15</v>
      </c>
      <c r="O519" s="68" t="s">
        <v>30</v>
      </c>
      <c r="P519" s="70" t="e">
        <f>$U519</f>
        <v>#DIV/0!</v>
      </c>
      <c r="Q519" s="11">
        <f>G519/G$858*0.35</f>
        <v>3.6065049614112459</v>
      </c>
      <c r="R519" s="12">
        <f>H519/H$858*0.3</f>
        <v>0.75</v>
      </c>
      <c r="S519" s="13">
        <f>W519/W$858*0.3</f>
        <v>0.33482142857142855</v>
      </c>
      <c r="T519" s="12" t="e">
        <f>V519/V$858*0.05</f>
        <v>#DIV/0!</v>
      </c>
      <c r="U519" s="14" t="e">
        <f>Q519+R519+S519+T519</f>
        <v>#DIV/0!</v>
      </c>
      <c r="V519" s="15">
        <f>IF(O519="Não",0,1)</f>
        <v>1</v>
      </c>
      <c r="W519" s="15">
        <f>IF(ISERROR(I519+J519+K519+L519+M519+N519),0,I519+J519+K519+L519+M519+N519)</f>
        <v>250</v>
      </c>
      <c r="X519" s="44">
        <f>IF(ISERROR(ABS(1-U519/'Antigo 2020 2'!U519)),0,ABS(1-U519/'Antigo 2020 2'!U519))</f>
        <v>0</v>
      </c>
      <c r="Y519" s="56">
        <f>INT(X519*100000000000)</f>
        <v>0</v>
      </c>
      <c r="Z519" s="15">
        <f>IF(COUNTIF(Y$5:Y519,Y519)&gt;1,RANK(Y519,Y$5:Y$857)+COUNTIF(Y$5:Y519,Y519)-1,RANK(Y519,Y$5:Y$857))</f>
        <v>515</v>
      </c>
    </row>
    <row r="520" spans="1:26" ht="16.5" thickTop="1" thickBot="1">
      <c r="A520" s="65" t="s">
        <v>1064</v>
      </c>
      <c r="B520" s="66" t="s">
        <v>1065</v>
      </c>
      <c r="C520" s="67">
        <v>19699.699999999983</v>
      </c>
      <c r="D520" s="67">
        <v>19767</v>
      </c>
      <c r="E520" s="67">
        <f>(C520+D520)/2</f>
        <v>19733.349999999991</v>
      </c>
      <c r="F520" s="68">
        <v>10801</v>
      </c>
      <c r="G520" s="68">
        <f>E520+F520</f>
        <v>30534.349999999991</v>
      </c>
      <c r="H520" s="68">
        <v>1200</v>
      </c>
      <c r="I520" s="68">
        <v>279</v>
      </c>
      <c r="J520" s="68">
        <v>0</v>
      </c>
      <c r="K520" s="68">
        <v>100</v>
      </c>
      <c r="L520" s="68">
        <v>0</v>
      </c>
      <c r="M520" s="68">
        <v>0</v>
      </c>
      <c r="N520" s="68">
        <v>34</v>
      </c>
      <c r="O520" s="68" t="s">
        <v>30</v>
      </c>
      <c r="P520" s="70" t="e">
        <f>$U520</f>
        <v>#DIV/0!</v>
      </c>
      <c r="Q520" s="11">
        <f>G520/G$858*0.35</f>
        <v>7.8552168320470379</v>
      </c>
      <c r="R520" s="12">
        <f>H520/H$858*0.3</f>
        <v>1.7999999999999998</v>
      </c>
      <c r="S520" s="13">
        <f>W520/W$858*0.3</f>
        <v>0.55312499999999998</v>
      </c>
      <c r="T520" s="12" t="e">
        <f>V520/V$858*0.05</f>
        <v>#DIV/0!</v>
      </c>
      <c r="U520" s="14" t="e">
        <f>Q520+R520+S520+T520</f>
        <v>#DIV/0!</v>
      </c>
      <c r="V520" s="15">
        <f>IF(O520="Não",0,1)</f>
        <v>1</v>
      </c>
      <c r="W520" s="15">
        <f>IF(ISERROR(I520+J520+K520+L520+M520+N520),0,I520+J520+K520+L520+M520+N520)</f>
        <v>413</v>
      </c>
      <c r="X520" s="44">
        <f>IF(ISERROR(ABS(1-U520/'Antigo 2020 2'!U520)),0,ABS(1-U520/'Antigo 2020 2'!U520))</f>
        <v>0</v>
      </c>
      <c r="Y520" s="56">
        <f>INT(X520*100000000000)</f>
        <v>0</v>
      </c>
      <c r="Z520" s="15">
        <f>IF(COUNTIF(Y$5:Y520,Y520)&gt;1,RANK(Y520,Y$5:Y$857)+COUNTIF(Y$5:Y520,Y520)-1,RANK(Y520,Y$5:Y$857))</f>
        <v>516</v>
      </c>
    </row>
    <row r="521" spans="1:26" ht="16.5" thickTop="1" thickBot="1">
      <c r="A521" s="65" t="s">
        <v>1066</v>
      </c>
      <c r="B521" s="66" t="s">
        <v>1067</v>
      </c>
      <c r="C521" s="67">
        <v>3546</v>
      </c>
      <c r="D521" s="67">
        <v>3546</v>
      </c>
      <c r="E521" s="67">
        <f>(C521+D521)/2</f>
        <v>3546</v>
      </c>
      <c r="F521" s="68">
        <v>5917</v>
      </c>
      <c r="G521" s="68">
        <f>E521+F521</f>
        <v>9463</v>
      </c>
      <c r="H521" s="68">
        <v>1550</v>
      </c>
      <c r="I521" s="68">
        <v>289</v>
      </c>
      <c r="J521" s="68"/>
      <c r="K521" s="68">
        <v>100</v>
      </c>
      <c r="L521" s="68"/>
      <c r="M521" s="68"/>
      <c r="N521" s="68">
        <v>70</v>
      </c>
      <c r="O521" s="68" t="s">
        <v>30</v>
      </c>
      <c r="P521" s="70" t="e">
        <f>$U521</f>
        <v>#DIV/0!</v>
      </c>
      <c r="Q521" s="11">
        <f>G521/G$858*0.35</f>
        <v>2.4344358691657475</v>
      </c>
      <c r="R521" s="12">
        <f>H521/H$858*0.3</f>
        <v>2.3249999999999997</v>
      </c>
      <c r="S521" s="13">
        <f>W521/W$858*0.3</f>
        <v>0.61473214285714284</v>
      </c>
      <c r="T521" s="12" t="e">
        <f>V521/V$858*0.05</f>
        <v>#DIV/0!</v>
      </c>
      <c r="U521" s="14" t="e">
        <f>Q521+R521+S521+T521</f>
        <v>#DIV/0!</v>
      </c>
      <c r="V521" s="15">
        <f>IF(O521="Não",0,1)</f>
        <v>1</v>
      </c>
      <c r="W521" s="15">
        <f>IF(ISERROR(I521+J521+K521+L521+M521+N521),0,I521+J521+K521+L521+M521+N521)</f>
        <v>459</v>
      </c>
      <c r="X521" s="44">
        <f>IF(ISERROR(ABS(1-U521/'Antigo 2020 2'!U521)),0,ABS(1-U521/'Antigo 2020 2'!U521))</f>
        <v>0</v>
      </c>
      <c r="Y521" s="56">
        <f>INT(X521*100000000000)</f>
        <v>0</v>
      </c>
      <c r="Z521" s="15">
        <f>IF(COUNTIF(Y$5:Y521,Y521)&gt;1,RANK(Y521,Y$5:Y$857)+COUNTIF(Y$5:Y521,Y521)-1,RANK(Y521,Y$5:Y$857))</f>
        <v>517</v>
      </c>
    </row>
    <row r="522" spans="1:26" ht="16.5" thickTop="1" thickBot="1">
      <c r="A522" s="65" t="s">
        <v>1068</v>
      </c>
      <c r="B522" s="66" t="s">
        <v>1069</v>
      </c>
      <c r="C522" s="67">
        <v>7757</v>
      </c>
      <c r="D522" s="67">
        <v>7757</v>
      </c>
      <c r="E522" s="67">
        <f>(C522+D522)/2</f>
        <v>7757</v>
      </c>
      <c r="F522" s="68">
        <v>5555</v>
      </c>
      <c r="G522" s="68">
        <f>E522+F522</f>
        <v>13312</v>
      </c>
      <c r="H522" s="68">
        <v>500</v>
      </c>
      <c r="I522" s="68">
        <v>0</v>
      </c>
      <c r="J522" s="68">
        <v>0</v>
      </c>
      <c r="K522" s="68">
        <v>0</v>
      </c>
      <c r="L522" s="68">
        <v>0</v>
      </c>
      <c r="M522" s="68">
        <v>0</v>
      </c>
      <c r="N522" s="68">
        <v>0</v>
      </c>
      <c r="O522" s="68" t="s">
        <v>30</v>
      </c>
      <c r="P522" s="70" t="e">
        <f>$U522</f>
        <v>#DIV/0!</v>
      </c>
      <c r="Q522" s="11">
        <f>G522/G$858*0.35</f>
        <v>3.4246233002572581</v>
      </c>
      <c r="R522" s="12">
        <f>H522/H$858*0.3</f>
        <v>0.75</v>
      </c>
      <c r="S522" s="13">
        <f>W522/W$858*0.3</f>
        <v>0</v>
      </c>
      <c r="T522" s="12" t="e">
        <f>V522/V$858*0.05</f>
        <v>#DIV/0!</v>
      </c>
      <c r="U522" s="14" t="e">
        <f>Q522+R522+S522+T522</f>
        <v>#DIV/0!</v>
      </c>
      <c r="V522" s="15">
        <f>IF(O522="Não",0,1)</f>
        <v>1</v>
      </c>
      <c r="W522" s="15">
        <f>IF(ISERROR(I522+J522+K522+L522+M522+N522),0,I522+J522+K522+L522+M522+N522)</f>
        <v>0</v>
      </c>
      <c r="X522" s="44">
        <f>IF(ISERROR(ABS(1-U522/'Antigo 2020 2'!U522)),0,ABS(1-U522/'Antigo 2020 2'!U522))</f>
        <v>0</v>
      </c>
      <c r="Y522" s="56">
        <f>INT(X522*100000000000)</f>
        <v>0</v>
      </c>
      <c r="Z522" s="15">
        <f>IF(COUNTIF(Y$5:Y522,Y522)&gt;1,RANK(Y522,Y$5:Y$857)+COUNTIF(Y$5:Y522,Y522)-1,RANK(Y522,Y$5:Y$857))</f>
        <v>518</v>
      </c>
    </row>
    <row r="523" spans="1:26" ht="16.5" thickTop="1" thickBot="1">
      <c r="A523" s="65" t="s">
        <v>1070</v>
      </c>
      <c r="B523" s="66" t="s">
        <v>1071</v>
      </c>
      <c r="C523" s="67">
        <v>13735.400000000001</v>
      </c>
      <c r="D523" s="67">
        <v>13250</v>
      </c>
      <c r="E523" s="67">
        <f>(C523+D523)/2</f>
        <v>13492.7</v>
      </c>
      <c r="F523" s="68">
        <v>6647</v>
      </c>
      <c r="G523" s="68">
        <f>E523+F523</f>
        <v>20139.7</v>
      </c>
      <c r="H523" s="68">
        <v>400</v>
      </c>
      <c r="I523" s="68">
        <v>324</v>
      </c>
      <c r="J523" s="68">
        <v>0</v>
      </c>
      <c r="K523" s="68">
        <v>38</v>
      </c>
      <c r="L523" s="68">
        <v>0</v>
      </c>
      <c r="M523" s="68">
        <v>0</v>
      </c>
      <c r="N523" s="68">
        <v>16</v>
      </c>
      <c r="O523" s="68" t="s">
        <v>23</v>
      </c>
      <c r="P523" s="70" t="e">
        <f>$U523</f>
        <v>#DIV/0!</v>
      </c>
      <c r="Q523" s="11">
        <f>G523/G$858*0.35</f>
        <v>5.1811062109518558</v>
      </c>
      <c r="R523" s="12">
        <f>H523/H$858*0.3</f>
        <v>0.6</v>
      </c>
      <c r="S523" s="13">
        <f>W523/W$858*0.3</f>
        <v>0.50624999999999998</v>
      </c>
      <c r="T523" s="12" t="e">
        <f>V523/V$858*0.05</f>
        <v>#DIV/0!</v>
      </c>
      <c r="U523" s="14" t="e">
        <f>Q523+R523+S523+T523</f>
        <v>#DIV/0!</v>
      </c>
      <c r="V523" s="15">
        <f>IF(O523="Não",0,1)</f>
        <v>0</v>
      </c>
      <c r="W523" s="15">
        <f>IF(ISERROR(I523+J523+K523+L523+M523+N523),0,I523+J523+K523+L523+M523+N523)</f>
        <v>378</v>
      </c>
      <c r="X523" s="44">
        <f>IF(ISERROR(ABS(1-U523/'Antigo 2020 2'!U523)),0,ABS(1-U523/'Antigo 2020 2'!U523))</f>
        <v>0</v>
      </c>
      <c r="Y523" s="56">
        <f>INT(X523*100000000000)</f>
        <v>0</v>
      </c>
      <c r="Z523" s="15">
        <f>IF(COUNTIF(Y$5:Y523,Y523)&gt;1,RANK(Y523,Y$5:Y$857)+COUNTIF(Y$5:Y523,Y523)-1,RANK(Y523,Y$5:Y$857))</f>
        <v>519</v>
      </c>
    </row>
    <row r="524" spans="1:26" ht="16.5" thickTop="1" thickBot="1">
      <c r="A524" s="65" t="s">
        <v>1072</v>
      </c>
      <c r="B524" s="66" t="s">
        <v>1073</v>
      </c>
      <c r="C524" s="67">
        <v>128.5</v>
      </c>
      <c r="D524" s="67">
        <v>226</v>
      </c>
      <c r="E524" s="67">
        <f>(C524+D524)/2</f>
        <v>177.25</v>
      </c>
      <c r="F524" s="68">
        <v>599</v>
      </c>
      <c r="G524" s="68">
        <f>E524+F524</f>
        <v>776.25</v>
      </c>
      <c r="H524" s="68">
        <v>10</v>
      </c>
      <c r="I524" s="68">
        <v>4</v>
      </c>
      <c r="J524" s="68">
        <v>0</v>
      </c>
      <c r="K524" s="68">
        <v>0</v>
      </c>
      <c r="L524" s="68">
        <v>230</v>
      </c>
      <c r="M524" s="68">
        <v>5</v>
      </c>
      <c r="N524" s="68">
        <v>20</v>
      </c>
      <c r="O524" s="68" t="s">
        <v>23</v>
      </c>
      <c r="P524" s="70" t="e">
        <f>$U524</f>
        <v>#DIV/0!</v>
      </c>
      <c r="Q524" s="11">
        <f>G524/G$858*0.35</f>
        <v>0.199696802646086</v>
      </c>
      <c r="R524" s="12">
        <f>H524/H$858*0.3</f>
        <v>1.4999999999999999E-2</v>
      </c>
      <c r="S524" s="13">
        <f>W524/W$858*0.3</f>
        <v>0.34687499999999999</v>
      </c>
      <c r="T524" s="12" t="e">
        <f>V524/V$858*0.05</f>
        <v>#DIV/0!</v>
      </c>
      <c r="U524" s="14" t="e">
        <f>Q524+R524+S524+T524</f>
        <v>#DIV/0!</v>
      </c>
      <c r="V524" s="15">
        <f>IF(O524="Não",0,1)</f>
        <v>0</v>
      </c>
      <c r="W524" s="15">
        <f>IF(ISERROR(I524+J524+K524+L524+M524+N524),0,I524+J524+K524+L524+M524+N524)</f>
        <v>259</v>
      </c>
      <c r="X524" s="44">
        <f>IF(ISERROR(ABS(1-U524/'Antigo 2020 2'!U524)),0,ABS(1-U524/'Antigo 2020 2'!U524))</f>
        <v>0</v>
      </c>
      <c r="Y524" s="56">
        <f>INT(X524*100000000000)</f>
        <v>0</v>
      </c>
      <c r="Z524" s="15">
        <f>IF(COUNTIF(Y$5:Y524,Y524)&gt;1,RANK(Y524,Y$5:Y$857)+COUNTIF(Y$5:Y524,Y524)-1,RANK(Y524,Y$5:Y$857))</f>
        <v>520</v>
      </c>
    </row>
    <row r="525" spans="1:26" ht="16.5" thickTop="1" thickBot="1">
      <c r="A525" s="65" t="s">
        <v>1074</v>
      </c>
      <c r="B525" s="66" t="s">
        <v>1075</v>
      </c>
      <c r="C525" s="67">
        <v>65</v>
      </c>
      <c r="D525" s="67">
        <v>140</v>
      </c>
      <c r="E525" s="67">
        <f>(C525+D525)/2</f>
        <v>102.5</v>
      </c>
      <c r="F525" s="68">
        <v>18624</v>
      </c>
      <c r="G525" s="68">
        <f>E525+F525</f>
        <v>18726.5</v>
      </c>
      <c r="H525" s="68">
        <v>350</v>
      </c>
      <c r="I525" s="68">
        <v>109</v>
      </c>
      <c r="J525" s="68">
        <v>0</v>
      </c>
      <c r="K525" s="68">
        <v>0</v>
      </c>
      <c r="L525" s="68">
        <v>0</v>
      </c>
      <c r="M525" s="68">
        <v>0</v>
      </c>
      <c r="N525" s="68">
        <v>12</v>
      </c>
      <c r="O525" s="68" t="s">
        <v>30</v>
      </c>
      <c r="P525" s="70" t="e">
        <f>$U525</f>
        <v>#DIV/0!</v>
      </c>
      <c r="Q525" s="11">
        <f>G525/G$858*0.35</f>
        <v>4.8175486953325981</v>
      </c>
      <c r="R525" s="12">
        <f>H525/H$858*0.3</f>
        <v>0.52500000000000002</v>
      </c>
      <c r="S525" s="13">
        <f>W525/W$858*0.3</f>
        <v>0.16205357142857141</v>
      </c>
      <c r="T525" s="12" t="e">
        <f>V525/V$858*0.05</f>
        <v>#DIV/0!</v>
      </c>
      <c r="U525" s="14" t="e">
        <f>Q525+R525+S525+T525</f>
        <v>#DIV/0!</v>
      </c>
      <c r="V525" s="15">
        <f>IF(O525="Não",0,1)</f>
        <v>1</v>
      </c>
      <c r="W525" s="15">
        <f>IF(ISERROR(I525+J525+K525+L525+M525+N525),0,I525+J525+K525+L525+M525+N525)</f>
        <v>121</v>
      </c>
      <c r="X525" s="44">
        <f>IF(ISERROR(ABS(1-U525/'Antigo 2020 2'!U525)),0,ABS(1-U525/'Antigo 2020 2'!U525))</f>
        <v>0</v>
      </c>
      <c r="Y525" s="56">
        <f>INT(X525*100000000000)</f>
        <v>0</v>
      </c>
      <c r="Z525" s="15">
        <f>IF(COUNTIF(Y$5:Y525,Y525)&gt;1,RANK(Y525,Y$5:Y$857)+COUNTIF(Y$5:Y525,Y525)-1,RANK(Y525,Y$5:Y$857))</f>
        <v>521</v>
      </c>
    </row>
    <row r="526" spans="1:26" ht="16.5" thickTop="1" thickBot="1">
      <c r="A526" s="65" t="s">
        <v>1076</v>
      </c>
      <c r="B526" s="66" t="s">
        <v>1077</v>
      </c>
      <c r="C526" s="67">
        <v>67299</v>
      </c>
      <c r="D526" s="67">
        <v>76899</v>
      </c>
      <c r="E526" s="67">
        <f>(C526+D526)/2</f>
        <v>72099</v>
      </c>
      <c r="F526" s="68">
        <v>16009</v>
      </c>
      <c r="G526" s="68">
        <f>E526+F526</f>
        <v>88108</v>
      </c>
      <c r="H526" s="68">
        <v>250</v>
      </c>
      <c r="I526" s="68">
        <v>53</v>
      </c>
      <c r="J526" s="68">
        <v>0</v>
      </c>
      <c r="K526" s="68">
        <v>32</v>
      </c>
      <c r="L526" s="68">
        <v>0</v>
      </c>
      <c r="M526" s="68">
        <v>3</v>
      </c>
      <c r="N526" s="68">
        <v>15</v>
      </c>
      <c r="O526" s="68" t="s">
        <v>23</v>
      </c>
      <c r="P526" s="70" t="e">
        <f>$U526</f>
        <v>#DIV/0!</v>
      </c>
      <c r="Q526" s="11">
        <f>G526/G$858*0.35</f>
        <v>22.666519661889009</v>
      </c>
      <c r="R526" s="12">
        <f>H526/H$858*0.3</f>
        <v>0.375</v>
      </c>
      <c r="S526" s="13">
        <f>W526/W$858*0.3</f>
        <v>0.13794642857142855</v>
      </c>
      <c r="T526" s="12" t="e">
        <f>V526/V$858*0.05</f>
        <v>#DIV/0!</v>
      </c>
      <c r="U526" s="14" t="e">
        <f>Q526+R526+S526+T526</f>
        <v>#DIV/0!</v>
      </c>
      <c r="V526" s="15">
        <f>IF(O526="Não",0,1)</f>
        <v>0</v>
      </c>
      <c r="W526" s="15">
        <f>IF(ISERROR(I526+J526+K526+L526+M526+N526),0,I526+J526+K526+L526+M526+N526)</f>
        <v>103</v>
      </c>
      <c r="X526" s="44">
        <f>IF(ISERROR(ABS(1-U526/'Antigo 2020 2'!U526)),0,ABS(1-U526/'Antigo 2020 2'!U526))</f>
        <v>0</v>
      </c>
      <c r="Y526" s="56">
        <f>INT(X526*100000000000)</f>
        <v>0</v>
      </c>
      <c r="Z526" s="15">
        <f>IF(COUNTIF(Y$5:Y526,Y526)&gt;1,RANK(Y526,Y$5:Y$857)+COUNTIF(Y$5:Y526,Y526)-1,RANK(Y526,Y$5:Y$857))</f>
        <v>522</v>
      </c>
    </row>
    <row r="527" spans="1:26" ht="16.5" thickTop="1" thickBot="1">
      <c r="A527" s="65" t="s">
        <v>1078</v>
      </c>
      <c r="B527" s="66" t="s">
        <v>1079</v>
      </c>
      <c r="C527" s="67">
        <v>2136.6999999999998</v>
      </c>
      <c r="D527" s="67">
        <v>2434</v>
      </c>
      <c r="E527" s="67">
        <f>(C527+D527)/2</f>
        <v>2285.35</v>
      </c>
      <c r="F527" s="68">
        <v>1431</v>
      </c>
      <c r="G527" s="68">
        <f>E527+F527</f>
        <v>3716.35</v>
      </c>
      <c r="H527" s="68">
        <v>1150</v>
      </c>
      <c r="I527" s="68">
        <v>480</v>
      </c>
      <c r="J527" s="68">
        <v>0</v>
      </c>
      <c r="K527" s="68">
        <v>30</v>
      </c>
      <c r="L527" s="68">
        <v>315</v>
      </c>
      <c r="M527" s="68">
        <v>0</v>
      </c>
      <c r="N527" s="68">
        <v>30</v>
      </c>
      <c r="O527" s="68" t="s">
        <v>30</v>
      </c>
      <c r="P527" s="70" t="e">
        <f>$U527</f>
        <v>#DIV/0!</v>
      </c>
      <c r="Q527" s="11">
        <f>G527/G$858*0.35</f>
        <v>0.9560621095185593</v>
      </c>
      <c r="R527" s="12">
        <f>H527/H$858*0.3</f>
        <v>1.7249999999999999</v>
      </c>
      <c r="S527" s="13">
        <f>W527/W$858*0.3</f>
        <v>1.1450892857142856</v>
      </c>
      <c r="T527" s="12" t="e">
        <f>V527/V$858*0.05</f>
        <v>#DIV/0!</v>
      </c>
      <c r="U527" s="14" t="e">
        <f>Q527+R527+S527+T527</f>
        <v>#DIV/0!</v>
      </c>
      <c r="V527" s="15">
        <f>IF(O527="Não",0,1)</f>
        <v>1</v>
      </c>
      <c r="W527" s="15">
        <f>IF(ISERROR(I527+J527+K527+L527+M527+N527),0,I527+J527+K527+L527+M527+N527)</f>
        <v>855</v>
      </c>
      <c r="X527" s="44">
        <f>IF(ISERROR(ABS(1-U527/'Antigo 2020 2'!U527)),0,ABS(1-U527/'Antigo 2020 2'!U527))</f>
        <v>0</v>
      </c>
      <c r="Y527" s="56">
        <f>INT(X527*100000000000)</f>
        <v>0</v>
      </c>
      <c r="Z527" s="15">
        <f>IF(COUNTIF(Y$5:Y527,Y527)&gt;1,RANK(Y527,Y$5:Y$857)+COUNTIF(Y$5:Y527,Y527)-1,RANK(Y527,Y$5:Y$857))</f>
        <v>523</v>
      </c>
    </row>
    <row r="528" spans="1:26" ht="16.5" thickTop="1" thickBot="1">
      <c r="A528" s="65" t="s">
        <v>1080</v>
      </c>
      <c r="B528" s="66" t="s">
        <v>1081</v>
      </c>
      <c r="C528" s="67">
        <v>15768</v>
      </c>
      <c r="D528" s="67">
        <v>16361</v>
      </c>
      <c r="E528" s="67">
        <f>(C528+D528)/2</f>
        <v>16064.5</v>
      </c>
      <c r="F528" s="68">
        <v>2763</v>
      </c>
      <c r="G528" s="68">
        <f>E528+F528</f>
        <v>18827.5</v>
      </c>
      <c r="H528" s="68">
        <v>3840</v>
      </c>
      <c r="I528" s="68">
        <v>289</v>
      </c>
      <c r="J528" s="68"/>
      <c r="K528" s="68">
        <v>37</v>
      </c>
      <c r="L528" s="68"/>
      <c r="M528" s="68"/>
      <c r="N528" s="68">
        <v>15</v>
      </c>
      <c r="O528" s="68" t="s">
        <v>30</v>
      </c>
      <c r="P528" s="70" t="e">
        <f>$U528</f>
        <v>#DIV/0!</v>
      </c>
      <c r="Q528" s="11">
        <f>G528/G$858*0.35</f>
        <v>4.8435317897831673</v>
      </c>
      <c r="R528" s="12">
        <f>H528/H$858*0.3</f>
        <v>5.76</v>
      </c>
      <c r="S528" s="13">
        <f>W528/W$858*0.3</f>
        <v>0.45669642857142856</v>
      </c>
      <c r="T528" s="12" t="e">
        <f>V528/V$858*0.05</f>
        <v>#DIV/0!</v>
      </c>
      <c r="U528" s="14" t="e">
        <f>Q528+R528+S528+T528</f>
        <v>#DIV/0!</v>
      </c>
      <c r="V528" s="15">
        <f>IF(O528="Não",0,1)</f>
        <v>1</v>
      </c>
      <c r="W528" s="15">
        <f>IF(ISERROR(I528+J528+K528+L528+M528+N528),0,I528+J528+K528+L528+M528+N528)</f>
        <v>341</v>
      </c>
      <c r="X528" s="44">
        <f>IF(ISERROR(ABS(1-U528/'Antigo 2020 2'!U528)),0,ABS(1-U528/'Antigo 2020 2'!U528))</f>
        <v>0</v>
      </c>
      <c r="Y528" s="56">
        <f>INT(X528*100000000000)</f>
        <v>0</v>
      </c>
      <c r="Z528" s="15">
        <f>IF(COUNTIF(Y$5:Y528,Y528)&gt;1,RANK(Y528,Y$5:Y$857)+COUNTIF(Y$5:Y528,Y528)-1,RANK(Y528,Y$5:Y$857))</f>
        <v>524</v>
      </c>
    </row>
    <row r="529" spans="1:26" ht="16.5" thickTop="1" thickBot="1">
      <c r="A529" s="65" t="s">
        <v>1082</v>
      </c>
      <c r="B529" s="66" t="s">
        <v>1083</v>
      </c>
      <c r="C529" s="67">
        <v>210</v>
      </c>
      <c r="D529" s="67">
        <v>200</v>
      </c>
      <c r="E529" s="67">
        <f>(C529+D529)/2</f>
        <v>205</v>
      </c>
      <c r="F529" s="68">
        <v>8760</v>
      </c>
      <c r="G529" s="68">
        <f>E529+F529</f>
        <v>8965</v>
      </c>
      <c r="H529" s="68">
        <v>200</v>
      </c>
      <c r="I529" s="68">
        <v>0</v>
      </c>
      <c r="J529" s="68">
        <v>0</v>
      </c>
      <c r="K529" s="68">
        <v>100</v>
      </c>
      <c r="L529" s="68">
        <v>200</v>
      </c>
      <c r="M529" s="68">
        <v>50</v>
      </c>
      <c r="N529" s="68">
        <v>50</v>
      </c>
      <c r="O529" s="68" t="s">
        <v>30</v>
      </c>
      <c r="P529" s="70" t="e">
        <f>$U529</f>
        <v>#DIV/0!</v>
      </c>
      <c r="Q529" s="11">
        <f>G529/G$858*0.35</f>
        <v>2.3063212054391768</v>
      </c>
      <c r="R529" s="12">
        <f>H529/H$858*0.3</f>
        <v>0.3</v>
      </c>
      <c r="S529" s="13">
        <f>W529/W$858*0.3</f>
        <v>0.5357142857142857</v>
      </c>
      <c r="T529" s="12" t="e">
        <f>V529/V$858*0.05</f>
        <v>#DIV/0!</v>
      </c>
      <c r="U529" s="14" t="e">
        <f>Q529+R529+S529+T529</f>
        <v>#DIV/0!</v>
      </c>
      <c r="V529" s="15">
        <f>IF(O529="Não",0,1)</f>
        <v>1</v>
      </c>
      <c r="W529" s="15">
        <f>IF(ISERROR(I529+J529+K529+L529+M529+N529),0,I529+J529+K529+L529+M529+N529)</f>
        <v>400</v>
      </c>
      <c r="X529" s="44">
        <f>IF(ISERROR(ABS(1-U529/'Antigo 2020 2'!U529)),0,ABS(1-U529/'Antigo 2020 2'!U529))</f>
        <v>0</v>
      </c>
      <c r="Y529" s="56">
        <f>INT(X529*100000000000)</f>
        <v>0</v>
      </c>
      <c r="Z529" s="15">
        <f>IF(COUNTIF(Y$5:Y529,Y529)&gt;1,RANK(Y529,Y$5:Y$857)+COUNTIF(Y$5:Y529,Y529)-1,RANK(Y529,Y$5:Y$857))</f>
        <v>525</v>
      </c>
    </row>
    <row r="530" spans="1:26" ht="16.5" thickTop="1" thickBot="1">
      <c r="A530" s="65" t="s">
        <v>1084</v>
      </c>
      <c r="B530" s="66" t="s">
        <v>1085</v>
      </c>
      <c r="C530" s="67">
        <v>1386</v>
      </c>
      <c r="D530" s="67">
        <v>1425</v>
      </c>
      <c r="E530" s="67">
        <f>(C530+D530)/2</f>
        <v>1405.5</v>
      </c>
      <c r="F530" s="68">
        <v>4059</v>
      </c>
      <c r="G530" s="68">
        <f>E530+F530</f>
        <v>5464.5</v>
      </c>
      <c r="H530" s="68">
        <v>320</v>
      </c>
      <c r="I530" s="68">
        <v>63</v>
      </c>
      <c r="J530" s="68">
        <v>0</v>
      </c>
      <c r="K530" s="68">
        <v>48</v>
      </c>
      <c r="L530" s="68">
        <v>0</v>
      </c>
      <c r="M530" s="68">
        <v>0</v>
      </c>
      <c r="N530" s="68">
        <v>78</v>
      </c>
      <c r="O530" s="68" t="s">
        <v>23</v>
      </c>
      <c r="P530" s="70" t="e">
        <f>$U530</f>
        <v>#DIV/0!</v>
      </c>
      <c r="Q530" s="11">
        <f>G530/G$858*0.35</f>
        <v>1.4057883131201763</v>
      </c>
      <c r="R530" s="12">
        <f>H530/H$858*0.3</f>
        <v>0.48</v>
      </c>
      <c r="S530" s="13">
        <f>W530/W$858*0.3</f>
        <v>0.25312499999999999</v>
      </c>
      <c r="T530" s="12" t="e">
        <f>V530/V$858*0.05</f>
        <v>#DIV/0!</v>
      </c>
      <c r="U530" s="14" t="e">
        <f>Q530+R530+S530+T530</f>
        <v>#DIV/0!</v>
      </c>
      <c r="V530" s="15">
        <f>IF(O530="Não",0,1)</f>
        <v>0</v>
      </c>
      <c r="W530" s="15">
        <f>IF(ISERROR(I530+J530+K530+L530+M530+N530),0,I530+J530+K530+L530+M530+N530)</f>
        <v>189</v>
      </c>
      <c r="X530" s="44">
        <f>IF(ISERROR(ABS(1-U530/'Antigo 2020 2'!U530)),0,ABS(1-U530/'Antigo 2020 2'!U530))</f>
        <v>0</v>
      </c>
      <c r="Y530" s="56">
        <f>INT(X530*100000000000)</f>
        <v>0</v>
      </c>
      <c r="Z530" s="15">
        <f>IF(COUNTIF(Y$5:Y530,Y530)&gt;1,RANK(Y530,Y$5:Y$857)+COUNTIF(Y$5:Y530,Y530)-1,RANK(Y530,Y$5:Y$857))</f>
        <v>526</v>
      </c>
    </row>
    <row r="531" spans="1:26" ht="16.5" thickTop="1" thickBot="1">
      <c r="A531" s="65" t="s">
        <v>1086</v>
      </c>
      <c r="B531" s="66" t="s">
        <v>1087</v>
      </c>
      <c r="C531" s="67">
        <v>7166</v>
      </c>
      <c r="D531" s="67">
        <v>7314</v>
      </c>
      <c r="E531" s="67">
        <f>(C531+D531)/2</f>
        <v>7240</v>
      </c>
      <c r="F531" s="68">
        <v>22160</v>
      </c>
      <c r="G531" s="68">
        <f>E531+F531</f>
        <v>29400</v>
      </c>
      <c r="H531" s="68">
        <v>7300</v>
      </c>
      <c r="I531" s="68">
        <v>199</v>
      </c>
      <c r="J531" s="68">
        <v>0</v>
      </c>
      <c r="K531" s="68">
        <v>637</v>
      </c>
      <c r="L531" s="68">
        <v>244</v>
      </c>
      <c r="M531" s="68">
        <v>0</v>
      </c>
      <c r="N531" s="68">
        <v>282</v>
      </c>
      <c r="O531" s="68" t="s">
        <v>30</v>
      </c>
      <c r="P531" s="70" t="e">
        <f>$U531</f>
        <v>#DIV/0!</v>
      </c>
      <c r="Q531" s="11">
        <f>G531/G$858*0.35</f>
        <v>7.5633958103638363</v>
      </c>
      <c r="R531" s="12">
        <f>H531/H$858*0.3</f>
        <v>10.95</v>
      </c>
      <c r="S531" s="13">
        <f>W531/W$858*0.3</f>
        <v>1.8241071428571429</v>
      </c>
      <c r="T531" s="12" t="e">
        <f>V531/V$858*0.05</f>
        <v>#DIV/0!</v>
      </c>
      <c r="U531" s="14" t="e">
        <f>Q531+R531+S531+T531</f>
        <v>#DIV/0!</v>
      </c>
      <c r="V531" s="15">
        <f>IF(O531="Não",0,1)</f>
        <v>1</v>
      </c>
      <c r="W531" s="15">
        <f>IF(ISERROR(I531+J531+K531+L531+M531+N531),0,I531+J531+K531+L531+M531+N531)</f>
        <v>1362</v>
      </c>
      <c r="X531" s="44">
        <f>IF(ISERROR(ABS(1-U531/'Antigo 2020 2'!U531)),0,ABS(1-U531/'Antigo 2020 2'!U531))</f>
        <v>0</v>
      </c>
      <c r="Y531" s="56">
        <f>INT(X531*100000000000)</f>
        <v>0</v>
      </c>
      <c r="Z531" s="15">
        <f>IF(COUNTIF(Y$5:Y531,Y531)&gt;1,RANK(Y531,Y$5:Y$857)+COUNTIF(Y$5:Y531,Y531)-1,RANK(Y531,Y$5:Y$857))</f>
        <v>527</v>
      </c>
    </row>
    <row r="532" spans="1:26" ht="25.5" thickTop="1" thickBot="1">
      <c r="A532" s="65" t="s">
        <v>1088</v>
      </c>
      <c r="B532" s="66" t="s">
        <v>1089</v>
      </c>
      <c r="C532" s="67">
        <v>1107</v>
      </c>
      <c r="D532" s="67">
        <v>1323</v>
      </c>
      <c r="E532" s="67">
        <f>(C532+D532)/2</f>
        <v>1215</v>
      </c>
      <c r="F532" s="68">
        <v>29844</v>
      </c>
      <c r="G532" s="68">
        <f>E532+F532</f>
        <v>31059</v>
      </c>
      <c r="H532" s="68">
        <v>5150</v>
      </c>
      <c r="I532" s="68">
        <v>311</v>
      </c>
      <c r="J532" s="68">
        <v>0</v>
      </c>
      <c r="K532" s="68">
        <v>65</v>
      </c>
      <c r="L532" s="68">
        <v>0</v>
      </c>
      <c r="M532" s="68">
        <v>7</v>
      </c>
      <c r="N532" s="68">
        <v>110</v>
      </c>
      <c r="O532" s="68" t="s">
        <v>30</v>
      </c>
      <c r="P532" s="70" t="e">
        <f>$U532</f>
        <v>#DIV/0!</v>
      </c>
      <c r="Q532" s="11">
        <f>G532/G$858*0.35</f>
        <v>7.9901874310915106</v>
      </c>
      <c r="R532" s="12">
        <f>H532/H$858*0.3</f>
        <v>7.7249999999999996</v>
      </c>
      <c r="S532" s="13">
        <f>W532/W$858*0.3</f>
        <v>0.66026785714285718</v>
      </c>
      <c r="T532" s="12" t="e">
        <f>V532/V$858*0.05</f>
        <v>#DIV/0!</v>
      </c>
      <c r="U532" s="14" t="e">
        <f>Q532+R532+S532+T532</f>
        <v>#DIV/0!</v>
      </c>
      <c r="V532" s="15">
        <f>IF(O532="Não",0,1)</f>
        <v>1</v>
      </c>
      <c r="W532" s="15">
        <f>IF(ISERROR(I532+J532+K532+L532+M532+N532),0,I532+J532+K532+L532+M532+N532)</f>
        <v>493</v>
      </c>
      <c r="X532" s="44">
        <f>IF(ISERROR(ABS(1-U532/'Antigo 2020 2'!U532)),0,ABS(1-U532/'Antigo 2020 2'!U532))</f>
        <v>0</v>
      </c>
      <c r="Y532" s="56">
        <f>INT(X532*100000000000)</f>
        <v>0</v>
      </c>
      <c r="Z532" s="15">
        <f>IF(COUNTIF(Y$5:Y532,Y532)&gt;1,RANK(Y532,Y$5:Y$857)+COUNTIF(Y$5:Y532,Y532)-1,RANK(Y532,Y$5:Y$857))</f>
        <v>528</v>
      </c>
    </row>
    <row r="533" spans="1:26" ht="16.5" thickTop="1" thickBot="1">
      <c r="A533" s="65" t="s">
        <v>1090</v>
      </c>
      <c r="B533" s="66" t="s">
        <v>1091</v>
      </c>
      <c r="C533" s="67">
        <v>1518</v>
      </c>
      <c r="D533" s="67">
        <v>1461</v>
      </c>
      <c r="E533" s="67">
        <f>(C533+D533)/2</f>
        <v>1489.5</v>
      </c>
      <c r="F533" s="68">
        <v>2415</v>
      </c>
      <c r="G533" s="68">
        <f>E533+F533</f>
        <v>3904.5</v>
      </c>
      <c r="H533" s="68">
        <v>1800</v>
      </c>
      <c r="I533" s="68">
        <v>245</v>
      </c>
      <c r="J533" s="68">
        <v>0</v>
      </c>
      <c r="K533" s="68">
        <v>178</v>
      </c>
      <c r="L533" s="68">
        <v>25</v>
      </c>
      <c r="M533" s="68">
        <v>0</v>
      </c>
      <c r="N533" s="68">
        <v>80</v>
      </c>
      <c r="O533" s="68" t="s">
        <v>30</v>
      </c>
      <c r="P533" s="70" t="e">
        <f>$U533</f>
        <v>#DIV/0!</v>
      </c>
      <c r="Q533" s="11">
        <f>G533/G$858*0.35</f>
        <v>1.0044652701212788</v>
      </c>
      <c r="R533" s="12">
        <f>H533/H$858*0.3</f>
        <v>2.6999999999999997</v>
      </c>
      <c r="S533" s="13">
        <f>W533/W$858*0.3</f>
        <v>0.70714285714285718</v>
      </c>
      <c r="T533" s="12" t="e">
        <f>V533/V$858*0.05</f>
        <v>#DIV/0!</v>
      </c>
      <c r="U533" s="14" t="e">
        <f>Q533+R533+S533+T533</f>
        <v>#DIV/0!</v>
      </c>
      <c r="V533" s="15">
        <f>IF(O533="Não",0,1)</f>
        <v>1</v>
      </c>
      <c r="W533" s="15">
        <f>IF(ISERROR(I533+J533+K533+L533+M533+N533),0,I533+J533+K533+L533+M533+N533)</f>
        <v>528</v>
      </c>
      <c r="X533" s="44">
        <f>IF(ISERROR(ABS(1-U533/'Antigo 2020 2'!U533)),0,ABS(1-U533/'Antigo 2020 2'!U533))</f>
        <v>0</v>
      </c>
      <c r="Y533" s="56">
        <f>INT(X533*100000000000)</f>
        <v>0</v>
      </c>
      <c r="Z533" s="15">
        <f>IF(COUNTIF(Y$5:Y533,Y533)&gt;1,RANK(Y533,Y$5:Y$857)+COUNTIF(Y$5:Y533,Y533)-1,RANK(Y533,Y$5:Y$857))</f>
        <v>529</v>
      </c>
    </row>
    <row r="534" spans="1:26" ht="16.5" thickTop="1" thickBot="1">
      <c r="A534" s="65" t="s">
        <v>1092</v>
      </c>
      <c r="B534" s="66" t="s">
        <v>1093</v>
      </c>
      <c r="C534" s="67">
        <v>302.89999999999998</v>
      </c>
      <c r="D534" s="67">
        <v>309</v>
      </c>
      <c r="E534" s="67">
        <f>(C534+D534)/2</f>
        <v>305.95</v>
      </c>
      <c r="F534" s="68">
        <v>5573</v>
      </c>
      <c r="G534" s="68">
        <f>E534+F534</f>
        <v>5878.95</v>
      </c>
      <c r="H534" s="68">
        <v>460</v>
      </c>
      <c r="I534" s="68">
        <v>117</v>
      </c>
      <c r="J534" s="68">
        <v>0</v>
      </c>
      <c r="K534" s="68">
        <v>60</v>
      </c>
      <c r="L534" s="68">
        <v>0</v>
      </c>
      <c r="M534" s="68">
        <v>0</v>
      </c>
      <c r="N534" s="68">
        <v>24</v>
      </c>
      <c r="O534" s="68" t="s">
        <v>30</v>
      </c>
      <c r="P534" s="70" t="e">
        <f>$U534</f>
        <v>#DIV/0!</v>
      </c>
      <c r="Q534" s="11">
        <f>G534/G$858*0.35</f>
        <v>1.5124090407938255</v>
      </c>
      <c r="R534" s="12">
        <f>H534/H$858*0.3</f>
        <v>0.69</v>
      </c>
      <c r="S534" s="13">
        <f>W534/W$858*0.3</f>
        <v>0.26919642857142856</v>
      </c>
      <c r="T534" s="12" t="e">
        <f>V534/V$858*0.05</f>
        <v>#DIV/0!</v>
      </c>
      <c r="U534" s="14" t="e">
        <f>Q534+R534+S534+T534</f>
        <v>#DIV/0!</v>
      </c>
      <c r="V534" s="15">
        <f>IF(O534="Não",0,1)</f>
        <v>1</v>
      </c>
      <c r="W534" s="15">
        <f>IF(ISERROR(I534+J534+K534+L534+M534+N534),0,I534+J534+K534+L534+M534+N534)</f>
        <v>201</v>
      </c>
      <c r="X534" s="44">
        <f>IF(ISERROR(ABS(1-U534/'Antigo 2020 2'!U534)),0,ABS(1-U534/'Antigo 2020 2'!U534))</f>
        <v>0</v>
      </c>
      <c r="Y534" s="56">
        <f>INT(X534*100000000000)</f>
        <v>0</v>
      </c>
      <c r="Z534" s="15">
        <f>IF(COUNTIF(Y$5:Y534,Y534)&gt;1,RANK(Y534,Y$5:Y$857)+COUNTIF(Y$5:Y534,Y534)-1,RANK(Y534,Y$5:Y$857))</f>
        <v>530</v>
      </c>
    </row>
    <row r="535" spans="1:26" ht="16.5" thickTop="1" thickBot="1">
      <c r="A535" s="65" t="s">
        <v>1094</v>
      </c>
      <c r="B535" s="66" t="s">
        <v>1095</v>
      </c>
      <c r="C535" s="67">
        <v>518</v>
      </c>
      <c r="D535" s="67">
        <v>680</v>
      </c>
      <c r="E535" s="67">
        <f>(C535+D535)/2</f>
        <v>599</v>
      </c>
      <c r="F535" s="68">
        <v>19126</v>
      </c>
      <c r="G535" s="68">
        <f>E535+F535</f>
        <v>19725</v>
      </c>
      <c r="H535" s="68">
        <v>862</v>
      </c>
      <c r="I535" s="68">
        <v>356</v>
      </c>
      <c r="J535" s="68"/>
      <c r="K535" s="68">
        <v>100</v>
      </c>
      <c r="L535" s="68">
        <v>110</v>
      </c>
      <c r="M535" s="68"/>
      <c r="N535" s="68">
        <v>70</v>
      </c>
      <c r="O535" s="68" t="s">
        <v>30</v>
      </c>
      <c r="P535" s="70" t="e">
        <f>$U535</f>
        <v>#DIV/0!</v>
      </c>
      <c r="Q535" s="11">
        <f>G535/G$858*0.35</f>
        <v>5.0744211686879819</v>
      </c>
      <c r="R535" s="12">
        <f>H535/H$858*0.3</f>
        <v>1.2929999999999999</v>
      </c>
      <c r="S535" s="13">
        <f>W535/W$858*0.3</f>
        <v>0.85178571428571426</v>
      </c>
      <c r="T535" s="12" t="e">
        <f>V535/V$858*0.05</f>
        <v>#DIV/0!</v>
      </c>
      <c r="U535" s="14" t="e">
        <f>Q535+R535+S535+T535</f>
        <v>#DIV/0!</v>
      </c>
      <c r="V535" s="15">
        <f>IF(O535="Não",0,1)</f>
        <v>1</v>
      </c>
      <c r="W535" s="15">
        <f>IF(ISERROR(I535+J535+K535+L535+M535+N535),0,I535+J535+K535+L535+M535+N535)</f>
        <v>636</v>
      </c>
      <c r="X535" s="44">
        <f>IF(ISERROR(ABS(1-U535/'Antigo 2020 2'!U535)),0,ABS(1-U535/'Antigo 2020 2'!U535))</f>
        <v>0</v>
      </c>
      <c r="Y535" s="56">
        <f>INT(X535*100000000000)</f>
        <v>0</v>
      </c>
      <c r="Z535" s="15">
        <f>IF(COUNTIF(Y$5:Y535,Y535)&gt;1,RANK(Y535,Y$5:Y$857)+COUNTIF(Y$5:Y535,Y535)-1,RANK(Y535,Y$5:Y$857))</f>
        <v>531</v>
      </c>
    </row>
    <row r="536" spans="1:26" ht="16.5" thickTop="1" thickBot="1">
      <c r="A536" s="65" t="s">
        <v>1096</v>
      </c>
      <c r="B536" s="66" t="s">
        <v>1097</v>
      </c>
      <c r="C536" s="67">
        <v>1115</v>
      </c>
      <c r="D536" s="67">
        <v>1096</v>
      </c>
      <c r="E536" s="67">
        <f>(C536+D536)/2</f>
        <v>1105.5</v>
      </c>
      <c r="F536" s="68">
        <v>104</v>
      </c>
      <c r="G536" s="68">
        <f>E536+F536</f>
        <v>1209.5</v>
      </c>
      <c r="H536" s="68">
        <v>125</v>
      </c>
      <c r="I536" s="68">
        <v>12</v>
      </c>
      <c r="J536" s="68">
        <v>0</v>
      </c>
      <c r="K536" s="68">
        <v>47</v>
      </c>
      <c r="L536" s="68">
        <v>0</v>
      </c>
      <c r="M536" s="68">
        <v>0</v>
      </c>
      <c r="N536" s="68">
        <v>0</v>
      </c>
      <c r="O536" s="68" t="s">
        <v>23</v>
      </c>
      <c r="P536" s="70" t="e">
        <f>$U536</f>
        <v>#DIV/0!</v>
      </c>
      <c r="Q536" s="11">
        <f>G536/G$858*0.35</f>
        <v>0.31115398750459389</v>
      </c>
      <c r="R536" s="12">
        <f>H536/H$858*0.3</f>
        <v>0.1875</v>
      </c>
      <c r="S536" s="13">
        <f>W536/W$858*0.3</f>
        <v>7.901785714285714E-2</v>
      </c>
      <c r="T536" s="12" t="e">
        <f>V536/V$858*0.05</f>
        <v>#DIV/0!</v>
      </c>
      <c r="U536" s="14" t="e">
        <f>Q536+R536+S536+T536</f>
        <v>#DIV/0!</v>
      </c>
      <c r="V536" s="15">
        <f>IF(O536="Não",0,1)</f>
        <v>0</v>
      </c>
      <c r="W536" s="15">
        <f>IF(ISERROR(I536+J536+K536+L536+M536+N536),0,I536+J536+K536+L536+M536+N536)</f>
        <v>59</v>
      </c>
      <c r="X536" s="44">
        <f>IF(ISERROR(ABS(1-U536/'Antigo 2020 2'!U536)),0,ABS(1-U536/'Antigo 2020 2'!U536))</f>
        <v>0</v>
      </c>
      <c r="Y536" s="56">
        <f>INT(X536*100000000000)</f>
        <v>0</v>
      </c>
      <c r="Z536" s="15">
        <f>IF(COUNTIF(Y$5:Y536,Y536)&gt;1,RANK(Y536,Y$5:Y$857)+COUNTIF(Y$5:Y536,Y536)-1,RANK(Y536,Y$5:Y$857))</f>
        <v>532</v>
      </c>
    </row>
    <row r="537" spans="1:26" ht="16.5" thickTop="1" thickBot="1">
      <c r="A537" s="65" t="s">
        <v>1098</v>
      </c>
      <c r="B537" s="66" t="s">
        <v>1099</v>
      </c>
      <c r="C537" s="67">
        <v>13437</v>
      </c>
      <c r="D537" s="67">
        <v>15607</v>
      </c>
      <c r="E537" s="67">
        <f>(C537+D537)/2</f>
        <v>14522</v>
      </c>
      <c r="F537" s="68">
        <v>23106</v>
      </c>
      <c r="G537" s="68">
        <f>E537+F537</f>
        <v>37628</v>
      </c>
      <c r="H537" s="68">
        <v>1200</v>
      </c>
      <c r="I537" s="68">
        <v>211</v>
      </c>
      <c r="J537" s="68">
        <v>0</v>
      </c>
      <c r="K537" s="68">
        <v>55</v>
      </c>
      <c r="L537" s="68">
        <v>37</v>
      </c>
      <c r="M537" s="68"/>
      <c r="N537" s="68">
        <v>65</v>
      </c>
      <c r="O537" s="68" t="s">
        <v>23</v>
      </c>
      <c r="P537" s="70" t="e">
        <f>$U537</f>
        <v>#DIV/0!</v>
      </c>
      <c r="Q537" s="11">
        <f>G537/G$858*0.35</f>
        <v>9.6801176038221239</v>
      </c>
      <c r="R537" s="12">
        <f>H537/H$858*0.3</f>
        <v>1.7999999999999998</v>
      </c>
      <c r="S537" s="13">
        <f>W537/W$858*0.3</f>
        <v>0.49285714285714283</v>
      </c>
      <c r="T537" s="12" t="e">
        <f>V537/V$858*0.05</f>
        <v>#DIV/0!</v>
      </c>
      <c r="U537" s="14" t="e">
        <f>Q537+R537+S537+T537</f>
        <v>#DIV/0!</v>
      </c>
      <c r="V537" s="15">
        <f>IF(O537="Não",0,1)</f>
        <v>0</v>
      </c>
      <c r="W537" s="15">
        <f>IF(ISERROR(I537+J537+K537+L537+M537+N537),0,I537+J537+K537+L537+M537+N537)</f>
        <v>368</v>
      </c>
      <c r="X537" s="44">
        <f>IF(ISERROR(ABS(1-U537/'Antigo 2020 2'!U537)),0,ABS(1-U537/'Antigo 2020 2'!U537))</f>
        <v>0</v>
      </c>
      <c r="Y537" s="56">
        <f>INT(X537*100000000000)</f>
        <v>0</v>
      </c>
      <c r="Z537" s="15">
        <f>IF(COUNTIF(Y$5:Y537,Y537)&gt;1,RANK(Y537,Y$5:Y$857)+COUNTIF(Y$5:Y537,Y537)-1,RANK(Y537,Y$5:Y$857))</f>
        <v>533</v>
      </c>
    </row>
    <row r="538" spans="1:26" ht="16.5" thickTop="1" thickBot="1">
      <c r="A538" s="65" t="s">
        <v>1100</v>
      </c>
      <c r="B538" s="66" t="s">
        <v>1101</v>
      </c>
      <c r="C538" s="67">
        <v>225</v>
      </c>
      <c r="D538" s="67">
        <v>216</v>
      </c>
      <c r="E538" s="67">
        <f>(C538+D538)/2</f>
        <v>220.5</v>
      </c>
      <c r="F538" s="68">
        <v>4896</v>
      </c>
      <c r="G538" s="68">
        <f>E538+F538</f>
        <v>5116.5</v>
      </c>
      <c r="H538" s="68">
        <v>250</v>
      </c>
      <c r="I538" s="68">
        <v>0</v>
      </c>
      <c r="J538" s="68">
        <v>250</v>
      </c>
      <c r="K538" s="68">
        <v>250</v>
      </c>
      <c r="L538" s="68">
        <v>0</v>
      </c>
      <c r="M538" s="68">
        <v>0</v>
      </c>
      <c r="N538" s="68">
        <v>20</v>
      </c>
      <c r="O538" s="68" t="s">
        <v>23</v>
      </c>
      <c r="P538" s="70" t="e">
        <f>$U538</f>
        <v>#DIV/0!</v>
      </c>
      <c r="Q538" s="11">
        <f>G538/G$858*0.35</f>
        <v>1.3162624035281145</v>
      </c>
      <c r="R538" s="12">
        <f>H538/H$858*0.3</f>
        <v>0.375</v>
      </c>
      <c r="S538" s="13">
        <f>W538/W$858*0.3</f>
        <v>0.69642857142857151</v>
      </c>
      <c r="T538" s="12" t="e">
        <f>V538/V$858*0.05</f>
        <v>#DIV/0!</v>
      </c>
      <c r="U538" s="14" t="e">
        <f>Q538+R538+S538+T538</f>
        <v>#DIV/0!</v>
      </c>
      <c r="V538" s="15">
        <f>IF(O538="Não",0,1)</f>
        <v>0</v>
      </c>
      <c r="W538" s="15">
        <f>IF(ISERROR(I538+J538+K538+L538+M538+N538),0,I538+J538+K538+L538+M538+N538)</f>
        <v>520</v>
      </c>
      <c r="X538" s="44">
        <f>IF(ISERROR(ABS(1-U538/'Antigo 2020 2'!U538)),0,ABS(1-U538/'Antigo 2020 2'!U538))</f>
        <v>0</v>
      </c>
      <c r="Y538" s="56">
        <f>INT(X538*100000000000)</f>
        <v>0</v>
      </c>
      <c r="Z538" s="15">
        <f>IF(COUNTIF(Y$5:Y538,Y538)&gt;1,RANK(Y538,Y$5:Y$857)+COUNTIF(Y$5:Y538,Y538)-1,RANK(Y538,Y$5:Y$857))</f>
        <v>534</v>
      </c>
    </row>
    <row r="539" spans="1:26" ht="16.5" thickTop="1" thickBot="1">
      <c r="A539" s="65" t="s">
        <v>1102</v>
      </c>
      <c r="B539" s="66" t="s">
        <v>1103</v>
      </c>
      <c r="C539" s="67">
        <v>1437</v>
      </c>
      <c r="D539" s="67">
        <v>1965</v>
      </c>
      <c r="E539" s="67">
        <f>(C539+D539)/2</f>
        <v>1701</v>
      </c>
      <c r="F539" s="68">
        <v>6845</v>
      </c>
      <c r="G539" s="68">
        <f>E539+F539</f>
        <v>8546</v>
      </c>
      <c r="H539" s="68">
        <v>814</v>
      </c>
      <c r="I539" s="68">
        <v>54</v>
      </c>
      <c r="J539" s="68">
        <v>0</v>
      </c>
      <c r="K539" s="68">
        <v>0</v>
      </c>
      <c r="L539" s="68">
        <v>0</v>
      </c>
      <c r="M539" s="68">
        <v>0</v>
      </c>
      <c r="N539" s="68">
        <v>80</v>
      </c>
      <c r="O539" s="68" t="s">
        <v>23</v>
      </c>
      <c r="P539" s="70" t="e">
        <f>$U539</f>
        <v>#DIV/0!</v>
      </c>
      <c r="Q539" s="11">
        <f>G539/G$858*0.35</f>
        <v>2.1985299522234469</v>
      </c>
      <c r="R539" s="12">
        <f>H539/H$858*0.3</f>
        <v>1.2210000000000001</v>
      </c>
      <c r="S539" s="13">
        <f>W539/W$858*0.3</f>
        <v>0.17946428571428572</v>
      </c>
      <c r="T539" s="12" t="e">
        <f>V539/V$858*0.05</f>
        <v>#DIV/0!</v>
      </c>
      <c r="U539" s="14" t="e">
        <f>Q539+R539+S539+T539</f>
        <v>#DIV/0!</v>
      </c>
      <c r="V539" s="15">
        <f>IF(O539="Não",0,1)</f>
        <v>0</v>
      </c>
      <c r="W539" s="15">
        <f>IF(ISERROR(I539+J539+K539+L539+M539+N539),0,I539+J539+K539+L539+M539+N539)</f>
        <v>134</v>
      </c>
      <c r="X539" s="44">
        <f>IF(ISERROR(ABS(1-U539/'Antigo 2020 2'!U539)),0,ABS(1-U539/'Antigo 2020 2'!U539))</f>
        <v>0</v>
      </c>
      <c r="Y539" s="56">
        <f>INT(X539*100000000000)</f>
        <v>0</v>
      </c>
      <c r="Z539" s="15">
        <f>IF(COUNTIF(Y$5:Y539,Y539)&gt;1,RANK(Y539,Y$5:Y$857)+COUNTIF(Y$5:Y539,Y539)-1,RANK(Y539,Y$5:Y$857))</f>
        <v>535</v>
      </c>
    </row>
    <row r="540" spans="1:26" ht="16.5" thickTop="1" thickBot="1">
      <c r="A540" s="65" t="s">
        <v>1104</v>
      </c>
      <c r="B540" s="66" t="s">
        <v>1105</v>
      </c>
      <c r="C540" s="67">
        <v>1111.75</v>
      </c>
      <c r="D540" s="67">
        <v>1409</v>
      </c>
      <c r="E540" s="67">
        <f>(C540+D540)/2</f>
        <v>1260.375</v>
      </c>
      <c r="F540" s="68">
        <v>723</v>
      </c>
      <c r="G540" s="68">
        <f>E540+F540</f>
        <v>1983.375</v>
      </c>
      <c r="H540" s="68">
        <v>760</v>
      </c>
      <c r="I540" s="68">
        <v>46</v>
      </c>
      <c r="J540" s="68">
        <v>0</v>
      </c>
      <c r="K540" s="68">
        <v>66</v>
      </c>
      <c r="L540" s="68">
        <v>0</v>
      </c>
      <c r="M540" s="68">
        <v>0</v>
      </c>
      <c r="N540" s="68">
        <v>20</v>
      </c>
      <c r="O540" s="68" t="s">
        <v>30</v>
      </c>
      <c r="P540" s="70" t="e">
        <f>$U540</f>
        <v>#DIV/0!</v>
      </c>
      <c r="Q540" s="11">
        <f>G540/G$858*0.35</f>
        <v>0.51023980154355009</v>
      </c>
      <c r="R540" s="12">
        <f>H540/H$858*0.3</f>
        <v>1.1399999999999999</v>
      </c>
      <c r="S540" s="13">
        <f>W540/W$858*0.3</f>
        <v>0.1767857142857143</v>
      </c>
      <c r="T540" s="12" t="e">
        <f>V540/V$858*0.05</f>
        <v>#DIV/0!</v>
      </c>
      <c r="U540" s="14" t="e">
        <f>Q540+R540+S540+T540</f>
        <v>#DIV/0!</v>
      </c>
      <c r="V540" s="15">
        <f>IF(O540="Não",0,1)</f>
        <v>1</v>
      </c>
      <c r="W540" s="15">
        <f>IF(ISERROR(I540+J540+K540+L540+M540+N540),0,I540+J540+K540+L540+M540+N540)</f>
        <v>132</v>
      </c>
      <c r="X540" s="44">
        <f>IF(ISERROR(ABS(1-U540/'Antigo 2020 2'!U540)),0,ABS(1-U540/'Antigo 2020 2'!U540))</f>
        <v>0</v>
      </c>
      <c r="Y540" s="56">
        <f>INT(X540*100000000000)</f>
        <v>0</v>
      </c>
      <c r="Z540" s="15">
        <f>IF(COUNTIF(Y$5:Y540,Y540)&gt;1,RANK(Y540,Y$5:Y$857)+COUNTIF(Y$5:Y540,Y540)-1,RANK(Y540,Y$5:Y$857))</f>
        <v>536</v>
      </c>
    </row>
    <row r="541" spans="1:26" ht="16.5" thickTop="1" thickBot="1">
      <c r="A541" s="65" t="s">
        <v>1106</v>
      </c>
      <c r="B541" s="66" t="s">
        <v>1107</v>
      </c>
      <c r="C541" s="67">
        <v>4811</v>
      </c>
      <c r="D541" s="67">
        <v>4667</v>
      </c>
      <c r="E541" s="67">
        <f>(C541+D541)/2</f>
        <v>4739</v>
      </c>
      <c r="F541" s="68">
        <v>123</v>
      </c>
      <c r="G541" s="68">
        <f>E541+F541</f>
        <v>4862</v>
      </c>
      <c r="H541" s="68">
        <v>1485</v>
      </c>
      <c r="I541" s="68">
        <v>158</v>
      </c>
      <c r="J541" s="68">
        <v>0</v>
      </c>
      <c r="K541" s="68">
        <v>80</v>
      </c>
      <c r="L541" s="68">
        <v>0</v>
      </c>
      <c r="M541" s="68">
        <v>0</v>
      </c>
      <c r="N541" s="68">
        <v>0</v>
      </c>
      <c r="O541" s="68" t="s">
        <v>23</v>
      </c>
      <c r="P541" s="70" t="e">
        <f>$U541</f>
        <v>#DIV/0!</v>
      </c>
      <c r="Q541" s="11">
        <f>G541/G$858*0.35</f>
        <v>1.2507901506798971</v>
      </c>
      <c r="R541" s="12">
        <f>H541/H$858*0.3</f>
        <v>2.2275</v>
      </c>
      <c r="S541" s="13">
        <f>W541/W$858*0.3</f>
        <v>0.31874999999999998</v>
      </c>
      <c r="T541" s="12" t="e">
        <f>V541/V$858*0.05</f>
        <v>#DIV/0!</v>
      </c>
      <c r="U541" s="14" t="e">
        <f>Q541+R541+S541+T541</f>
        <v>#DIV/0!</v>
      </c>
      <c r="V541" s="15">
        <f>IF(O541="Não",0,1)</f>
        <v>0</v>
      </c>
      <c r="W541" s="15">
        <f>IF(ISERROR(I541+J541+K541+L541+M541+N541),0,I541+J541+K541+L541+M541+N541)</f>
        <v>238</v>
      </c>
      <c r="X541" s="44">
        <f>IF(ISERROR(ABS(1-U541/'Antigo 2020 2'!U541)),0,ABS(1-U541/'Antigo 2020 2'!U541))</f>
        <v>0</v>
      </c>
      <c r="Y541" s="56">
        <f>INT(X541*100000000000)</f>
        <v>0</v>
      </c>
      <c r="Z541" s="15">
        <f>IF(COUNTIF(Y$5:Y541,Y541)&gt;1,RANK(Y541,Y$5:Y$857)+COUNTIF(Y$5:Y541,Y541)-1,RANK(Y541,Y$5:Y$857))</f>
        <v>537</v>
      </c>
    </row>
    <row r="542" spans="1:26" ht="16.5" thickTop="1" thickBot="1">
      <c r="A542" s="65" t="s">
        <v>1108</v>
      </c>
      <c r="B542" s="66" t="s">
        <v>1109</v>
      </c>
      <c r="C542" s="67">
        <v>882</v>
      </c>
      <c r="D542" s="67">
        <v>984</v>
      </c>
      <c r="E542" s="67">
        <f>(C542+D542)/2</f>
        <v>933</v>
      </c>
      <c r="F542" s="68">
        <v>1614</v>
      </c>
      <c r="G542" s="68">
        <f>E542+F542</f>
        <v>2547</v>
      </c>
      <c r="H542" s="68">
        <v>320</v>
      </c>
      <c r="I542" s="68">
        <v>130</v>
      </c>
      <c r="J542" s="68"/>
      <c r="K542" s="68">
        <v>36</v>
      </c>
      <c r="L542" s="68"/>
      <c r="M542" s="68"/>
      <c r="N542" s="68">
        <v>12</v>
      </c>
      <c r="O542" s="68" t="s">
        <v>23</v>
      </c>
      <c r="P542" s="70" t="e">
        <f>$U542</f>
        <v>#DIV/0!</v>
      </c>
      <c r="Q542" s="11">
        <f>G542/G$858*0.35</f>
        <v>0.65523704520396908</v>
      </c>
      <c r="R542" s="12">
        <f>H542/H$858*0.3</f>
        <v>0.48</v>
      </c>
      <c r="S542" s="13">
        <f>W542/W$858*0.3</f>
        <v>0.23839285714285713</v>
      </c>
      <c r="T542" s="12" t="e">
        <f>V542/V$858*0.05</f>
        <v>#DIV/0!</v>
      </c>
      <c r="U542" s="14" t="e">
        <f>Q542+R542+S542+T542</f>
        <v>#DIV/0!</v>
      </c>
      <c r="V542" s="15">
        <f>IF(O542="Não",0,1)</f>
        <v>0</v>
      </c>
      <c r="W542" s="15">
        <f>IF(ISERROR(I542+J542+K542+L542+M542+N542),0,I542+J542+K542+L542+M542+N542)</f>
        <v>178</v>
      </c>
      <c r="X542" s="44">
        <f>IF(ISERROR(ABS(1-U542/'Antigo 2020 2'!U542)),0,ABS(1-U542/'Antigo 2020 2'!U542))</f>
        <v>0</v>
      </c>
      <c r="Y542" s="56">
        <f>INT(X542*100000000000)</f>
        <v>0</v>
      </c>
      <c r="Z542" s="15">
        <f>IF(COUNTIF(Y$5:Y542,Y542)&gt;1,RANK(Y542,Y$5:Y$857)+COUNTIF(Y$5:Y542,Y542)-1,RANK(Y542,Y$5:Y$857))</f>
        <v>538</v>
      </c>
    </row>
    <row r="543" spans="1:26" ht="16.5" thickTop="1" thickBot="1">
      <c r="A543" s="65" t="s">
        <v>1110</v>
      </c>
      <c r="B543" s="66" t="s">
        <v>1111</v>
      </c>
      <c r="C543" s="67">
        <v>10993</v>
      </c>
      <c r="D543" s="67">
        <v>10571</v>
      </c>
      <c r="E543" s="67">
        <f>(C543+D543)/2</f>
        <v>10782</v>
      </c>
      <c r="F543" s="68">
        <v>9555</v>
      </c>
      <c r="G543" s="68">
        <f>E543+F543</f>
        <v>20337</v>
      </c>
      <c r="H543" s="68">
        <v>1520</v>
      </c>
      <c r="I543" s="68">
        <v>93</v>
      </c>
      <c r="J543" s="68">
        <v>0</v>
      </c>
      <c r="K543" s="68">
        <v>0</v>
      </c>
      <c r="L543" s="68">
        <v>0</v>
      </c>
      <c r="M543" s="68">
        <v>0</v>
      </c>
      <c r="N543" s="68">
        <v>10</v>
      </c>
      <c r="O543" s="68" t="s">
        <v>23</v>
      </c>
      <c r="P543" s="70" t="e">
        <f>$U543</f>
        <v>#DIV/0!</v>
      </c>
      <c r="Q543" s="11">
        <f>G543/G$858*0.35</f>
        <v>5.2318632855567797</v>
      </c>
      <c r="R543" s="12">
        <f>H543/H$858*0.3</f>
        <v>2.2799999999999998</v>
      </c>
      <c r="S543" s="13">
        <f>W543/W$858*0.3</f>
        <v>0.13794642857142855</v>
      </c>
      <c r="T543" s="12" t="e">
        <f>V543/V$858*0.05</f>
        <v>#DIV/0!</v>
      </c>
      <c r="U543" s="14" t="e">
        <f>Q543+R543+S543+T543</f>
        <v>#DIV/0!</v>
      </c>
      <c r="V543" s="15">
        <f>IF(O543="Não",0,1)</f>
        <v>0</v>
      </c>
      <c r="W543" s="15">
        <f>IF(ISERROR(I543+J543+K543+L543+M543+N543),0,I543+J543+K543+L543+M543+N543)</f>
        <v>103</v>
      </c>
      <c r="X543" s="44">
        <f>IF(ISERROR(ABS(1-U543/'Antigo 2020 2'!U543)),0,ABS(1-U543/'Antigo 2020 2'!U543))</f>
        <v>0</v>
      </c>
      <c r="Y543" s="56">
        <f>INT(X543*100000000000)</f>
        <v>0</v>
      </c>
      <c r="Z543" s="15">
        <f>IF(COUNTIF(Y$5:Y543,Y543)&gt;1,RANK(Y543,Y$5:Y$857)+COUNTIF(Y$5:Y543,Y543)-1,RANK(Y543,Y$5:Y$857))</f>
        <v>539</v>
      </c>
    </row>
    <row r="544" spans="1:26" ht="16.5" thickTop="1" thickBot="1">
      <c r="A544" s="65" t="s">
        <v>1112</v>
      </c>
      <c r="B544" s="66" t="s">
        <v>1113</v>
      </c>
      <c r="C544" s="67">
        <v>2174</v>
      </c>
      <c r="D544" s="67">
        <v>2184</v>
      </c>
      <c r="E544" s="67">
        <f>(C544+D544)/2</f>
        <v>2179</v>
      </c>
      <c r="F544" s="68">
        <v>2336</v>
      </c>
      <c r="G544" s="68">
        <f>E544+F544</f>
        <v>4515</v>
      </c>
      <c r="H544" s="68">
        <v>801</v>
      </c>
      <c r="I544" s="68">
        <v>94</v>
      </c>
      <c r="J544" s="68">
        <v>0</v>
      </c>
      <c r="K544" s="68">
        <v>82</v>
      </c>
      <c r="L544" s="68">
        <v>0</v>
      </c>
      <c r="M544" s="68">
        <v>0</v>
      </c>
      <c r="N544" s="68">
        <v>50</v>
      </c>
      <c r="O544" s="68" t="s">
        <v>23</v>
      </c>
      <c r="P544" s="70" t="e">
        <f>$U544</f>
        <v>#DIV/0!</v>
      </c>
      <c r="Q544" s="11">
        <f>G544/G$858*0.35</f>
        <v>1.161521499448732</v>
      </c>
      <c r="R544" s="12">
        <f>H544/H$858*0.3</f>
        <v>1.2015</v>
      </c>
      <c r="S544" s="13">
        <f>W544/W$858*0.3</f>
        <v>0.30267857142857141</v>
      </c>
      <c r="T544" s="12" t="e">
        <f>V544/V$858*0.05</f>
        <v>#DIV/0!</v>
      </c>
      <c r="U544" s="14" t="e">
        <f>Q544+R544+S544+T544</f>
        <v>#DIV/0!</v>
      </c>
      <c r="V544" s="15">
        <f>IF(O544="Não",0,1)</f>
        <v>0</v>
      </c>
      <c r="W544" s="15">
        <f>IF(ISERROR(I544+J544+K544+L544+M544+N544),0,I544+J544+K544+L544+M544+N544)</f>
        <v>226</v>
      </c>
      <c r="X544" s="44">
        <f>IF(ISERROR(ABS(1-U544/'Antigo 2020 2'!U544)),0,ABS(1-U544/'Antigo 2020 2'!U544))</f>
        <v>0</v>
      </c>
      <c r="Y544" s="56">
        <f>INT(X544*100000000000)</f>
        <v>0</v>
      </c>
      <c r="Z544" s="15">
        <f>IF(COUNTIF(Y$5:Y544,Y544)&gt;1,RANK(Y544,Y$5:Y$857)+COUNTIF(Y$5:Y544,Y544)-1,RANK(Y544,Y$5:Y$857))</f>
        <v>540</v>
      </c>
    </row>
    <row r="545" spans="1:26" ht="25.5" thickTop="1" thickBot="1">
      <c r="A545" s="65" t="s">
        <v>1114</v>
      </c>
      <c r="B545" s="66" t="s">
        <v>1115</v>
      </c>
      <c r="C545" s="67">
        <v>558</v>
      </c>
      <c r="D545" s="67">
        <v>498</v>
      </c>
      <c r="E545" s="67">
        <f>(C545+D545)/2</f>
        <v>528</v>
      </c>
      <c r="F545" s="68">
        <v>7138</v>
      </c>
      <c r="G545" s="68">
        <f>E545+F545</f>
        <v>7666</v>
      </c>
      <c r="H545" s="68">
        <v>1200</v>
      </c>
      <c r="I545" s="68">
        <v>243</v>
      </c>
      <c r="J545" s="68">
        <v>350</v>
      </c>
      <c r="K545" s="68">
        <v>150</v>
      </c>
      <c r="L545" s="68">
        <v>0</v>
      </c>
      <c r="M545" s="68">
        <v>15</v>
      </c>
      <c r="N545" s="68">
        <v>200</v>
      </c>
      <c r="O545" s="68" t="s">
        <v>30</v>
      </c>
      <c r="P545" s="70" t="e">
        <f>$U545</f>
        <v>#DIV/0!</v>
      </c>
      <c r="Q545" s="11">
        <f>G545/G$858*0.35</f>
        <v>1.9721425946343256</v>
      </c>
      <c r="R545" s="12">
        <f>H545/H$858*0.3</f>
        <v>1.7999999999999998</v>
      </c>
      <c r="S545" s="13">
        <f>W545/W$858*0.3</f>
        <v>1.2830357142857143</v>
      </c>
      <c r="T545" s="12" t="e">
        <f>V545/V$858*0.05</f>
        <v>#DIV/0!</v>
      </c>
      <c r="U545" s="14" t="e">
        <f>Q545+R545+S545+T545</f>
        <v>#DIV/0!</v>
      </c>
      <c r="V545" s="15">
        <f>IF(O545="Não",0,1)</f>
        <v>1</v>
      </c>
      <c r="W545" s="15">
        <f>IF(ISERROR(I545+J545+K545+L545+M545+N545),0,I545+J545+K545+L545+M545+N545)</f>
        <v>958</v>
      </c>
      <c r="X545" s="44">
        <f>IF(ISERROR(ABS(1-U545/'Antigo 2020 2'!U545)),0,ABS(1-U545/'Antigo 2020 2'!U545))</f>
        <v>0</v>
      </c>
      <c r="Y545" s="56">
        <f>INT(X545*100000000000)</f>
        <v>0</v>
      </c>
      <c r="Z545" s="15">
        <f>IF(COUNTIF(Y$5:Y545,Y545)&gt;1,RANK(Y545,Y$5:Y$857)+COUNTIF(Y$5:Y545,Y545)-1,RANK(Y545,Y$5:Y$857))</f>
        <v>541</v>
      </c>
    </row>
    <row r="546" spans="1:26" ht="16.5" thickTop="1" thickBot="1">
      <c r="A546" s="65" t="s">
        <v>1116</v>
      </c>
      <c r="B546" s="66" t="s">
        <v>1117</v>
      </c>
      <c r="C546" s="67">
        <v>6597.3</v>
      </c>
      <c r="D546" s="67">
        <v>6470</v>
      </c>
      <c r="E546" s="67">
        <f>(C546+D546)/2</f>
        <v>6533.65</v>
      </c>
      <c r="F546" s="68">
        <v>2757</v>
      </c>
      <c r="G546" s="68">
        <f>E546+F546</f>
        <v>9290.65</v>
      </c>
      <c r="H546" s="68">
        <v>1400</v>
      </c>
      <c r="I546" s="68">
        <v>284</v>
      </c>
      <c r="J546" s="68">
        <v>0</v>
      </c>
      <c r="K546" s="68">
        <v>80</v>
      </c>
      <c r="L546" s="68">
        <v>40</v>
      </c>
      <c r="M546" s="68">
        <v>2</v>
      </c>
      <c r="N546" s="68">
        <v>45</v>
      </c>
      <c r="O546" s="68" t="s">
        <v>30</v>
      </c>
      <c r="P546" s="70" t="e">
        <f>$U546</f>
        <v>#DIV/0!</v>
      </c>
      <c r="Q546" s="11">
        <f>G546/G$858*0.35</f>
        <v>2.3900973906651961</v>
      </c>
      <c r="R546" s="12">
        <f>H546/H$858*0.3</f>
        <v>2.1</v>
      </c>
      <c r="S546" s="13">
        <f>W546/W$858*0.3</f>
        <v>0.60401785714285716</v>
      </c>
      <c r="T546" s="12" t="e">
        <f>V546/V$858*0.05</f>
        <v>#DIV/0!</v>
      </c>
      <c r="U546" s="14" t="e">
        <f>Q546+R546+S546+T546</f>
        <v>#DIV/0!</v>
      </c>
      <c r="V546" s="15">
        <f>IF(O546="Não",0,1)</f>
        <v>1</v>
      </c>
      <c r="W546" s="15">
        <f>IF(ISERROR(I546+J546+K546+L546+M546+N546),0,I546+J546+K546+L546+M546+N546)</f>
        <v>451</v>
      </c>
      <c r="X546" s="44">
        <f>IF(ISERROR(ABS(1-U546/'Antigo 2020 2'!U546)),0,ABS(1-U546/'Antigo 2020 2'!U546))</f>
        <v>0</v>
      </c>
      <c r="Y546" s="56">
        <f>INT(X546*100000000000)</f>
        <v>0</v>
      </c>
      <c r="Z546" s="15">
        <f>IF(COUNTIF(Y$5:Y546,Y546)&gt;1,RANK(Y546,Y$5:Y$857)+COUNTIF(Y$5:Y546,Y546)-1,RANK(Y546,Y$5:Y$857))</f>
        <v>542</v>
      </c>
    </row>
    <row r="547" spans="1:26" ht="16.5" thickTop="1" thickBot="1">
      <c r="A547" s="65" t="s">
        <v>1118</v>
      </c>
      <c r="B547" s="66" t="s">
        <v>1119</v>
      </c>
      <c r="C547" s="67">
        <v>1066</v>
      </c>
      <c r="D547" s="67">
        <v>1323</v>
      </c>
      <c r="E547" s="67">
        <f>(C547+D547)/2</f>
        <v>1194.5</v>
      </c>
      <c r="F547" s="68">
        <v>6492</v>
      </c>
      <c r="G547" s="68">
        <f>E547+F547</f>
        <v>7686.5</v>
      </c>
      <c r="H547" s="68">
        <v>2100</v>
      </c>
      <c r="I547" s="68">
        <v>121</v>
      </c>
      <c r="J547" s="68">
        <v>0</v>
      </c>
      <c r="K547" s="68">
        <v>158</v>
      </c>
      <c r="L547" s="68">
        <v>600</v>
      </c>
      <c r="M547" s="68">
        <v>0</v>
      </c>
      <c r="N547" s="68">
        <v>360</v>
      </c>
      <c r="O547" s="68" t="s">
        <v>30</v>
      </c>
      <c r="P547" s="70" t="e">
        <f>$U547</f>
        <v>#DIV/0!</v>
      </c>
      <c r="Q547" s="11">
        <f>G547/G$858*0.35</f>
        <v>1.9774163910327085</v>
      </c>
      <c r="R547" s="12">
        <f>H547/H$858*0.3</f>
        <v>3.15</v>
      </c>
      <c r="S547" s="13">
        <f>W547/W$858*0.3</f>
        <v>1.659375</v>
      </c>
      <c r="T547" s="12" t="e">
        <f>V547/V$858*0.05</f>
        <v>#DIV/0!</v>
      </c>
      <c r="U547" s="14" t="e">
        <f>Q547+R547+S547+T547</f>
        <v>#DIV/0!</v>
      </c>
      <c r="V547" s="15">
        <f>IF(O547="Não",0,1)</f>
        <v>1</v>
      </c>
      <c r="W547" s="15">
        <f>IF(ISERROR(I547+J547+K547+L547+M547+N547),0,I547+J547+K547+L547+M547+N547)</f>
        <v>1239</v>
      </c>
      <c r="X547" s="44">
        <f>IF(ISERROR(ABS(1-U547/'Antigo 2020 2'!U547)),0,ABS(1-U547/'Antigo 2020 2'!U547))</f>
        <v>0</v>
      </c>
      <c r="Y547" s="56">
        <f>INT(X547*100000000000)</f>
        <v>0</v>
      </c>
      <c r="Z547" s="15">
        <f>IF(COUNTIF(Y$5:Y547,Y547)&gt;1,RANK(Y547,Y$5:Y$857)+COUNTIF(Y$5:Y547,Y547)-1,RANK(Y547,Y$5:Y$857))</f>
        <v>543</v>
      </c>
    </row>
    <row r="548" spans="1:26" ht="16.5" thickTop="1" thickBot="1">
      <c r="A548" s="65" t="s">
        <v>1120</v>
      </c>
      <c r="B548" s="66" t="s">
        <v>1121</v>
      </c>
      <c r="C548" s="67">
        <v>2827</v>
      </c>
      <c r="D548" s="67">
        <v>1577</v>
      </c>
      <c r="E548" s="67">
        <f>(C548+D548)/2</f>
        <v>2202</v>
      </c>
      <c r="F548" s="68">
        <v>24989</v>
      </c>
      <c r="G548" s="68">
        <f>E548+F548</f>
        <v>27191</v>
      </c>
      <c r="H548" s="68">
        <v>1752</v>
      </c>
      <c r="I548" s="68">
        <v>317</v>
      </c>
      <c r="J548" s="68"/>
      <c r="K548" s="68">
        <v>60</v>
      </c>
      <c r="L548" s="68"/>
      <c r="M548" s="68"/>
      <c r="N548" s="68">
        <v>22</v>
      </c>
      <c r="O548" s="68" t="s">
        <v>30</v>
      </c>
      <c r="P548" s="70" t="e">
        <f>$U548</f>
        <v>#DIV/0!</v>
      </c>
      <c r="Q548" s="11">
        <f>G548/G$858*0.35</f>
        <v>6.9951120911429614</v>
      </c>
      <c r="R548" s="12">
        <f>H548/H$858*0.3</f>
        <v>2.6279999999999997</v>
      </c>
      <c r="S548" s="13">
        <f>W548/W$858*0.3</f>
        <v>0.53437499999999993</v>
      </c>
      <c r="T548" s="12" t="e">
        <f>V548/V$858*0.05</f>
        <v>#DIV/0!</v>
      </c>
      <c r="U548" s="14" t="e">
        <f>Q548+R548+S548+T548</f>
        <v>#DIV/0!</v>
      </c>
      <c r="V548" s="15">
        <f>IF(O548="Não",0,1)</f>
        <v>1</v>
      </c>
      <c r="W548" s="15">
        <f>IF(ISERROR(I548+J548+K548+L548+M548+N548),0,I548+J548+K548+L548+M548+N548)</f>
        <v>399</v>
      </c>
      <c r="X548" s="44">
        <f>IF(ISERROR(ABS(1-U548/'Antigo 2020 2'!U548)),0,ABS(1-U548/'Antigo 2020 2'!U548))</f>
        <v>0</v>
      </c>
      <c r="Y548" s="56">
        <f>INT(X548*100000000000)</f>
        <v>0</v>
      </c>
      <c r="Z548" s="15">
        <f>IF(COUNTIF(Y$5:Y548,Y548)&gt;1,RANK(Y548,Y$5:Y$857)+COUNTIF(Y$5:Y548,Y548)-1,RANK(Y548,Y$5:Y$857))</f>
        <v>544</v>
      </c>
    </row>
    <row r="549" spans="1:26" ht="16.5" thickTop="1" thickBot="1">
      <c r="A549" s="65" t="s">
        <v>1122</v>
      </c>
      <c r="B549" s="66" t="s">
        <v>1123</v>
      </c>
      <c r="C549" s="67">
        <v>5276</v>
      </c>
      <c r="D549" s="67">
        <v>5074</v>
      </c>
      <c r="E549" s="67">
        <f>(C549+D549)/2</f>
        <v>5175</v>
      </c>
      <c r="F549" s="68">
        <v>30658</v>
      </c>
      <c r="G549" s="68">
        <f>E549+F549</f>
        <v>35833</v>
      </c>
      <c r="H549" s="68">
        <v>460</v>
      </c>
      <c r="I549" s="68">
        <v>130</v>
      </c>
      <c r="J549" s="68">
        <v>0</v>
      </c>
      <c r="K549" s="68">
        <v>97</v>
      </c>
      <c r="L549" s="68">
        <v>0</v>
      </c>
      <c r="M549" s="68">
        <v>0</v>
      </c>
      <c r="N549" s="68">
        <v>0</v>
      </c>
      <c r="O549" s="68" t="s">
        <v>23</v>
      </c>
      <c r="P549" s="70" t="e">
        <f>$U549</f>
        <v>#DIV/0!</v>
      </c>
      <c r="Q549" s="11">
        <f>G549/G$858*0.35</f>
        <v>9.2183388460124949</v>
      </c>
      <c r="R549" s="12">
        <f>H549/H$858*0.3</f>
        <v>0.69</v>
      </c>
      <c r="S549" s="13">
        <f>W549/W$858*0.3</f>
        <v>0.30401785714285717</v>
      </c>
      <c r="T549" s="12" t="e">
        <f>V549/V$858*0.05</f>
        <v>#DIV/0!</v>
      </c>
      <c r="U549" s="14" t="e">
        <f>Q549+R549+S549+T549</f>
        <v>#DIV/0!</v>
      </c>
      <c r="V549" s="15">
        <f>IF(O549="Não",0,1)</f>
        <v>0</v>
      </c>
      <c r="W549" s="15">
        <f>IF(ISERROR(I549+J549+K549+L549+M549+N549),0,I549+J549+K549+L549+M549+N549)</f>
        <v>227</v>
      </c>
      <c r="X549" s="44">
        <f>IF(ISERROR(ABS(1-U549/'Antigo 2020 2'!U549)),0,ABS(1-U549/'Antigo 2020 2'!U549))</f>
        <v>0</v>
      </c>
      <c r="Y549" s="56">
        <f>INT(X549*100000000000)</f>
        <v>0</v>
      </c>
      <c r="Z549" s="15">
        <f>IF(COUNTIF(Y$5:Y549,Y549)&gt;1,RANK(Y549,Y$5:Y$857)+COUNTIF(Y$5:Y549,Y549)-1,RANK(Y549,Y$5:Y$857))</f>
        <v>545</v>
      </c>
    </row>
    <row r="550" spans="1:26" ht="16.5" thickTop="1" thickBot="1">
      <c r="A550" s="65" t="s">
        <v>1124</v>
      </c>
      <c r="B550" s="66" t="s">
        <v>1125</v>
      </c>
      <c r="C550" s="67">
        <v>6624</v>
      </c>
      <c r="D550" s="67">
        <v>5175</v>
      </c>
      <c r="E550" s="67">
        <f>(C550+D550)/2</f>
        <v>5899.5</v>
      </c>
      <c r="F550" s="68">
        <v>16428</v>
      </c>
      <c r="G550" s="68">
        <f>E550+F550</f>
        <v>22327.5</v>
      </c>
      <c r="H550" s="68">
        <v>320</v>
      </c>
      <c r="I550" s="68">
        <v>118</v>
      </c>
      <c r="J550" s="68">
        <v>0</v>
      </c>
      <c r="K550" s="68">
        <v>250</v>
      </c>
      <c r="L550" s="68">
        <v>100</v>
      </c>
      <c r="M550" s="68">
        <v>0</v>
      </c>
      <c r="N550" s="68">
        <v>20</v>
      </c>
      <c r="O550" s="68" t="s">
        <v>30</v>
      </c>
      <c r="P550" s="70" t="e">
        <f>$U550</f>
        <v>#DIV/0!</v>
      </c>
      <c r="Q550" s="11">
        <f>G550/G$858*0.35</f>
        <v>5.7439360529217192</v>
      </c>
      <c r="R550" s="12">
        <f>H550/H$858*0.3</f>
        <v>0.48</v>
      </c>
      <c r="S550" s="13">
        <f>W550/W$858*0.3</f>
        <v>0.65357142857142847</v>
      </c>
      <c r="T550" s="12" t="e">
        <f>V550/V$858*0.05</f>
        <v>#DIV/0!</v>
      </c>
      <c r="U550" s="14" t="e">
        <f>Q550+R550+S550+T550</f>
        <v>#DIV/0!</v>
      </c>
      <c r="V550" s="15">
        <f>IF(O550="Não",0,1)</f>
        <v>1</v>
      </c>
      <c r="W550" s="15">
        <f>IF(ISERROR(I550+J550+K550+L550+M550+N550),0,I550+J550+K550+L550+M550+N550)</f>
        <v>488</v>
      </c>
      <c r="X550" s="44">
        <f>IF(ISERROR(ABS(1-U550/'Antigo 2020 2'!U550)),0,ABS(1-U550/'Antigo 2020 2'!U550))</f>
        <v>0</v>
      </c>
      <c r="Y550" s="56">
        <f>INT(X550*100000000000)</f>
        <v>0</v>
      </c>
      <c r="Z550" s="15">
        <f>IF(COUNTIF(Y$5:Y550,Y550)&gt;1,RANK(Y550,Y$5:Y$857)+COUNTIF(Y$5:Y550,Y550)-1,RANK(Y550,Y$5:Y$857))</f>
        <v>546</v>
      </c>
    </row>
    <row r="551" spans="1:26" ht="16.5" thickTop="1" thickBot="1">
      <c r="A551" s="65" t="s">
        <v>1126</v>
      </c>
      <c r="B551" s="66" t="s">
        <v>1127</v>
      </c>
      <c r="C551" s="67">
        <v>189</v>
      </c>
      <c r="D551" s="67">
        <v>139</v>
      </c>
      <c r="E551" s="67">
        <f>(C551+D551)/2</f>
        <v>164</v>
      </c>
      <c r="F551" s="68">
        <v>3220</v>
      </c>
      <c r="G551" s="68">
        <f>E551+F551</f>
        <v>3384</v>
      </c>
      <c r="H551" s="68">
        <v>162</v>
      </c>
      <c r="I551" s="68">
        <v>61</v>
      </c>
      <c r="J551" s="68">
        <v>0</v>
      </c>
      <c r="K551" s="68">
        <v>40</v>
      </c>
      <c r="L551" s="68">
        <v>0</v>
      </c>
      <c r="M551" s="68">
        <v>0</v>
      </c>
      <c r="N551" s="68">
        <v>15</v>
      </c>
      <c r="O551" s="68" t="s">
        <v>23</v>
      </c>
      <c r="P551" s="70" t="e">
        <f>$U551</f>
        <v>#DIV/0!</v>
      </c>
      <c r="Q551" s="11">
        <f>G551/G$858*0.35</f>
        <v>0.87056229327453127</v>
      </c>
      <c r="R551" s="12">
        <f>H551/H$858*0.3</f>
        <v>0.24299999999999999</v>
      </c>
      <c r="S551" s="13">
        <f>W551/W$858*0.3</f>
        <v>0.15535714285714286</v>
      </c>
      <c r="T551" s="12" t="e">
        <f>V551/V$858*0.05</f>
        <v>#DIV/0!</v>
      </c>
      <c r="U551" s="14" t="e">
        <f>Q551+R551+S551+T551</f>
        <v>#DIV/0!</v>
      </c>
      <c r="V551" s="15">
        <f>IF(O551="Não",0,1)</f>
        <v>0</v>
      </c>
      <c r="W551" s="15">
        <f>IF(ISERROR(I551+J551+K551+L551+M551+N551),0,I551+J551+K551+L551+M551+N551)</f>
        <v>116</v>
      </c>
      <c r="X551" s="44">
        <f>IF(ISERROR(ABS(1-U551/'Antigo 2020 2'!U551)),0,ABS(1-U551/'Antigo 2020 2'!U551))</f>
        <v>0</v>
      </c>
      <c r="Y551" s="56">
        <f>INT(X551*100000000000)</f>
        <v>0</v>
      </c>
      <c r="Z551" s="15">
        <f>IF(COUNTIF(Y$5:Y551,Y551)&gt;1,RANK(Y551,Y$5:Y$857)+COUNTIF(Y$5:Y551,Y551)-1,RANK(Y551,Y$5:Y$857))</f>
        <v>547</v>
      </c>
    </row>
    <row r="552" spans="1:26" ht="16.5" thickTop="1" thickBot="1">
      <c r="A552" s="65" t="s">
        <v>1128</v>
      </c>
      <c r="B552" s="66" t="s">
        <v>1129</v>
      </c>
      <c r="C552" s="67">
        <v>474.4</v>
      </c>
      <c r="D552" s="67">
        <v>437</v>
      </c>
      <c r="E552" s="67">
        <f>(C552+D552)/2</f>
        <v>455.7</v>
      </c>
      <c r="F552" s="68">
        <v>20825</v>
      </c>
      <c r="G552" s="68">
        <f>E552+F552</f>
        <v>21280.7</v>
      </c>
      <c r="H552" s="68">
        <v>600</v>
      </c>
      <c r="I552" s="68">
        <v>168</v>
      </c>
      <c r="J552" s="68">
        <v>0</v>
      </c>
      <c r="K552" s="68">
        <v>259</v>
      </c>
      <c r="L552" s="68">
        <v>150</v>
      </c>
      <c r="M552" s="68">
        <v>20</v>
      </c>
      <c r="N552" s="68">
        <v>86</v>
      </c>
      <c r="O552" s="68" t="s">
        <v>23</v>
      </c>
      <c r="P552" s="70" t="e">
        <f>$U552</f>
        <v>#DIV/0!</v>
      </c>
      <c r="Q552" s="11">
        <f>G552/G$858*0.35</f>
        <v>5.4746380007350233</v>
      </c>
      <c r="R552" s="12">
        <f>H552/H$858*0.3</f>
        <v>0.89999999999999991</v>
      </c>
      <c r="S552" s="13">
        <f>W552/W$858*0.3</f>
        <v>0.91473214285714277</v>
      </c>
      <c r="T552" s="12" t="e">
        <f>V552/V$858*0.05</f>
        <v>#DIV/0!</v>
      </c>
      <c r="U552" s="14" t="e">
        <f>Q552+R552+S552+T552</f>
        <v>#DIV/0!</v>
      </c>
      <c r="V552" s="15">
        <f>IF(O552="Não",0,1)</f>
        <v>0</v>
      </c>
      <c r="W552" s="15">
        <f>IF(ISERROR(I552+J552+K552+L552+M552+N552),0,I552+J552+K552+L552+M552+N552)</f>
        <v>683</v>
      </c>
      <c r="X552" s="44">
        <f>IF(ISERROR(ABS(1-U552/'Antigo 2020 2'!U552)),0,ABS(1-U552/'Antigo 2020 2'!U552))</f>
        <v>0</v>
      </c>
      <c r="Y552" s="56">
        <f>INT(X552*100000000000)</f>
        <v>0</v>
      </c>
      <c r="Z552" s="15">
        <f>IF(COUNTIF(Y$5:Y552,Y552)&gt;1,RANK(Y552,Y$5:Y$857)+COUNTIF(Y$5:Y552,Y552)-1,RANK(Y552,Y$5:Y$857))</f>
        <v>548</v>
      </c>
    </row>
    <row r="553" spans="1:26" ht="16.5" thickTop="1" thickBot="1">
      <c r="A553" s="65" t="s">
        <v>1130</v>
      </c>
      <c r="B553" s="66" t="s">
        <v>1131</v>
      </c>
      <c r="C553" s="67">
        <v>513</v>
      </c>
      <c r="D553" s="67">
        <v>422</v>
      </c>
      <c r="E553" s="67">
        <f>(C553+D553)/2</f>
        <v>467.5</v>
      </c>
      <c r="F553" s="68">
        <v>22925</v>
      </c>
      <c r="G553" s="68">
        <f>E553+F553</f>
        <v>23392.5</v>
      </c>
      <c r="H553" s="68">
        <v>1150</v>
      </c>
      <c r="I553" s="68">
        <v>154</v>
      </c>
      <c r="J553" s="68">
        <v>0</v>
      </c>
      <c r="K553" s="68">
        <v>150</v>
      </c>
      <c r="L553" s="68">
        <v>280</v>
      </c>
      <c r="M553" s="68">
        <v>5</v>
      </c>
      <c r="N553" s="68">
        <v>450</v>
      </c>
      <c r="O553" s="68" t="s">
        <v>30</v>
      </c>
      <c r="P553" s="70" t="e">
        <f>$U553</f>
        <v>#DIV/0!</v>
      </c>
      <c r="Q553" s="11">
        <f>G553/G$858*0.35</f>
        <v>6.0179162072767367</v>
      </c>
      <c r="R553" s="12">
        <f>H553/H$858*0.3</f>
        <v>1.7249999999999999</v>
      </c>
      <c r="S553" s="13">
        <f>W553/W$858*0.3</f>
        <v>1.391517857142857</v>
      </c>
      <c r="T553" s="12" t="e">
        <f>V553/V$858*0.05</f>
        <v>#DIV/0!</v>
      </c>
      <c r="U553" s="14" t="e">
        <f>Q553+R553+S553+T553</f>
        <v>#DIV/0!</v>
      </c>
      <c r="V553" s="15">
        <f>IF(O553="Não",0,1)</f>
        <v>1</v>
      </c>
      <c r="W553" s="15">
        <f>IF(ISERROR(I553+J553+K553+L553+M553+N553),0,I553+J553+K553+L553+M553+N553)</f>
        <v>1039</v>
      </c>
      <c r="X553" s="44">
        <f>IF(ISERROR(ABS(1-U553/'Antigo 2020 2'!U553)),0,ABS(1-U553/'Antigo 2020 2'!U553))</f>
        <v>0</v>
      </c>
      <c r="Y553" s="56">
        <f>INT(X553*100000000000)</f>
        <v>0</v>
      </c>
      <c r="Z553" s="15">
        <f>IF(COUNTIF(Y$5:Y553,Y553)&gt;1,RANK(Y553,Y$5:Y$857)+COUNTIF(Y$5:Y553,Y553)-1,RANK(Y553,Y$5:Y$857))</f>
        <v>549</v>
      </c>
    </row>
    <row r="554" spans="1:26" ht="16.5" thickTop="1" thickBot="1">
      <c r="A554" s="65" t="s">
        <v>1132</v>
      </c>
      <c r="B554" s="66" t="s">
        <v>1133</v>
      </c>
      <c r="C554" s="67">
        <v>5912.21</v>
      </c>
      <c r="D554" s="67">
        <v>7358</v>
      </c>
      <c r="E554" s="67">
        <f>(C554+D554)/2</f>
        <v>6635.1049999999996</v>
      </c>
      <c r="F554" s="68">
        <v>22446</v>
      </c>
      <c r="G554" s="68">
        <f>E554+F554</f>
        <v>29081.105</v>
      </c>
      <c r="H554" s="68">
        <v>291</v>
      </c>
      <c r="I554" s="68">
        <v>38</v>
      </c>
      <c r="J554" s="68">
        <v>0</v>
      </c>
      <c r="K554" s="68">
        <v>30</v>
      </c>
      <c r="L554" s="68">
        <v>0</v>
      </c>
      <c r="M554" s="68">
        <v>0</v>
      </c>
      <c r="N554" s="68">
        <v>10</v>
      </c>
      <c r="O554" s="68" t="s">
        <v>23</v>
      </c>
      <c r="P554" s="70" t="e">
        <f>$U554</f>
        <v>#DIV/0!</v>
      </c>
      <c r="Q554" s="11">
        <f>G554/G$858*0.35</f>
        <v>7.4813574053656744</v>
      </c>
      <c r="R554" s="12">
        <f>H554/H$858*0.3</f>
        <v>0.4365</v>
      </c>
      <c r="S554" s="13">
        <f>W554/W$858*0.3</f>
        <v>0.1044642857142857</v>
      </c>
      <c r="T554" s="12" t="e">
        <f>V554/V$858*0.05</f>
        <v>#DIV/0!</v>
      </c>
      <c r="U554" s="14" t="e">
        <f>Q554+R554+S554+T554</f>
        <v>#DIV/0!</v>
      </c>
      <c r="V554" s="15">
        <f>IF(O554="Não",0,1)</f>
        <v>0</v>
      </c>
      <c r="W554" s="15">
        <f>IF(ISERROR(I554+J554+K554+L554+M554+N554),0,I554+J554+K554+L554+M554+N554)</f>
        <v>78</v>
      </c>
      <c r="X554" s="44">
        <f>IF(ISERROR(ABS(1-U554/'Antigo 2020 2'!U554)),0,ABS(1-U554/'Antigo 2020 2'!U554))</f>
        <v>0</v>
      </c>
      <c r="Y554" s="56">
        <f>INT(X554*100000000000)</f>
        <v>0</v>
      </c>
      <c r="Z554" s="15">
        <f>IF(COUNTIF(Y$5:Y554,Y554)&gt;1,RANK(Y554,Y$5:Y$857)+COUNTIF(Y$5:Y554,Y554)-1,RANK(Y554,Y$5:Y$857))</f>
        <v>550</v>
      </c>
    </row>
    <row r="555" spans="1:26" ht="16.5" thickTop="1" thickBot="1">
      <c r="A555" s="65" t="s">
        <v>1134</v>
      </c>
      <c r="B555" s="66" t="s">
        <v>1135</v>
      </c>
      <c r="C555" s="67">
        <v>1953</v>
      </c>
      <c r="D555" s="67">
        <v>993</v>
      </c>
      <c r="E555" s="67">
        <f>(C555+D555)/2</f>
        <v>1473</v>
      </c>
      <c r="F555" s="68">
        <v>19399</v>
      </c>
      <c r="G555" s="68">
        <f>E555+F555</f>
        <v>20872</v>
      </c>
      <c r="H555" s="68">
        <v>480</v>
      </c>
      <c r="I555" s="68">
        <v>84</v>
      </c>
      <c r="J555" s="68">
        <v>0</v>
      </c>
      <c r="K555" s="68">
        <v>0</v>
      </c>
      <c r="L555" s="68">
        <v>0</v>
      </c>
      <c r="M555" s="68">
        <v>0</v>
      </c>
      <c r="N555" s="68">
        <v>38</v>
      </c>
      <c r="O555" s="68" t="s">
        <v>30</v>
      </c>
      <c r="P555" s="70" t="e">
        <f>$U555</f>
        <v>#DIV/0!</v>
      </c>
      <c r="Q555" s="11">
        <f>G555/G$858*0.35</f>
        <v>5.3694965086365309</v>
      </c>
      <c r="R555" s="12">
        <f>H555/H$858*0.3</f>
        <v>0.72</v>
      </c>
      <c r="S555" s="13">
        <f>W555/W$858*0.3</f>
        <v>0.16339285714285712</v>
      </c>
      <c r="T555" s="12" t="e">
        <f>V555/V$858*0.05</f>
        <v>#DIV/0!</v>
      </c>
      <c r="U555" s="14" t="e">
        <f>Q555+R555+S555+T555</f>
        <v>#DIV/0!</v>
      </c>
      <c r="V555" s="15">
        <f>IF(O555="Não",0,1)</f>
        <v>1</v>
      </c>
      <c r="W555" s="15">
        <f>IF(ISERROR(I555+J555+K555+L555+M555+N555),0,I555+J555+K555+L555+M555+N555)</f>
        <v>122</v>
      </c>
      <c r="X555" s="44">
        <f>IF(ISERROR(ABS(1-U555/'Antigo 2020 2'!U555)),0,ABS(1-U555/'Antigo 2020 2'!U555))</f>
        <v>0</v>
      </c>
      <c r="Y555" s="56">
        <f>INT(X555*100000000000)</f>
        <v>0</v>
      </c>
      <c r="Z555" s="15">
        <f>IF(COUNTIF(Y$5:Y555,Y555)&gt;1,RANK(Y555,Y$5:Y$857)+COUNTIF(Y$5:Y555,Y555)-1,RANK(Y555,Y$5:Y$857))</f>
        <v>551</v>
      </c>
    </row>
    <row r="556" spans="1:26" ht="16.5" thickTop="1" thickBot="1">
      <c r="A556" s="65" t="s">
        <v>1136</v>
      </c>
      <c r="B556" s="66" t="s">
        <v>1137</v>
      </c>
      <c r="C556" s="67">
        <v>163796</v>
      </c>
      <c r="D556" s="67">
        <v>167896</v>
      </c>
      <c r="E556" s="67">
        <f>(C556+D556)/2</f>
        <v>165846</v>
      </c>
      <c r="F556" s="68">
        <v>180006</v>
      </c>
      <c r="G556" s="68">
        <f>E556+F556</f>
        <v>345852</v>
      </c>
      <c r="H556" s="68">
        <v>3600</v>
      </c>
      <c r="I556" s="68">
        <v>274</v>
      </c>
      <c r="J556" s="68">
        <v>0</v>
      </c>
      <c r="K556" s="68">
        <v>680</v>
      </c>
      <c r="L556" s="68">
        <v>100</v>
      </c>
      <c r="M556" s="68">
        <v>240</v>
      </c>
      <c r="N556" s="68">
        <v>165</v>
      </c>
      <c r="O556" s="68" t="s">
        <v>30</v>
      </c>
      <c r="P556" s="70" t="e">
        <f>$U556</f>
        <v>#DIV/0!</v>
      </c>
      <c r="Q556" s="11">
        <f>G556/G$858*0.35</f>
        <v>88.973318632855566</v>
      </c>
      <c r="R556" s="12">
        <f>H556/H$858*0.3</f>
        <v>5.3999999999999995</v>
      </c>
      <c r="S556" s="13">
        <f>W556/W$858*0.3</f>
        <v>1.954017857142857</v>
      </c>
      <c r="T556" s="12" t="e">
        <f>V556/V$858*0.05</f>
        <v>#DIV/0!</v>
      </c>
      <c r="U556" s="14" t="e">
        <f>Q556+R556+S556+T556</f>
        <v>#DIV/0!</v>
      </c>
      <c r="V556" s="15">
        <f>IF(O556="Não",0,1)</f>
        <v>1</v>
      </c>
      <c r="W556" s="15">
        <f>IF(ISERROR(I556+J556+K556+L556+M556+N556),0,I556+J556+K556+L556+M556+N556)</f>
        <v>1459</v>
      </c>
      <c r="X556" s="44">
        <f>IF(ISERROR(ABS(1-U556/'Antigo 2020 2'!U556)),0,ABS(1-U556/'Antigo 2020 2'!U556))</f>
        <v>0</v>
      </c>
      <c r="Y556" s="56">
        <f>INT(X556*100000000000)</f>
        <v>0</v>
      </c>
      <c r="Z556" s="15">
        <f>IF(COUNTIF(Y$5:Y556,Y556)&gt;1,RANK(Y556,Y$5:Y$857)+COUNTIF(Y$5:Y556,Y556)-1,RANK(Y556,Y$5:Y$857))</f>
        <v>552</v>
      </c>
    </row>
    <row r="557" spans="1:26" ht="16.5" thickTop="1" thickBot="1">
      <c r="A557" s="65" t="s">
        <v>1138</v>
      </c>
      <c r="B557" s="66" t="s">
        <v>1139</v>
      </c>
      <c r="C557" s="67">
        <v>20765.7</v>
      </c>
      <c r="D557" s="67">
        <v>22815</v>
      </c>
      <c r="E557" s="67">
        <f>(C557+D557)/2</f>
        <v>21790.35</v>
      </c>
      <c r="F557" s="68">
        <v>7431</v>
      </c>
      <c r="G557" s="68">
        <f>E557+F557</f>
        <v>29221.35</v>
      </c>
      <c r="H557" s="68">
        <v>1480</v>
      </c>
      <c r="I557" s="68">
        <v>281</v>
      </c>
      <c r="J557" s="68">
        <v>0</v>
      </c>
      <c r="K557" s="68">
        <v>26</v>
      </c>
      <c r="L557" s="68">
        <v>0</v>
      </c>
      <c r="M557" s="68">
        <v>0</v>
      </c>
      <c r="N557" s="68">
        <v>39</v>
      </c>
      <c r="O557" s="68" t="s">
        <v>30</v>
      </c>
      <c r="P557" s="70" t="e">
        <f>$U557</f>
        <v>#DIV/0!</v>
      </c>
      <c r="Q557" s="11">
        <f>G557/G$858*0.35</f>
        <v>7.5174366041896352</v>
      </c>
      <c r="R557" s="12">
        <f>H557/H$858*0.3</f>
        <v>2.2200000000000002</v>
      </c>
      <c r="S557" s="13">
        <f>W557/W$858*0.3</f>
        <v>0.46339285714285716</v>
      </c>
      <c r="T557" s="12" t="e">
        <f>V557/V$858*0.05</f>
        <v>#DIV/0!</v>
      </c>
      <c r="U557" s="14" t="e">
        <f>Q557+R557+S557+T557</f>
        <v>#DIV/0!</v>
      </c>
      <c r="V557" s="15">
        <f>IF(O557="Não",0,1)</f>
        <v>1</v>
      </c>
      <c r="W557" s="15">
        <f>IF(ISERROR(I557+J557+K557+L557+M557+N557),0,I557+J557+K557+L557+M557+N557)</f>
        <v>346</v>
      </c>
      <c r="X557" s="44">
        <f>IF(ISERROR(ABS(1-U557/'Antigo 2020 2'!U557)),0,ABS(1-U557/'Antigo 2020 2'!U557))</f>
        <v>0</v>
      </c>
      <c r="Y557" s="56">
        <f>INT(X557*100000000000)</f>
        <v>0</v>
      </c>
      <c r="Z557" s="15">
        <f>IF(COUNTIF(Y$5:Y557,Y557)&gt;1,RANK(Y557,Y$5:Y$857)+COUNTIF(Y$5:Y557,Y557)-1,RANK(Y557,Y$5:Y$857))</f>
        <v>553</v>
      </c>
    </row>
    <row r="558" spans="1:26" ht="16.5" thickTop="1" thickBot="1">
      <c r="A558" s="65" t="s">
        <v>1140</v>
      </c>
      <c r="B558" s="66" t="s">
        <v>1141</v>
      </c>
      <c r="C558" s="67">
        <v>1019.4</v>
      </c>
      <c r="D558" s="67">
        <v>1017</v>
      </c>
      <c r="E558" s="67">
        <f>(C558+D558)/2</f>
        <v>1018.2</v>
      </c>
      <c r="F558" s="68">
        <v>3637</v>
      </c>
      <c r="G558" s="68">
        <f>E558+F558</f>
        <v>4655.2</v>
      </c>
      <c r="H558" s="68">
        <v>769</v>
      </c>
      <c r="I558" s="68">
        <v>27</v>
      </c>
      <c r="J558" s="68">
        <v>0</v>
      </c>
      <c r="K558" s="68">
        <v>246</v>
      </c>
      <c r="L558" s="68">
        <v>132</v>
      </c>
      <c r="M558" s="68">
        <v>0</v>
      </c>
      <c r="N558" s="68">
        <v>132</v>
      </c>
      <c r="O558" s="68" t="s">
        <v>30</v>
      </c>
      <c r="P558" s="70" t="e">
        <f>$U558</f>
        <v>#DIV/0!</v>
      </c>
      <c r="Q558" s="11">
        <f>G558/G$858*0.35</f>
        <v>1.1975891216464534</v>
      </c>
      <c r="R558" s="12">
        <f>H558/H$858*0.3</f>
        <v>1.1535</v>
      </c>
      <c r="S558" s="13">
        <f>W558/W$858*0.3</f>
        <v>0.71919642857142851</v>
      </c>
      <c r="T558" s="12" t="e">
        <f>V558/V$858*0.05</f>
        <v>#DIV/0!</v>
      </c>
      <c r="U558" s="14" t="e">
        <f>Q558+R558+S558+T558</f>
        <v>#DIV/0!</v>
      </c>
      <c r="V558" s="15">
        <f>IF(O558="Não",0,1)</f>
        <v>1</v>
      </c>
      <c r="W558" s="15">
        <f>IF(ISERROR(I558+J558+K558+L558+M558+N558),0,I558+J558+K558+L558+M558+N558)</f>
        <v>537</v>
      </c>
      <c r="X558" s="44">
        <f>IF(ISERROR(ABS(1-U558/'Antigo 2020 2'!U558)),0,ABS(1-U558/'Antigo 2020 2'!U558))</f>
        <v>0</v>
      </c>
      <c r="Y558" s="56">
        <f>INT(X558*100000000000)</f>
        <v>0</v>
      </c>
      <c r="Z558" s="15">
        <f>IF(COUNTIF(Y$5:Y558,Y558)&gt;1,RANK(Y558,Y$5:Y$857)+COUNTIF(Y$5:Y558,Y558)-1,RANK(Y558,Y$5:Y$857))</f>
        <v>554</v>
      </c>
    </row>
    <row r="559" spans="1:26" ht="16.5" thickTop="1" thickBot="1">
      <c r="A559" s="65" t="s">
        <v>1142</v>
      </c>
      <c r="B559" s="66" t="s">
        <v>1143</v>
      </c>
      <c r="C559" s="67">
        <v>1152.08</v>
      </c>
      <c r="D559" s="67">
        <v>1044</v>
      </c>
      <c r="E559" s="67">
        <f>(C559+D559)/2</f>
        <v>1098.04</v>
      </c>
      <c r="F559" s="68">
        <v>18040</v>
      </c>
      <c r="G559" s="68">
        <f>E559+F559</f>
        <v>19138.04</v>
      </c>
      <c r="H559" s="68">
        <v>380</v>
      </c>
      <c r="I559" s="68">
        <v>15</v>
      </c>
      <c r="J559" s="68">
        <v>0</v>
      </c>
      <c r="K559" s="68">
        <v>0</v>
      </c>
      <c r="L559" s="68">
        <v>0</v>
      </c>
      <c r="M559" s="68">
        <v>0</v>
      </c>
      <c r="N559" s="68">
        <v>20</v>
      </c>
      <c r="O559" s="68" t="s">
        <v>30</v>
      </c>
      <c r="P559" s="70" t="e">
        <f>$U559</f>
        <v>#DIV/0!</v>
      </c>
      <c r="Q559" s="11">
        <f>G559/G$858*0.35</f>
        <v>4.9234208011760385</v>
      </c>
      <c r="R559" s="12">
        <f>H559/H$858*0.3</f>
        <v>0.56999999999999995</v>
      </c>
      <c r="S559" s="13">
        <f>W559/W$858*0.3</f>
        <v>4.6875E-2</v>
      </c>
      <c r="T559" s="12" t="e">
        <f>V559/V$858*0.05</f>
        <v>#DIV/0!</v>
      </c>
      <c r="U559" s="14" t="e">
        <f>Q559+R559+S559+T559</f>
        <v>#DIV/0!</v>
      </c>
      <c r="V559" s="15">
        <f>IF(O559="Não",0,1)</f>
        <v>1</v>
      </c>
      <c r="W559" s="15">
        <f>IF(ISERROR(I559+J559+K559+L559+M559+N559),0,I559+J559+K559+L559+M559+N559)</f>
        <v>35</v>
      </c>
      <c r="X559" s="44">
        <f>IF(ISERROR(ABS(1-U559/'Antigo 2020 2'!U559)),0,ABS(1-U559/'Antigo 2020 2'!U559))</f>
        <v>0</v>
      </c>
      <c r="Y559" s="56">
        <f>INT(X559*100000000000)</f>
        <v>0</v>
      </c>
      <c r="Z559" s="15">
        <f>IF(COUNTIF(Y$5:Y559,Y559)&gt;1,RANK(Y559,Y$5:Y$857)+COUNTIF(Y$5:Y559,Y559)-1,RANK(Y559,Y$5:Y$857))</f>
        <v>555</v>
      </c>
    </row>
    <row r="560" spans="1:26" ht="16.5" thickTop="1" thickBot="1">
      <c r="A560" s="65" t="s">
        <v>1144</v>
      </c>
      <c r="B560" s="66" t="s">
        <v>1145</v>
      </c>
      <c r="C560" s="67">
        <v>490</v>
      </c>
      <c r="D560" s="67">
        <v>646</v>
      </c>
      <c r="E560" s="67">
        <f>(C560+D560)/2</f>
        <v>568</v>
      </c>
      <c r="F560" s="68">
        <v>5892</v>
      </c>
      <c r="G560" s="68">
        <f>E560+F560</f>
        <v>6460</v>
      </c>
      <c r="H560" s="68">
        <v>340</v>
      </c>
      <c r="I560" s="68">
        <v>190</v>
      </c>
      <c r="J560" s="68">
        <v>0</v>
      </c>
      <c r="K560" s="68">
        <v>0</v>
      </c>
      <c r="L560" s="68">
        <v>45</v>
      </c>
      <c r="M560" s="68">
        <v>12</v>
      </c>
      <c r="N560" s="68">
        <v>22</v>
      </c>
      <c r="O560" s="68" t="s">
        <v>30</v>
      </c>
      <c r="P560" s="70" t="e">
        <f>$U560</f>
        <v>#DIV/0!</v>
      </c>
      <c r="Q560" s="11">
        <f>G560/G$858*0.35</f>
        <v>1.6618890113928704</v>
      </c>
      <c r="R560" s="12">
        <f>H560/H$858*0.3</f>
        <v>0.51</v>
      </c>
      <c r="S560" s="13">
        <f>W560/W$858*0.3</f>
        <v>0.36026785714285714</v>
      </c>
      <c r="T560" s="12" t="e">
        <f>V560/V$858*0.05</f>
        <v>#DIV/0!</v>
      </c>
      <c r="U560" s="14" t="e">
        <f>Q560+R560+S560+T560</f>
        <v>#DIV/0!</v>
      </c>
      <c r="V560" s="15">
        <f>IF(O560="Não",0,1)</f>
        <v>1</v>
      </c>
      <c r="W560" s="15">
        <f>IF(ISERROR(I560+J560+K560+L560+M560+N560),0,I560+J560+K560+L560+M560+N560)</f>
        <v>269</v>
      </c>
      <c r="X560" s="44">
        <f>IF(ISERROR(ABS(1-U560/'Antigo 2020 2'!U560)),0,ABS(1-U560/'Antigo 2020 2'!U560))</f>
        <v>0</v>
      </c>
      <c r="Y560" s="56">
        <f>INT(X560*100000000000)</f>
        <v>0</v>
      </c>
      <c r="Z560" s="15">
        <f>IF(COUNTIF(Y$5:Y560,Y560)&gt;1,RANK(Y560,Y$5:Y$857)+COUNTIF(Y$5:Y560,Y560)-1,RANK(Y560,Y$5:Y$857))</f>
        <v>556</v>
      </c>
    </row>
    <row r="561" spans="1:26" ht="16.5" thickTop="1" thickBot="1">
      <c r="A561" s="65" t="s">
        <v>1146</v>
      </c>
      <c r="B561" s="66" t="s">
        <v>1147</v>
      </c>
      <c r="C561" s="67">
        <v>630.29999999999995</v>
      </c>
      <c r="D561" s="67">
        <v>706</v>
      </c>
      <c r="E561" s="67">
        <f>(C561+D561)/2</f>
        <v>668.15</v>
      </c>
      <c r="F561" s="68">
        <v>11412</v>
      </c>
      <c r="G561" s="68">
        <f>E561+F561</f>
        <v>12080.15</v>
      </c>
      <c r="H561" s="68">
        <v>750</v>
      </c>
      <c r="I561" s="68">
        <v>24</v>
      </c>
      <c r="J561" s="68">
        <v>0</v>
      </c>
      <c r="K561" s="68">
        <v>55</v>
      </c>
      <c r="L561" s="68">
        <v>100</v>
      </c>
      <c r="M561" s="68">
        <v>0</v>
      </c>
      <c r="N561" s="68">
        <v>50</v>
      </c>
      <c r="O561" s="68" t="s">
        <v>30</v>
      </c>
      <c r="P561" s="70" t="e">
        <f>$U561</f>
        <v>#DIV/0!</v>
      </c>
      <c r="Q561" s="11">
        <f>G561/G$858*0.35</f>
        <v>3.107719588386622</v>
      </c>
      <c r="R561" s="12">
        <f>H561/H$858*0.3</f>
        <v>1.125</v>
      </c>
      <c r="S561" s="13">
        <f>W561/W$858*0.3</f>
        <v>0.30669642857142859</v>
      </c>
      <c r="T561" s="12" t="e">
        <f>V561/V$858*0.05</f>
        <v>#DIV/0!</v>
      </c>
      <c r="U561" s="14" t="e">
        <f>Q561+R561+S561+T561</f>
        <v>#DIV/0!</v>
      </c>
      <c r="V561" s="15">
        <f>IF(O561="Não",0,1)</f>
        <v>1</v>
      </c>
      <c r="W561" s="15">
        <f>IF(ISERROR(I561+J561+K561+L561+M561+N561),0,I561+J561+K561+L561+M561+N561)</f>
        <v>229</v>
      </c>
      <c r="X561" s="44">
        <f>IF(ISERROR(ABS(1-U561/'Antigo 2020 2'!U561)),0,ABS(1-U561/'Antigo 2020 2'!U561))</f>
        <v>0</v>
      </c>
      <c r="Y561" s="56">
        <f>INT(X561*100000000000)</f>
        <v>0</v>
      </c>
      <c r="Z561" s="15">
        <f>IF(COUNTIF(Y$5:Y561,Y561)&gt;1,RANK(Y561,Y$5:Y$857)+COUNTIF(Y$5:Y561,Y561)-1,RANK(Y561,Y$5:Y$857))</f>
        <v>557</v>
      </c>
    </row>
    <row r="562" spans="1:26" ht="16.5" thickTop="1" thickBot="1">
      <c r="A562" s="65" t="s">
        <v>1148</v>
      </c>
      <c r="B562" s="66" t="s">
        <v>1149</v>
      </c>
      <c r="C562" s="67">
        <v>666</v>
      </c>
      <c r="D562" s="67">
        <v>445</v>
      </c>
      <c r="E562" s="67">
        <f>(C562+D562)/2</f>
        <v>555.5</v>
      </c>
      <c r="F562" s="68">
        <v>6374</v>
      </c>
      <c r="G562" s="68">
        <f>E562+F562</f>
        <v>6929.5</v>
      </c>
      <c r="H562" s="68">
        <v>200</v>
      </c>
      <c r="I562" s="68">
        <v>119</v>
      </c>
      <c r="J562" s="68">
        <v>0</v>
      </c>
      <c r="K562" s="68">
        <v>22</v>
      </c>
      <c r="L562" s="68">
        <v>27</v>
      </c>
      <c r="M562" s="68">
        <v>6</v>
      </c>
      <c r="N562" s="68">
        <v>0</v>
      </c>
      <c r="O562" s="68" t="s">
        <v>23</v>
      </c>
      <c r="P562" s="70" t="e">
        <f>$U562</f>
        <v>#DIV/0!</v>
      </c>
      <c r="Q562" s="11">
        <f>G562/G$858*0.35</f>
        <v>1.7826718118338845</v>
      </c>
      <c r="R562" s="12">
        <f>H562/H$858*0.3</f>
        <v>0.3</v>
      </c>
      <c r="S562" s="13">
        <f>W562/W$858*0.3</f>
        <v>0.23303571428571429</v>
      </c>
      <c r="T562" s="12" t="e">
        <f>V562/V$858*0.05</f>
        <v>#DIV/0!</v>
      </c>
      <c r="U562" s="14" t="e">
        <f>Q562+R562+S562+T562</f>
        <v>#DIV/0!</v>
      </c>
      <c r="V562" s="15">
        <f>IF(O562="Não",0,1)</f>
        <v>0</v>
      </c>
      <c r="W562" s="15">
        <f>IF(ISERROR(I562+J562+K562+L562+M562+N562),0,I562+J562+K562+L562+M562+N562)</f>
        <v>174</v>
      </c>
      <c r="X562" s="44">
        <f>IF(ISERROR(ABS(1-U562/'Antigo 2020 2'!U562)),0,ABS(1-U562/'Antigo 2020 2'!U562))</f>
        <v>0</v>
      </c>
      <c r="Y562" s="56">
        <f>INT(X562*100000000000)</f>
        <v>0</v>
      </c>
      <c r="Z562" s="15">
        <f>IF(COUNTIF(Y$5:Y562,Y562)&gt;1,RANK(Y562,Y$5:Y$857)+COUNTIF(Y$5:Y562,Y562)-1,RANK(Y562,Y$5:Y$857))</f>
        <v>558</v>
      </c>
    </row>
    <row r="563" spans="1:26" ht="16.5" thickTop="1" thickBot="1">
      <c r="A563" s="65" t="s">
        <v>1150</v>
      </c>
      <c r="B563" s="66" t="s">
        <v>1151</v>
      </c>
      <c r="C563" s="67">
        <v>477</v>
      </c>
      <c r="D563" s="67">
        <v>502</v>
      </c>
      <c r="E563" s="67">
        <f>(C563+D563)/2</f>
        <v>489.5</v>
      </c>
      <c r="F563" s="68">
        <v>4277</v>
      </c>
      <c r="G563" s="68">
        <f>E563+F563</f>
        <v>4766.5</v>
      </c>
      <c r="H563" s="68">
        <v>200</v>
      </c>
      <c r="I563" s="68">
        <v>27</v>
      </c>
      <c r="J563" s="68">
        <v>0</v>
      </c>
      <c r="K563" s="68">
        <v>11</v>
      </c>
      <c r="L563" s="68">
        <v>17</v>
      </c>
      <c r="M563" s="68">
        <v>5</v>
      </c>
      <c r="N563" s="68">
        <v>9</v>
      </c>
      <c r="O563" s="68" t="s">
        <v>30</v>
      </c>
      <c r="P563" s="70" t="e">
        <f>$U563</f>
        <v>#DIV/0!</v>
      </c>
      <c r="Q563" s="11">
        <f>G563/G$858*0.35</f>
        <v>1.2262219772142593</v>
      </c>
      <c r="R563" s="12">
        <f>H563/H$858*0.3</f>
        <v>0.3</v>
      </c>
      <c r="S563" s="13">
        <f>W563/W$858*0.3</f>
        <v>9.241071428571429E-2</v>
      </c>
      <c r="T563" s="12" t="e">
        <f>V563/V$858*0.05</f>
        <v>#DIV/0!</v>
      </c>
      <c r="U563" s="14" t="e">
        <f>Q563+R563+S563+T563</f>
        <v>#DIV/0!</v>
      </c>
      <c r="V563" s="15">
        <f>IF(O563="Não",0,1)</f>
        <v>1</v>
      </c>
      <c r="W563" s="15">
        <f>IF(ISERROR(I563+J563+K563+L563+M563+N563),0,I563+J563+K563+L563+M563+N563)</f>
        <v>69</v>
      </c>
      <c r="X563" s="44">
        <f>IF(ISERROR(ABS(1-U563/'Antigo 2020 2'!U563)),0,ABS(1-U563/'Antigo 2020 2'!U563))</f>
        <v>0</v>
      </c>
      <c r="Y563" s="56">
        <f>INT(X563*100000000000)</f>
        <v>0</v>
      </c>
      <c r="Z563" s="15">
        <f>IF(COUNTIF(Y$5:Y563,Y563)&gt;1,RANK(Y563,Y$5:Y$857)+COUNTIF(Y$5:Y563,Y563)-1,RANK(Y563,Y$5:Y$857))</f>
        <v>559</v>
      </c>
    </row>
    <row r="564" spans="1:26" ht="16.5" thickTop="1" thickBot="1">
      <c r="A564" s="65" t="s">
        <v>74</v>
      </c>
      <c r="B564" s="66" t="s">
        <v>1152</v>
      </c>
      <c r="C564" s="67">
        <v>44245.1</v>
      </c>
      <c r="D564" s="67">
        <v>44932</v>
      </c>
      <c r="E564" s="67">
        <f>(C564+D564)/2</f>
        <v>44588.55</v>
      </c>
      <c r="F564" s="68">
        <v>34472</v>
      </c>
      <c r="G564" s="68">
        <f>E564+F564</f>
        <v>79060.55</v>
      </c>
      <c r="H564" s="68">
        <v>1131</v>
      </c>
      <c r="I564" s="68">
        <v>145</v>
      </c>
      <c r="J564" s="68">
        <v>0</v>
      </c>
      <c r="K564" s="68">
        <v>244</v>
      </c>
      <c r="L564" s="68">
        <v>0</v>
      </c>
      <c r="M564" s="68">
        <v>0</v>
      </c>
      <c r="N564" s="68">
        <v>102</v>
      </c>
      <c r="O564" s="68" t="s">
        <v>23</v>
      </c>
      <c r="P564" s="70" t="e">
        <f>$U564</f>
        <v>#DIV/0!</v>
      </c>
      <c r="Q564" s="11">
        <f>G564/G$858*0.35</f>
        <v>20.338987504593899</v>
      </c>
      <c r="R564" s="12">
        <f>H564/H$858*0.3</f>
        <v>1.6965000000000001</v>
      </c>
      <c r="S564" s="13">
        <f>W564/W$858*0.3</f>
        <v>0.65758928571428565</v>
      </c>
      <c r="T564" s="12" t="e">
        <f>V564/V$858*0.05</f>
        <v>#DIV/0!</v>
      </c>
      <c r="U564" s="14" t="e">
        <f>Q564+R564+S564+T564</f>
        <v>#DIV/0!</v>
      </c>
      <c r="V564" s="15">
        <f>IF(O564="Não",0,1)</f>
        <v>0</v>
      </c>
      <c r="W564" s="15">
        <f>IF(ISERROR(I564+J564+K564+L564+M564+N564),0,I564+J564+K564+L564+M564+N564)</f>
        <v>491</v>
      </c>
      <c r="X564" s="44">
        <f>IF(ISERROR(ABS(1-U564/'Antigo 2020 2'!U564)),0,ABS(1-U564/'Antigo 2020 2'!U564))</f>
        <v>0</v>
      </c>
      <c r="Y564" s="56">
        <f>INT(X564*100000000000)</f>
        <v>0</v>
      </c>
      <c r="Z564" s="15">
        <f>IF(COUNTIF(Y$5:Y564,Y564)&gt;1,RANK(Y564,Y$5:Y$857)+COUNTIF(Y$5:Y564,Y564)-1,RANK(Y564,Y$5:Y$857))</f>
        <v>560</v>
      </c>
    </row>
    <row r="565" spans="1:26" ht="16.5" thickTop="1" thickBot="1">
      <c r="A565" s="65" t="s">
        <v>1153</v>
      </c>
      <c r="B565" s="66" t="s">
        <v>1154</v>
      </c>
      <c r="C565" s="67">
        <v>1323</v>
      </c>
      <c r="D565" s="67">
        <v>1259</v>
      </c>
      <c r="E565" s="67">
        <f>(C565+D565)/2</f>
        <v>1291</v>
      </c>
      <c r="F565" s="68">
        <v>14012</v>
      </c>
      <c r="G565" s="68">
        <f>E565+F565</f>
        <v>15303</v>
      </c>
      <c r="H565" s="68">
        <v>1915</v>
      </c>
      <c r="I565" s="68">
        <v>231</v>
      </c>
      <c r="J565" s="68">
        <v>0</v>
      </c>
      <c r="K565" s="68">
        <v>250</v>
      </c>
      <c r="L565" s="68">
        <v>0</v>
      </c>
      <c r="M565" s="68">
        <v>0</v>
      </c>
      <c r="N565" s="68">
        <v>50</v>
      </c>
      <c r="O565" s="68" t="s">
        <v>30</v>
      </c>
      <c r="P565" s="70" t="e">
        <f>$U565</f>
        <v>#DIV/0!</v>
      </c>
      <c r="Q565" s="11">
        <f>G565/G$858*0.35</f>
        <v>3.9368246968026459</v>
      </c>
      <c r="R565" s="12">
        <f>H565/H$858*0.3</f>
        <v>2.8724999999999996</v>
      </c>
      <c r="S565" s="13">
        <f>W565/W$858*0.3</f>
        <v>0.71116071428571426</v>
      </c>
      <c r="T565" s="12" t="e">
        <f>V565/V$858*0.05</f>
        <v>#DIV/0!</v>
      </c>
      <c r="U565" s="14" t="e">
        <f>Q565+R565+S565+T565</f>
        <v>#DIV/0!</v>
      </c>
      <c r="V565" s="15">
        <f>IF(O565="Não",0,1)</f>
        <v>1</v>
      </c>
      <c r="W565" s="15">
        <f>IF(ISERROR(I565+J565+K565+L565+M565+N565),0,I565+J565+K565+L565+M565+N565)</f>
        <v>531</v>
      </c>
      <c r="X565" s="44">
        <f>IF(ISERROR(ABS(1-U565/'Antigo 2020 2'!U565)),0,ABS(1-U565/'Antigo 2020 2'!U565))</f>
        <v>0</v>
      </c>
      <c r="Y565" s="56">
        <f>INT(X565*100000000000)</f>
        <v>0</v>
      </c>
      <c r="Z565" s="15">
        <f>IF(COUNTIF(Y$5:Y565,Y565)&gt;1,RANK(Y565,Y$5:Y$857)+COUNTIF(Y$5:Y565,Y565)-1,RANK(Y565,Y$5:Y$857))</f>
        <v>561</v>
      </c>
    </row>
    <row r="566" spans="1:26" ht="16.5" thickTop="1" thickBot="1">
      <c r="A566" s="65" t="s">
        <v>24</v>
      </c>
      <c r="B566" s="66" t="s">
        <v>1155</v>
      </c>
      <c r="C566" s="67">
        <v>61097</v>
      </c>
      <c r="D566" s="67">
        <v>66074</v>
      </c>
      <c r="E566" s="67">
        <f>(C566+D566)/2</f>
        <v>63585.5</v>
      </c>
      <c r="F566" s="68">
        <v>107450</v>
      </c>
      <c r="G566" s="68">
        <f>E566+F566</f>
        <v>171035.5</v>
      </c>
      <c r="H566" s="68">
        <v>4280</v>
      </c>
      <c r="I566" s="68">
        <v>393</v>
      </c>
      <c r="J566" s="68">
        <v>0</v>
      </c>
      <c r="K566" s="68">
        <v>350</v>
      </c>
      <c r="L566" s="68">
        <v>335</v>
      </c>
      <c r="M566" s="68">
        <v>0</v>
      </c>
      <c r="N566" s="68">
        <v>340</v>
      </c>
      <c r="O566" s="68" t="s">
        <v>23</v>
      </c>
      <c r="P566" s="70" t="e">
        <f>$U566</f>
        <v>#DIV/0!</v>
      </c>
      <c r="Q566" s="11">
        <f>G566/G$858*0.35</f>
        <v>44.000312385152519</v>
      </c>
      <c r="R566" s="12">
        <f>H566/H$858*0.3</f>
        <v>6.419999999999999</v>
      </c>
      <c r="S566" s="13">
        <f>W566/W$858*0.3</f>
        <v>1.8991071428571429</v>
      </c>
      <c r="T566" s="12" t="e">
        <f>V566/V$858*0.05</f>
        <v>#DIV/0!</v>
      </c>
      <c r="U566" s="14" t="e">
        <f>Q566+R566+S566+T566</f>
        <v>#DIV/0!</v>
      </c>
      <c r="V566" s="15">
        <f>IF(O566="Não",0,1)</f>
        <v>0</v>
      </c>
      <c r="W566" s="15">
        <f>IF(ISERROR(I566+J566+K566+L566+M566+N566),0,I566+J566+K566+L566+M566+N566)</f>
        <v>1418</v>
      </c>
      <c r="X566" s="44">
        <f>IF(ISERROR(ABS(1-U566/'Antigo 2020 2'!U566)),0,ABS(1-U566/'Antigo 2020 2'!U566))</f>
        <v>0</v>
      </c>
      <c r="Y566" s="56">
        <f>INT(X566*100000000000)</f>
        <v>0</v>
      </c>
      <c r="Z566" s="15">
        <f>IF(COUNTIF(Y$5:Y566,Y566)&gt;1,RANK(Y566,Y$5:Y$857)+COUNTIF(Y$5:Y566,Y566)-1,RANK(Y566,Y$5:Y$857))</f>
        <v>562</v>
      </c>
    </row>
    <row r="567" spans="1:26" ht="16.5" thickTop="1" thickBot="1">
      <c r="A567" s="65" t="s">
        <v>1156</v>
      </c>
      <c r="B567" s="66" t="s">
        <v>1157</v>
      </c>
      <c r="C567" s="67">
        <v>126898.7</v>
      </c>
      <c r="D567" s="67">
        <v>127700</v>
      </c>
      <c r="E567" s="67">
        <f>(C567+D567)/2</f>
        <v>127299.35</v>
      </c>
      <c r="F567" s="68">
        <v>40879</v>
      </c>
      <c r="G567" s="68">
        <f>E567+F567</f>
        <v>168178.35</v>
      </c>
      <c r="H567" s="68">
        <v>2753</v>
      </c>
      <c r="I567" s="68">
        <v>254</v>
      </c>
      <c r="J567" s="68">
        <v>0</v>
      </c>
      <c r="K567" s="68">
        <v>825</v>
      </c>
      <c r="L567" s="68">
        <v>1907</v>
      </c>
      <c r="M567" s="68">
        <v>1160</v>
      </c>
      <c r="N567" s="68">
        <v>297</v>
      </c>
      <c r="O567" s="68" t="s">
        <v>30</v>
      </c>
      <c r="P567" s="70" t="e">
        <f>$U567</f>
        <v>#DIV/0!</v>
      </c>
      <c r="Q567" s="11">
        <f>G567/G$858*0.35</f>
        <v>43.26528665931643</v>
      </c>
      <c r="R567" s="12">
        <f>H567/H$858*0.3</f>
        <v>4.1295000000000002</v>
      </c>
      <c r="S567" s="13">
        <f>W567/W$858*0.3</f>
        <v>5.9504464285714276</v>
      </c>
      <c r="T567" s="12" t="e">
        <f>V567/V$858*0.05</f>
        <v>#DIV/0!</v>
      </c>
      <c r="U567" s="14" t="e">
        <f>Q567+R567+S567+T567</f>
        <v>#DIV/0!</v>
      </c>
      <c r="V567" s="15">
        <f>IF(O567="Não",0,1)</f>
        <v>1</v>
      </c>
      <c r="W567" s="15">
        <f>IF(ISERROR(I567+J567+K567+L567+M567+N567),0,I567+J567+K567+L567+M567+N567)</f>
        <v>4443</v>
      </c>
      <c r="X567" s="44">
        <f>IF(ISERROR(ABS(1-U567/'Antigo 2020 2'!U567)),0,ABS(1-U567/'Antigo 2020 2'!U567))</f>
        <v>0</v>
      </c>
      <c r="Y567" s="56">
        <f>INT(X567*100000000000)</f>
        <v>0</v>
      </c>
      <c r="Z567" s="15">
        <f>IF(COUNTIF(Y$5:Y567,Y567)&gt;1,RANK(Y567,Y$5:Y$857)+COUNTIF(Y$5:Y567,Y567)-1,RANK(Y567,Y$5:Y$857))</f>
        <v>563</v>
      </c>
    </row>
    <row r="568" spans="1:26" ht="25.5" thickTop="1" thickBot="1">
      <c r="A568" s="65" t="s">
        <v>1158</v>
      </c>
      <c r="B568" s="66" t="s">
        <v>1159</v>
      </c>
      <c r="C568" s="67">
        <v>0</v>
      </c>
      <c r="D568" s="67">
        <v>0</v>
      </c>
      <c r="E568" s="67">
        <f>(C568+D568)/2</f>
        <v>0</v>
      </c>
      <c r="F568" s="68">
        <v>47</v>
      </c>
      <c r="G568" s="68">
        <f>E568+F568</f>
        <v>47</v>
      </c>
      <c r="H568" s="68">
        <v>0</v>
      </c>
      <c r="I568" s="68">
        <v>0</v>
      </c>
      <c r="J568" s="68">
        <v>0</v>
      </c>
      <c r="K568" s="68">
        <v>0</v>
      </c>
      <c r="L568" s="68">
        <v>0</v>
      </c>
      <c r="M568" s="68">
        <v>0</v>
      </c>
      <c r="N568" s="68">
        <v>0</v>
      </c>
      <c r="O568" s="68" t="s">
        <v>23</v>
      </c>
      <c r="P568" s="70" t="e">
        <f>$U568</f>
        <v>#DIV/0!</v>
      </c>
      <c r="Q568" s="11">
        <f>G568/G$858*0.35</f>
        <v>1.2091142962146268E-2</v>
      </c>
      <c r="R568" s="12">
        <f>H568/H$858*0.3</f>
        <v>0</v>
      </c>
      <c r="S568" s="13">
        <f>W568/W$858*0.3</f>
        <v>0</v>
      </c>
      <c r="T568" s="12" t="e">
        <f>V568/V$858*0.05</f>
        <v>#DIV/0!</v>
      </c>
      <c r="U568" s="14" t="e">
        <f>Q568+R568+S568+T568</f>
        <v>#DIV/0!</v>
      </c>
      <c r="V568" s="15">
        <f>IF(O568="Não",0,1)</f>
        <v>0</v>
      </c>
      <c r="W568" s="15">
        <f>IF(ISERROR(I568+J568+K568+L568+M568+N568),0,I568+J568+K568+L568+M568+N568)</f>
        <v>0</v>
      </c>
      <c r="X568" s="44">
        <f>IF(ISERROR(ABS(1-U568/'Antigo 2020 2'!U568)),0,ABS(1-U568/'Antigo 2020 2'!U568))</f>
        <v>0</v>
      </c>
      <c r="Y568" s="56">
        <f>INT(X568*100000000000)</f>
        <v>0</v>
      </c>
      <c r="Z568" s="15">
        <f>IF(COUNTIF(Y$5:Y568,Y568)&gt;1,RANK(Y568,Y$5:Y$857)+COUNTIF(Y$5:Y568,Y568)-1,RANK(Y568,Y$5:Y$857))</f>
        <v>564</v>
      </c>
    </row>
    <row r="569" spans="1:26" ht="16.5" thickTop="1" thickBot="1">
      <c r="A569" s="65" t="s">
        <v>1160</v>
      </c>
      <c r="B569" s="66" t="s">
        <v>1161</v>
      </c>
      <c r="C569" s="67">
        <v>3360.4</v>
      </c>
      <c r="D569" s="67">
        <v>3305</v>
      </c>
      <c r="E569" s="67">
        <f>(C569+D569)/2</f>
        <v>3332.7</v>
      </c>
      <c r="F569" s="68">
        <v>4339</v>
      </c>
      <c r="G569" s="68">
        <f>E569+F569</f>
        <v>7671.7</v>
      </c>
      <c r="H569" s="68">
        <v>1560</v>
      </c>
      <c r="I569" s="68">
        <v>208</v>
      </c>
      <c r="J569" s="68">
        <v>0</v>
      </c>
      <c r="K569" s="68">
        <v>180</v>
      </c>
      <c r="L569" s="68">
        <v>0</v>
      </c>
      <c r="M569" s="68">
        <v>0</v>
      </c>
      <c r="N569" s="68">
        <v>5</v>
      </c>
      <c r="O569" s="68" t="s">
        <v>23</v>
      </c>
      <c r="P569" s="70" t="e">
        <f>$U569</f>
        <v>#DIV/0!</v>
      </c>
      <c r="Q569" s="11">
        <f>G569/G$858*0.35</f>
        <v>1.9736089672914368</v>
      </c>
      <c r="R569" s="12">
        <f>H569/H$858*0.3</f>
        <v>2.34</v>
      </c>
      <c r="S569" s="13">
        <f>W569/W$858*0.3</f>
        <v>0.52633928571428568</v>
      </c>
      <c r="T569" s="12" t="e">
        <f>V569/V$858*0.05</f>
        <v>#DIV/0!</v>
      </c>
      <c r="U569" s="14" t="e">
        <f>Q569+R569+S569+T569</f>
        <v>#DIV/0!</v>
      </c>
      <c r="V569" s="15">
        <f>IF(O569="Não",0,1)</f>
        <v>0</v>
      </c>
      <c r="W569" s="15">
        <f>IF(ISERROR(I569+J569+K569+L569+M569+N569),0,I569+J569+K569+L569+M569+N569)</f>
        <v>393</v>
      </c>
      <c r="X569" s="44">
        <f>IF(ISERROR(ABS(1-U569/'Antigo 2020 2'!U569)),0,ABS(1-U569/'Antigo 2020 2'!U569))</f>
        <v>0</v>
      </c>
      <c r="Y569" s="56">
        <f>INT(X569*100000000000)</f>
        <v>0</v>
      </c>
      <c r="Z569" s="15">
        <f>IF(COUNTIF(Y$5:Y569,Y569)&gt;1,RANK(Y569,Y$5:Y$857)+COUNTIF(Y$5:Y569,Y569)-1,RANK(Y569,Y$5:Y$857))</f>
        <v>565</v>
      </c>
    </row>
    <row r="570" spans="1:26" ht="16.5" thickTop="1" thickBot="1">
      <c r="A570" s="65" t="s">
        <v>1162</v>
      </c>
      <c r="B570" s="66" t="s">
        <v>1163</v>
      </c>
      <c r="C570" s="67">
        <v>2190</v>
      </c>
      <c r="D570" s="67">
        <v>2460</v>
      </c>
      <c r="E570" s="67">
        <f>(C570+D570)/2</f>
        <v>2325</v>
      </c>
      <c r="F570" s="68">
        <v>7283</v>
      </c>
      <c r="G570" s="68">
        <f>E570+F570</f>
        <v>9608</v>
      </c>
      <c r="H570" s="68">
        <v>400</v>
      </c>
      <c r="I570" s="68">
        <v>127</v>
      </c>
      <c r="J570" s="68">
        <v>0</v>
      </c>
      <c r="K570" s="68">
        <v>10</v>
      </c>
      <c r="L570" s="68">
        <v>0</v>
      </c>
      <c r="M570" s="68">
        <v>0</v>
      </c>
      <c r="N570" s="68">
        <v>12</v>
      </c>
      <c r="O570" s="68" t="s">
        <v>23</v>
      </c>
      <c r="P570" s="70" t="e">
        <f>$U570</f>
        <v>#DIV/0!</v>
      </c>
      <c r="Q570" s="11">
        <f>G570/G$858*0.35</f>
        <v>2.4717383314957733</v>
      </c>
      <c r="R570" s="12">
        <f>H570/H$858*0.3</f>
        <v>0.6</v>
      </c>
      <c r="S570" s="13">
        <f>W570/W$858*0.3</f>
        <v>0.19955357142857141</v>
      </c>
      <c r="T570" s="12" t="e">
        <f>V570/V$858*0.05</f>
        <v>#DIV/0!</v>
      </c>
      <c r="U570" s="14" t="e">
        <f>Q570+R570+S570+T570</f>
        <v>#DIV/0!</v>
      </c>
      <c r="V570" s="15">
        <f>IF(O570="Não",0,1)</f>
        <v>0</v>
      </c>
      <c r="W570" s="15">
        <f>IF(ISERROR(I570+J570+K570+L570+M570+N570),0,I570+J570+K570+L570+M570+N570)</f>
        <v>149</v>
      </c>
      <c r="X570" s="44">
        <f>IF(ISERROR(ABS(1-U570/'Antigo 2020 2'!U570)),0,ABS(1-U570/'Antigo 2020 2'!U570))</f>
        <v>0</v>
      </c>
      <c r="Y570" s="56">
        <f>INT(X570*100000000000)</f>
        <v>0</v>
      </c>
      <c r="Z570" s="15">
        <f>IF(COUNTIF(Y$5:Y570,Y570)&gt;1,RANK(Y570,Y$5:Y$857)+COUNTIF(Y$5:Y570,Y570)-1,RANK(Y570,Y$5:Y$857))</f>
        <v>566</v>
      </c>
    </row>
    <row r="571" spans="1:26" ht="16.5" thickTop="1" thickBot="1">
      <c r="A571" s="65" t="s">
        <v>1164</v>
      </c>
      <c r="B571" s="66" t="s">
        <v>1165</v>
      </c>
      <c r="C571" s="67">
        <v>290</v>
      </c>
      <c r="D571" s="67">
        <v>266</v>
      </c>
      <c r="E571" s="67">
        <f>(C571+D571)/2</f>
        <v>278</v>
      </c>
      <c r="F571" s="68">
        <v>32448</v>
      </c>
      <c r="G571" s="68">
        <f>E571+F571</f>
        <v>32726</v>
      </c>
      <c r="H571" s="68">
        <v>900</v>
      </c>
      <c r="I571" s="68">
        <v>157</v>
      </c>
      <c r="J571" s="68">
        <v>0</v>
      </c>
      <c r="K571" s="68">
        <v>100</v>
      </c>
      <c r="L571" s="68">
        <v>0</v>
      </c>
      <c r="M571" s="68">
        <v>15</v>
      </c>
      <c r="N571" s="68">
        <v>120</v>
      </c>
      <c r="O571" s="68" t="s">
        <v>23</v>
      </c>
      <c r="P571" s="70" t="e">
        <f>$U571</f>
        <v>#DIV/0!</v>
      </c>
      <c r="Q571" s="11">
        <f>G571/G$858*0.35</f>
        <v>8.419037118706358</v>
      </c>
      <c r="R571" s="12">
        <f>H571/H$858*0.3</f>
        <v>1.3499999999999999</v>
      </c>
      <c r="S571" s="13">
        <f>W571/W$858*0.3</f>
        <v>0.52500000000000002</v>
      </c>
      <c r="T571" s="12" t="e">
        <f>V571/V$858*0.05</f>
        <v>#DIV/0!</v>
      </c>
      <c r="U571" s="14" t="e">
        <f>Q571+R571+S571+T571</f>
        <v>#DIV/0!</v>
      </c>
      <c r="V571" s="15">
        <f>IF(O571="Não",0,1)</f>
        <v>0</v>
      </c>
      <c r="W571" s="15">
        <f>IF(ISERROR(I571+J571+K571+L571+M571+N571),0,I571+J571+K571+L571+M571+N571)</f>
        <v>392</v>
      </c>
      <c r="X571" s="44">
        <f>IF(ISERROR(ABS(1-U571/'Antigo 2020 2'!U571)),0,ABS(1-U571/'Antigo 2020 2'!U571))</f>
        <v>0</v>
      </c>
      <c r="Y571" s="56">
        <f>INT(X571*100000000000)</f>
        <v>0</v>
      </c>
      <c r="Z571" s="15">
        <f>IF(COUNTIF(Y$5:Y571,Y571)&gt;1,RANK(Y571,Y$5:Y$857)+COUNTIF(Y$5:Y571,Y571)-1,RANK(Y571,Y$5:Y$857))</f>
        <v>567</v>
      </c>
    </row>
    <row r="572" spans="1:26" ht="16.5" thickTop="1" thickBot="1">
      <c r="A572" s="65" t="s">
        <v>1166</v>
      </c>
      <c r="B572" s="66" t="s">
        <v>1167</v>
      </c>
      <c r="C572" s="67">
        <v>16093.33</v>
      </c>
      <c r="D572" s="67">
        <v>15891</v>
      </c>
      <c r="E572" s="67">
        <f>(C572+D572)/2</f>
        <v>15992.165000000001</v>
      </c>
      <c r="F572" s="68">
        <v>22870</v>
      </c>
      <c r="G572" s="68">
        <f>E572+F572</f>
        <v>38862.165000000001</v>
      </c>
      <c r="H572" s="68">
        <v>3500</v>
      </c>
      <c r="I572" s="68">
        <v>91</v>
      </c>
      <c r="J572" s="68">
        <v>0</v>
      </c>
      <c r="K572" s="68">
        <v>250</v>
      </c>
      <c r="L572" s="68">
        <v>300</v>
      </c>
      <c r="M572" s="68">
        <v>5</v>
      </c>
      <c r="N572" s="68">
        <v>150</v>
      </c>
      <c r="O572" s="68" t="s">
        <v>30</v>
      </c>
      <c r="P572" s="70" t="e">
        <f>$U572</f>
        <v>#DIV/0!</v>
      </c>
      <c r="Q572" s="11">
        <f>G572/G$858*0.35</f>
        <v>9.9976168687982359</v>
      </c>
      <c r="R572" s="12">
        <f>H572/H$858*0.3</f>
        <v>5.25</v>
      </c>
      <c r="S572" s="13">
        <f>W572/W$858*0.3</f>
        <v>1.0660714285714286</v>
      </c>
      <c r="T572" s="12" t="e">
        <f>V572/V$858*0.05</f>
        <v>#DIV/0!</v>
      </c>
      <c r="U572" s="14" t="e">
        <f>Q572+R572+S572+T572</f>
        <v>#DIV/0!</v>
      </c>
      <c r="V572" s="15">
        <f>IF(O572="Não",0,1)</f>
        <v>1</v>
      </c>
      <c r="W572" s="15">
        <f>IF(ISERROR(I572+J572+K572+L572+M572+N572),0,I572+J572+K572+L572+M572+N572)</f>
        <v>796</v>
      </c>
      <c r="X572" s="44">
        <f>IF(ISERROR(ABS(1-U572/'Antigo 2020 2'!U572)),0,ABS(1-U572/'Antigo 2020 2'!U572))</f>
        <v>0</v>
      </c>
      <c r="Y572" s="56">
        <f>INT(X572*100000000000)</f>
        <v>0</v>
      </c>
      <c r="Z572" s="15">
        <f>IF(COUNTIF(Y$5:Y572,Y572)&gt;1,RANK(Y572,Y$5:Y$857)+COUNTIF(Y$5:Y572,Y572)-1,RANK(Y572,Y$5:Y$857))</f>
        <v>568</v>
      </c>
    </row>
    <row r="573" spans="1:26" ht="16.5" thickTop="1" thickBot="1">
      <c r="A573" s="65" t="s">
        <v>1168</v>
      </c>
      <c r="B573" s="66" t="s">
        <v>1169</v>
      </c>
      <c r="C573" s="67">
        <v>1508</v>
      </c>
      <c r="D573" s="67">
        <v>2515</v>
      </c>
      <c r="E573" s="67">
        <f>(C573+D573)/2</f>
        <v>2011.5</v>
      </c>
      <c r="F573" s="68">
        <v>31935</v>
      </c>
      <c r="G573" s="68">
        <f>E573+F573</f>
        <v>33946.5</v>
      </c>
      <c r="H573" s="68">
        <v>1499</v>
      </c>
      <c r="I573" s="68">
        <v>338</v>
      </c>
      <c r="J573" s="68">
        <v>0</v>
      </c>
      <c r="K573" s="68">
        <v>131</v>
      </c>
      <c r="L573" s="68">
        <v>0</v>
      </c>
      <c r="M573" s="68">
        <v>0</v>
      </c>
      <c r="N573" s="68">
        <v>287</v>
      </c>
      <c r="O573" s="68" t="s">
        <v>30</v>
      </c>
      <c r="P573" s="70" t="e">
        <f>$U573</f>
        <v>#DIV/0!</v>
      </c>
      <c r="Q573" s="11">
        <f>G573/G$858*0.35</f>
        <v>8.7330209481808154</v>
      </c>
      <c r="R573" s="12">
        <f>H573/H$858*0.3</f>
        <v>2.2484999999999999</v>
      </c>
      <c r="S573" s="13">
        <f>W573/W$858*0.3</f>
        <v>1.0125</v>
      </c>
      <c r="T573" s="12" t="e">
        <f>V573/V$858*0.05</f>
        <v>#DIV/0!</v>
      </c>
      <c r="U573" s="14" t="e">
        <f>Q573+R573+S573+T573</f>
        <v>#DIV/0!</v>
      </c>
      <c r="V573" s="15">
        <f>IF(O573="Não",0,1)</f>
        <v>1</v>
      </c>
      <c r="W573" s="15">
        <f>IF(ISERROR(I573+J573+K573+L573+M573+N573),0,I573+J573+K573+L573+M573+N573)</f>
        <v>756</v>
      </c>
      <c r="X573" s="44">
        <f>IF(ISERROR(ABS(1-U573/'Antigo 2020 2'!U573)),0,ABS(1-U573/'Antigo 2020 2'!U573))</f>
        <v>0</v>
      </c>
      <c r="Y573" s="56">
        <f>INT(X573*100000000000)</f>
        <v>0</v>
      </c>
      <c r="Z573" s="15">
        <f>IF(COUNTIF(Y$5:Y573,Y573)&gt;1,RANK(Y573,Y$5:Y$857)+COUNTIF(Y$5:Y573,Y573)-1,RANK(Y573,Y$5:Y$857))</f>
        <v>569</v>
      </c>
    </row>
    <row r="574" spans="1:26" ht="16.5" thickTop="1" thickBot="1">
      <c r="A574" s="65" t="s">
        <v>1170</v>
      </c>
      <c r="B574" s="66" t="s">
        <v>1171</v>
      </c>
      <c r="C574" s="67">
        <v>4050</v>
      </c>
      <c r="D574" s="67">
        <v>3950</v>
      </c>
      <c r="E574" s="67">
        <f>(C574+D574)/2</f>
        <v>4000</v>
      </c>
      <c r="F574" s="68">
        <v>0</v>
      </c>
      <c r="G574" s="68">
        <f>E574+F574</f>
        <v>4000</v>
      </c>
      <c r="H574" s="68">
        <v>800</v>
      </c>
      <c r="I574" s="68">
        <v>0</v>
      </c>
      <c r="J574" s="68">
        <v>0</v>
      </c>
      <c r="K574" s="68">
        <v>0</v>
      </c>
      <c r="L574" s="68">
        <v>0</v>
      </c>
      <c r="M574" s="68">
        <v>0</v>
      </c>
      <c r="N574" s="68">
        <v>0</v>
      </c>
      <c r="O574" s="68" t="s">
        <v>23</v>
      </c>
      <c r="P574" s="70" t="e">
        <f>$U574</f>
        <v>#DIV/0!</v>
      </c>
      <c r="Q574" s="11">
        <f>G574/G$858*0.35</f>
        <v>1.0290334435869166</v>
      </c>
      <c r="R574" s="12">
        <f>H574/H$858*0.3</f>
        <v>1.2</v>
      </c>
      <c r="S574" s="13">
        <f>W574/W$858*0.3</f>
        <v>0</v>
      </c>
      <c r="T574" s="12" t="e">
        <f>V574/V$858*0.05</f>
        <v>#DIV/0!</v>
      </c>
      <c r="U574" s="14" t="e">
        <f>Q574+R574+S574+T574</f>
        <v>#DIV/0!</v>
      </c>
      <c r="V574" s="15">
        <f>IF(O574="Não",0,1)</f>
        <v>0</v>
      </c>
      <c r="W574" s="15">
        <f>IF(ISERROR(I574+J574+K574+L574+M574+N574),0,I574+J574+K574+L574+M574+N574)</f>
        <v>0</v>
      </c>
      <c r="X574" s="44">
        <f>IF(ISERROR(ABS(1-U574/'Antigo 2020 2'!U574)),0,ABS(1-U574/'Antigo 2020 2'!U574))</f>
        <v>0</v>
      </c>
      <c r="Y574" s="56">
        <f>INT(X574*100000000000)</f>
        <v>0</v>
      </c>
      <c r="Z574" s="15">
        <f>IF(COUNTIF(Y$5:Y574,Y574)&gt;1,RANK(Y574,Y$5:Y$857)+COUNTIF(Y$5:Y574,Y574)-1,RANK(Y574,Y$5:Y$857))</f>
        <v>570</v>
      </c>
    </row>
    <row r="575" spans="1:26" ht="16.5" thickTop="1" thickBot="1">
      <c r="A575" s="65" t="s">
        <v>1172</v>
      </c>
      <c r="B575" s="66" t="s">
        <v>1173</v>
      </c>
      <c r="C575" s="67">
        <v>664</v>
      </c>
      <c r="D575" s="67">
        <v>446</v>
      </c>
      <c r="E575" s="67">
        <f>(C575+D575)/2</f>
        <v>555</v>
      </c>
      <c r="F575" s="68">
        <v>1355</v>
      </c>
      <c r="G575" s="68">
        <f>E575+F575</f>
        <v>1910</v>
      </c>
      <c r="H575" s="68">
        <v>684</v>
      </c>
      <c r="I575" s="68">
        <v>153</v>
      </c>
      <c r="J575" s="68">
        <v>0</v>
      </c>
      <c r="K575" s="68">
        <v>54</v>
      </c>
      <c r="L575" s="68">
        <v>0</v>
      </c>
      <c r="M575" s="68">
        <v>0</v>
      </c>
      <c r="N575" s="68">
        <v>8</v>
      </c>
      <c r="O575" s="68" t="s">
        <v>30</v>
      </c>
      <c r="P575" s="70" t="e">
        <f>$U575</f>
        <v>#DIV/0!</v>
      </c>
      <c r="Q575" s="11">
        <f>G575/G$858*0.35</f>
        <v>0.49136346931275265</v>
      </c>
      <c r="R575" s="12">
        <f>H575/H$858*0.3</f>
        <v>1.026</v>
      </c>
      <c r="S575" s="13">
        <f>W575/W$858*0.3</f>
        <v>0.28794642857142855</v>
      </c>
      <c r="T575" s="12" t="e">
        <f>V575/V$858*0.05</f>
        <v>#DIV/0!</v>
      </c>
      <c r="U575" s="14" t="e">
        <f>Q575+R575+S575+T575</f>
        <v>#DIV/0!</v>
      </c>
      <c r="V575" s="15">
        <f>IF(O575="Não",0,1)</f>
        <v>1</v>
      </c>
      <c r="W575" s="15">
        <f>IF(ISERROR(I575+J575+K575+L575+M575+N575),0,I575+J575+K575+L575+M575+N575)</f>
        <v>215</v>
      </c>
      <c r="X575" s="44">
        <f>IF(ISERROR(ABS(1-U575/'Antigo 2020 2'!U575)),0,ABS(1-U575/'Antigo 2020 2'!U575))</f>
        <v>0</v>
      </c>
      <c r="Y575" s="56">
        <f>INT(X575*100000000000)</f>
        <v>0</v>
      </c>
      <c r="Z575" s="15">
        <f>IF(COUNTIF(Y$5:Y575,Y575)&gt;1,RANK(Y575,Y$5:Y$857)+COUNTIF(Y$5:Y575,Y575)-1,RANK(Y575,Y$5:Y$857))</f>
        <v>571</v>
      </c>
    </row>
    <row r="576" spans="1:26" ht="16.5" thickTop="1" thickBot="1">
      <c r="A576" s="65" t="s">
        <v>1174</v>
      </c>
      <c r="B576" s="66" t="s">
        <v>1175</v>
      </c>
      <c r="C576" s="67">
        <v>1822</v>
      </c>
      <c r="D576" s="67">
        <v>1493</v>
      </c>
      <c r="E576" s="67">
        <f>(C576+D576)/2</f>
        <v>1657.5</v>
      </c>
      <c r="F576" s="68">
        <v>13980</v>
      </c>
      <c r="G576" s="68">
        <f>E576+F576</f>
        <v>15637.5</v>
      </c>
      <c r="H576" s="68">
        <v>660</v>
      </c>
      <c r="I576" s="68">
        <v>104</v>
      </c>
      <c r="J576" s="68">
        <v>0</v>
      </c>
      <c r="K576" s="68">
        <v>152</v>
      </c>
      <c r="L576" s="68">
        <v>0</v>
      </c>
      <c r="M576" s="68">
        <v>35</v>
      </c>
      <c r="N576" s="68">
        <v>35</v>
      </c>
      <c r="O576" s="68" t="s">
        <v>30</v>
      </c>
      <c r="P576" s="70" t="e">
        <f>$U576</f>
        <v>#DIV/0!</v>
      </c>
      <c r="Q576" s="11">
        <f>G576/G$858*0.35</f>
        <v>4.0228776185226014</v>
      </c>
      <c r="R576" s="12">
        <f>H576/H$858*0.3</f>
        <v>0.98999999999999988</v>
      </c>
      <c r="S576" s="13">
        <f>W576/W$858*0.3</f>
        <v>0.4366071428571428</v>
      </c>
      <c r="T576" s="12" t="e">
        <f>V576/V$858*0.05</f>
        <v>#DIV/0!</v>
      </c>
      <c r="U576" s="14" t="e">
        <f>Q576+R576+S576+T576</f>
        <v>#DIV/0!</v>
      </c>
      <c r="V576" s="15">
        <f>IF(O576="Não",0,1)</f>
        <v>1</v>
      </c>
      <c r="W576" s="15">
        <f>IF(ISERROR(I576+J576+K576+L576+M576+N576),0,I576+J576+K576+L576+M576+N576)</f>
        <v>326</v>
      </c>
      <c r="X576" s="44">
        <f>IF(ISERROR(ABS(1-U576/'Antigo 2020 2'!U576)),0,ABS(1-U576/'Antigo 2020 2'!U576))</f>
        <v>0</v>
      </c>
      <c r="Y576" s="56">
        <f>INT(X576*100000000000)</f>
        <v>0</v>
      </c>
      <c r="Z576" s="15">
        <f>IF(COUNTIF(Y$5:Y576,Y576)&gt;1,RANK(Y576,Y$5:Y$857)+COUNTIF(Y$5:Y576,Y576)-1,RANK(Y576,Y$5:Y$857))</f>
        <v>572</v>
      </c>
    </row>
    <row r="577" spans="1:26" ht="16.5" thickTop="1" thickBot="1">
      <c r="A577" s="65" t="s">
        <v>1176</v>
      </c>
      <c r="B577" s="66" t="s">
        <v>1177</v>
      </c>
      <c r="C577" s="67">
        <v>1477</v>
      </c>
      <c r="D577" s="67">
        <v>1700</v>
      </c>
      <c r="E577" s="67">
        <f>(C577+D577)/2</f>
        <v>1588.5</v>
      </c>
      <c r="F577" s="68">
        <v>875</v>
      </c>
      <c r="G577" s="68">
        <f>E577+F577</f>
        <v>2463.5</v>
      </c>
      <c r="H577" s="68">
        <v>480</v>
      </c>
      <c r="I577" s="68">
        <v>237</v>
      </c>
      <c r="J577" s="68">
        <v>0</v>
      </c>
      <c r="K577" s="68">
        <v>280</v>
      </c>
      <c r="L577" s="68">
        <v>310</v>
      </c>
      <c r="M577" s="68">
        <v>110</v>
      </c>
      <c r="N577" s="68">
        <v>95</v>
      </c>
      <c r="O577" s="68" t="s">
        <v>30</v>
      </c>
      <c r="P577" s="70" t="e">
        <f>$U577</f>
        <v>#DIV/0!</v>
      </c>
      <c r="Q577" s="11">
        <f>G577/G$858*0.35</f>
        <v>0.63375597206909218</v>
      </c>
      <c r="R577" s="12">
        <f>H577/H$858*0.3</f>
        <v>0.72</v>
      </c>
      <c r="S577" s="13">
        <f>W577/W$858*0.3</f>
        <v>1.3821428571428569</v>
      </c>
      <c r="T577" s="12" t="e">
        <f>V577/V$858*0.05</f>
        <v>#DIV/0!</v>
      </c>
      <c r="U577" s="14" t="e">
        <f>Q577+R577+S577+T577</f>
        <v>#DIV/0!</v>
      </c>
      <c r="V577" s="15">
        <f>IF(O577="Não",0,1)</f>
        <v>1</v>
      </c>
      <c r="W577" s="15">
        <f>IF(ISERROR(I577+J577+K577+L577+M577+N577),0,I577+J577+K577+L577+M577+N577)</f>
        <v>1032</v>
      </c>
      <c r="X577" s="44">
        <f>IF(ISERROR(ABS(1-U577/'Antigo 2020 2'!U577)),0,ABS(1-U577/'Antigo 2020 2'!U577))</f>
        <v>0</v>
      </c>
      <c r="Y577" s="56">
        <f>INT(X577*100000000000)</f>
        <v>0</v>
      </c>
      <c r="Z577" s="15">
        <f>IF(COUNTIF(Y$5:Y577,Y577)&gt;1,RANK(Y577,Y$5:Y$857)+COUNTIF(Y$5:Y577,Y577)-1,RANK(Y577,Y$5:Y$857))</f>
        <v>573</v>
      </c>
    </row>
    <row r="578" spans="1:26" ht="16.5" thickTop="1" thickBot="1">
      <c r="A578" s="65" t="s">
        <v>1178</v>
      </c>
      <c r="B578" s="66" t="s">
        <v>1179</v>
      </c>
      <c r="C578" s="67">
        <v>7563.77</v>
      </c>
      <c r="D578" s="67">
        <v>7931</v>
      </c>
      <c r="E578" s="67">
        <f>(C578+D578)/2</f>
        <v>7747.3850000000002</v>
      </c>
      <c r="F578" s="68">
        <v>1925</v>
      </c>
      <c r="G578" s="68">
        <f>E578+F578</f>
        <v>9672.3850000000002</v>
      </c>
      <c r="H578" s="68">
        <v>3000</v>
      </c>
      <c r="I578" s="68">
        <v>138</v>
      </c>
      <c r="J578" s="68">
        <v>0</v>
      </c>
      <c r="K578" s="68">
        <v>100</v>
      </c>
      <c r="L578" s="68">
        <v>0</v>
      </c>
      <c r="M578" s="68">
        <v>0</v>
      </c>
      <c r="N578" s="68">
        <v>18</v>
      </c>
      <c r="O578" s="68" t="s">
        <v>30</v>
      </c>
      <c r="P578" s="70" t="e">
        <f>$U578</f>
        <v>#DIV/0!</v>
      </c>
      <c r="Q578" s="11">
        <f>G578/G$858*0.35</f>
        <v>2.4883019110621096</v>
      </c>
      <c r="R578" s="12">
        <f>H578/H$858*0.3</f>
        <v>4.5</v>
      </c>
      <c r="S578" s="13">
        <f>W578/W$858*0.3</f>
        <v>0.3428571428571428</v>
      </c>
      <c r="T578" s="12" t="e">
        <f>V578/V$858*0.05</f>
        <v>#DIV/0!</v>
      </c>
      <c r="U578" s="14" t="e">
        <f>Q578+R578+S578+T578</f>
        <v>#DIV/0!</v>
      </c>
      <c r="V578" s="15">
        <f>IF(O578="Não",0,1)</f>
        <v>1</v>
      </c>
      <c r="W578" s="15">
        <f>IF(ISERROR(I578+J578+K578+L578+M578+N578),0,I578+J578+K578+L578+M578+N578)</f>
        <v>256</v>
      </c>
      <c r="X578" s="44">
        <f>IF(ISERROR(ABS(1-U578/'Antigo 2020 2'!U578)),0,ABS(1-U578/'Antigo 2020 2'!U578))</f>
        <v>0</v>
      </c>
      <c r="Y578" s="56">
        <f>INT(X578*100000000000)</f>
        <v>0</v>
      </c>
      <c r="Z578" s="15">
        <f>IF(COUNTIF(Y$5:Y578,Y578)&gt;1,RANK(Y578,Y$5:Y$857)+COUNTIF(Y$5:Y578,Y578)-1,RANK(Y578,Y$5:Y$857))</f>
        <v>574</v>
      </c>
    </row>
    <row r="579" spans="1:26" ht="25.5" thickTop="1" thickBot="1">
      <c r="A579" s="65" t="s">
        <v>1180</v>
      </c>
      <c r="B579" s="66" t="s">
        <v>1181</v>
      </c>
      <c r="C579" s="67">
        <v>453</v>
      </c>
      <c r="D579" s="67">
        <v>461</v>
      </c>
      <c r="E579" s="67">
        <f>(C579+D579)/2</f>
        <v>457</v>
      </c>
      <c r="F579" s="68">
        <v>39139</v>
      </c>
      <c r="G579" s="68">
        <f>E579+F579</f>
        <v>39596</v>
      </c>
      <c r="H579" s="68">
        <v>4680</v>
      </c>
      <c r="I579" s="68">
        <v>396</v>
      </c>
      <c r="J579" s="68">
        <v>0</v>
      </c>
      <c r="K579" s="68">
        <v>0</v>
      </c>
      <c r="L579" s="68">
        <v>0</v>
      </c>
      <c r="M579" s="68">
        <v>0</v>
      </c>
      <c r="N579" s="68">
        <v>27</v>
      </c>
      <c r="O579" s="68" t="s">
        <v>30</v>
      </c>
      <c r="P579" s="70" t="e">
        <f>$U579</f>
        <v>#DIV/0!</v>
      </c>
      <c r="Q579" s="11">
        <f>G579/G$858*0.35</f>
        <v>10.186402058066887</v>
      </c>
      <c r="R579" s="12">
        <f>H579/H$858*0.3</f>
        <v>7.02</v>
      </c>
      <c r="S579" s="13">
        <f>W579/W$858*0.3</f>
        <v>0.56651785714285718</v>
      </c>
      <c r="T579" s="12" t="e">
        <f>V579/V$858*0.05</f>
        <v>#DIV/0!</v>
      </c>
      <c r="U579" s="14" t="e">
        <f>Q579+R579+S579+T579</f>
        <v>#DIV/0!</v>
      </c>
      <c r="V579" s="15">
        <f>IF(O579="Não",0,1)</f>
        <v>1</v>
      </c>
      <c r="W579" s="15">
        <f>IF(ISERROR(I579+J579+K579+L579+M579+N579),0,I579+J579+K579+L579+M579+N579)</f>
        <v>423</v>
      </c>
      <c r="X579" s="44">
        <f>IF(ISERROR(ABS(1-U579/'Antigo 2020 2'!U579)),0,ABS(1-U579/'Antigo 2020 2'!U579))</f>
        <v>0</v>
      </c>
      <c r="Y579" s="56">
        <f>INT(X579*100000000000)</f>
        <v>0</v>
      </c>
      <c r="Z579" s="15">
        <f>IF(COUNTIF(Y$5:Y579,Y579)&gt;1,RANK(Y579,Y$5:Y$857)+COUNTIF(Y$5:Y579,Y579)-1,RANK(Y579,Y$5:Y$857))</f>
        <v>575</v>
      </c>
    </row>
    <row r="580" spans="1:26" ht="16.5" thickTop="1" thickBot="1">
      <c r="A580" s="65" t="s">
        <v>1182</v>
      </c>
      <c r="B580" s="66" t="s">
        <v>1183</v>
      </c>
      <c r="C580" s="67">
        <v>21271.13</v>
      </c>
      <c r="D580" s="67">
        <v>21990</v>
      </c>
      <c r="E580" s="67">
        <f>(C580+D580)/2</f>
        <v>21630.565000000002</v>
      </c>
      <c r="F580" s="68">
        <v>5530</v>
      </c>
      <c r="G580" s="68">
        <f>E580+F580</f>
        <v>27160.565000000002</v>
      </c>
      <c r="H580" s="68">
        <v>331</v>
      </c>
      <c r="I580" s="68">
        <v>17</v>
      </c>
      <c r="J580" s="68">
        <v>0</v>
      </c>
      <c r="K580" s="68">
        <v>52</v>
      </c>
      <c r="L580" s="68">
        <v>0</v>
      </c>
      <c r="M580" s="68">
        <v>0</v>
      </c>
      <c r="N580" s="68">
        <v>1</v>
      </c>
      <c r="O580" s="68" t="s">
        <v>23</v>
      </c>
      <c r="P580" s="70" t="e">
        <f>$U580</f>
        <v>#DIV/0!</v>
      </c>
      <c r="Q580" s="11">
        <f>G580/G$858*0.35</f>
        <v>6.9872824329290708</v>
      </c>
      <c r="R580" s="12">
        <f>H580/H$858*0.3</f>
        <v>0.4965</v>
      </c>
      <c r="S580" s="13">
        <f>W580/W$858*0.3</f>
        <v>9.375E-2</v>
      </c>
      <c r="T580" s="12" t="e">
        <f>V580/V$858*0.05</f>
        <v>#DIV/0!</v>
      </c>
      <c r="U580" s="14" t="e">
        <f>Q580+R580+S580+T580</f>
        <v>#DIV/0!</v>
      </c>
      <c r="V580" s="15">
        <f>IF(O580="Não",0,1)</f>
        <v>0</v>
      </c>
      <c r="W580" s="15">
        <f>IF(ISERROR(I580+J580+K580+L580+M580+N580),0,I580+J580+K580+L580+M580+N580)</f>
        <v>70</v>
      </c>
      <c r="X580" s="44">
        <f>IF(ISERROR(ABS(1-U580/'Antigo 2020 2'!U580)),0,ABS(1-U580/'Antigo 2020 2'!U580))</f>
        <v>0</v>
      </c>
      <c r="Y580" s="56">
        <f>INT(X580*100000000000)</f>
        <v>0</v>
      </c>
      <c r="Z580" s="15">
        <f>IF(COUNTIF(Y$5:Y580,Y580)&gt;1,RANK(Y580,Y$5:Y$857)+COUNTIF(Y$5:Y580,Y580)-1,RANK(Y580,Y$5:Y$857))</f>
        <v>576</v>
      </c>
    </row>
    <row r="581" spans="1:26" ht="16.5" thickTop="1" thickBot="1">
      <c r="A581" s="65" t="s">
        <v>1184</v>
      </c>
      <c r="B581" s="66" t="s">
        <v>1185</v>
      </c>
      <c r="C581" s="67">
        <v>395</v>
      </c>
      <c r="D581" s="67">
        <v>405</v>
      </c>
      <c r="E581" s="67">
        <f>(C581+D581)/2</f>
        <v>400</v>
      </c>
      <c r="F581" s="68">
        <v>2473</v>
      </c>
      <c r="G581" s="68">
        <f>E581+F581</f>
        <v>2873</v>
      </c>
      <c r="H581" s="68">
        <v>66</v>
      </c>
      <c r="I581" s="68">
        <v>5</v>
      </c>
      <c r="J581" s="68">
        <v>0</v>
      </c>
      <c r="K581" s="68">
        <v>0</v>
      </c>
      <c r="L581" s="68">
        <v>0</v>
      </c>
      <c r="M581" s="68">
        <v>0</v>
      </c>
      <c r="N581" s="68">
        <v>34</v>
      </c>
      <c r="O581" s="68" t="s">
        <v>30</v>
      </c>
      <c r="P581" s="70" t="e">
        <f>$U581</f>
        <v>#DIV/0!</v>
      </c>
      <c r="Q581" s="11">
        <f>G581/G$858*0.35</f>
        <v>0.73910327085630279</v>
      </c>
      <c r="R581" s="12">
        <f>H581/H$858*0.3</f>
        <v>9.9000000000000005E-2</v>
      </c>
      <c r="S581" s="13">
        <f>W581/W$858*0.3</f>
        <v>5.2232142857142852E-2</v>
      </c>
      <c r="T581" s="12" t="e">
        <f>V581/V$858*0.05</f>
        <v>#DIV/0!</v>
      </c>
      <c r="U581" s="14" t="e">
        <f>Q581+R581+S581+T581</f>
        <v>#DIV/0!</v>
      </c>
      <c r="V581" s="15">
        <f>IF(O581="Não",0,1)</f>
        <v>1</v>
      </c>
      <c r="W581" s="15">
        <f>IF(ISERROR(I581+J581+K581+L581+M581+N581),0,I581+J581+K581+L581+M581+N581)</f>
        <v>39</v>
      </c>
      <c r="X581" s="44">
        <f>IF(ISERROR(ABS(1-U581/'Antigo 2020 2'!U581)),0,ABS(1-U581/'Antigo 2020 2'!U581))</f>
        <v>0</v>
      </c>
      <c r="Y581" s="56">
        <f>INT(X581*100000000000)</f>
        <v>0</v>
      </c>
      <c r="Z581" s="15">
        <f>IF(COUNTIF(Y$5:Y581,Y581)&gt;1,RANK(Y581,Y$5:Y$857)+COUNTIF(Y$5:Y581,Y581)-1,RANK(Y581,Y$5:Y$857))</f>
        <v>577</v>
      </c>
    </row>
    <row r="582" spans="1:26" ht="16.5" thickTop="1" thickBot="1">
      <c r="A582" s="65" t="s">
        <v>1186</v>
      </c>
      <c r="B582" s="66" t="s">
        <v>1187</v>
      </c>
      <c r="C582" s="67">
        <v>185</v>
      </c>
      <c r="D582" s="67">
        <v>304</v>
      </c>
      <c r="E582" s="67">
        <f>(C582+D582)/2</f>
        <v>244.5</v>
      </c>
      <c r="F582" s="68">
        <v>3670</v>
      </c>
      <c r="G582" s="68">
        <f>E582+F582</f>
        <v>3914.5</v>
      </c>
      <c r="H582" s="68">
        <v>280</v>
      </c>
      <c r="I582" s="68">
        <v>120</v>
      </c>
      <c r="J582" s="68">
        <v>0</v>
      </c>
      <c r="K582" s="68">
        <v>120</v>
      </c>
      <c r="L582" s="68">
        <v>3</v>
      </c>
      <c r="M582" s="68">
        <v>3</v>
      </c>
      <c r="N582" s="68">
        <v>124</v>
      </c>
      <c r="O582" s="68" t="s">
        <v>23</v>
      </c>
      <c r="P582" s="70" t="e">
        <f>$U582</f>
        <v>#DIV/0!</v>
      </c>
      <c r="Q582" s="11">
        <f>G582/G$858*0.35</f>
        <v>1.0070378537302462</v>
      </c>
      <c r="R582" s="12">
        <f>H582/H$858*0.3</f>
        <v>0.42</v>
      </c>
      <c r="S582" s="13">
        <f>W582/W$858*0.3</f>
        <v>0.49553571428571425</v>
      </c>
      <c r="T582" s="12" t="e">
        <f>V582/V$858*0.05</f>
        <v>#DIV/0!</v>
      </c>
      <c r="U582" s="14" t="e">
        <f>Q582+R582+S582+T582</f>
        <v>#DIV/0!</v>
      </c>
      <c r="V582" s="15">
        <f>IF(O582="Não",0,1)</f>
        <v>0</v>
      </c>
      <c r="W582" s="15">
        <f>IF(ISERROR(I582+J582+K582+L582+M582+N582),0,I582+J582+K582+L582+M582+N582)</f>
        <v>370</v>
      </c>
      <c r="X582" s="44">
        <f>IF(ISERROR(ABS(1-U582/'Antigo 2020 2'!U582)),0,ABS(1-U582/'Antigo 2020 2'!U582))</f>
        <v>0</v>
      </c>
      <c r="Y582" s="56">
        <f>INT(X582*100000000000)</f>
        <v>0</v>
      </c>
      <c r="Z582" s="15">
        <f>IF(COUNTIF(Y$5:Y582,Y582)&gt;1,RANK(Y582,Y$5:Y$857)+COUNTIF(Y$5:Y582,Y582)-1,RANK(Y582,Y$5:Y$857))</f>
        <v>578</v>
      </c>
    </row>
    <row r="583" spans="1:26" ht="16.5" thickTop="1" thickBot="1">
      <c r="A583" s="65" t="s">
        <v>1188</v>
      </c>
      <c r="B583" s="66" t="s">
        <v>1189</v>
      </c>
      <c r="C583" s="67">
        <v>538</v>
      </c>
      <c r="D583" s="67">
        <v>544</v>
      </c>
      <c r="E583" s="67">
        <f>(C583+D583)/2</f>
        <v>541</v>
      </c>
      <c r="F583" s="68">
        <v>87</v>
      </c>
      <c r="G583" s="68">
        <f>E583+F583</f>
        <v>628</v>
      </c>
      <c r="H583" s="68">
        <v>50</v>
      </c>
      <c r="I583" s="68">
        <v>0</v>
      </c>
      <c r="J583" s="68">
        <v>0</v>
      </c>
      <c r="K583" s="68">
        <v>50</v>
      </c>
      <c r="L583" s="68">
        <v>0</v>
      </c>
      <c r="M583" s="68">
        <v>10</v>
      </c>
      <c r="N583" s="68">
        <v>2</v>
      </c>
      <c r="O583" s="68" t="s">
        <v>23</v>
      </c>
      <c r="P583" s="70" t="e">
        <f>$U583</f>
        <v>#DIV/0!</v>
      </c>
      <c r="Q583" s="11">
        <f>G583/G$858*0.35</f>
        <v>0.16155825064314588</v>
      </c>
      <c r="R583" s="12">
        <f>H583/H$858*0.3</f>
        <v>7.4999999999999997E-2</v>
      </c>
      <c r="S583" s="13">
        <f>W583/W$858*0.3</f>
        <v>8.3035714285714282E-2</v>
      </c>
      <c r="T583" s="12" t="e">
        <f>V583/V$858*0.05</f>
        <v>#DIV/0!</v>
      </c>
      <c r="U583" s="14" t="e">
        <f>Q583+R583+S583+T583</f>
        <v>#DIV/0!</v>
      </c>
      <c r="V583" s="15">
        <f>IF(O583="Não",0,1)</f>
        <v>0</v>
      </c>
      <c r="W583" s="15">
        <f>IF(ISERROR(I583+J583+K583+L583+M583+N583),0,I583+J583+K583+L583+M583+N583)</f>
        <v>62</v>
      </c>
      <c r="X583" s="44">
        <f>IF(ISERROR(ABS(1-U583/'Antigo 2020 2'!U583)),0,ABS(1-U583/'Antigo 2020 2'!U583))</f>
        <v>0</v>
      </c>
      <c r="Y583" s="56">
        <f>INT(X583*100000000000)</f>
        <v>0</v>
      </c>
      <c r="Z583" s="15">
        <f>IF(COUNTIF(Y$5:Y583,Y583)&gt;1,RANK(Y583,Y$5:Y$857)+COUNTIF(Y$5:Y583,Y583)-1,RANK(Y583,Y$5:Y$857))</f>
        <v>579</v>
      </c>
    </row>
    <row r="584" spans="1:26" ht="16.5" thickTop="1" thickBot="1">
      <c r="A584" s="65" t="s">
        <v>1190</v>
      </c>
      <c r="B584" s="66" t="s">
        <v>1191</v>
      </c>
      <c r="C584" s="67">
        <v>2934</v>
      </c>
      <c r="D584" s="67">
        <v>2900</v>
      </c>
      <c r="E584" s="67">
        <f>(C584+D584)/2</f>
        <v>2917</v>
      </c>
      <c r="F584" s="68">
        <v>7024</v>
      </c>
      <c r="G584" s="68">
        <f>E584+F584</f>
        <v>9941</v>
      </c>
      <c r="H584" s="68">
        <v>700</v>
      </c>
      <c r="I584" s="68">
        <v>70</v>
      </c>
      <c r="J584" s="68">
        <v>0</v>
      </c>
      <c r="K584" s="68">
        <v>180</v>
      </c>
      <c r="L584" s="68">
        <v>90</v>
      </c>
      <c r="M584" s="68">
        <v>23</v>
      </c>
      <c r="N584" s="68">
        <v>47</v>
      </c>
      <c r="O584" s="68" t="s">
        <v>23</v>
      </c>
      <c r="P584" s="70" t="e">
        <f>$U584</f>
        <v>#DIV/0!</v>
      </c>
      <c r="Q584" s="11">
        <f>G584/G$858*0.35</f>
        <v>2.5574053656743843</v>
      </c>
      <c r="R584" s="12">
        <f>H584/H$858*0.3</f>
        <v>1.05</v>
      </c>
      <c r="S584" s="13">
        <f>W584/W$858*0.3</f>
        <v>0.54910714285714279</v>
      </c>
      <c r="T584" s="12" t="e">
        <f>V584/V$858*0.05</f>
        <v>#DIV/0!</v>
      </c>
      <c r="U584" s="14" t="e">
        <f>Q584+R584+S584+T584</f>
        <v>#DIV/0!</v>
      </c>
      <c r="V584" s="15">
        <f>IF(O584="Não",0,1)</f>
        <v>0</v>
      </c>
      <c r="W584" s="15">
        <f>IF(ISERROR(I584+J584+K584+L584+M584+N584),0,I584+J584+K584+L584+M584+N584)</f>
        <v>410</v>
      </c>
      <c r="X584" s="44">
        <f>IF(ISERROR(ABS(1-U584/'Antigo 2020 2'!U584)),0,ABS(1-U584/'Antigo 2020 2'!U584))</f>
        <v>0</v>
      </c>
      <c r="Y584" s="56">
        <f>INT(X584*100000000000)</f>
        <v>0</v>
      </c>
      <c r="Z584" s="15">
        <f>IF(COUNTIF(Y$5:Y584,Y584)&gt;1,RANK(Y584,Y$5:Y$857)+COUNTIF(Y$5:Y584,Y584)-1,RANK(Y584,Y$5:Y$857))</f>
        <v>580</v>
      </c>
    </row>
    <row r="585" spans="1:26" ht="16.5" thickTop="1" thickBot="1">
      <c r="A585" s="65" t="s">
        <v>1192</v>
      </c>
      <c r="B585" s="66" t="s">
        <v>1193</v>
      </c>
      <c r="C585" s="67">
        <v>2095.3000000000002</v>
      </c>
      <c r="D585" s="67">
        <v>1745</v>
      </c>
      <c r="E585" s="67">
        <f>(C585+D585)/2</f>
        <v>1920.15</v>
      </c>
      <c r="F585" s="68">
        <v>2752</v>
      </c>
      <c r="G585" s="68">
        <f>E585+F585</f>
        <v>4672.1499999999996</v>
      </c>
      <c r="H585" s="68">
        <v>485</v>
      </c>
      <c r="I585" s="68">
        <v>18</v>
      </c>
      <c r="J585" s="68">
        <v>0</v>
      </c>
      <c r="K585" s="68">
        <v>15</v>
      </c>
      <c r="L585" s="68">
        <v>20</v>
      </c>
      <c r="M585" s="68">
        <v>0</v>
      </c>
      <c r="N585" s="68">
        <v>15</v>
      </c>
      <c r="O585" s="68" t="s">
        <v>30</v>
      </c>
      <c r="P585" s="70" t="e">
        <f>$U585</f>
        <v>#DIV/0!</v>
      </c>
      <c r="Q585" s="11">
        <f>G585/G$858*0.35</f>
        <v>1.2019496508636529</v>
      </c>
      <c r="R585" s="12">
        <f>H585/H$858*0.3</f>
        <v>0.72749999999999992</v>
      </c>
      <c r="S585" s="13">
        <f>W585/W$858*0.3</f>
        <v>9.1071428571428567E-2</v>
      </c>
      <c r="T585" s="12" t="e">
        <f>V585/V$858*0.05</f>
        <v>#DIV/0!</v>
      </c>
      <c r="U585" s="14" t="e">
        <f>Q585+R585+S585+T585</f>
        <v>#DIV/0!</v>
      </c>
      <c r="V585" s="15">
        <f>IF(O585="Não",0,1)</f>
        <v>1</v>
      </c>
      <c r="W585" s="15">
        <f>IF(ISERROR(I585+J585+K585+L585+M585+N585),0,I585+J585+K585+L585+M585+N585)</f>
        <v>68</v>
      </c>
      <c r="X585" s="44">
        <f>IF(ISERROR(ABS(1-U585/'Antigo 2020 2'!U585)),0,ABS(1-U585/'Antigo 2020 2'!U585))</f>
        <v>0</v>
      </c>
      <c r="Y585" s="56">
        <f>INT(X585*100000000000)</f>
        <v>0</v>
      </c>
      <c r="Z585" s="15">
        <f>IF(COUNTIF(Y$5:Y585,Y585)&gt;1,RANK(Y585,Y$5:Y$857)+COUNTIF(Y$5:Y585,Y585)-1,RANK(Y585,Y$5:Y$857))</f>
        <v>581</v>
      </c>
    </row>
    <row r="586" spans="1:26" ht="16.5" thickTop="1" thickBot="1">
      <c r="A586" s="65" t="s">
        <v>1194</v>
      </c>
      <c r="B586" s="66" t="s">
        <v>1195</v>
      </c>
      <c r="C586" s="67">
        <v>133583</v>
      </c>
      <c r="D586" s="67">
        <v>167217</v>
      </c>
      <c r="E586" s="67">
        <f>(C586+D586)/2</f>
        <v>150400</v>
      </c>
      <c r="F586" s="68">
        <v>48684</v>
      </c>
      <c r="G586" s="68">
        <f>E586+F586</f>
        <v>199084</v>
      </c>
      <c r="H586" s="68">
        <v>1145</v>
      </c>
      <c r="I586" s="68">
        <v>133</v>
      </c>
      <c r="J586" s="68">
        <v>0</v>
      </c>
      <c r="K586" s="68">
        <v>58</v>
      </c>
      <c r="L586" s="68">
        <v>59</v>
      </c>
      <c r="M586" s="68">
        <v>0</v>
      </c>
      <c r="N586" s="68">
        <v>16</v>
      </c>
      <c r="O586" s="68" t="s">
        <v>23</v>
      </c>
      <c r="P586" s="70" t="e">
        <f>$U586</f>
        <v>#DIV/0!</v>
      </c>
      <c r="Q586" s="11">
        <f>G586/G$858*0.35</f>
        <v>51.216023520764416</v>
      </c>
      <c r="R586" s="12">
        <f>H586/H$858*0.3</f>
        <v>1.7174999999999998</v>
      </c>
      <c r="S586" s="13">
        <f>W586/W$858*0.3</f>
        <v>0.35625000000000001</v>
      </c>
      <c r="T586" s="12" t="e">
        <f>V586/V$858*0.05</f>
        <v>#DIV/0!</v>
      </c>
      <c r="U586" s="14" t="e">
        <f>Q586+R586+S586+T586</f>
        <v>#DIV/0!</v>
      </c>
      <c r="V586" s="15">
        <f>IF(O586="Não",0,1)</f>
        <v>0</v>
      </c>
      <c r="W586" s="15">
        <f>IF(ISERROR(I586+J586+K586+L586+M586+N586),0,I586+J586+K586+L586+M586+N586)</f>
        <v>266</v>
      </c>
      <c r="X586" s="44">
        <f>IF(ISERROR(ABS(1-U586/'Antigo 2020 2'!U586)),0,ABS(1-U586/'Antigo 2020 2'!U586))</f>
        <v>0</v>
      </c>
      <c r="Y586" s="56">
        <f>INT(X586*100000000000)</f>
        <v>0</v>
      </c>
      <c r="Z586" s="15">
        <f>IF(COUNTIF(Y$5:Y586,Y586)&gt;1,RANK(Y586,Y$5:Y$857)+COUNTIF(Y$5:Y586,Y586)-1,RANK(Y586,Y$5:Y$857))</f>
        <v>582</v>
      </c>
    </row>
    <row r="587" spans="1:26" ht="16.5" thickTop="1" thickBot="1">
      <c r="A587" s="65" t="s">
        <v>1196</v>
      </c>
      <c r="B587" s="66" t="s">
        <v>1197</v>
      </c>
      <c r="C587" s="67">
        <v>5190</v>
      </c>
      <c r="D587" s="67">
        <v>5206</v>
      </c>
      <c r="E587" s="67">
        <f>(C587+D587)/2</f>
        <v>5198</v>
      </c>
      <c r="F587" s="68">
        <v>7930</v>
      </c>
      <c r="G587" s="68">
        <f>E587+F587</f>
        <v>13128</v>
      </c>
      <c r="H587" s="68">
        <v>800</v>
      </c>
      <c r="I587" s="68">
        <v>239</v>
      </c>
      <c r="J587" s="68">
        <v>0</v>
      </c>
      <c r="K587" s="68">
        <v>75</v>
      </c>
      <c r="L587" s="68">
        <v>0</v>
      </c>
      <c r="M587" s="68">
        <v>0</v>
      </c>
      <c r="N587" s="68">
        <v>35</v>
      </c>
      <c r="O587" s="68" t="s">
        <v>30</v>
      </c>
      <c r="P587" s="70" t="e">
        <f>$U587</f>
        <v>#DIV/0!</v>
      </c>
      <c r="Q587" s="11">
        <f>G587/G$858*0.35</f>
        <v>3.3772877618522599</v>
      </c>
      <c r="R587" s="12">
        <f>H587/H$858*0.3</f>
        <v>1.2</v>
      </c>
      <c r="S587" s="13">
        <f>W587/W$858*0.3</f>
        <v>0.46741071428571423</v>
      </c>
      <c r="T587" s="12" t="e">
        <f>V587/V$858*0.05</f>
        <v>#DIV/0!</v>
      </c>
      <c r="U587" s="14" t="e">
        <f>Q587+R587+S587+T587</f>
        <v>#DIV/0!</v>
      </c>
      <c r="V587" s="15">
        <f>IF(O587="Não",0,1)</f>
        <v>1</v>
      </c>
      <c r="W587" s="15">
        <f>IF(ISERROR(I587+J587+K587+L587+M587+N587),0,I587+J587+K587+L587+M587+N587)</f>
        <v>349</v>
      </c>
      <c r="X587" s="44">
        <f>IF(ISERROR(ABS(1-U587/'Antigo 2020 2'!U587)),0,ABS(1-U587/'Antigo 2020 2'!U587))</f>
        <v>0</v>
      </c>
      <c r="Y587" s="56">
        <f>INT(X587*100000000000)</f>
        <v>0</v>
      </c>
      <c r="Z587" s="15">
        <f>IF(COUNTIF(Y$5:Y587,Y587)&gt;1,RANK(Y587,Y$5:Y$857)+COUNTIF(Y$5:Y587,Y587)-1,RANK(Y587,Y$5:Y$857))</f>
        <v>583</v>
      </c>
    </row>
    <row r="588" spans="1:26" ht="16.5" thickTop="1" thickBot="1">
      <c r="A588" s="65" t="s">
        <v>1198</v>
      </c>
      <c r="B588" s="66" t="s">
        <v>1199</v>
      </c>
      <c r="C588" s="67">
        <v>109</v>
      </c>
      <c r="D588" s="67">
        <v>109</v>
      </c>
      <c r="E588" s="67">
        <f>(C588+D588)/2</f>
        <v>109</v>
      </c>
      <c r="F588" s="68">
        <v>6524</v>
      </c>
      <c r="G588" s="68">
        <f>E588+F588</f>
        <v>6633</v>
      </c>
      <c r="H588" s="68">
        <v>296</v>
      </c>
      <c r="I588" s="68">
        <v>0</v>
      </c>
      <c r="J588" s="68">
        <v>0</v>
      </c>
      <c r="K588" s="68">
        <v>30</v>
      </c>
      <c r="L588" s="68">
        <v>30</v>
      </c>
      <c r="M588" s="68">
        <v>20</v>
      </c>
      <c r="N588" s="68">
        <v>35</v>
      </c>
      <c r="O588" s="68" t="s">
        <v>30</v>
      </c>
      <c r="P588" s="70" t="e">
        <f>$U588</f>
        <v>#DIV/0!</v>
      </c>
      <c r="Q588" s="11">
        <f>G588/G$858*0.35</f>
        <v>1.7063947078280042</v>
      </c>
      <c r="R588" s="12">
        <f>H588/H$858*0.3</f>
        <v>0.44400000000000001</v>
      </c>
      <c r="S588" s="13">
        <f>W588/W$858*0.3</f>
        <v>0.15401785714285712</v>
      </c>
      <c r="T588" s="12" t="e">
        <f>V588/V$858*0.05</f>
        <v>#DIV/0!</v>
      </c>
      <c r="U588" s="14" t="e">
        <f>Q588+R588+S588+T588</f>
        <v>#DIV/0!</v>
      </c>
      <c r="V588" s="15">
        <f>IF(O588="Não",0,1)</f>
        <v>1</v>
      </c>
      <c r="W588" s="15">
        <f>IF(ISERROR(I588+J588+K588+L588+M588+N588),0,I588+J588+K588+L588+M588+N588)</f>
        <v>115</v>
      </c>
      <c r="X588" s="44">
        <f>IF(ISERROR(ABS(1-U588/'Antigo 2020 2'!U588)),0,ABS(1-U588/'Antigo 2020 2'!U588))</f>
        <v>0</v>
      </c>
      <c r="Y588" s="56">
        <f>INT(X588*100000000000)</f>
        <v>0</v>
      </c>
      <c r="Z588" s="15">
        <f>IF(COUNTIF(Y$5:Y588,Y588)&gt;1,RANK(Y588,Y$5:Y$857)+COUNTIF(Y$5:Y588,Y588)-1,RANK(Y588,Y$5:Y$857))</f>
        <v>584</v>
      </c>
    </row>
    <row r="589" spans="1:26" ht="16.5" thickTop="1" thickBot="1">
      <c r="A589" s="65" t="s">
        <v>1200</v>
      </c>
      <c r="B589" s="66" t="s">
        <v>1201</v>
      </c>
      <c r="C589" s="67">
        <v>173</v>
      </c>
      <c r="D589" s="67">
        <v>171</v>
      </c>
      <c r="E589" s="67">
        <f>(C589+D589)/2</f>
        <v>172</v>
      </c>
      <c r="F589" s="68">
        <v>9779</v>
      </c>
      <c r="G589" s="68">
        <f>E589+F589</f>
        <v>9951</v>
      </c>
      <c r="H589" s="68">
        <v>300</v>
      </c>
      <c r="I589" s="68">
        <v>92</v>
      </c>
      <c r="J589" s="68">
        <v>0</v>
      </c>
      <c r="K589" s="68">
        <v>0</v>
      </c>
      <c r="L589" s="68">
        <v>0</v>
      </c>
      <c r="M589" s="68">
        <v>250</v>
      </c>
      <c r="N589" s="68">
        <v>26</v>
      </c>
      <c r="O589" s="68" t="s">
        <v>30</v>
      </c>
      <c r="P589" s="70" t="e">
        <f>$U589</f>
        <v>#DIV/0!</v>
      </c>
      <c r="Q589" s="11">
        <f>G589/G$858*0.35</f>
        <v>2.5599779492833514</v>
      </c>
      <c r="R589" s="12">
        <f>H589/H$858*0.3</f>
        <v>0.44999999999999996</v>
      </c>
      <c r="S589" s="13">
        <f>W589/W$858*0.3</f>
        <v>0.49285714285714283</v>
      </c>
      <c r="T589" s="12" t="e">
        <f>V589/V$858*0.05</f>
        <v>#DIV/0!</v>
      </c>
      <c r="U589" s="14" t="e">
        <f>Q589+R589+S589+T589</f>
        <v>#DIV/0!</v>
      </c>
      <c r="V589" s="15">
        <f>IF(O589="Não",0,1)</f>
        <v>1</v>
      </c>
      <c r="W589" s="15">
        <f>IF(ISERROR(I589+J589+K589+L589+M589+N589),0,I589+J589+K589+L589+M589+N589)</f>
        <v>368</v>
      </c>
      <c r="X589" s="44">
        <f>IF(ISERROR(ABS(1-U589/'Antigo 2020 2'!U589)),0,ABS(1-U589/'Antigo 2020 2'!U589))</f>
        <v>0</v>
      </c>
      <c r="Y589" s="56">
        <f>INT(X589*100000000000)</f>
        <v>0</v>
      </c>
      <c r="Z589" s="15">
        <f>IF(COUNTIF(Y$5:Y589,Y589)&gt;1,RANK(Y589,Y$5:Y$857)+COUNTIF(Y$5:Y589,Y589)-1,RANK(Y589,Y$5:Y$857))</f>
        <v>585</v>
      </c>
    </row>
    <row r="590" spans="1:26" ht="16.5" thickTop="1" thickBot="1">
      <c r="A590" s="65" t="s">
        <v>1202</v>
      </c>
      <c r="B590" s="66" t="s">
        <v>1203</v>
      </c>
      <c r="C590" s="67">
        <v>1774.1</v>
      </c>
      <c r="D590" s="67">
        <v>1684</v>
      </c>
      <c r="E590" s="67">
        <f>(C590+D590)/2</f>
        <v>1729.05</v>
      </c>
      <c r="F590" s="68">
        <v>6286</v>
      </c>
      <c r="G590" s="68">
        <f>E590+F590</f>
        <v>8015.05</v>
      </c>
      <c r="H590" s="68">
        <v>280</v>
      </c>
      <c r="I590" s="68">
        <v>123</v>
      </c>
      <c r="J590" s="68">
        <v>0</v>
      </c>
      <c r="K590" s="68">
        <v>29</v>
      </c>
      <c r="L590" s="68">
        <v>0</v>
      </c>
      <c r="M590" s="68">
        <v>0</v>
      </c>
      <c r="N590" s="68">
        <v>0</v>
      </c>
      <c r="O590" s="68" t="s">
        <v>23</v>
      </c>
      <c r="P590" s="70" t="e">
        <f>$U590</f>
        <v>#DIV/0!</v>
      </c>
      <c r="Q590" s="11">
        <f>G590/G$858*0.35</f>
        <v>2.0619386255053289</v>
      </c>
      <c r="R590" s="12">
        <f>H590/H$858*0.3</f>
        <v>0.42</v>
      </c>
      <c r="S590" s="13">
        <f>W590/W$858*0.3</f>
        <v>0.20357142857142857</v>
      </c>
      <c r="T590" s="12" t="e">
        <f>V590/V$858*0.05</f>
        <v>#DIV/0!</v>
      </c>
      <c r="U590" s="14" t="e">
        <f>Q590+R590+S590+T590</f>
        <v>#DIV/0!</v>
      </c>
      <c r="V590" s="15">
        <f>IF(O590="Não",0,1)</f>
        <v>0</v>
      </c>
      <c r="W590" s="15">
        <f>IF(ISERROR(I590+J590+K590+L590+M590+N590),0,I590+J590+K590+L590+M590+N590)</f>
        <v>152</v>
      </c>
      <c r="X590" s="44">
        <f>IF(ISERROR(ABS(1-U590/'Antigo 2020 2'!U590)),0,ABS(1-U590/'Antigo 2020 2'!U590))</f>
        <v>0</v>
      </c>
      <c r="Y590" s="56">
        <f>INT(X590*100000000000)</f>
        <v>0</v>
      </c>
      <c r="Z590" s="15">
        <f>IF(COUNTIF(Y$5:Y590,Y590)&gt;1,RANK(Y590,Y$5:Y$857)+COUNTIF(Y$5:Y590,Y590)-1,RANK(Y590,Y$5:Y$857))</f>
        <v>586</v>
      </c>
    </row>
    <row r="591" spans="1:26" ht="25.5" thickTop="1" thickBot="1">
      <c r="A591" s="65" t="s">
        <v>1204</v>
      </c>
      <c r="B591" s="66" t="s">
        <v>1205</v>
      </c>
      <c r="C591" s="67">
        <v>4252.5</v>
      </c>
      <c r="D591" s="67">
        <v>4708</v>
      </c>
      <c r="E591" s="67">
        <f>(C591+D591)/2</f>
        <v>4480.25</v>
      </c>
      <c r="F591" s="68">
        <v>2103</v>
      </c>
      <c r="G591" s="68">
        <f>E591+F591</f>
        <v>6583.25</v>
      </c>
      <c r="H591" s="68">
        <v>3500</v>
      </c>
      <c r="I591" s="68">
        <v>103</v>
      </c>
      <c r="J591" s="68">
        <v>0</v>
      </c>
      <c r="K591" s="68">
        <v>215</v>
      </c>
      <c r="L591" s="68">
        <v>0</v>
      </c>
      <c r="M591" s="68">
        <v>0</v>
      </c>
      <c r="N591" s="68">
        <v>95</v>
      </c>
      <c r="O591" s="68" t="s">
        <v>23</v>
      </c>
      <c r="P591" s="70" t="e">
        <f>$U591</f>
        <v>#DIV/0!</v>
      </c>
      <c r="Q591" s="11">
        <f>G591/G$858*0.35</f>
        <v>1.693596104373392</v>
      </c>
      <c r="R591" s="12">
        <f>H591/H$858*0.3</f>
        <v>5.25</v>
      </c>
      <c r="S591" s="13">
        <f>W591/W$858*0.3</f>
        <v>0.55312499999999998</v>
      </c>
      <c r="T591" s="12" t="e">
        <f>V591/V$858*0.05</f>
        <v>#DIV/0!</v>
      </c>
      <c r="U591" s="14" t="e">
        <f>Q591+R591+S591+T591</f>
        <v>#DIV/0!</v>
      </c>
      <c r="V591" s="15">
        <f>IF(O591="Não",0,1)</f>
        <v>0</v>
      </c>
      <c r="W591" s="15">
        <f>IF(ISERROR(I591+J591+K591+L591+M591+N591),0,I591+J591+K591+L591+M591+N591)</f>
        <v>413</v>
      </c>
      <c r="X591" s="44">
        <f>IF(ISERROR(ABS(1-U591/'Antigo 2020 2'!U591)),0,ABS(1-U591/'Antigo 2020 2'!U591))</f>
        <v>0</v>
      </c>
      <c r="Y591" s="56">
        <f>INT(X591*100000000000)</f>
        <v>0</v>
      </c>
      <c r="Z591" s="15">
        <f>IF(COUNTIF(Y$5:Y591,Y591)&gt;1,RANK(Y591,Y$5:Y$857)+COUNTIF(Y$5:Y591,Y591)-1,RANK(Y591,Y$5:Y$857))</f>
        <v>587</v>
      </c>
    </row>
    <row r="592" spans="1:26" ht="25.5" thickTop="1" thickBot="1">
      <c r="A592" s="65" t="s">
        <v>1206</v>
      </c>
      <c r="B592" s="66" t="s">
        <v>1207</v>
      </c>
      <c r="C592" s="67">
        <v>1287</v>
      </c>
      <c r="D592" s="67">
        <v>1289</v>
      </c>
      <c r="E592" s="67">
        <f>(C592+D592)/2</f>
        <v>1288</v>
      </c>
      <c r="F592" s="68">
        <v>3300</v>
      </c>
      <c r="G592" s="68">
        <f>E592+F592</f>
        <v>4588</v>
      </c>
      <c r="H592" s="68">
        <v>250</v>
      </c>
      <c r="I592" s="68">
        <v>0</v>
      </c>
      <c r="J592" s="68">
        <v>0</v>
      </c>
      <c r="K592" s="68">
        <v>110</v>
      </c>
      <c r="L592" s="68">
        <v>0</v>
      </c>
      <c r="M592" s="68">
        <v>0</v>
      </c>
      <c r="N592" s="68">
        <v>8</v>
      </c>
      <c r="O592" s="68" t="s">
        <v>23</v>
      </c>
      <c r="P592" s="70" t="e">
        <f>$U592</f>
        <v>#DIV/0!</v>
      </c>
      <c r="Q592" s="11">
        <f>G592/G$858*0.35</f>
        <v>1.1803013597941932</v>
      </c>
      <c r="R592" s="12">
        <f>H592/H$858*0.3</f>
        <v>0.375</v>
      </c>
      <c r="S592" s="13">
        <f>W592/W$858*0.3</f>
        <v>0.15803571428571428</v>
      </c>
      <c r="T592" s="12" t="e">
        <f>V592/V$858*0.05</f>
        <v>#DIV/0!</v>
      </c>
      <c r="U592" s="14" t="e">
        <f>Q592+R592+S592+T592</f>
        <v>#DIV/0!</v>
      </c>
      <c r="V592" s="15">
        <f>IF(O592="Não",0,1)</f>
        <v>0</v>
      </c>
      <c r="W592" s="15">
        <f>IF(ISERROR(I592+J592+K592+L592+M592+N592),0,I592+J592+K592+L592+M592+N592)</f>
        <v>118</v>
      </c>
      <c r="X592" s="44">
        <f>IF(ISERROR(ABS(1-U592/'Antigo 2020 2'!U592)),0,ABS(1-U592/'Antigo 2020 2'!U592))</f>
        <v>0</v>
      </c>
      <c r="Y592" s="56">
        <f>INT(X592*100000000000)</f>
        <v>0</v>
      </c>
      <c r="Z592" s="15">
        <f>IF(COUNTIF(Y$5:Y592,Y592)&gt;1,RANK(Y592,Y$5:Y$857)+COUNTIF(Y$5:Y592,Y592)-1,RANK(Y592,Y$5:Y$857))</f>
        <v>588</v>
      </c>
    </row>
    <row r="593" spans="1:26" ht="25.5" thickTop="1" thickBot="1">
      <c r="A593" s="65" t="s">
        <v>1208</v>
      </c>
      <c r="B593" s="66" t="s">
        <v>1209</v>
      </c>
      <c r="C593" s="67">
        <v>15086.300000000001</v>
      </c>
      <c r="D593" s="67">
        <v>24301</v>
      </c>
      <c r="E593" s="67">
        <f>(C593+D593)/2</f>
        <v>19693.650000000001</v>
      </c>
      <c r="F593" s="68">
        <v>4040</v>
      </c>
      <c r="G593" s="68">
        <f>E593+F593</f>
        <v>23733.65</v>
      </c>
      <c r="H593" s="68">
        <v>360</v>
      </c>
      <c r="I593" s="68">
        <v>110</v>
      </c>
      <c r="J593" s="68">
        <v>0</v>
      </c>
      <c r="K593" s="68">
        <v>25</v>
      </c>
      <c r="L593" s="68">
        <v>0</v>
      </c>
      <c r="M593" s="68">
        <v>0</v>
      </c>
      <c r="N593" s="68">
        <v>7</v>
      </c>
      <c r="O593" s="68" t="s">
        <v>23</v>
      </c>
      <c r="P593" s="70" t="e">
        <f>$U593</f>
        <v>#DIV/0!</v>
      </c>
      <c r="Q593" s="11">
        <f>G593/G$858*0.35</f>
        <v>6.105679897096655</v>
      </c>
      <c r="R593" s="12">
        <f>H593/H$858*0.3</f>
        <v>0.54</v>
      </c>
      <c r="S593" s="13">
        <f>W593/W$858*0.3</f>
        <v>0.19017857142857142</v>
      </c>
      <c r="T593" s="12" t="e">
        <f>V593/V$858*0.05</f>
        <v>#DIV/0!</v>
      </c>
      <c r="U593" s="14" t="e">
        <f>Q593+R593+S593+T593</f>
        <v>#DIV/0!</v>
      </c>
      <c r="V593" s="15">
        <f>IF(O593="Não",0,1)</f>
        <v>0</v>
      </c>
      <c r="W593" s="15">
        <f>IF(ISERROR(I593+J593+K593+L593+M593+N593),0,I593+J593+K593+L593+M593+N593)</f>
        <v>142</v>
      </c>
      <c r="X593" s="44">
        <f>IF(ISERROR(ABS(1-U593/'Antigo 2020 2'!U593)),0,ABS(1-U593/'Antigo 2020 2'!U593))</f>
        <v>0</v>
      </c>
      <c r="Y593" s="56">
        <f>INT(X593*100000000000)</f>
        <v>0</v>
      </c>
      <c r="Z593" s="15">
        <f>IF(COUNTIF(Y$5:Y593,Y593)&gt;1,RANK(Y593,Y$5:Y$857)+COUNTIF(Y$5:Y593,Y593)-1,RANK(Y593,Y$5:Y$857))</f>
        <v>589</v>
      </c>
    </row>
    <row r="594" spans="1:26" ht="25.5" thickTop="1" thickBot="1">
      <c r="A594" s="65" t="s">
        <v>1210</v>
      </c>
      <c r="B594" s="66" t="s">
        <v>1211</v>
      </c>
      <c r="C594" s="67">
        <v>3893</v>
      </c>
      <c r="D594" s="67">
        <v>3871</v>
      </c>
      <c r="E594" s="67">
        <f>(C594+D594)/2</f>
        <v>3882</v>
      </c>
      <c r="F594" s="68">
        <v>2843</v>
      </c>
      <c r="G594" s="68">
        <f>E594+F594</f>
        <v>6725</v>
      </c>
      <c r="H594" s="68">
        <v>1500</v>
      </c>
      <c r="I594" s="68">
        <v>94</v>
      </c>
      <c r="J594" s="68">
        <v>0</v>
      </c>
      <c r="K594" s="68">
        <v>21</v>
      </c>
      <c r="L594" s="68">
        <v>150</v>
      </c>
      <c r="M594" s="68">
        <v>0</v>
      </c>
      <c r="N594" s="68">
        <v>15</v>
      </c>
      <c r="O594" s="68" t="s">
        <v>23</v>
      </c>
      <c r="P594" s="70" t="e">
        <f>$U594</f>
        <v>#DIV/0!</v>
      </c>
      <c r="Q594" s="11">
        <f>G594/G$858*0.35</f>
        <v>1.7300624770305033</v>
      </c>
      <c r="R594" s="12">
        <f>H594/H$858*0.3</f>
        <v>2.25</v>
      </c>
      <c r="S594" s="13">
        <f>W594/W$858*0.3</f>
        <v>0.375</v>
      </c>
      <c r="T594" s="12" t="e">
        <f>V594/V$858*0.05</f>
        <v>#DIV/0!</v>
      </c>
      <c r="U594" s="14" t="e">
        <f>Q594+R594+S594+T594</f>
        <v>#DIV/0!</v>
      </c>
      <c r="V594" s="15">
        <f>IF(O594="Não",0,1)</f>
        <v>0</v>
      </c>
      <c r="W594" s="15">
        <f>IF(ISERROR(I594+J594+K594+L594+M594+N594),0,I594+J594+K594+L594+M594+N594)</f>
        <v>280</v>
      </c>
      <c r="X594" s="44">
        <f>IF(ISERROR(ABS(1-U594/'Antigo 2020 2'!U594)),0,ABS(1-U594/'Antigo 2020 2'!U594))</f>
        <v>0</v>
      </c>
      <c r="Y594" s="56">
        <f>INT(X594*100000000000)</f>
        <v>0</v>
      </c>
      <c r="Z594" s="15">
        <f>IF(COUNTIF(Y$5:Y594,Y594)&gt;1,RANK(Y594,Y$5:Y$857)+COUNTIF(Y$5:Y594,Y594)-1,RANK(Y594,Y$5:Y$857))</f>
        <v>590</v>
      </c>
    </row>
    <row r="595" spans="1:26" ht="16.5" thickTop="1" thickBot="1">
      <c r="A595" s="65" t="s">
        <v>1212</v>
      </c>
      <c r="B595" s="66" t="s">
        <v>1213</v>
      </c>
      <c r="C595" s="67">
        <v>9464.630000000001</v>
      </c>
      <c r="D595" s="67">
        <v>11921</v>
      </c>
      <c r="E595" s="67">
        <f>(C595+D595)/2</f>
        <v>10692.815000000001</v>
      </c>
      <c r="F595" s="68">
        <v>11591</v>
      </c>
      <c r="G595" s="68">
        <f>E595+F595</f>
        <v>22283.815000000002</v>
      </c>
      <c r="H595" s="68">
        <v>452</v>
      </c>
      <c r="I595" s="68">
        <v>187</v>
      </c>
      <c r="J595" s="68">
        <v>0</v>
      </c>
      <c r="K595" s="68">
        <v>30</v>
      </c>
      <c r="L595" s="68">
        <v>0</v>
      </c>
      <c r="M595" s="68">
        <v>0</v>
      </c>
      <c r="N595" s="68">
        <v>20</v>
      </c>
      <c r="O595" s="68" t="s">
        <v>23</v>
      </c>
      <c r="P595" s="70" t="e">
        <f>$U595</f>
        <v>#DIV/0!</v>
      </c>
      <c r="Q595" s="11">
        <f>G595/G$858*0.35</f>
        <v>5.7326977214259465</v>
      </c>
      <c r="R595" s="12">
        <f>H595/H$858*0.3</f>
        <v>0.67799999999999994</v>
      </c>
      <c r="S595" s="13">
        <f>W595/W$858*0.3</f>
        <v>0.31741071428571427</v>
      </c>
      <c r="T595" s="12" t="e">
        <f>V595/V$858*0.05</f>
        <v>#DIV/0!</v>
      </c>
      <c r="U595" s="14" t="e">
        <f>Q595+R595+S595+T595</f>
        <v>#DIV/0!</v>
      </c>
      <c r="V595" s="15">
        <f>IF(O595="Não",0,1)</f>
        <v>0</v>
      </c>
      <c r="W595" s="15">
        <f>IF(ISERROR(I595+J595+K595+L595+M595+N595),0,I595+J595+K595+L595+M595+N595)</f>
        <v>237</v>
      </c>
      <c r="X595" s="44">
        <f>IF(ISERROR(ABS(1-U595/'Antigo 2020 2'!U595)),0,ABS(1-U595/'Antigo 2020 2'!U595))</f>
        <v>0</v>
      </c>
      <c r="Y595" s="56">
        <f>INT(X595*100000000000)</f>
        <v>0</v>
      </c>
      <c r="Z595" s="15">
        <f>IF(COUNTIF(Y$5:Y595,Y595)&gt;1,RANK(Y595,Y$5:Y$857)+COUNTIF(Y$5:Y595,Y595)-1,RANK(Y595,Y$5:Y$857))</f>
        <v>591</v>
      </c>
    </row>
    <row r="596" spans="1:26" ht="16.5" thickTop="1" thickBot="1">
      <c r="A596" s="65" t="s">
        <v>1214</v>
      </c>
      <c r="B596" s="66" t="s">
        <v>1215</v>
      </c>
      <c r="C596" s="67">
        <v>290</v>
      </c>
      <c r="D596" s="67">
        <v>490</v>
      </c>
      <c r="E596" s="67">
        <f>(C596+D596)/2</f>
        <v>390</v>
      </c>
      <c r="F596" s="68">
        <v>0</v>
      </c>
      <c r="G596" s="68">
        <f>E596+F596</f>
        <v>390</v>
      </c>
      <c r="H596" s="68">
        <v>125</v>
      </c>
      <c r="I596" s="68">
        <v>0</v>
      </c>
      <c r="J596" s="68">
        <v>0</v>
      </c>
      <c r="K596" s="68">
        <v>50</v>
      </c>
      <c r="L596" s="68">
        <v>0</v>
      </c>
      <c r="M596" s="68">
        <v>0</v>
      </c>
      <c r="N596" s="68">
        <v>12</v>
      </c>
      <c r="O596" s="68" t="s">
        <v>23</v>
      </c>
      <c r="P596" s="70" t="e">
        <f>$U596</f>
        <v>#DIV/0!</v>
      </c>
      <c r="Q596" s="11">
        <f>G596/G$858*0.35</f>
        <v>0.10033076074972437</v>
      </c>
      <c r="R596" s="12">
        <f>H596/H$858*0.3</f>
        <v>0.1875</v>
      </c>
      <c r="S596" s="13">
        <f>W596/W$858*0.3</f>
        <v>8.3035714285714282E-2</v>
      </c>
      <c r="T596" s="12" t="e">
        <f>V596/V$858*0.05</f>
        <v>#DIV/0!</v>
      </c>
      <c r="U596" s="14" t="e">
        <f>Q596+R596+S596+T596</f>
        <v>#DIV/0!</v>
      </c>
      <c r="V596" s="15">
        <f>IF(O596="Não",0,1)</f>
        <v>0</v>
      </c>
      <c r="W596" s="15">
        <f>IF(ISERROR(I596+J596+K596+L596+M596+N596),0,I596+J596+K596+L596+M596+N596)</f>
        <v>62</v>
      </c>
      <c r="X596" s="44">
        <f>IF(ISERROR(ABS(1-U596/'Antigo 2020 2'!U596)),0,ABS(1-U596/'Antigo 2020 2'!U596))</f>
        <v>0</v>
      </c>
      <c r="Y596" s="56">
        <f>INT(X596*100000000000)</f>
        <v>0</v>
      </c>
      <c r="Z596" s="15">
        <f>IF(COUNTIF(Y$5:Y596,Y596)&gt;1,RANK(Y596,Y$5:Y$857)+COUNTIF(Y$5:Y596,Y596)-1,RANK(Y596,Y$5:Y$857))</f>
        <v>592</v>
      </c>
    </row>
    <row r="597" spans="1:26" ht="16.5" thickTop="1" thickBot="1">
      <c r="A597" s="65" t="s">
        <v>1216</v>
      </c>
      <c r="B597" s="66" t="s">
        <v>1217</v>
      </c>
      <c r="C597" s="67">
        <v>3690</v>
      </c>
      <c r="D597" s="67">
        <v>3200</v>
      </c>
      <c r="E597" s="67">
        <f>(C597+D597)/2</f>
        <v>3445</v>
      </c>
      <c r="F597" s="68">
        <v>23037</v>
      </c>
      <c r="G597" s="68">
        <f>E597+F597</f>
        <v>26482</v>
      </c>
      <c r="H597" s="68">
        <v>2635</v>
      </c>
      <c r="I597" s="68">
        <v>364</v>
      </c>
      <c r="J597" s="68"/>
      <c r="K597" s="68">
        <v>250</v>
      </c>
      <c r="L597" s="68"/>
      <c r="M597" s="68"/>
      <c r="N597" s="68">
        <v>46</v>
      </c>
      <c r="O597" s="68" t="s">
        <v>30</v>
      </c>
      <c r="P597" s="70" t="e">
        <f>$U597</f>
        <v>#DIV/0!</v>
      </c>
      <c r="Q597" s="11">
        <f>G597/G$858*0.35</f>
        <v>6.8127159132671808</v>
      </c>
      <c r="R597" s="12">
        <f>H597/H$858*0.3</f>
        <v>3.9525000000000001</v>
      </c>
      <c r="S597" s="13">
        <f>W597/W$858*0.3</f>
        <v>0.88392857142857151</v>
      </c>
      <c r="T597" s="12" t="e">
        <f>V597/V$858*0.05</f>
        <v>#DIV/0!</v>
      </c>
      <c r="U597" s="14" t="e">
        <f>Q597+R597+S597+T597</f>
        <v>#DIV/0!</v>
      </c>
      <c r="V597" s="15">
        <f>IF(O597="Não",0,1)</f>
        <v>1</v>
      </c>
      <c r="W597" s="15">
        <f>IF(ISERROR(I597+J597+K597+L597+M597+N597),0,I597+J597+K597+L597+M597+N597)</f>
        <v>660</v>
      </c>
      <c r="X597" s="44">
        <f>IF(ISERROR(ABS(1-U597/'Antigo 2020 2'!U597)),0,ABS(1-U597/'Antigo 2020 2'!U597))</f>
        <v>0</v>
      </c>
      <c r="Y597" s="56">
        <f>INT(X597*100000000000)</f>
        <v>0</v>
      </c>
      <c r="Z597" s="15">
        <f>IF(COUNTIF(Y$5:Y597,Y597)&gt;1,RANK(Y597,Y$5:Y$857)+COUNTIF(Y$5:Y597,Y597)-1,RANK(Y597,Y$5:Y$857))</f>
        <v>593</v>
      </c>
    </row>
    <row r="598" spans="1:26" ht="16.5" thickTop="1" thickBot="1">
      <c r="A598" s="65" t="s">
        <v>1218</v>
      </c>
      <c r="B598" s="66" t="s">
        <v>1219</v>
      </c>
      <c r="C598" s="67">
        <v>6019.5</v>
      </c>
      <c r="D598" s="67">
        <v>8482</v>
      </c>
      <c r="E598" s="67">
        <f>(C598+D598)/2</f>
        <v>7250.75</v>
      </c>
      <c r="F598" s="68">
        <v>6465</v>
      </c>
      <c r="G598" s="68">
        <f>E598+F598</f>
        <v>13715.75</v>
      </c>
      <c r="H598" s="68">
        <v>2151</v>
      </c>
      <c r="I598" s="68">
        <v>101</v>
      </c>
      <c r="J598" s="68">
        <v>0</v>
      </c>
      <c r="K598" s="68">
        <v>0</v>
      </c>
      <c r="L598" s="68">
        <v>0</v>
      </c>
      <c r="M598" s="68">
        <v>0</v>
      </c>
      <c r="N598" s="68">
        <v>0</v>
      </c>
      <c r="O598" s="68" t="s">
        <v>23</v>
      </c>
      <c r="P598" s="70" t="e">
        <f>$U598</f>
        <v>#DIV/0!</v>
      </c>
      <c r="Q598" s="11">
        <f>G598/G$858*0.35</f>
        <v>3.5284913634693122</v>
      </c>
      <c r="R598" s="12">
        <f>H598/H$858*0.3</f>
        <v>3.2265000000000001</v>
      </c>
      <c r="S598" s="13">
        <f>W598/W$858*0.3</f>
        <v>0.13526785714285713</v>
      </c>
      <c r="T598" s="12" t="e">
        <f>V598/V$858*0.05</f>
        <v>#DIV/0!</v>
      </c>
      <c r="U598" s="14" t="e">
        <f>Q598+R598+S598+T598</f>
        <v>#DIV/0!</v>
      </c>
      <c r="V598" s="15">
        <f>IF(O598="Não",0,1)</f>
        <v>0</v>
      </c>
      <c r="W598" s="15">
        <f>IF(ISERROR(I598+J598+K598+L598+M598+N598),0,I598+J598+K598+L598+M598+N598)</f>
        <v>101</v>
      </c>
      <c r="X598" s="44">
        <f>IF(ISERROR(ABS(1-U598/'Antigo 2020 2'!U598)),0,ABS(1-U598/'Antigo 2020 2'!U598))</f>
        <v>0</v>
      </c>
      <c r="Y598" s="56">
        <f>INT(X598*100000000000)</f>
        <v>0</v>
      </c>
      <c r="Z598" s="15">
        <f>IF(COUNTIF(Y$5:Y598,Y598)&gt;1,RANK(Y598,Y$5:Y$857)+COUNTIF(Y$5:Y598,Y598)-1,RANK(Y598,Y$5:Y$857))</f>
        <v>594</v>
      </c>
    </row>
    <row r="599" spans="1:26" ht="16.5" thickTop="1" thickBot="1">
      <c r="A599" s="65" t="s">
        <v>1220</v>
      </c>
      <c r="B599" s="66" t="s">
        <v>1221</v>
      </c>
      <c r="C599" s="67">
        <v>28800</v>
      </c>
      <c r="D599" s="67">
        <v>26802</v>
      </c>
      <c r="E599" s="67">
        <f>(C599+D599)/2</f>
        <v>27801</v>
      </c>
      <c r="F599" s="68">
        <v>1999</v>
      </c>
      <c r="G599" s="68">
        <f>E599+F599</f>
        <v>29800</v>
      </c>
      <c r="H599" s="68">
        <v>155</v>
      </c>
      <c r="I599" s="68">
        <v>13</v>
      </c>
      <c r="J599" s="68"/>
      <c r="K599" s="68">
        <v>30</v>
      </c>
      <c r="L599" s="68">
        <v>0</v>
      </c>
      <c r="M599" s="68">
        <v>0</v>
      </c>
      <c r="N599" s="68">
        <v>4</v>
      </c>
      <c r="O599" s="68" t="s">
        <v>23</v>
      </c>
      <c r="P599" s="70" t="e">
        <f>$U599</f>
        <v>#DIV/0!</v>
      </c>
      <c r="Q599" s="11">
        <f>G599/G$858*0.35</f>
        <v>7.6662991547225277</v>
      </c>
      <c r="R599" s="12">
        <f>H599/H$858*0.3</f>
        <v>0.23249999999999998</v>
      </c>
      <c r="S599" s="13">
        <f>W599/W$858*0.3</f>
        <v>6.294642857142857E-2</v>
      </c>
      <c r="T599" s="12" t="e">
        <f>V599/V$858*0.05</f>
        <v>#DIV/0!</v>
      </c>
      <c r="U599" s="14" t="e">
        <f>Q599+R599+S599+T599</f>
        <v>#DIV/0!</v>
      </c>
      <c r="V599" s="15">
        <f>IF(O599="Não",0,1)</f>
        <v>0</v>
      </c>
      <c r="W599" s="15">
        <f>IF(ISERROR(I599+J599+K599+L599+M599+N599),0,I599+J599+K599+L599+M599+N599)</f>
        <v>47</v>
      </c>
      <c r="X599" s="44">
        <f>IF(ISERROR(ABS(1-U599/'Antigo 2020 2'!U599)),0,ABS(1-U599/'Antigo 2020 2'!U599))</f>
        <v>0</v>
      </c>
      <c r="Y599" s="56">
        <f>INT(X599*100000000000)</f>
        <v>0</v>
      </c>
      <c r="Z599" s="15">
        <f>IF(COUNTIF(Y$5:Y599,Y599)&gt;1,RANK(Y599,Y$5:Y$857)+COUNTIF(Y$5:Y599,Y599)-1,RANK(Y599,Y$5:Y$857))</f>
        <v>595</v>
      </c>
    </row>
    <row r="600" spans="1:26" ht="16.5" thickTop="1" thickBot="1">
      <c r="A600" s="65" t="s">
        <v>1222</v>
      </c>
      <c r="B600" s="66" t="s">
        <v>1223</v>
      </c>
      <c r="C600" s="67">
        <v>25733.5</v>
      </c>
      <c r="D600" s="67">
        <v>24526</v>
      </c>
      <c r="E600" s="67">
        <f>(C600+D600)/2</f>
        <v>25129.75</v>
      </c>
      <c r="F600" s="68">
        <v>11609</v>
      </c>
      <c r="G600" s="68">
        <f>E600+F600</f>
        <v>36738.75</v>
      </c>
      <c r="H600" s="68">
        <v>5000</v>
      </c>
      <c r="I600" s="68">
        <v>336</v>
      </c>
      <c r="J600" s="68">
        <v>0</v>
      </c>
      <c r="K600" s="68">
        <v>100</v>
      </c>
      <c r="L600" s="68">
        <v>40</v>
      </c>
      <c r="M600" s="68">
        <v>30</v>
      </c>
      <c r="N600" s="68">
        <v>50</v>
      </c>
      <c r="O600" s="68" t="s">
        <v>30</v>
      </c>
      <c r="P600" s="70" t="e">
        <f>$U600</f>
        <v>#DIV/0!</v>
      </c>
      <c r="Q600" s="11">
        <f>G600/G$858*0.35</f>
        <v>9.4513506063947066</v>
      </c>
      <c r="R600" s="12">
        <f>H600/H$858*0.3</f>
        <v>7.5</v>
      </c>
      <c r="S600" s="13">
        <f>W600/W$858*0.3</f>
        <v>0.74464285714285716</v>
      </c>
      <c r="T600" s="12" t="e">
        <f>V600/V$858*0.05</f>
        <v>#DIV/0!</v>
      </c>
      <c r="U600" s="14" t="e">
        <f>Q600+R600+S600+T600</f>
        <v>#DIV/0!</v>
      </c>
      <c r="V600" s="15">
        <f>IF(O600="Não",0,1)</f>
        <v>1</v>
      </c>
      <c r="W600" s="15">
        <f>IF(ISERROR(I600+J600+K600+L600+M600+N600),0,I600+J600+K600+L600+M600+N600)</f>
        <v>556</v>
      </c>
      <c r="X600" s="44">
        <f>IF(ISERROR(ABS(1-U600/'Antigo 2020 2'!U600)),0,ABS(1-U600/'Antigo 2020 2'!U600))</f>
        <v>0</v>
      </c>
      <c r="Y600" s="56">
        <f>INT(X600*100000000000)</f>
        <v>0</v>
      </c>
      <c r="Z600" s="15">
        <f>IF(COUNTIF(Y$5:Y600,Y600)&gt;1,RANK(Y600,Y$5:Y$857)+COUNTIF(Y$5:Y600,Y600)-1,RANK(Y600,Y$5:Y$857))</f>
        <v>596</v>
      </c>
    </row>
    <row r="601" spans="1:26" ht="16.5" thickTop="1" thickBot="1">
      <c r="A601" s="65" t="s">
        <v>1224</v>
      </c>
      <c r="B601" s="66" t="s">
        <v>1225</v>
      </c>
      <c r="C601" s="67">
        <v>840.88</v>
      </c>
      <c r="D601" s="67">
        <v>882</v>
      </c>
      <c r="E601" s="67">
        <f>(C601+D601)/2</f>
        <v>861.44</v>
      </c>
      <c r="F601" s="68">
        <v>3600</v>
      </c>
      <c r="G601" s="68">
        <f>E601+F601</f>
        <v>4461.4400000000005</v>
      </c>
      <c r="H601" s="68">
        <v>890</v>
      </c>
      <c r="I601" s="68">
        <v>91</v>
      </c>
      <c r="J601" s="68">
        <v>0</v>
      </c>
      <c r="K601" s="68">
        <v>26</v>
      </c>
      <c r="L601" s="68">
        <v>0</v>
      </c>
      <c r="M601" s="68">
        <v>0</v>
      </c>
      <c r="N601" s="68">
        <v>6</v>
      </c>
      <c r="O601" s="68" t="s">
        <v>30</v>
      </c>
      <c r="P601" s="70" t="e">
        <f>$U601</f>
        <v>#DIV/0!</v>
      </c>
      <c r="Q601" s="11">
        <f>G601/G$858*0.35</f>
        <v>1.1477427416391033</v>
      </c>
      <c r="R601" s="12">
        <f>H601/H$858*0.3</f>
        <v>1.335</v>
      </c>
      <c r="S601" s="13">
        <f>W601/W$858*0.3</f>
        <v>0.16473214285714285</v>
      </c>
      <c r="T601" s="12" t="e">
        <f>V601/V$858*0.05</f>
        <v>#DIV/0!</v>
      </c>
      <c r="U601" s="14" t="e">
        <f>Q601+R601+S601+T601</f>
        <v>#DIV/0!</v>
      </c>
      <c r="V601" s="15">
        <f>IF(O601="Não",0,1)</f>
        <v>1</v>
      </c>
      <c r="W601" s="15">
        <f>IF(ISERROR(I601+J601+K601+L601+M601+N601),0,I601+J601+K601+L601+M601+N601)</f>
        <v>123</v>
      </c>
      <c r="X601" s="44">
        <f>IF(ISERROR(ABS(1-U601/'Antigo 2020 2'!U601)),0,ABS(1-U601/'Antigo 2020 2'!U601))</f>
        <v>0</v>
      </c>
      <c r="Y601" s="56">
        <f>INT(X601*100000000000)</f>
        <v>0</v>
      </c>
      <c r="Z601" s="15">
        <f>IF(COUNTIF(Y$5:Y601,Y601)&gt;1,RANK(Y601,Y$5:Y$857)+COUNTIF(Y$5:Y601,Y601)-1,RANK(Y601,Y$5:Y$857))</f>
        <v>597</v>
      </c>
    </row>
    <row r="602" spans="1:26" ht="16.5" thickTop="1" thickBot="1">
      <c r="A602" s="65" t="s">
        <v>1226</v>
      </c>
      <c r="B602" s="66" t="s">
        <v>1227</v>
      </c>
      <c r="C602" s="67">
        <v>879.01</v>
      </c>
      <c r="D602" s="67">
        <v>880</v>
      </c>
      <c r="E602" s="67">
        <f>(C602+D602)/2</f>
        <v>879.505</v>
      </c>
      <c r="F602" s="68">
        <v>5088</v>
      </c>
      <c r="G602" s="68">
        <f>E602+F602</f>
        <v>5967.5050000000001</v>
      </c>
      <c r="H602" s="68">
        <v>250</v>
      </c>
      <c r="I602" s="68">
        <v>2</v>
      </c>
      <c r="J602" s="68">
        <v>0</v>
      </c>
      <c r="K602" s="68">
        <v>10</v>
      </c>
      <c r="L602" s="68">
        <v>0</v>
      </c>
      <c r="M602" s="68">
        <v>0</v>
      </c>
      <c r="N602" s="68">
        <v>4</v>
      </c>
      <c r="O602" s="68" t="s">
        <v>23</v>
      </c>
      <c r="P602" s="70" t="e">
        <f>$U602</f>
        <v>#DIV/0!</v>
      </c>
      <c r="Q602" s="11">
        <f>G602/G$858*0.35</f>
        <v>1.5351905549430356</v>
      </c>
      <c r="R602" s="12">
        <f>H602/H$858*0.3</f>
        <v>0.375</v>
      </c>
      <c r="S602" s="13">
        <f>W602/W$858*0.3</f>
        <v>2.1428571428571425E-2</v>
      </c>
      <c r="T602" s="12" t="e">
        <f>V602/V$858*0.05</f>
        <v>#DIV/0!</v>
      </c>
      <c r="U602" s="14" t="e">
        <f>Q602+R602+S602+T602</f>
        <v>#DIV/0!</v>
      </c>
      <c r="V602" s="15">
        <f>IF(O602="Não",0,1)</f>
        <v>0</v>
      </c>
      <c r="W602" s="15">
        <f>IF(ISERROR(I602+J602+K602+L602+M602+N602),0,I602+J602+K602+L602+M602+N602)</f>
        <v>16</v>
      </c>
      <c r="X602" s="44">
        <f>IF(ISERROR(ABS(1-U602/'Antigo 2020 2'!U602)),0,ABS(1-U602/'Antigo 2020 2'!U602))</f>
        <v>0</v>
      </c>
      <c r="Y602" s="56">
        <f>INT(X602*100000000000)</f>
        <v>0</v>
      </c>
      <c r="Z602" s="15">
        <f>IF(COUNTIF(Y$5:Y602,Y602)&gt;1,RANK(Y602,Y$5:Y$857)+COUNTIF(Y$5:Y602,Y602)-1,RANK(Y602,Y$5:Y$857))</f>
        <v>598</v>
      </c>
    </row>
    <row r="603" spans="1:26" ht="16.5" thickTop="1" thickBot="1">
      <c r="A603" s="65" t="s">
        <v>1228</v>
      </c>
      <c r="B603" s="66" t="s">
        <v>1229</v>
      </c>
      <c r="C603" s="67">
        <v>275.20999999999998</v>
      </c>
      <c r="D603" s="67">
        <v>323</v>
      </c>
      <c r="E603" s="67">
        <f>(C603+D603)/2</f>
        <v>299.10500000000002</v>
      </c>
      <c r="F603" s="68">
        <v>1310</v>
      </c>
      <c r="G603" s="68">
        <f>E603+F603</f>
        <v>1609.105</v>
      </c>
      <c r="H603" s="68">
        <v>183</v>
      </c>
      <c r="I603" s="68">
        <v>53</v>
      </c>
      <c r="J603" s="68">
        <v>0</v>
      </c>
      <c r="K603" s="68">
        <v>30</v>
      </c>
      <c r="L603" s="68">
        <v>10</v>
      </c>
      <c r="M603" s="68">
        <v>0</v>
      </c>
      <c r="N603" s="68">
        <v>25</v>
      </c>
      <c r="O603" s="68" t="s">
        <v>23</v>
      </c>
      <c r="P603" s="70" t="e">
        <f>$U603</f>
        <v>#DIV/0!</v>
      </c>
      <c r="Q603" s="11">
        <f>G603/G$858*0.35</f>
        <v>0.41395571481073135</v>
      </c>
      <c r="R603" s="12">
        <f>H603/H$858*0.3</f>
        <v>0.27450000000000002</v>
      </c>
      <c r="S603" s="13">
        <f>W603/W$858*0.3</f>
        <v>0.15803571428571428</v>
      </c>
      <c r="T603" s="12" t="e">
        <f>V603/V$858*0.05</f>
        <v>#DIV/0!</v>
      </c>
      <c r="U603" s="14" t="e">
        <f>Q603+R603+S603+T603</f>
        <v>#DIV/0!</v>
      </c>
      <c r="V603" s="15">
        <f>IF(O603="Não",0,1)</f>
        <v>0</v>
      </c>
      <c r="W603" s="15">
        <f>IF(ISERROR(I603+J603+K603+L603+M603+N603),0,I603+J603+K603+L603+M603+N603)</f>
        <v>118</v>
      </c>
      <c r="X603" s="44">
        <f>IF(ISERROR(ABS(1-U603/'Antigo 2020 2'!U603)),0,ABS(1-U603/'Antigo 2020 2'!U603))</f>
        <v>0</v>
      </c>
      <c r="Y603" s="56">
        <f>INT(X603*100000000000)</f>
        <v>0</v>
      </c>
      <c r="Z603" s="15">
        <f>IF(COUNTIF(Y$5:Y603,Y603)&gt;1,RANK(Y603,Y$5:Y$857)+COUNTIF(Y$5:Y603,Y603)-1,RANK(Y603,Y$5:Y$857))</f>
        <v>599</v>
      </c>
    </row>
    <row r="604" spans="1:26" ht="16.5" thickTop="1" thickBot="1">
      <c r="A604" s="65" t="s">
        <v>1230</v>
      </c>
      <c r="B604" s="66" t="s">
        <v>1231</v>
      </c>
      <c r="C604" s="67">
        <v>7171</v>
      </c>
      <c r="D604" s="67">
        <v>6975</v>
      </c>
      <c r="E604" s="67">
        <f>(C604+D604)/2</f>
        <v>7073</v>
      </c>
      <c r="F604" s="68">
        <v>9060</v>
      </c>
      <c r="G604" s="68">
        <f>E604+F604</f>
        <v>16133</v>
      </c>
      <c r="H604" s="68">
        <v>675</v>
      </c>
      <c r="I604" s="68">
        <v>388</v>
      </c>
      <c r="J604" s="68">
        <v>0</v>
      </c>
      <c r="K604" s="68">
        <v>0</v>
      </c>
      <c r="L604" s="68">
        <v>0</v>
      </c>
      <c r="M604" s="68">
        <v>0</v>
      </c>
      <c r="N604" s="68">
        <v>250</v>
      </c>
      <c r="O604" s="68" t="s">
        <v>30</v>
      </c>
      <c r="P604" s="70" t="e">
        <f>$U604</f>
        <v>#DIV/0!</v>
      </c>
      <c r="Q604" s="11">
        <f>G604/G$858*0.35</f>
        <v>4.1503491363469305</v>
      </c>
      <c r="R604" s="12">
        <f>H604/H$858*0.3</f>
        <v>1.0125</v>
      </c>
      <c r="S604" s="13">
        <f>W604/W$858*0.3</f>
        <v>0.85446428571428568</v>
      </c>
      <c r="T604" s="12" t="e">
        <f>V604/V$858*0.05</f>
        <v>#DIV/0!</v>
      </c>
      <c r="U604" s="14" t="e">
        <f>Q604+R604+S604+T604</f>
        <v>#DIV/0!</v>
      </c>
      <c r="V604" s="15">
        <f>IF(O604="Não",0,1)</f>
        <v>1</v>
      </c>
      <c r="W604" s="15">
        <f>IF(ISERROR(I604+J604+K604+L604+M604+N604),0,I604+J604+K604+L604+M604+N604)</f>
        <v>638</v>
      </c>
      <c r="X604" s="44">
        <f>IF(ISERROR(ABS(1-U604/'Antigo 2020 2'!U604)),0,ABS(1-U604/'Antigo 2020 2'!U604))</f>
        <v>0</v>
      </c>
      <c r="Y604" s="56">
        <f>INT(X604*100000000000)</f>
        <v>0</v>
      </c>
      <c r="Z604" s="15">
        <f>IF(COUNTIF(Y$5:Y604,Y604)&gt;1,RANK(Y604,Y$5:Y$857)+COUNTIF(Y$5:Y604,Y604)-1,RANK(Y604,Y$5:Y$857))</f>
        <v>600</v>
      </c>
    </row>
    <row r="605" spans="1:26" ht="16.5" thickTop="1" thickBot="1">
      <c r="A605" s="65" t="s">
        <v>1232</v>
      </c>
      <c r="B605" s="66" t="s">
        <v>1233</v>
      </c>
      <c r="C605" s="67">
        <v>360.51</v>
      </c>
      <c r="D605" s="67">
        <v>372</v>
      </c>
      <c r="E605" s="67">
        <f>(C605+D605)/2</f>
        <v>366.255</v>
      </c>
      <c r="F605" s="68">
        <v>0</v>
      </c>
      <c r="G605" s="68">
        <f>E605+F605</f>
        <v>366.255</v>
      </c>
      <c r="H605" s="68">
        <v>779</v>
      </c>
      <c r="I605" s="68">
        <v>162</v>
      </c>
      <c r="J605" s="68">
        <v>0</v>
      </c>
      <c r="K605" s="68">
        <v>59</v>
      </c>
      <c r="L605" s="68">
        <v>0</v>
      </c>
      <c r="M605" s="68">
        <v>0</v>
      </c>
      <c r="N605" s="68">
        <v>16</v>
      </c>
      <c r="O605" s="68" t="s">
        <v>30</v>
      </c>
      <c r="P605" s="70" t="e">
        <f>$U605</f>
        <v>#DIV/0!</v>
      </c>
      <c r="Q605" s="11">
        <f>G605/G$858*0.35</f>
        <v>9.4222160970231519E-2</v>
      </c>
      <c r="R605" s="12">
        <f>H605/H$858*0.3</f>
        <v>1.1684999999999999</v>
      </c>
      <c r="S605" s="13">
        <f>W605/W$858*0.3</f>
        <v>0.31741071428571427</v>
      </c>
      <c r="T605" s="12" t="e">
        <f>V605/V$858*0.05</f>
        <v>#DIV/0!</v>
      </c>
      <c r="U605" s="14" t="e">
        <f>Q605+R605+S605+T605</f>
        <v>#DIV/0!</v>
      </c>
      <c r="V605" s="15">
        <f>IF(O605="Não",0,1)</f>
        <v>1</v>
      </c>
      <c r="W605" s="15">
        <f>IF(ISERROR(I605+J605+K605+L605+M605+N605),0,I605+J605+K605+L605+M605+N605)</f>
        <v>237</v>
      </c>
      <c r="X605" s="44">
        <f>IF(ISERROR(ABS(1-U605/'Antigo 2020 2'!U605)),0,ABS(1-U605/'Antigo 2020 2'!U605))</f>
        <v>0</v>
      </c>
      <c r="Y605" s="56">
        <f>INT(X605*100000000000)</f>
        <v>0</v>
      </c>
      <c r="Z605" s="15">
        <f>IF(COUNTIF(Y$5:Y605,Y605)&gt;1,RANK(Y605,Y$5:Y$857)+COUNTIF(Y$5:Y605,Y605)-1,RANK(Y605,Y$5:Y$857))</f>
        <v>601</v>
      </c>
    </row>
    <row r="606" spans="1:26" ht="16.5" thickTop="1" thickBot="1">
      <c r="A606" s="65" t="s">
        <v>1234</v>
      </c>
      <c r="B606" s="66" t="s">
        <v>1235</v>
      </c>
      <c r="C606" s="67">
        <v>2673</v>
      </c>
      <c r="D606" s="67">
        <v>2584</v>
      </c>
      <c r="E606" s="67">
        <f>(C606+D606)/2</f>
        <v>2628.5</v>
      </c>
      <c r="F606" s="68">
        <v>15464</v>
      </c>
      <c r="G606" s="68">
        <f>E606+F606</f>
        <v>18092.5</v>
      </c>
      <c r="H606" s="68">
        <v>450</v>
      </c>
      <c r="I606" s="68">
        <v>9</v>
      </c>
      <c r="J606" s="68">
        <v>0</v>
      </c>
      <c r="K606" s="68">
        <v>6</v>
      </c>
      <c r="L606" s="68">
        <v>0</v>
      </c>
      <c r="M606" s="68">
        <v>0</v>
      </c>
      <c r="N606" s="68">
        <v>0</v>
      </c>
      <c r="O606" s="68" t="s">
        <v>23</v>
      </c>
      <c r="P606" s="70" t="e">
        <f>$U606</f>
        <v>#DIV/0!</v>
      </c>
      <c r="Q606" s="11">
        <f>G606/G$858*0.35</f>
        <v>4.6544468945240718</v>
      </c>
      <c r="R606" s="12">
        <f>H606/H$858*0.3</f>
        <v>0.67499999999999993</v>
      </c>
      <c r="S606" s="13">
        <f>W606/W$858*0.3</f>
        <v>2.0089285714285712E-2</v>
      </c>
      <c r="T606" s="12" t="e">
        <f>V606/V$858*0.05</f>
        <v>#DIV/0!</v>
      </c>
      <c r="U606" s="14" t="e">
        <f>Q606+R606+S606+T606</f>
        <v>#DIV/0!</v>
      </c>
      <c r="V606" s="15">
        <f>IF(O606="Não",0,1)</f>
        <v>0</v>
      </c>
      <c r="W606" s="15">
        <f>IF(ISERROR(I606+J606+K606+L606+M606+N606),0,I606+J606+K606+L606+M606+N606)</f>
        <v>15</v>
      </c>
      <c r="X606" s="44">
        <f>IF(ISERROR(ABS(1-U606/'Antigo 2020 2'!U606)),0,ABS(1-U606/'Antigo 2020 2'!U606))</f>
        <v>0</v>
      </c>
      <c r="Y606" s="56">
        <f>INT(X606*100000000000)</f>
        <v>0</v>
      </c>
      <c r="Z606" s="15">
        <f>IF(COUNTIF(Y$5:Y606,Y606)&gt;1,RANK(Y606,Y$5:Y$857)+COUNTIF(Y$5:Y606,Y606)-1,RANK(Y606,Y$5:Y$857))</f>
        <v>602</v>
      </c>
    </row>
    <row r="607" spans="1:26" ht="16.5" thickTop="1" thickBot="1">
      <c r="A607" s="65" t="s">
        <v>1236</v>
      </c>
      <c r="B607" s="66" t="s">
        <v>1237</v>
      </c>
      <c r="C607" s="67">
        <v>30217.5</v>
      </c>
      <c r="D607" s="67">
        <v>37809</v>
      </c>
      <c r="E607" s="67">
        <f>(C607+D607)/2</f>
        <v>34013.25</v>
      </c>
      <c r="F607" s="68">
        <v>23001</v>
      </c>
      <c r="G607" s="68">
        <f>E607+F607</f>
        <v>57014.25</v>
      </c>
      <c r="H607" s="68">
        <v>957</v>
      </c>
      <c r="I607" s="68">
        <v>118</v>
      </c>
      <c r="J607" s="68">
        <v>0</v>
      </c>
      <c r="K607" s="68">
        <v>18</v>
      </c>
      <c r="L607" s="68">
        <v>0</v>
      </c>
      <c r="M607" s="68">
        <v>0</v>
      </c>
      <c r="N607" s="68">
        <v>32</v>
      </c>
      <c r="O607" s="68" t="s">
        <v>23</v>
      </c>
      <c r="P607" s="70" t="e">
        <f>$U607</f>
        <v>#DIV/0!</v>
      </c>
      <c r="Q607" s="11">
        <f>G607/G$858*0.35</f>
        <v>14.667392502756339</v>
      </c>
      <c r="R607" s="12">
        <f>H607/H$858*0.3</f>
        <v>1.4355</v>
      </c>
      <c r="S607" s="13">
        <f>W607/W$858*0.3</f>
        <v>0.22499999999999998</v>
      </c>
      <c r="T607" s="12" t="e">
        <f>V607/V$858*0.05</f>
        <v>#DIV/0!</v>
      </c>
      <c r="U607" s="14" t="e">
        <f>Q607+R607+S607+T607</f>
        <v>#DIV/0!</v>
      </c>
      <c r="V607" s="15">
        <f>IF(O607="Não",0,1)</f>
        <v>0</v>
      </c>
      <c r="W607" s="15">
        <f>IF(ISERROR(I607+J607+K607+L607+M607+N607),0,I607+J607+K607+L607+M607+N607)</f>
        <v>168</v>
      </c>
      <c r="X607" s="44">
        <f>IF(ISERROR(ABS(1-U607/'Antigo 2020 2'!U607)),0,ABS(1-U607/'Antigo 2020 2'!U607))</f>
        <v>0</v>
      </c>
      <c r="Y607" s="56">
        <f>INT(X607*100000000000)</f>
        <v>0</v>
      </c>
      <c r="Z607" s="15">
        <f>IF(COUNTIF(Y$5:Y607,Y607)&gt;1,RANK(Y607,Y$5:Y$857)+COUNTIF(Y$5:Y607,Y607)-1,RANK(Y607,Y$5:Y$857))</f>
        <v>603</v>
      </c>
    </row>
    <row r="608" spans="1:26" ht="16.5" thickTop="1" thickBot="1">
      <c r="A608" s="65" t="s">
        <v>1238</v>
      </c>
      <c r="B608" s="66" t="s">
        <v>1239</v>
      </c>
      <c r="C608" s="67">
        <v>33909</v>
      </c>
      <c r="D608" s="67">
        <v>30309</v>
      </c>
      <c r="E608" s="67">
        <f>(C608+D608)/2</f>
        <v>32109</v>
      </c>
      <c r="F608" s="68">
        <v>0</v>
      </c>
      <c r="G608" s="68">
        <f>E608+F608</f>
        <v>32109</v>
      </c>
      <c r="H608" s="68">
        <v>250</v>
      </c>
      <c r="I608" s="68">
        <v>0</v>
      </c>
      <c r="J608" s="68">
        <v>0</v>
      </c>
      <c r="K608" s="68">
        <v>23</v>
      </c>
      <c r="L608" s="68">
        <v>0</v>
      </c>
      <c r="M608" s="68">
        <v>0</v>
      </c>
      <c r="N608" s="68">
        <v>20</v>
      </c>
      <c r="O608" s="68" t="s">
        <v>30</v>
      </c>
      <c r="P608" s="70" t="e">
        <f>$U608</f>
        <v>#DIV/0!</v>
      </c>
      <c r="Q608" s="11">
        <f>G608/G$858*0.35</f>
        <v>8.2603087100330761</v>
      </c>
      <c r="R608" s="12">
        <f>H608/H$858*0.3</f>
        <v>0.375</v>
      </c>
      <c r="S608" s="13">
        <f>W608/W$858*0.3</f>
        <v>5.7589285714285718E-2</v>
      </c>
      <c r="T608" s="12" t="e">
        <f>V608/V$858*0.05</f>
        <v>#DIV/0!</v>
      </c>
      <c r="U608" s="14" t="e">
        <f>Q608+R608+S608+T608</f>
        <v>#DIV/0!</v>
      </c>
      <c r="V608" s="15">
        <f>IF(O608="Não",0,1)</f>
        <v>1</v>
      </c>
      <c r="W608" s="15">
        <f>IF(ISERROR(I608+J608+K608+L608+M608+N608),0,I608+J608+K608+L608+M608+N608)</f>
        <v>43</v>
      </c>
      <c r="X608" s="44">
        <f>IF(ISERROR(ABS(1-U608/'Antigo 2020 2'!U608)),0,ABS(1-U608/'Antigo 2020 2'!U608))</f>
        <v>0</v>
      </c>
      <c r="Y608" s="56">
        <f>INT(X608*100000000000)</f>
        <v>0</v>
      </c>
      <c r="Z608" s="15">
        <f>IF(COUNTIF(Y$5:Y608,Y608)&gt;1,RANK(Y608,Y$5:Y$857)+COUNTIF(Y$5:Y608,Y608)-1,RANK(Y608,Y$5:Y$857))</f>
        <v>604</v>
      </c>
    </row>
    <row r="609" spans="1:26" ht="16.5" thickTop="1" thickBot="1">
      <c r="A609" s="65" t="s">
        <v>1240</v>
      </c>
      <c r="B609" s="66" t="s">
        <v>1241</v>
      </c>
      <c r="C609" s="67">
        <v>12662.07</v>
      </c>
      <c r="D609" s="67">
        <v>12553</v>
      </c>
      <c r="E609" s="67">
        <f>(C609+D609)/2</f>
        <v>12607.535</v>
      </c>
      <c r="F609" s="68">
        <v>9923</v>
      </c>
      <c r="G609" s="68">
        <f>E609+F609</f>
        <v>22530.535</v>
      </c>
      <c r="H609" s="68">
        <v>3000</v>
      </c>
      <c r="I609" s="68">
        <v>289</v>
      </c>
      <c r="J609" s="68">
        <v>0</v>
      </c>
      <c r="K609" s="68">
        <v>0</v>
      </c>
      <c r="L609" s="68">
        <v>0</v>
      </c>
      <c r="M609" s="68">
        <v>0</v>
      </c>
      <c r="N609" s="68">
        <v>11</v>
      </c>
      <c r="O609" s="68" t="s">
        <v>23</v>
      </c>
      <c r="P609" s="70" t="e">
        <f>$U609</f>
        <v>#DIV/0!</v>
      </c>
      <c r="Q609" s="11">
        <f>G609/G$858*0.35</f>
        <v>5.7961685042263875</v>
      </c>
      <c r="R609" s="12">
        <f>H609/H$858*0.3</f>
        <v>4.5</v>
      </c>
      <c r="S609" s="13">
        <f>W609/W$858*0.3</f>
        <v>0.40178571428571425</v>
      </c>
      <c r="T609" s="12" t="e">
        <f>V609/V$858*0.05</f>
        <v>#DIV/0!</v>
      </c>
      <c r="U609" s="14" t="e">
        <f>Q609+R609+S609+T609</f>
        <v>#DIV/0!</v>
      </c>
      <c r="V609" s="15">
        <f>IF(O609="Não",0,1)</f>
        <v>0</v>
      </c>
      <c r="W609" s="15">
        <f>IF(ISERROR(I609+J609+K609+L609+M609+N609),0,I609+J609+K609+L609+M609+N609)</f>
        <v>300</v>
      </c>
      <c r="X609" s="44">
        <f>IF(ISERROR(ABS(1-U609/'Antigo 2020 2'!U609)),0,ABS(1-U609/'Antigo 2020 2'!U609))</f>
        <v>0</v>
      </c>
      <c r="Y609" s="56">
        <f>INT(X609*100000000000)</f>
        <v>0</v>
      </c>
      <c r="Z609" s="15">
        <f>IF(COUNTIF(Y$5:Y609,Y609)&gt;1,RANK(Y609,Y$5:Y$857)+COUNTIF(Y$5:Y609,Y609)-1,RANK(Y609,Y$5:Y$857))</f>
        <v>605</v>
      </c>
    </row>
    <row r="610" spans="1:26" ht="16.5" thickTop="1" thickBot="1">
      <c r="A610" s="65" t="s">
        <v>1242</v>
      </c>
      <c r="B610" s="66" t="s">
        <v>1243</v>
      </c>
      <c r="C610" s="67">
        <v>12954</v>
      </c>
      <c r="D610" s="67">
        <v>13005</v>
      </c>
      <c r="E610" s="67">
        <f>(C610+D610)/2</f>
        <v>12979.5</v>
      </c>
      <c r="F610" s="68">
        <v>6084</v>
      </c>
      <c r="G610" s="68">
        <f>E610+F610</f>
        <v>19063.5</v>
      </c>
      <c r="H610" s="68">
        <v>450</v>
      </c>
      <c r="I610" s="68">
        <v>215</v>
      </c>
      <c r="J610" s="68">
        <v>0</v>
      </c>
      <c r="K610" s="68">
        <v>10</v>
      </c>
      <c r="L610" s="68">
        <v>32</v>
      </c>
      <c r="M610" s="68">
        <v>0</v>
      </c>
      <c r="N610" s="68">
        <v>142</v>
      </c>
      <c r="O610" s="68" t="s">
        <v>30</v>
      </c>
      <c r="P610" s="70" t="e">
        <f>$U610</f>
        <v>#DIV/0!</v>
      </c>
      <c r="Q610" s="11">
        <f>G610/G$858*0.35</f>
        <v>4.9042447629547956</v>
      </c>
      <c r="R610" s="12">
        <f>H610/H$858*0.3</f>
        <v>0.67499999999999993</v>
      </c>
      <c r="S610" s="13">
        <f>W610/W$858*0.3</f>
        <v>0.53437499999999993</v>
      </c>
      <c r="T610" s="12" t="e">
        <f>V610/V$858*0.05</f>
        <v>#DIV/0!</v>
      </c>
      <c r="U610" s="14" t="e">
        <f>Q610+R610+S610+T610</f>
        <v>#DIV/0!</v>
      </c>
      <c r="V610" s="15">
        <f>IF(O610="Não",0,1)</f>
        <v>1</v>
      </c>
      <c r="W610" s="15">
        <f>IF(ISERROR(I610+J610+K610+L610+M610+N610),0,I610+J610+K610+L610+M610+N610)</f>
        <v>399</v>
      </c>
      <c r="X610" s="44">
        <f>IF(ISERROR(ABS(1-U610/'Antigo 2020 2'!U610)),0,ABS(1-U610/'Antigo 2020 2'!U610))</f>
        <v>0</v>
      </c>
      <c r="Y610" s="56">
        <f>INT(X610*100000000000)</f>
        <v>0</v>
      </c>
      <c r="Z610" s="15">
        <f>IF(COUNTIF(Y$5:Y610,Y610)&gt;1,RANK(Y610,Y$5:Y$857)+COUNTIF(Y$5:Y610,Y610)-1,RANK(Y610,Y$5:Y$857))</f>
        <v>606</v>
      </c>
    </row>
    <row r="611" spans="1:26" ht="16.5" thickTop="1" thickBot="1">
      <c r="A611" s="65" t="s">
        <v>1244</v>
      </c>
      <c r="B611" s="66" t="s">
        <v>1245</v>
      </c>
      <c r="C611" s="67">
        <v>1479</v>
      </c>
      <c r="D611" s="67">
        <v>1219</v>
      </c>
      <c r="E611" s="67">
        <f>(C611+D611)/2</f>
        <v>1349</v>
      </c>
      <c r="F611" s="68">
        <v>35049</v>
      </c>
      <c r="G611" s="68">
        <f>E611+F611</f>
        <v>36398</v>
      </c>
      <c r="H611" s="68">
        <v>850</v>
      </c>
      <c r="I611" s="68">
        <v>300</v>
      </c>
      <c r="J611" s="68">
        <v>0</v>
      </c>
      <c r="K611" s="68">
        <v>150</v>
      </c>
      <c r="L611" s="68">
        <v>0</v>
      </c>
      <c r="M611" s="68">
        <v>0</v>
      </c>
      <c r="N611" s="68">
        <v>12</v>
      </c>
      <c r="O611" s="68" t="s">
        <v>23</v>
      </c>
      <c r="P611" s="70" t="e">
        <f>$U611</f>
        <v>#DIV/0!</v>
      </c>
      <c r="Q611" s="11">
        <f>G611/G$858*0.35</f>
        <v>9.3636898199191467</v>
      </c>
      <c r="R611" s="12">
        <f>H611/H$858*0.3</f>
        <v>1.2749999999999999</v>
      </c>
      <c r="S611" s="13">
        <f>W611/W$858*0.3</f>
        <v>0.61875000000000002</v>
      </c>
      <c r="T611" s="12" t="e">
        <f>V611/V$858*0.05</f>
        <v>#DIV/0!</v>
      </c>
      <c r="U611" s="14" t="e">
        <f>Q611+R611+S611+T611</f>
        <v>#DIV/0!</v>
      </c>
      <c r="V611" s="15">
        <f>IF(O611="Não",0,1)</f>
        <v>0</v>
      </c>
      <c r="W611" s="15">
        <f>IF(ISERROR(I611+J611+K611+L611+M611+N611),0,I611+J611+K611+L611+M611+N611)</f>
        <v>462</v>
      </c>
      <c r="X611" s="44">
        <f>IF(ISERROR(ABS(1-U611/'Antigo 2020 2'!U611)),0,ABS(1-U611/'Antigo 2020 2'!U611))</f>
        <v>0</v>
      </c>
      <c r="Y611" s="56">
        <f>INT(X611*100000000000)</f>
        <v>0</v>
      </c>
      <c r="Z611" s="15">
        <f>IF(COUNTIF(Y$5:Y611,Y611)&gt;1,RANK(Y611,Y$5:Y$857)+COUNTIF(Y$5:Y611,Y611)-1,RANK(Y611,Y$5:Y$857))</f>
        <v>607</v>
      </c>
    </row>
    <row r="612" spans="1:26" ht="16.5" thickTop="1" thickBot="1">
      <c r="A612" s="65" t="s">
        <v>1246</v>
      </c>
      <c r="B612" s="66" t="s">
        <v>1247</v>
      </c>
      <c r="C612" s="67">
        <v>64070</v>
      </c>
      <c r="D612" s="67">
        <v>72693</v>
      </c>
      <c r="E612" s="67">
        <f>(C612+D612)/2</f>
        <v>68381.5</v>
      </c>
      <c r="F612" s="68">
        <v>65739</v>
      </c>
      <c r="G612" s="68">
        <f>E612+F612</f>
        <v>134120.5</v>
      </c>
      <c r="H612" s="68">
        <v>1825</v>
      </c>
      <c r="I612" s="68">
        <v>84</v>
      </c>
      <c r="J612" s="68">
        <v>0</v>
      </c>
      <c r="K612" s="68">
        <v>66</v>
      </c>
      <c r="L612" s="68">
        <v>0</v>
      </c>
      <c r="M612" s="68">
        <v>0</v>
      </c>
      <c r="N612" s="68">
        <v>139</v>
      </c>
      <c r="O612" s="68" t="s">
        <v>30</v>
      </c>
      <c r="P612" s="70" t="e">
        <f>$U612</f>
        <v>#DIV/0!</v>
      </c>
      <c r="Q612" s="11">
        <f>G612/G$858*0.35</f>
        <v>34.50361999264976</v>
      </c>
      <c r="R612" s="12">
        <f>H612/H$858*0.3</f>
        <v>2.7374999999999998</v>
      </c>
      <c r="S612" s="13">
        <f>W612/W$858*0.3</f>
        <v>0.38705357142857139</v>
      </c>
      <c r="T612" s="12" t="e">
        <f>V612/V$858*0.05</f>
        <v>#DIV/0!</v>
      </c>
      <c r="U612" s="14" t="e">
        <f>Q612+R612+S612+T612</f>
        <v>#DIV/0!</v>
      </c>
      <c r="V612" s="15">
        <f>IF(O612="Não",0,1)</f>
        <v>1</v>
      </c>
      <c r="W612" s="15">
        <f>IF(ISERROR(I612+J612+K612+L612+M612+N612),0,I612+J612+K612+L612+M612+N612)</f>
        <v>289</v>
      </c>
      <c r="X612" s="44">
        <f>IF(ISERROR(ABS(1-U612/'Antigo 2020 2'!U612)),0,ABS(1-U612/'Antigo 2020 2'!U612))</f>
        <v>0</v>
      </c>
      <c r="Y612" s="56">
        <f>INT(X612*100000000000)</f>
        <v>0</v>
      </c>
      <c r="Z612" s="15">
        <f>IF(COUNTIF(Y$5:Y612,Y612)&gt;1,RANK(Y612,Y$5:Y$857)+COUNTIF(Y$5:Y612,Y612)-1,RANK(Y612,Y$5:Y$857))</f>
        <v>608</v>
      </c>
    </row>
    <row r="613" spans="1:26" ht="16.5" thickTop="1" thickBot="1">
      <c r="A613" s="65" t="s">
        <v>31</v>
      </c>
      <c r="B613" s="66" t="s">
        <v>1248</v>
      </c>
      <c r="C613" s="67">
        <v>1865.9199999999989</v>
      </c>
      <c r="D613" s="67">
        <v>1687</v>
      </c>
      <c r="E613" s="67">
        <f>(C613+D613)/2</f>
        <v>1776.4599999999996</v>
      </c>
      <c r="F613" s="68">
        <v>12944</v>
      </c>
      <c r="G613" s="68">
        <f>E613+F613</f>
        <v>14720.46</v>
      </c>
      <c r="H613" s="68">
        <v>850</v>
      </c>
      <c r="I613" s="68">
        <v>145</v>
      </c>
      <c r="J613" s="68">
        <v>0</v>
      </c>
      <c r="K613" s="68">
        <v>15</v>
      </c>
      <c r="L613" s="68">
        <v>0</v>
      </c>
      <c r="M613" s="68">
        <v>0</v>
      </c>
      <c r="N613" s="68">
        <v>43</v>
      </c>
      <c r="O613" s="68" t="s">
        <v>30</v>
      </c>
      <c r="P613" s="70" t="e">
        <f>$U613</f>
        <v>#DIV/0!</v>
      </c>
      <c r="Q613" s="11">
        <f>G613/G$858*0.35</f>
        <v>3.7869614112458647</v>
      </c>
      <c r="R613" s="12">
        <f>H613/H$858*0.3</f>
        <v>1.2749999999999999</v>
      </c>
      <c r="S613" s="13">
        <f>W613/W$858*0.3</f>
        <v>0.27187499999999998</v>
      </c>
      <c r="T613" s="12" t="e">
        <f>V613/V$858*0.05</f>
        <v>#DIV/0!</v>
      </c>
      <c r="U613" s="14" t="e">
        <f>Q613+R613+S613+T613</f>
        <v>#DIV/0!</v>
      </c>
      <c r="V613" s="15">
        <f>IF(O613="Não",0,1)</f>
        <v>1</v>
      </c>
      <c r="W613" s="15">
        <f>IF(ISERROR(I613+J613+K613+L613+M613+N613),0,I613+J613+K613+L613+M613+N613)</f>
        <v>203</v>
      </c>
      <c r="X613" s="44">
        <f>IF(ISERROR(ABS(1-U613/'Antigo 2020 2'!U613)),0,ABS(1-U613/'Antigo 2020 2'!U613))</f>
        <v>0</v>
      </c>
      <c r="Y613" s="56">
        <f>INT(X613*100000000000)</f>
        <v>0</v>
      </c>
      <c r="Z613" s="15">
        <f>IF(COUNTIF(Y$5:Y613,Y613)&gt;1,RANK(Y613,Y$5:Y$857)+COUNTIF(Y$5:Y613,Y613)-1,RANK(Y613,Y$5:Y$857))</f>
        <v>609</v>
      </c>
    </row>
    <row r="614" spans="1:26" ht="16.5" thickTop="1" thickBot="1">
      <c r="A614" s="65" t="s">
        <v>1249</v>
      </c>
      <c r="B614" s="66" t="s">
        <v>1250</v>
      </c>
      <c r="C614" s="67">
        <v>2259</v>
      </c>
      <c r="D614" s="67">
        <v>1155</v>
      </c>
      <c r="E614" s="67">
        <f>(C614+D614)/2</f>
        <v>1707</v>
      </c>
      <c r="F614" s="68">
        <v>27117</v>
      </c>
      <c r="G614" s="68">
        <f>E614+F614</f>
        <v>28824</v>
      </c>
      <c r="H614" s="68">
        <v>1400</v>
      </c>
      <c r="I614" s="68">
        <v>439</v>
      </c>
      <c r="J614" s="68">
        <v>0</v>
      </c>
      <c r="K614" s="68">
        <v>5</v>
      </c>
      <c r="L614" s="68">
        <v>0</v>
      </c>
      <c r="M614" s="68">
        <v>0</v>
      </c>
      <c r="N614" s="68">
        <v>25</v>
      </c>
      <c r="O614" s="68" t="s">
        <v>30</v>
      </c>
      <c r="P614" s="70" t="e">
        <f>$U614</f>
        <v>#DIV/0!</v>
      </c>
      <c r="Q614" s="11">
        <f>G614/G$858*0.35</f>
        <v>7.4152149944873207</v>
      </c>
      <c r="R614" s="12">
        <f>H614/H$858*0.3</f>
        <v>2.1</v>
      </c>
      <c r="S614" s="13">
        <f>W614/W$858*0.3</f>
        <v>0.62812499999999993</v>
      </c>
      <c r="T614" s="12" t="e">
        <f>V614/V$858*0.05</f>
        <v>#DIV/0!</v>
      </c>
      <c r="U614" s="14" t="e">
        <f>Q614+R614+S614+T614</f>
        <v>#DIV/0!</v>
      </c>
      <c r="V614" s="15">
        <f>IF(O614="Não",0,1)</f>
        <v>1</v>
      </c>
      <c r="W614" s="15">
        <f>IF(ISERROR(I614+J614+K614+L614+M614+N614),0,I614+J614+K614+L614+M614+N614)</f>
        <v>469</v>
      </c>
      <c r="X614" s="44">
        <f>IF(ISERROR(ABS(1-U614/'Antigo 2020 2'!U614)),0,ABS(1-U614/'Antigo 2020 2'!U614))</f>
        <v>0</v>
      </c>
      <c r="Y614" s="56">
        <f>INT(X614*100000000000)</f>
        <v>0</v>
      </c>
      <c r="Z614" s="15">
        <f>IF(COUNTIF(Y$5:Y614,Y614)&gt;1,RANK(Y614,Y$5:Y$857)+COUNTIF(Y$5:Y614,Y614)-1,RANK(Y614,Y$5:Y$857))</f>
        <v>610</v>
      </c>
    </row>
    <row r="615" spans="1:26" ht="25.5" thickTop="1" thickBot="1">
      <c r="A615" s="65" t="s">
        <v>1251</v>
      </c>
      <c r="B615" s="66" t="s">
        <v>1252</v>
      </c>
      <c r="C615" s="67">
        <v>7527</v>
      </c>
      <c r="D615" s="67">
        <v>7310</v>
      </c>
      <c r="E615" s="67">
        <f>(C615+D615)/2</f>
        <v>7418.5</v>
      </c>
      <c r="F615" s="68">
        <v>13368</v>
      </c>
      <c r="G615" s="68">
        <f>E615+F615</f>
        <v>20786.5</v>
      </c>
      <c r="H615" s="68">
        <v>1300</v>
      </c>
      <c r="I615" s="68">
        <v>133</v>
      </c>
      <c r="J615" s="68">
        <v>0</v>
      </c>
      <c r="K615" s="68">
        <v>450</v>
      </c>
      <c r="L615" s="68">
        <v>400</v>
      </c>
      <c r="M615" s="68">
        <v>0</v>
      </c>
      <c r="N615" s="68">
        <v>60</v>
      </c>
      <c r="O615" s="68" t="s">
        <v>30</v>
      </c>
      <c r="P615" s="70" t="e">
        <f>$U615</f>
        <v>#DIV/0!</v>
      </c>
      <c r="Q615" s="11">
        <f>G615/G$858*0.35</f>
        <v>5.3475009187798603</v>
      </c>
      <c r="R615" s="12">
        <f>H615/H$858*0.3</f>
        <v>1.95</v>
      </c>
      <c r="S615" s="13">
        <f>W615/W$858*0.3</f>
        <v>1.3968749999999999</v>
      </c>
      <c r="T615" s="12" t="e">
        <f>V615/V$858*0.05</f>
        <v>#DIV/0!</v>
      </c>
      <c r="U615" s="14" t="e">
        <f>Q615+R615+S615+T615</f>
        <v>#DIV/0!</v>
      </c>
      <c r="V615" s="15">
        <f>IF(O615="Não",0,1)</f>
        <v>1</v>
      </c>
      <c r="W615" s="15">
        <f>IF(ISERROR(I615+J615+K615+L615+M615+N615),0,I615+J615+K615+L615+M615+N615)</f>
        <v>1043</v>
      </c>
      <c r="X615" s="44">
        <f>IF(ISERROR(ABS(1-U615/'Antigo 2020 2'!U615)),0,ABS(1-U615/'Antigo 2020 2'!U615))</f>
        <v>0</v>
      </c>
      <c r="Y615" s="56">
        <f>INT(X615*100000000000)</f>
        <v>0</v>
      </c>
      <c r="Z615" s="15">
        <f>IF(COUNTIF(Y$5:Y615,Y615)&gt;1,RANK(Y615,Y$5:Y$857)+COUNTIF(Y$5:Y615,Y615)-1,RANK(Y615,Y$5:Y$857))</f>
        <v>611</v>
      </c>
    </row>
    <row r="616" spans="1:26" ht="16.5" thickTop="1" thickBot="1">
      <c r="A616" s="65" t="s">
        <v>1253</v>
      </c>
      <c r="B616" s="66" t="s">
        <v>1254</v>
      </c>
      <c r="C616" s="67">
        <v>5849.3</v>
      </c>
      <c r="D616" s="67">
        <v>4273</v>
      </c>
      <c r="E616" s="67">
        <f>(C616+D616)/2</f>
        <v>5061.1499999999996</v>
      </c>
      <c r="F616" s="68">
        <v>49060</v>
      </c>
      <c r="G616" s="68">
        <f>E616+F616</f>
        <v>54121.15</v>
      </c>
      <c r="H616" s="68">
        <v>5142</v>
      </c>
      <c r="I616" s="68">
        <v>493</v>
      </c>
      <c r="J616" s="68">
        <v>0</v>
      </c>
      <c r="K616" s="68">
        <v>223</v>
      </c>
      <c r="L616" s="68">
        <v>1296</v>
      </c>
      <c r="M616" s="68">
        <v>0</v>
      </c>
      <c r="N616" s="68">
        <v>110</v>
      </c>
      <c r="O616" s="68" t="s">
        <v>30</v>
      </c>
      <c r="P616" s="70" t="e">
        <f>$U616</f>
        <v>#DIV/0!</v>
      </c>
      <c r="Q616" s="11">
        <f>G616/G$858*0.35</f>
        <v>13.923118338846013</v>
      </c>
      <c r="R616" s="12">
        <f>H616/H$858*0.3</f>
        <v>7.7130000000000001</v>
      </c>
      <c r="S616" s="13">
        <f>W616/W$858*0.3</f>
        <v>2.8419642857142859</v>
      </c>
      <c r="T616" s="12" t="e">
        <f>V616/V$858*0.05</f>
        <v>#DIV/0!</v>
      </c>
      <c r="U616" s="14" t="e">
        <f>Q616+R616+S616+T616</f>
        <v>#DIV/0!</v>
      </c>
      <c r="V616" s="15">
        <f>IF(O616="Não",0,1)</f>
        <v>1</v>
      </c>
      <c r="W616" s="15">
        <f>IF(ISERROR(I616+J616+K616+L616+M616+N616),0,I616+J616+K616+L616+M616+N616)</f>
        <v>2122</v>
      </c>
      <c r="X616" s="44">
        <f>IF(ISERROR(ABS(1-U616/'Antigo 2020 2'!U616)),0,ABS(1-U616/'Antigo 2020 2'!U616))</f>
        <v>0</v>
      </c>
      <c r="Y616" s="56">
        <f>INT(X616*100000000000)</f>
        <v>0</v>
      </c>
      <c r="Z616" s="15">
        <f>IF(COUNTIF(Y$5:Y616,Y616)&gt;1,RANK(Y616,Y$5:Y$857)+COUNTIF(Y$5:Y616,Y616)-1,RANK(Y616,Y$5:Y$857))</f>
        <v>612</v>
      </c>
    </row>
    <row r="617" spans="1:26" ht="16.5" thickTop="1" thickBot="1">
      <c r="A617" s="65" t="s">
        <v>1255</v>
      </c>
      <c r="B617" s="66" t="s">
        <v>1256</v>
      </c>
      <c r="C617" s="67">
        <v>5130.6000000000004</v>
      </c>
      <c r="D617" s="67">
        <v>5307</v>
      </c>
      <c r="E617" s="67">
        <f>(C617+D617)/2</f>
        <v>5218.8</v>
      </c>
      <c r="F617" s="68">
        <v>2650</v>
      </c>
      <c r="G617" s="68">
        <f>E617+F617</f>
        <v>7868.8</v>
      </c>
      <c r="H617" s="68">
        <v>1476</v>
      </c>
      <c r="I617" s="68">
        <v>237</v>
      </c>
      <c r="J617" s="68">
        <v>0</v>
      </c>
      <c r="K617" s="68">
        <v>75</v>
      </c>
      <c r="L617" s="68">
        <v>0</v>
      </c>
      <c r="M617" s="68">
        <v>0</v>
      </c>
      <c r="N617" s="68">
        <v>0</v>
      </c>
      <c r="O617" s="68" t="s">
        <v>23</v>
      </c>
      <c r="P617" s="70" t="e">
        <f>$U617</f>
        <v>#DIV/0!</v>
      </c>
      <c r="Q617" s="11">
        <f>G617/G$858*0.35</f>
        <v>2.0243145902241819</v>
      </c>
      <c r="R617" s="12">
        <f>H617/H$858*0.3</f>
        <v>2.214</v>
      </c>
      <c r="S617" s="13">
        <f>W617/W$858*0.3</f>
        <v>0.41785714285714282</v>
      </c>
      <c r="T617" s="12" t="e">
        <f>V617/V$858*0.05</f>
        <v>#DIV/0!</v>
      </c>
      <c r="U617" s="14" t="e">
        <f>Q617+R617+S617+T617</f>
        <v>#DIV/0!</v>
      </c>
      <c r="V617" s="15">
        <f>IF(O617="Não",0,1)</f>
        <v>0</v>
      </c>
      <c r="W617" s="15">
        <f>IF(ISERROR(I617+J617+K617+L617+M617+N617),0,I617+J617+K617+L617+M617+N617)</f>
        <v>312</v>
      </c>
      <c r="X617" s="44">
        <f>IF(ISERROR(ABS(1-U617/'Antigo 2020 2'!U617)),0,ABS(1-U617/'Antigo 2020 2'!U617))</f>
        <v>0</v>
      </c>
      <c r="Y617" s="56">
        <f>INT(X617*100000000000)</f>
        <v>0</v>
      </c>
      <c r="Z617" s="15">
        <f>IF(COUNTIF(Y$5:Y617,Y617)&gt;1,RANK(Y617,Y$5:Y$857)+COUNTIF(Y$5:Y617,Y617)-1,RANK(Y617,Y$5:Y$857))</f>
        <v>613</v>
      </c>
    </row>
    <row r="618" spans="1:26" ht="16.5" thickTop="1" thickBot="1">
      <c r="A618" s="65" t="s">
        <v>1257</v>
      </c>
      <c r="B618" s="66" t="s">
        <v>1258</v>
      </c>
      <c r="C618" s="67">
        <v>1013.7</v>
      </c>
      <c r="D618" s="67">
        <v>885</v>
      </c>
      <c r="E618" s="67">
        <f>(C618+D618)/2</f>
        <v>949.35</v>
      </c>
      <c r="F618" s="68">
        <v>17470</v>
      </c>
      <c r="G618" s="68">
        <f>E618+F618</f>
        <v>18419.349999999999</v>
      </c>
      <c r="H618" s="68">
        <v>3300</v>
      </c>
      <c r="I618" s="68">
        <v>42</v>
      </c>
      <c r="J618" s="68">
        <v>0</v>
      </c>
      <c r="K618" s="68">
        <v>140</v>
      </c>
      <c r="L618" s="68">
        <v>60</v>
      </c>
      <c r="M618" s="68">
        <v>0</v>
      </c>
      <c r="N618" s="68">
        <v>92</v>
      </c>
      <c r="O618" s="68" t="s">
        <v>30</v>
      </c>
      <c r="P618" s="70" t="e">
        <f>$U618</f>
        <v>#DIV/0!</v>
      </c>
      <c r="Q618" s="11">
        <f>G618/G$858*0.35</f>
        <v>4.7385317897831678</v>
      </c>
      <c r="R618" s="12">
        <f>H618/H$858*0.3</f>
        <v>4.95</v>
      </c>
      <c r="S618" s="13">
        <f>W618/W$858*0.3</f>
        <v>0.44732142857142859</v>
      </c>
      <c r="T618" s="12" t="e">
        <f>V618/V$858*0.05</f>
        <v>#DIV/0!</v>
      </c>
      <c r="U618" s="14" t="e">
        <f>Q618+R618+S618+T618</f>
        <v>#DIV/0!</v>
      </c>
      <c r="V618" s="15">
        <f>IF(O618="Não",0,1)</f>
        <v>1</v>
      </c>
      <c r="W618" s="15">
        <f>IF(ISERROR(I618+J618+K618+L618+M618+N618),0,I618+J618+K618+L618+M618+N618)</f>
        <v>334</v>
      </c>
      <c r="X618" s="44">
        <f>IF(ISERROR(ABS(1-U618/'Antigo 2020 2'!U618)),0,ABS(1-U618/'Antigo 2020 2'!U618))</f>
        <v>0</v>
      </c>
      <c r="Y618" s="56">
        <f>INT(X618*100000000000)</f>
        <v>0</v>
      </c>
      <c r="Z618" s="15">
        <f>IF(COUNTIF(Y$5:Y618,Y618)&gt;1,RANK(Y618,Y$5:Y$857)+COUNTIF(Y$5:Y618,Y618)-1,RANK(Y618,Y$5:Y$857))</f>
        <v>614</v>
      </c>
    </row>
    <row r="619" spans="1:26" ht="16.5" thickTop="1" thickBot="1">
      <c r="A619" s="65" t="s">
        <v>214</v>
      </c>
      <c r="B619" s="66" t="s">
        <v>1259</v>
      </c>
      <c r="C619" s="67">
        <v>7690</v>
      </c>
      <c r="D619" s="67">
        <v>5514</v>
      </c>
      <c r="E619" s="67">
        <f>(C619+D619)/2</f>
        <v>6602</v>
      </c>
      <c r="F619" s="68">
        <v>5741</v>
      </c>
      <c r="G619" s="68">
        <f>E619+F619</f>
        <v>12343</v>
      </c>
      <c r="H619" s="68">
        <v>4035</v>
      </c>
      <c r="I619" s="68">
        <v>234</v>
      </c>
      <c r="J619" s="68">
        <v>0</v>
      </c>
      <c r="K619" s="68">
        <v>0</v>
      </c>
      <c r="L619" s="68">
        <v>0</v>
      </c>
      <c r="M619" s="68">
        <v>0</v>
      </c>
      <c r="N619" s="68">
        <v>414</v>
      </c>
      <c r="O619" s="68" t="s">
        <v>23</v>
      </c>
      <c r="P619" s="70" t="e">
        <f>$U619</f>
        <v>#DIV/0!</v>
      </c>
      <c r="Q619" s="11">
        <f>G619/G$858*0.35</f>
        <v>3.1753399485483276</v>
      </c>
      <c r="R619" s="12">
        <f>H619/H$858*0.3</f>
        <v>6.0525000000000002</v>
      </c>
      <c r="S619" s="13">
        <f>W619/W$858*0.3</f>
        <v>0.86785714285714277</v>
      </c>
      <c r="T619" s="12" t="e">
        <f>V619/V$858*0.05</f>
        <v>#DIV/0!</v>
      </c>
      <c r="U619" s="14" t="e">
        <f>Q619+R619+S619+T619</f>
        <v>#DIV/0!</v>
      </c>
      <c r="V619" s="15">
        <f>IF(O619="Não",0,1)</f>
        <v>0</v>
      </c>
      <c r="W619" s="15">
        <f>IF(ISERROR(I619+J619+K619+L619+M619+N619),0,I619+J619+K619+L619+M619+N619)</f>
        <v>648</v>
      </c>
      <c r="X619" s="44">
        <f>IF(ISERROR(ABS(1-U619/'Antigo 2020 2'!U619)),0,ABS(1-U619/'Antigo 2020 2'!U619))</f>
        <v>0</v>
      </c>
      <c r="Y619" s="56">
        <f>INT(X619*100000000000)</f>
        <v>0</v>
      </c>
      <c r="Z619" s="15">
        <f>IF(COUNTIF(Y$5:Y619,Y619)&gt;1,RANK(Y619,Y$5:Y$857)+COUNTIF(Y$5:Y619,Y619)-1,RANK(Y619,Y$5:Y$857))</f>
        <v>615</v>
      </c>
    </row>
    <row r="620" spans="1:26" ht="16.5" thickTop="1" thickBot="1">
      <c r="A620" s="65" t="s">
        <v>1260</v>
      </c>
      <c r="B620" s="66" t="s">
        <v>1261</v>
      </c>
      <c r="C620" s="67">
        <v>795</v>
      </c>
      <c r="D620" s="67">
        <v>735</v>
      </c>
      <c r="E620" s="67">
        <f>(C620+D620)/2</f>
        <v>765</v>
      </c>
      <c r="F620" s="68">
        <v>6928</v>
      </c>
      <c r="G620" s="68">
        <f>E620+F620</f>
        <v>7693</v>
      </c>
      <c r="H620" s="68">
        <v>600</v>
      </c>
      <c r="I620" s="68">
        <v>66</v>
      </c>
      <c r="J620" s="68">
        <v>0</v>
      </c>
      <c r="K620" s="68">
        <v>0</v>
      </c>
      <c r="L620" s="68">
        <v>0</v>
      </c>
      <c r="M620" s="68">
        <v>0</v>
      </c>
      <c r="N620" s="68">
        <v>0</v>
      </c>
      <c r="O620" s="68" t="s">
        <v>30</v>
      </c>
      <c r="P620" s="70" t="e">
        <f>$U620</f>
        <v>#DIV/0!</v>
      </c>
      <c r="Q620" s="11">
        <f>G620/G$858*0.35</f>
        <v>1.979088570378537</v>
      </c>
      <c r="R620" s="12">
        <f>H620/H$858*0.3</f>
        <v>0.89999999999999991</v>
      </c>
      <c r="S620" s="13">
        <f>W620/W$858*0.3</f>
        <v>8.8392857142857148E-2</v>
      </c>
      <c r="T620" s="12" t="e">
        <f>V620/V$858*0.05</f>
        <v>#DIV/0!</v>
      </c>
      <c r="U620" s="14" t="e">
        <f>Q620+R620+S620+T620</f>
        <v>#DIV/0!</v>
      </c>
      <c r="V620" s="15">
        <f>IF(O620="Não",0,1)</f>
        <v>1</v>
      </c>
      <c r="W620" s="15">
        <f>IF(ISERROR(I620+J620+K620+L620+M620+N620),0,I620+J620+K620+L620+M620+N620)</f>
        <v>66</v>
      </c>
      <c r="X620" s="44">
        <f>IF(ISERROR(ABS(1-U620/'Antigo 2020 2'!U620)),0,ABS(1-U620/'Antigo 2020 2'!U620))</f>
        <v>0</v>
      </c>
      <c r="Y620" s="56">
        <f>INT(X620*100000000000)</f>
        <v>0</v>
      </c>
      <c r="Z620" s="15">
        <f>IF(COUNTIF(Y$5:Y620,Y620)&gt;1,RANK(Y620,Y$5:Y$857)+COUNTIF(Y$5:Y620,Y620)-1,RANK(Y620,Y$5:Y$857))</f>
        <v>616</v>
      </c>
    </row>
    <row r="621" spans="1:26" ht="16.5" thickTop="1" thickBot="1">
      <c r="A621" s="65" t="s">
        <v>1262</v>
      </c>
      <c r="B621" s="66" t="s">
        <v>1263</v>
      </c>
      <c r="C621" s="67">
        <v>6521</v>
      </c>
      <c r="D621" s="67">
        <v>6564</v>
      </c>
      <c r="E621" s="67">
        <f>(C621+D621)/2</f>
        <v>6542.5</v>
      </c>
      <c r="F621" s="68">
        <v>4974</v>
      </c>
      <c r="G621" s="68">
        <f>E621+F621</f>
        <v>11516.5</v>
      </c>
      <c r="H621" s="68">
        <v>615</v>
      </c>
      <c r="I621" s="68">
        <v>54</v>
      </c>
      <c r="J621" s="68">
        <v>0</v>
      </c>
      <c r="K621" s="68">
        <v>40</v>
      </c>
      <c r="L621" s="68">
        <v>10</v>
      </c>
      <c r="M621" s="68">
        <v>0</v>
      </c>
      <c r="N621" s="68">
        <v>60</v>
      </c>
      <c r="O621" s="68" t="s">
        <v>23</v>
      </c>
      <c r="P621" s="70" t="e">
        <f>$U621</f>
        <v>#DIV/0!</v>
      </c>
      <c r="Q621" s="11">
        <f>G621/G$858*0.35</f>
        <v>2.9627159132671812</v>
      </c>
      <c r="R621" s="12">
        <f>H621/H$858*0.3</f>
        <v>0.92249999999999999</v>
      </c>
      <c r="S621" s="13">
        <f>W621/W$858*0.3</f>
        <v>0.21964285714285711</v>
      </c>
      <c r="T621" s="12" t="e">
        <f>V621/V$858*0.05</f>
        <v>#DIV/0!</v>
      </c>
      <c r="U621" s="14" t="e">
        <f>Q621+R621+S621+T621</f>
        <v>#DIV/0!</v>
      </c>
      <c r="V621" s="15">
        <f>IF(O621="Não",0,1)</f>
        <v>0</v>
      </c>
      <c r="W621" s="15">
        <f>IF(ISERROR(I621+J621+K621+L621+M621+N621),0,I621+J621+K621+L621+M621+N621)</f>
        <v>164</v>
      </c>
      <c r="X621" s="44">
        <f>IF(ISERROR(ABS(1-U621/'Antigo 2020 2'!U621)),0,ABS(1-U621/'Antigo 2020 2'!U621))</f>
        <v>0</v>
      </c>
      <c r="Y621" s="56">
        <f>INT(X621*100000000000)</f>
        <v>0</v>
      </c>
      <c r="Z621" s="15">
        <f>IF(COUNTIF(Y$5:Y621,Y621)&gt;1,RANK(Y621,Y$5:Y$857)+COUNTIF(Y$5:Y621,Y621)-1,RANK(Y621,Y$5:Y$857))</f>
        <v>617</v>
      </c>
    </row>
    <row r="622" spans="1:26" ht="16.5" thickTop="1" thickBot="1">
      <c r="A622" s="65" t="s">
        <v>1264</v>
      </c>
      <c r="B622" s="66" t="s">
        <v>1265</v>
      </c>
      <c r="C622" s="67">
        <v>76170.559999999998</v>
      </c>
      <c r="D622" s="67">
        <v>76574</v>
      </c>
      <c r="E622" s="67">
        <f>(C622+D622)/2</f>
        <v>76372.28</v>
      </c>
      <c r="F622" s="68">
        <v>233478</v>
      </c>
      <c r="G622" s="68">
        <f>E622+F622</f>
        <v>309850.28000000003</v>
      </c>
      <c r="H622" s="68">
        <v>2000</v>
      </c>
      <c r="I622" s="68">
        <v>191</v>
      </c>
      <c r="J622" s="68">
        <v>0</v>
      </c>
      <c r="K622" s="68">
        <v>71</v>
      </c>
      <c r="L622" s="68">
        <v>0</v>
      </c>
      <c r="M622" s="68">
        <v>0</v>
      </c>
      <c r="N622" s="68">
        <v>20</v>
      </c>
      <c r="O622" s="68" t="s">
        <v>23</v>
      </c>
      <c r="P622" s="70" t="e">
        <f>$U622</f>
        <v>#DIV/0!</v>
      </c>
      <c r="Q622" s="11">
        <f>G622/G$858*0.35</f>
        <v>79.71157515619258</v>
      </c>
      <c r="R622" s="12">
        <f>H622/H$858*0.3</f>
        <v>3</v>
      </c>
      <c r="S622" s="13">
        <f>W622/W$858*0.3</f>
        <v>0.37767857142857142</v>
      </c>
      <c r="T622" s="12" t="e">
        <f>V622/V$858*0.05</f>
        <v>#DIV/0!</v>
      </c>
      <c r="U622" s="14" t="e">
        <f>Q622+R622+S622+T622</f>
        <v>#DIV/0!</v>
      </c>
      <c r="V622" s="15">
        <f>IF(O622="Não",0,1)</f>
        <v>0</v>
      </c>
      <c r="W622" s="15">
        <f>IF(ISERROR(I622+J622+K622+L622+M622+N622),0,I622+J622+K622+L622+M622+N622)</f>
        <v>282</v>
      </c>
      <c r="X622" s="44">
        <f>IF(ISERROR(ABS(1-U622/'Antigo 2020 2'!U622)),0,ABS(1-U622/'Antigo 2020 2'!U622))</f>
        <v>0</v>
      </c>
      <c r="Y622" s="56">
        <f>INT(X622*100000000000)</f>
        <v>0</v>
      </c>
      <c r="Z622" s="15">
        <f>IF(COUNTIF(Y$5:Y622,Y622)&gt;1,RANK(Y622,Y$5:Y$857)+COUNTIF(Y$5:Y622,Y622)-1,RANK(Y622,Y$5:Y$857))</f>
        <v>618</v>
      </c>
    </row>
    <row r="623" spans="1:26" ht="16.5" thickTop="1" thickBot="1">
      <c r="A623" s="65" t="s">
        <v>1266</v>
      </c>
      <c r="B623" s="66" t="s">
        <v>1267</v>
      </c>
      <c r="C623" s="67">
        <v>11289.5</v>
      </c>
      <c r="D623" s="67">
        <v>12772</v>
      </c>
      <c r="E623" s="67">
        <f>(C623+D623)/2</f>
        <v>12030.75</v>
      </c>
      <c r="F623" s="68">
        <v>6642</v>
      </c>
      <c r="G623" s="68">
        <f>E623+F623</f>
        <v>18672.75</v>
      </c>
      <c r="H623" s="68">
        <v>400</v>
      </c>
      <c r="I623" s="68">
        <v>129</v>
      </c>
      <c r="J623" s="68">
        <v>0</v>
      </c>
      <c r="K623" s="68">
        <v>0</v>
      </c>
      <c r="L623" s="68">
        <v>0</v>
      </c>
      <c r="M623" s="68">
        <v>0</v>
      </c>
      <c r="N623" s="68">
        <v>20</v>
      </c>
      <c r="O623" s="68" t="s">
        <v>30</v>
      </c>
      <c r="P623" s="70" t="e">
        <f>$U623</f>
        <v>#DIV/0!</v>
      </c>
      <c r="Q623" s="11">
        <f>G623/G$858*0.35</f>
        <v>4.8037210584343981</v>
      </c>
      <c r="R623" s="12">
        <f>H623/H$858*0.3</f>
        <v>0.6</v>
      </c>
      <c r="S623" s="13">
        <f>W623/W$858*0.3</f>
        <v>0.19955357142857141</v>
      </c>
      <c r="T623" s="12" t="e">
        <f>V623/V$858*0.05</f>
        <v>#DIV/0!</v>
      </c>
      <c r="U623" s="14" t="e">
        <f>Q623+R623+S623+T623</f>
        <v>#DIV/0!</v>
      </c>
      <c r="V623" s="15">
        <f>IF(O623="Não",0,1)</f>
        <v>1</v>
      </c>
      <c r="W623" s="15">
        <f>IF(ISERROR(I623+J623+K623+L623+M623+N623),0,I623+J623+K623+L623+M623+N623)</f>
        <v>149</v>
      </c>
      <c r="X623" s="44">
        <f>IF(ISERROR(ABS(1-U623/'Antigo 2020 2'!U623)),0,ABS(1-U623/'Antigo 2020 2'!U623))</f>
        <v>0</v>
      </c>
      <c r="Y623" s="56">
        <f>INT(X623*100000000000)</f>
        <v>0</v>
      </c>
      <c r="Z623" s="15">
        <f>IF(COUNTIF(Y$5:Y623,Y623)&gt;1,RANK(Y623,Y$5:Y$857)+COUNTIF(Y$5:Y623,Y623)-1,RANK(Y623,Y$5:Y$857))</f>
        <v>619</v>
      </c>
    </row>
    <row r="624" spans="1:26" ht="16.5" thickTop="1" thickBot="1">
      <c r="A624" s="65" t="s">
        <v>1268</v>
      </c>
      <c r="B624" s="66" t="s">
        <v>1269</v>
      </c>
      <c r="C624" s="67">
        <v>8935</v>
      </c>
      <c r="D624" s="67">
        <v>8750</v>
      </c>
      <c r="E624" s="67">
        <f>(C624+D624)/2</f>
        <v>8842.5</v>
      </c>
      <c r="F624" s="68">
        <v>9776</v>
      </c>
      <c r="G624" s="68">
        <f>E624+F624</f>
        <v>18618.5</v>
      </c>
      <c r="H624" s="68">
        <v>513</v>
      </c>
      <c r="I624" s="68">
        <v>163</v>
      </c>
      <c r="J624" s="68">
        <v>0</v>
      </c>
      <c r="K624" s="68">
        <v>0</v>
      </c>
      <c r="L624" s="68">
        <v>0</v>
      </c>
      <c r="M624" s="68">
        <v>0</v>
      </c>
      <c r="N624" s="68">
        <v>12</v>
      </c>
      <c r="O624" s="68" t="s">
        <v>23</v>
      </c>
      <c r="P624" s="70" t="e">
        <f>$U624</f>
        <v>#DIV/0!</v>
      </c>
      <c r="Q624" s="11">
        <f>G624/G$858*0.35</f>
        <v>4.7897647923557516</v>
      </c>
      <c r="R624" s="12">
        <f>H624/H$858*0.3</f>
        <v>0.76949999999999996</v>
      </c>
      <c r="S624" s="13">
        <f>W624/W$858*0.3</f>
        <v>0.234375</v>
      </c>
      <c r="T624" s="12" t="e">
        <f>V624/V$858*0.05</f>
        <v>#DIV/0!</v>
      </c>
      <c r="U624" s="14" t="e">
        <f>Q624+R624+S624+T624</f>
        <v>#DIV/0!</v>
      </c>
      <c r="V624" s="15">
        <f>IF(O624="Não",0,1)</f>
        <v>0</v>
      </c>
      <c r="W624" s="15">
        <f>IF(ISERROR(I624+J624+K624+L624+M624+N624),0,I624+J624+K624+L624+M624+N624)</f>
        <v>175</v>
      </c>
      <c r="X624" s="44">
        <f>IF(ISERROR(ABS(1-U624/'Antigo 2020 2'!U624)),0,ABS(1-U624/'Antigo 2020 2'!U624))</f>
        <v>0</v>
      </c>
      <c r="Y624" s="56">
        <f>INT(X624*100000000000)</f>
        <v>0</v>
      </c>
      <c r="Z624" s="15">
        <f>IF(COUNTIF(Y$5:Y624,Y624)&gt;1,RANK(Y624,Y$5:Y$857)+COUNTIF(Y$5:Y624,Y624)-1,RANK(Y624,Y$5:Y$857))</f>
        <v>620</v>
      </c>
    </row>
    <row r="625" spans="1:26" ht="25.5" thickTop="1" thickBot="1">
      <c r="A625" s="65" t="s">
        <v>1270</v>
      </c>
      <c r="B625" s="66" t="s">
        <v>1271</v>
      </c>
      <c r="C625" s="67">
        <v>2994</v>
      </c>
      <c r="D625" s="67">
        <v>3179</v>
      </c>
      <c r="E625" s="67">
        <f>(C625+D625)/2</f>
        <v>3086.5</v>
      </c>
      <c r="F625" s="68">
        <v>3166</v>
      </c>
      <c r="G625" s="68">
        <f>E625+F625</f>
        <v>6252.5</v>
      </c>
      <c r="H625" s="68">
        <v>1750</v>
      </c>
      <c r="I625" s="68">
        <v>148</v>
      </c>
      <c r="J625" s="68">
        <v>0</v>
      </c>
      <c r="K625" s="68">
        <v>30</v>
      </c>
      <c r="L625" s="68">
        <v>0</v>
      </c>
      <c r="M625" s="68">
        <v>0</v>
      </c>
      <c r="N625" s="68">
        <v>30</v>
      </c>
      <c r="O625" s="68" t="s">
        <v>30</v>
      </c>
      <c r="P625" s="70" t="e">
        <f>$U625</f>
        <v>#DIV/0!</v>
      </c>
      <c r="Q625" s="11">
        <f>G625/G$858*0.35</f>
        <v>1.6085079015067989</v>
      </c>
      <c r="R625" s="12">
        <f>H625/H$858*0.3</f>
        <v>2.625</v>
      </c>
      <c r="S625" s="13">
        <f>W625/W$858*0.3</f>
        <v>0.27857142857142858</v>
      </c>
      <c r="T625" s="12" t="e">
        <f>V625/V$858*0.05</f>
        <v>#DIV/0!</v>
      </c>
      <c r="U625" s="14" t="e">
        <f>Q625+R625+S625+T625</f>
        <v>#DIV/0!</v>
      </c>
      <c r="V625" s="15">
        <f>IF(O625="Não",0,1)</f>
        <v>1</v>
      </c>
      <c r="W625" s="15">
        <f>IF(ISERROR(I625+J625+K625+L625+M625+N625),0,I625+J625+K625+L625+M625+N625)</f>
        <v>208</v>
      </c>
      <c r="X625" s="44">
        <f>IF(ISERROR(ABS(1-U625/'Antigo 2020 2'!U625)),0,ABS(1-U625/'Antigo 2020 2'!U625))</f>
        <v>0</v>
      </c>
      <c r="Y625" s="56">
        <f>INT(X625*100000000000)</f>
        <v>0</v>
      </c>
      <c r="Z625" s="15">
        <f>IF(COUNTIF(Y$5:Y625,Y625)&gt;1,RANK(Y625,Y$5:Y$857)+COUNTIF(Y$5:Y625,Y625)-1,RANK(Y625,Y$5:Y$857))</f>
        <v>621</v>
      </c>
    </row>
    <row r="626" spans="1:26" ht="25.5" thickTop="1" thickBot="1">
      <c r="A626" s="65" t="s">
        <v>1272</v>
      </c>
      <c r="B626" s="66" t="s">
        <v>1273</v>
      </c>
      <c r="C626" s="67">
        <v>1234.5</v>
      </c>
      <c r="D626" s="67">
        <v>1485</v>
      </c>
      <c r="E626" s="67">
        <f>(C626+D626)/2</f>
        <v>1359.75</v>
      </c>
      <c r="F626" s="68">
        <v>16364</v>
      </c>
      <c r="G626" s="68">
        <f>E626+F626</f>
        <v>17723.75</v>
      </c>
      <c r="H626" s="68">
        <v>224</v>
      </c>
      <c r="I626" s="68">
        <v>121</v>
      </c>
      <c r="J626" s="68">
        <v>0</v>
      </c>
      <c r="K626" s="68">
        <v>8</v>
      </c>
      <c r="L626" s="68">
        <v>0</v>
      </c>
      <c r="M626" s="68">
        <v>0</v>
      </c>
      <c r="N626" s="68">
        <v>4</v>
      </c>
      <c r="O626" s="68" t="s">
        <v>30</v>
      </c>
      <c r="P626" s="70" t="e">
        <f>$U626</f>
        <v>#DIV/0!</v>
      </c>
      <c r="Q626" s="11">
        <f>G626/G$858*0.35</f>
        <v>4.5595828739434028</v>
      </c>
      <c r="R626" s="12">
        <f>H626/H$858*0.3</f>
        <v>0.33600000000000002</v>
      </c>
      <c r="S626" s="13">
        <f>W626/W$858*0.3</f>
        <v>0.17812500000000001</v>
      </c>
      <c r="T626" s="12" t="e">
        <f>V626/V$858*0.05</f>
        <v>#DIV/0!</v>
      </c>
      <c r="U626" s="14" t="e">
        <f>Q626+R626+S626+T626</f>
        <v>#DIV/0!</v>
      </c>
      <c r="V626" s="15">
        <f>IF(O626="Não",0,1)</f>
        <v>1</v>
      </c>
      <c r="W626" s="15">
        <f>IF(ISERROR(I626+J626+K626+L626+M626+N626),0,I626+J626+K626+L626+M626+N626)</f>
        <v>133</v>
      </c>
      <c r="X626" s="44">
        <f>IF(ISERROR(ABS(1-U626/'Antigo 2020 2'!U626)),0,ABS(1-U626/'Antigo 2020 2'!U626))</f>
        <v>0</v>
      </c>
      <c r="Y626" s="56">
        <f>INT(X626*100000000000)</f>
        <v>0</v>
      </c>
      <c r="Z626" s="15">
        <f>IF(COUNTIF(Y$5:Y626,Y626)&gt;1,RANK(Y626,Y$5:Y$857)+COUNTIF(Y$5:Y626,Y626)-1,RANK(Y626,Y$5:Y$857))</f>
        <v>622</v>
      </c>
    </row>
    <row r="627" spans="1:26" ht="25.5" thickTop="1" thickBot="1">
      <c r="A627" s="65" t="s">
        <v>1274</v>
      </c>
      <c r="B627" s="66" t="s">
        <v>1275</v>
      </c>
      <c r="C627" s="67">
        <v>1104.6999999999991</v>
      </c>
      <c r="D627" s="67">
        <v>227</v>
      </c>
      <c r="E627" s="67">
        <f>(C627+D627)/2</f>
        <v>665.84999999999957</v>
      </c>
      <c r="F627" s="68">
        <v>556</v>
      </c>
      <c r="G627" s="68">
        <f>E627+F627</f>
        <v>1221.8499999999995</v>
      </c>
      <c r="H627" s="68">
        <v>780</v>
      </c>
      <c r="I627" s="68">
        <v>89</v>
      </c>
      <c r="J627" s="68">
        <v>0</v>
      </c>
      <c r="K627" s="68">
        <v>150</v>
      </c>
      <c r="L627" s="68">
        <v>0</v>
      </c>
      <c r="M627" s="68">
        <v>180</v>
      </c>
      <c r="N627" s="68">
        <v>80</v>
      </c>
      <c r="O627" s="68" t="s">
        <v>30</v>
      </c>
      <c r="P627" s="70" t="e">
        <f>$U627</f>
        <v>#DIV/0!</v>
      </c>
      <c r="Q627" s="11">
        <f>G627/G$858*0.35</f>
        <v>0.31433112826166837</v>
      </c>
      <c r="R627" s="12">
        <f>H627/H$858*0.3</f>
        <v>1.17</v>
      </c>
      <c r="S627" s="13">
        <f>W627/W$858*0.3</f>
        <v>0.66830357142857144</v>
      </c>
      <c r="T627" s="12" t="e">
        <f>V627/V$858*0.05</f>
        <v>#DIV/0!</v>
      </c>
      <c r="U627" s="14" t="e">
        <f>Q627+R627+S627+T627</f>
        <v>#DIV/0!</v>
      </c>
      <c r="V627" s="15">
        <f>IF(O627="Não",0,1)</f>
        <v>1</v>
      </c>
      <c r="W627" s="15">
        <f>IF(ISERROR(I627+J627+K627+L627+M627+N627),0,I627+J627+K627+L627+M627+N627)</f>
        <v>499</v>
      </c>
      <c r="X627" s="44">
        <f>IF(ISERROR(ABS(1-U627/'Antigo 2020 2'!U627)),0,ABS(1-U627/'Antigo 2020 2'!U627))</f>
        <v>0</v>
      </c>
      <c r="Y627" s="56">
        <f>INT(X627*100000000000)</f>
        <v>0</v>
      </c>
      <c r="Z627" s="15">
        <f>IF(COUNTIF(Y$5:Y627,Y627)&gt;1,RANK(Y627,Y$5:Y$857)+COUNTIF(Y$5:Y627,Y627)-1,RANK(Y627,Y$5:Y$857))</f>
        <v>623</v>
      </c>
    </row>
    <row r="628" spans="1:26" ht="25.5" thickTop="1" thickBot="1">
      <c r="A628" s="65" t="s">
        <v>1276</v>
      </c>
      <c r="B628" s="66" t="s">
        <v>1277</v>
      </c>
      <c r="C628" s="67">
        <v>46586</v>
      </c>
      <c r="D628" s="67">
        <v>49302</v>
      </c>
      <c r="E628" s="67">
        <f>(C628+D628)/2</f>
        <v>47944</v>
      </c>
      <c r="F628" s="68">
        <v>88829</v>
      </c>
      <c r="G628" s="68">
        <f>E628+F628</f>
        <v>136773</v>
      </c>
      <c r="H628" s="68">
        <v>2228</v>
      </c>
      <c r="I628" s="68">
        <v>365</v>
      </c>
      <c r="J628" s="68">
        <v>0</v>
      </c>
      <c r="K628" s="68">
        <v>1250</v>
      </c>
      <c r="L628" s="68">
        <v>675</v>
      </c>
      <c r="M628" s="68">
        <v>0</v>
      </c>
      <c r="N628" s="68">
        <v>270</v>
      </c>
      <c r="O628" s="68" t="s">
        <v>30</v>
      </c>
      <c r="P628" s="70" t="e">
        <f>$U628</f>
        <v>#DIV/0!</v>
      </c>
      <c r="Q628" s="11">
        <f>G628/G$858*0.35</f>
        <v>35.185997794928333</v>
      </c>
      <c r="R628" s="12">
        <f>H628/H$858*0.3</f>
        <v>3.3420000000000001</v>
      </c>
      <c r="S628" s="13">
        <f>W628/W$858*0.3</f>
        <v>3.4285714285714284</v>
      </c>
      <c r="T628" s="12" t="e">
        <f>V628/V$858*0.05</f>
        <v>#DIV/0!</v>
      </c>
      <c r="U628" s="14" t="e">
        <f>Q628+R628+S628+T628</f>
        <v>#DIV/0!</v>
      </c>
      <c r="V628" s="15">
        <f>IF(O628="Não",0,1)</f>
        <v>1</v>
      </c>
      <c r="W628" s="15">
        <f>IF(ISERROR(I628+J628+K628+L628+M628+N628),0,I628+J628+K628+L628+M628+N628)</f>
        <v>2560</v>
      </c>
      <c r="X628" s="44">
        <f>IF(ISERROR(ABS(1-U628/'Antigo 2020 2'!U628)),0,ABS(1-U628/'Antigo 2020 2'!U628))</f>
        <v>0</v>
      </c>
      <c r="Y628" s="56">
        <f>INT(X628*100000000000)</f>
        <v>0</v>
      </c>
      <c r="Z628" s="15">
        <f>IF(COUNTIF(Y$5:Y628,Y628)&gt;1,RANK(Y628,Y$5:Y$857)+COUNTIF(Y$5:Y628,Y628)-1,RANK(Y628,Y$5:Y$857))</f>
        <v>624</v>
      </c>
    </row>
    <row r="629" spans="1:26" ht="25.5" thickTop="1" thickBot="1">
      <c r="A629" s="65" t="s">
        <v>1278</v>
      </c>
      <c r="B629" s="66" t="s">
        <v>1279</v>
      </c>
      <c r="C629" s="67">
        <v>141</v>
      </c>
      <c r="D629" s="67">
        <v>100</v>
      </c>
      <c r="E629" s="67">
        <f>(C629+D629)/2</f>
        <v>120.5</v>
      </c>
      <c r="F629" s="68">
        <v>4389</v>
      </c>
      <c r="G629" s="68">
        <f>E629+F629</f>
        <v>4509.5</v>
      </c>
      <c r="H629" s="68">
        <v>8</v>
      </c>
      <c r="I629" s="68">
        <v>9</v>
      </c>
      <c r="J629" s="68">
        <v>0</v>
      </c>
      <c r="K629" s="68">
        <v>0</v>
      </c>
      <c r="L629" s="68">
        <v>0</v>
      </c>
      <c r="M629" s="68">
        <v>0</v>
      </c>
      <c r="N629" s="68">
        <v>0</v>
      </c>
      <c r="O629" s="68" t="s">
        <v>23</v>
      </c>
      <c r="P629" s="70" t="e">
        <f>$U629</f>
        <v>#DIV/0!</v>
      </c>
      <c r="Q629" s="11">
        <f>G629/G$858*0.35</f>
        <v>1.1601065784638001</v>
      </c>
      <c r="R629" s="12">
        <f>H629/H$858*0.3</f>
        <v>1.2E-2</v>
      </c>
      <c r="S629" s="13">
        <f>W629/W$858*0.3</f>
        <v>1.2053571428571429E-2</v>
      </c>
      <c r="T629" s="12" t="e">
        <f>V629/V$858*0.05</f>
        <v>#DIV/0!</v>
      </c>
      <c r="U629" s="14" t="e">
        <f>Q629+R629+S629+T629</f>
        <v>#DIV/0!</v>
      </c>
      <c r="V629" s="15">
        <f>IF(O629="Não",0,1)</f>
        <v>0</v>
      </c>
      <c r="W629" s="15">
        <f>IF(ISERROR(I629+J629+K629+L629+M629+N629),0,I629+J629+K629+L629+M629+N629)</f>
        <v>9</v>
      </c>
      <c r="X629" s="44">
        <f>IF(ISERROR(ABS(1-U629/'Antigo 2020 2'!U629)),0,ABS(1-U629/'Antigo 2020 2'!U629))</f>
        <v>0</v>
      </c>
      <c r="Y629" s="56">
        <f>INT(X629*100000000000)</f>
        <v>0</v>
      </c>
      <c r="Z629" s="15">
        <f>IF(COUNTIF(Y$5:Y629,Y629)&gt;1,RANK(Y629,Y$5:Y$857)+COUNTIF(Y$5:Y629,Y629)-1,RANK(Y629,Y$5:Y$857))</f>
        <v>625</v>
      </c>
    </row>
    <row r="630" spans="1:26" ht="16.5" thickTop="1" thickBot="1">
      <c r="A630" s="65" t="s">
        <v>1280</v>
      </c>
      <c r="B630" s="66" t="s">
        <v>1281</v>
      </c>
      <c r="C630" s="67">
        <v>1041.5</v>
      </c>
      <c r="D630" s="67">
        <v>1352</v>
      </c>
      <c r="E630" s="67">
        <f>(C630+D630)/2</f>
        <v>1196.75</v>
      </c>
      <c r="F630" s="68">
        <v>24502</v>
      </c>
      <c r="G630" s="68">
        <f>E630+F630</f>
        <v>25698.75</v>
      </c>
      <c r="H630" s="68">
        <v>320</v>
      </c>
      <c r="I630" s="68">
        <v>20</v>
      </c>
      <c r="J630" s="68">
        <v>0</v>
      </c>
      <c r="K630" s="68">
        <v>0</v>
      </c>
      <c r="L630" s="68">
        <v>0</v>
      </c>
      <c r="M630" s="68">
        <v>0</v>
      </c>
      <c r="N630" s="68">
        <v>0</v>
      </c>
      <c r="O630" s="68" t="s">
        <v>23</v>
      </c>
      <c r="P630" s="70" t="e">
        <f>$U630</f>
        <v>#DIV/0!</v>
      </c>
      <c r="Q630" s="11">
        <f>G630/G$858*0.35</f>
        <v>6.6112183020948176</v>
      </c>
      <c r="R630" s="12">
        <f>H630/H$858*0.3</f>
        <v>0.48</v>
      </c>
      <c r="S630" s="13">
        <f>W630/W$858*0.3</f>
        <v>2.6785714285714284E-2</v>
      </c>
      <c r="T630" s="12" t="e">
        <f>V630/V$858*0.05</f>
        <v>#DIV/0!</v>
      </c>
      <c r="U630" s="14" t="e">
        <f>Q630+R630+S630+T630</f>
        <v>#DIV/0!</v>
      </c>
      <c r="V630" s="15">
        <f>IF(O630="Não",0,1)</f>
        <v>0</v>
      </c>
      <c r="W630" s="15">
        <f>IF(ISERROR(I630+J630+K630+L630+M630+N630),0,I630+J630+K630+L630+M630+N630)</f>
        <v>20</v>
      </c>
      <c r="X630" s="44">
        <f>IF(ISERROR(ABS(1-U630/'Antigo 2020 2'!U630)),0,ABS(1-U630/'Antigo 2020 2'!U630))</f>
        <v>0</v>
      </c>
      <c r="Y630" s="56">
        <f>INT(X630*100000000000)</f>
        <v>0</v>
      </c>
      <c r="Z630" s="15">
        <f>IF(COUNTIF(Y$5:Y630,Y630)&gt;1,RANK(Y630,Y$5:Y$857)+COUNTIF(Y$5:Y630,Y630)-1,RANK(Y630,Y$5:Y$857))</f>
        <v>626</v>
      </c>
    </row>
    <row r="631" spans="1:26" ht="16.5" thickTop="1" thickBot="1">
      <c r="A631" s="65" t="s">
        <v>1736</v>
      </c>
      <c r="B631" s="66" t="s">
        <v>1283</v>
      </c>
      <c r="C631" s="67">
        <v>949.5</v>
      </c>
      <c r="D631" s="67">
        <v>882</v>
      </c>
      <c r="E631" s="67">
        <f>(C631+D631)/2</f>
        <v>915.75</v>
      </c>
      <c r="F631" s="68">
        <v>1604</v>
      </c>
      <c r="G631" s="68">
        <f>E631+F631</f>
        <v>2519.75</v>
      </c>
      <c r="H631" s="68">
        <v>219</v>
      </c>
      <c r="I631" s="68">
        <v>110</v>
      </c>
      <c r="J631" s="68">
        <v>0</v>
      </c>
      <c r="K631" s="68">
        <v>78</v>
      </c>
      <c r="L631" s="68">
        <v>26</v>
      </c>
      <c r="M631" s="68">
        <v>45</v>
      </c>
      <c r="N631" s="68">
        <v>12</v>
      </c>
      <c r="O631" s="68" t="s">
        <v>23</v>
      </c>
      <c r="P631" s="70" t="e">
        <f>$U631</f>
        <v>#DIV/0!</v>
      </c>
      <c r="Q631" s="11">
        <f>G631/G$858*0.35</f>
        <v>0.64822675486953318</v>
      </c>
      <c r="R631" s="12">
        <f>H631/H$858*0.3</f>
        <v>0.32849999999999996</v>
      </c>
      <c r="S631" s="13">
        <f>W631/W$858*0.3</f>
        <v>0.36294642857142856</v>
      </c>
      <c r="T631" s="12" t="e">
        <f>V631/V$858*0.05</f>
        <v>#DIV/0!</v>
      </c>
      <c r="U631" s="14" t="e">
        <f>Q631+R631+S631+T631</f>
        <v>#DIV/0!</v>
      </c>
      <c r="V631" s="15">
        <f>IF(O631="Não",0,1)</f>
        <v>0</v>
      </c>
      <c r="W631" s="15">
        <f>IF(ISERROR(I631+J631+K631+L631+M631+N631),0,I631+J631+K631+L631+M631+N631)</f>
        <v>271</v>
      </c>
      <c r="X631" s="44">
        <f>IF(ISERROR(ABS(1-U631/'Antigo 2020 2'!U631)),0,ABS(1-U631/'Antigo 2020 2'!U631))</f>
        <v>0</v>
      </c>
      <c r="Y631" s="56">
        <f>INT(X631*100000000000)</f>
        <v>0</v>
      </c>
      <c r="Z631" s="15">
        <f>IF(COUNTIF(Y$5:Y631,Y631)&gt;1,RANK(Y631,Y$5:Y$857)+COUNTIF(Y$5:Y631,Y631)-1,RANK(Y631,Y$5:Y$857))</f>
        <v>627</v>
      </c>
    </row>
    <row r="632" spans="1:26" ht="16.5" thickTop="1" thickBot="1">
      <c r="A632" s="65" t="s">
        <v>1284</v>
      </c>
      <c r="B632" s="66" t="s">
        <v>1285</v>
      </c>
      <c r="C632" s="67">
        <v>0</v>
      </c>
      <c r="D632" s="67">
        <v>0</v>
      </c>
      <c r="E632" s="67">
        <f>(C632+D632)/2</f>
        <v>0</v>
      </c>
      <c r="F632" s="68">
        <v>32</v>
      </c>
      <c r="G632" s="68">
        <f>E632+F632</f>
        <v>32</v>
      </c>
      <c r="H632" s="68">
        <v>220</v>
      </c>
      <c r="I632" s="68">
        <v>0</v>
      </c>
      <c r="J632" s="68">
        <v>0</v>
      </c>
      <c r="K632" s="68">
        <v>0</v>
      </c>
      <c r="L632" s="68">
        <v>0</v>
      </c>
      <c r="M632" s="68">
        <v>0</v>
      </c>
      <c r="N632" s="68">
        <v>0</v>
      </c>
      <c r="O632" s="68" t="s">
        <v>23</v>
      </c>
      <c r="P632" s="70" t="e">
        <f>$U632</f>
        <v>#DIV/0!</v>
      </c>
      <c r="Q632" s="11">
        <f>G632/G$858*0.35</f>
        <v>8.2322675486953319E-3</v>
      </c>
      <c r="R632" s="12">
        <f>H632/H$858*0.3</f>
        <v>0.33</v>
      </c>
      <c r="S632" s="13">
        <f>W632/W$858*0.3</f>
        <v>0</v>
      </c>
      <c r="T632" s="12" t="e">
        <f>V632/V$858*0.05</f>
        <v>#DIV/0!</v>
      </c>
      <c r="U632" s="14" t="e">
        <f>Q632+R632+S632+T632</f>
        <v>#DIV/0!</v>
      </c>
      <c r="V632" s="15">
        <f>IF(O632="Não",0,1)</f>
        <v>0</v>
      </c>
      <c r="W632" s="15">
        <f>IF(ISERROR(I632+J632+K632+L632+M632+N632),0,I632+J632+K632+L632+M632+N632)</f>
        <v>0</v>
      </c>
      <c r="X632" s="44">
        <f>IF(ISERROR(ABS(1-U632/'Antigo 2020 2'!U632)),0,ABS(1-U632/'Antigo 2020 2'!U632))</f>
        <v>0</v>
      </c>
      <c r="Y632" s="56">
        <f>INT(X632*100000000000)</f>
        <v>0</v>
      </c>
      <c r="Z632" s="15">
        <f>IF(COUNTIF(Y$5:Y632,Y632)&gt;1,RANK(Y632,Y$5:Y$857)+COUNTIF(Y$5:Y632,Y632)-1,RANK(Y632,Y$5:Y$857))</f>
        <v>628</v>
      </c>
    </row>
    <row r="633" spans="1:26" ht="16.5" thickTop="1" thickBot="1">
      <c r="A633" s="65" t="s">
        <v>1286</v>
      </c>
      <c r="B633" s="66" t="s">
        <v>1287</v>
      </c>
      <c r="C633" s="67">
        <v>9605</v>
      </c>
      <c r="D633" s="67">
        <v>9695</v>
      </c>
      <c r="E633" s="67">
        <f>(C633+D633)/2</f>
        <v>9650</v>
      </c>
      <c r="F633" s="68">
        <v>30000</v>
      </c>
      <c r="G633" s="68">
        <f>E633+F633</f>
        <v>39650</v>
      </c>
      <c r="H633" s="68">
        <v>1789</v>
      </c>
      <c r="I633" s="68">
        <v>389</v>
      </c>
      <c r="J633" s="68">
        <v>0</v>
      </c>
      <c r="K633" s="68">
        <v>150</v>
      </c>
      <c r="L633" s="68">
        <v>0</v>
      </c>
      <c r="M633" s="68">
        <v>0</v>
      </c>
      <c r="N633" s="68">
        <v>15</v>
      </c>
      <c r="O633" s="68" t="s">
        <v>23</v>
      </c>
      <c r="P633" s="70" t="e">
        <f>$U633</f>
        <v>#DIV/0!</v>
      </c>
      <c r="Q633" s="11">
        <f>G633/G$858*0.35</f>
        <v>10.200294009555311</v>
      </c>
      <c r="R633" s="12">
        <f>H633/H$858*0.3</f>
        <v>2.6835</v>
      </c>
      <c r="S633" s="13">
        <f>W633/W$858*0.3</f>
        <v>0.74196428571428563</v>
      </c>
      <c r="T633" s="12" t="e">
        <f>V633/V$858*0.05</f>
        <v>#DIV/0!</v>
      </c>
      <c r="U633" s="14" t="e">
        <f>Q633+R633+S633+T633</f>
        <v>#DIV/0!</v>
      </c>
      <c r="V633" s="15">
        <f>IF(O633="Não",0,1)</f>
        <v>0</v>
      </c>
      <c r="W633" s="15">
        <f>IF(ISERROR(I633+J633+K633+L633+M633+N633),0,I633+J633+K633+L633+M633+N633)</f>
        <v>554</v>
      </c>
      <c r="X633" s="44">
        <f>IF(ISERROR(ABS(1-U633/'Antigo 2020 2'!U633)),0,ABS(1-U633/'Antigo 2020 2'!U633))</f>
        <v>0</v>
      </c>
      <c r="Y633" s="56">
        <f>INT(X633*100000000000)</f>
        <v>0</v>
      </c>
      <c r="Z633" s="15">
        <f>IF(COUNTIF(Y$5:Y633,Y633)&gt;1,RANK(Y633,Y$5:Y$857)+COUNTIF(Y$5:Y633,Y633)-1,RANK(Y633,Y$5:Y$857))</f>
        <v>629</v>
      </c>
    </row>
    <row r="634" spans="1:26" ht="16.5" thickTop="1" thickBot="1">
      <c r="A634" s="65" t="s">
        <v>1288</v>
      </c>
      <c r="B634" s="66" t="s">
        <v>1289</v>
      </c>
      <c r="C634" s="67">
        <v>167.9</v>
      </c>
      <c r="D634" s="67">
        <v>134</v>
      </c>
      <c r="E634" s="67">
        <f>(C634+D634)/2</f>
        <v>150.94999999999999</v>
      </c>
      <c r="F634" s="68">
        <v>11216</v>
      </c>
      <c r="G634" s="68">
        <f>E634+F634</f>
        <v>11366.95</v>
      </c>
      <c r="H634" s="68">
        <v>487</v>
      </c>
      <c r="I634" s="68">
        <v>74</v>
      </c>
      <c r="J634" s="68">
        <v>0</v>
      </c>
      <c r="K634" s="68">
        <v>2</v>
      </c>
      <c r="L634" s="68">
        <v>0</v>
      </c>
      <c r="M634" s="68">
        <v>0</v>
      </c>
      <c r="N634" s="68">
        <v>7</v>
      </c>
      <c r="O634" s="68" t="s">
        <v>23</v>
      </c>
      <c r="P634" s="70" t="e">
        <f>$U634</f>
        <v>#DIV/0!</v>
      </c>
      <c r="Q634" s="11">
        <f>G634/G$858*0.35</f>
        <v>2.9242429253950752</v>
      </c>
      <c r="R634" s="12">
        <f>H634/H$858*0.3</f>
        <v>0.73050000000000004</v>
      </c>
      <c r="S634" s="13">
        <f>W634/W$858*0.3</f>
        <v>0.11116071428571429</v>
      </c>
      <c r="T634" s="12" t="e">
        <f>V634/V$858*0.05</f>
        <v>#DIV/0!</v>
      </c>
      <c r="U634" s="14" t="e">
        <f>Q634+R634+S634+T634</f>
        <v>#DIV/0!</v>
      </c>
      <c r="V634" s="15">
        <f>IF(O634="Não",0,1)</f>
        <v>0</v>
      </c>
      <c r="W634" s="15">
        <f>IF(ISERROR(I634+J634+K634+L634+M634+N634),0,I634+J634+K634+L634+M634+N634)</f>
        <v>83</v>
      </c>
      <c r="X634" s="44">
        <f>IF(ISERROR(ABS(1-U634/'Antigo 2020 2'!U634)),0,ABS(1-U634/'Antigo 2020 2'!U634))</f>
        <v>0</v>
      </c>
      <c r="Y634" s="56">
        <f>INT(X634*100000000000)</f>
        <v>0</v>
      </c>
      <c r="Z634" s="15">
        <f>IF(COUNTIF(Y$5:Y634,Y634)&gt;1,RANK(Y634,Y$5:Y$857)+COUNTIF(Y$5:Y634,Y634)-1,RANK(Y634,Y$5:Y$857))</f>
        <v>630</v>
      </c>
    </row>
    <row r="635" spans="1:26" ht="16.5" thickTop="1" thickBot="1">
      <c r="A635" s="65" t="s">
        <v>1290</v>
      </c>
      <c r="B635" s="66" t="s">
        <v>1291</v>
      </c>
      <c r="C635" s="67">
        <v>4698</v>
      </c>
      <c r="D635" s="67">
        <v>4727</v>
      </c>
      <c r="E635" s="67">
        <f>(C635+D635)/2</f>
        <v>4712.5</v>
      </c>
      <c r="F635" s="68">
        <v>316</v>
      </c>
      <c r="G635" s="68">
        <f>E635+F635</f>
        <v>5028.5</v>
      </c>
      <c r="H635" s="68">
        <v>1100</v>
      </c>
      <c r="I635" s="68">
        <v>107</v>
      </c>
      <c r="J635" s="68">
        <v>0</v>
      </c>
      <c r="K635" s="68">
        <v>0</v>
      </c>
      <c r="L635" s="68">
        <v>0</v>
      </c>
      <c r="M635" s="68">
        <v>0</v>
      </c>
      <c r="N635" s="68">
        <v>0</v>
      </c>
      <c r="O635" s="68" t="s">
        <v>23</v>
      </c>
      <c r="P635" s="70" t="e">
        <f>$U635</f>
        <v>#DIV/0!</v>
      </c>
      <c r="Q635" s="11">
        <f>G635/G$858*0.35</f>
        <v>1.2936236677692026</v>
      </c>
      <c r="R635" s="12">
        <f>H635/H$858*0.3</f>
        <v>1.65</v>
      </c>
      <c r="S635" s="13">
        <f>W635/W$858*0.3</f>
        <v>0.14330357142857142</v>
      </c>
      <c r="T635" s="12" t="e">
        <f>V635/V$858*0.05</f>
        <v>#DIV/0!</v>
      </c>
      <c r="U635" s="14" t="e">
        <f>Q635+R635+S635+T635</f>
        <v>#DIV/0!</v>
      </c>
      <c r="V635" s="15">
        <f>IF(O635="Não",0,1)</f>
        <v>0</v>
      </c>
      <c r="W635" s="15">
        <f>IF(ISERROR(I635+J635+K635+L635+M635+N635),0,I635+J635+K635+L635+M635+N635)</f>
        <v>107</v>
      </c>
      <c r="X635" s="44">
        <f>IF(ISERROR(ABS(1-U635/'Antigo 2020 2'!U635)),0,ABS(1-U635/'Antigo 2020 2'!U635))</f>
        <v>0</v>
      </c>
      <c r="Y635" s="56">
        <f>INT(X635*100000000000)</f>
        <v>0</v>
      </c>
      <c r="Z635" s="15">
        <f>IF(COUNTIF(Y$5:Y635,Y635)&gt;1,RANK(Y635,Y$5:Y$857)+COUNTIF(Y$5:Y635,Y635)-1,RANK(Y635,Y$5:Y$857))</f>
        <v>631</v>
      </c>
    </row>
    <row r="636" spans="1:26" ht="16.5" thickTop="1" thickBot="1">
      <c r="A636" s="65" t="s">
        <v>1292</v>
      </c>
      <c r="B636" s="66" t="s">
        <v>1293</v>
      </c>
      <c r="C636" s="67">
        <v>4180</v>
      </c>
      <c r="D636" s="67">
        <v>4210</v>
      </c>
      <c r="E636" s="67">
        <f>(C636+D636)/2</f>
        <v>4195</v>
      </c>
      <c r="F636" s="68">
        <v>15962</v>
      </c>
      <c r="G636" s="68">
        <f>E636+F636</f>
        <v>20157</v>
      </c>
      <c r="H636" s="68">
        <v>800</v>
      </c>
      <c r="I636" s="68">
        <v>160</v>
      </c>
      <c r="J636" s="68">
        <v>0</v>
      </c>
      <c r="K636" s="68">
        <v>30</v>
      </c>
      <c r="L636" s="68">
        <v>10</v>
      </c>
      <c r="M636" s="68">
        <v>0</v>
      </c>
      <c r="N636" s="68">
        <v>0</v>
      </c>
      <c r="O636" s="68" t="s">
        <v>30</v>
      </c>
      <c r="P636" s="70" t="e">
        <f>$U636</f>
        <v>#DIV/0!</v>
      </c>
      <c r="Q636" s="11">
        <f>G636/G$858*0.35</f>
        <v>5.1855567805953688</v>
      </c>
      <c r="R636" s="12">
        <f>H636/H$858*0.3</f>
        <v>1.2</v>
      </c>
      <c r="S636" s="13">
        <f>W636/W$858*0.3</f>
        <v>0.26785714285714285</v>
      </c>
      <c r="T636" s="12" t="e">
        <f>V636/V$858*0.05</f>
        <v>#DIV/0!</v>
      </c>
      <c r="U636" s="14" t="e">
        <f>Q636+R636+S636+T636</f>
        <v>#DIV/0!</v>
      </c>
      <c r="V636" s="15">
        <f>IF(O636="Não",0,1)</f>
        <v>1</v>
      </c>
      <c r="W636" s="15">
        <f>IF(ISERROR(I636+J636+K636+L636+M636+N636),0,I636+J636+K636+L636+M636+N636)</f>
        <v>200</v>
      </c>
      <c r="X636" s="44">
        <f>IF(ISERROR(ABS(1-U636/'Antigo 2020 2'!U636)),0,ABS(1-U636/'Antigo 2020 2'!U636))</f>
        <v>0</v>
      </c>
      <c r="Y636" s="56">
        <f>INT(X636*100000000000)</f>
        <v>0</v>
      </c>
      <c r="Z636" s="15">
        <f>IF(COUNTIF(Y$5:Y636,Y636)&gt;1,RANK(Y636,Y$5:Y$857)+COUNTIF(Y$5:Y636,Y636)-1,RANK(Y636,Y$5:Y$857))</f>
        <v>632</v>
      </c>
    </row>
    <row r="637" spans="1:26" ht="16.5" thickTop="1" thickBot="1">
      <c r="A637" s="65" t="s">
        <v>1294</v>
      </c>
      <c r="B637" s="66" t="s">
        <v>1295</v>
      </c>
      <c r="C637" s="67">
        <v>547</v>
      </c>
      <c r="D637" s="67">
        <v>578</v>
      </c>
      <c r="E637" s="67">
        <f>(C637+D637)/2</f>
        <v>562.5</v>
      </c>
      <c r="F637" s="68">
        <v>60955</v>
      </c>
      <c r="G637" s="68">
        <f>E637+F637</f>
        <v>61517.5</v>
      </c>
      <c r="H637" s="68">
        <v>980</v>
      </c>
      <c r="I637" s="68">
        <v>197</v>
      </c>
      <c r="J637" s="68">
        <v>0</v>
      </c>
      <c r="K637" s="68">
        <v>236</v>
      </c>
      <c r="L637" s="68">
        <v>0</v>
      </c>
      <c r="M637" s="68">
        <v>0</v>
      </c>
      <c r="N637" s="68">
        <v>32</v>
      </c>
      <c r="O637" s="68" t="s">
        <v>30</v>
      </c>
      <c r="P637" s="70" t="e">
        <f>$U637</f>
        <v>#DIV/0!</v>
      </c>
      <c r="Q637" s="11">
        <f>G637/G$858*0.35</f>
        <v>15.825891216464534</v>
      </c>
      <c r="R637" s="12">
        <f>H637/H$858*0.3</f>
        <v>1.47</v>
      </c>
      <c r="S637" s="13">
        <f>W637/W$858*0.3</f>
        <v>0.6227678571428571</v>
      </c>
      <c r="T637" s="12" t="e">
        <f>V637/V$858*0.05</f>
        <v>#DIV/0!</v>
      </c>
      <c r="U637" s="14" t="e">
        <f>Q637+R637+S637+T637</f>
        <v>#DIV/0!</v>
      </c>
      <c r="V637" s="15">
        <f>IF(O637="Não",0,1)</f>
        <v>1</v>
      </c>
      <c r="W637" s="15">
        <f>IF(ISERROR(I637+J637+K637+L637+M637+N637),0,I637+J637+K637+L637+M637+N637)</f>
        <v>465</v>
      </c>
      <c r="X637" s="44">
        <f>IF(ISERROR(ABS(1-U637/'Antigo 2020 2'!U637)),0,ABS(1-U637/'Antigo 2020 2'!U637))</f>
        <v>0</v>
      </c>
      <c r="Y637" s="56">
        <f>INT(X637*100000000000)</f>
        <v>0</v>
      </c>
      <c r="Z637" s="15">
        <f>IF(COUNTIF(Y$5:Y637,Y637)&gt;1,RANK(Y637,Y$5:Y$857)+COUNTIF(Y$5:Y637,Y637)-1,RANK(Y637,Y$5:Y$857))</f>
        <v>633</v>
      </c>
    </row>
    <row r="638" spans="1:26" ht="16.5" thickTop="1" thickBot="1">
      <c r="A638" s="65" t="s">
        <v>1296</v>
      </c>
      <c r="B638" s="66" t="s">
        <v>1297</v>
      </c>
      <c r="C638" s="67">
        <v>1672.5</v>
      </c>
      <c r="D638" s="67">
        <v>1422</v>
      </c>
      <c r="E638" s="67">
        <f>(C638+D638)/2</f>
        <v>1547.25</v>
      </c>
      <c r="F638" s="68">
        <v>2829</v>
      </c>
      <c r="G638" s="68">
        <f>E638+F638</f>
        <v>4376.25</v>
      </c>
      <c r="H638" s="68">
        <v>500</v>
      </c>
      <c r="I638" s="68">
        <v>101</v>
      </c>
      <c r="J638" s="68">
        <v>98</v>
      </c>
      <c r="K638" s="68">
        <v>43</v>
      </c>
      <c r="L638" s="68">
        <v>0</v>
      </c>
      <c r="M638" s="68">
        <v>0</v>
      </c>
      <c r="N638" s="68">
        <v>12</v>
      </c>
      <c r="O638" s="68" t="s">
        <v>30</v>
      </c>
      <c r="P638" s="70" t="e">
        <f>$U638</f>
        <v>#DIV/0!</v>
      </c>
      <c r="Q638" s="11">
        <f>G638/G$858*0.35</f>
        <v>1.1258269018743108</v>
      </c>
      <c r="R638" s="12">
        <f>H638/H$858*0.3</f>
        <v>0.75</v>
      </c>
      <c r="S638" s="13">
        <f>W638/W$858*0.3</f>
        <v>0.34017857142857139</v>
      </c>
      <c r="T638" s="12" t="e">
        <f>V638/V$858*0.05</f>
        <v>#DIV/0!</v>
      </c>
      <c r="U638" s="14" t="e">
        <f>Q638+R638+S638+T638</f>
        <v>#DIV/0!</v>
      </c>
      <c r="V638" s="15">
        <f>IF(O638="Não",0,1)</f>
        <v>1</v>
      </c>
      <c r="W638" s="15">
        <f>IF(ISERROR(I638+J638+K638+L638+M638+N638),0,I638+J638+K638+L638+M638+N638)</f>
        <v>254</v>
      </c>
      <c r="X638" s="44">
        <f>IF(ISERROR(ABS(1-U638/'Antigo 2020 2'!U638)),0,ABS(1-U638/'Antigo 2020 2'!U638))</f>
        <v>0</v>
      </c>
      <c r="Y638" s="56">
        <f>INT(X638*100000000000)</f>
        <v>0</v>
      </c>
      <c r="Z638" s="15">
        <f>IF(COUNTIF(Y$5:Y638,Y638)&gt;1,RANK(Y638,Y$5:Y$857)+COUNTIF(Y$5:Y638,Y638)-1,RANK(Y638,Y$5:Y$857))</f>
        <v>634</v>
      </c>
    </row>
    <row r="639" spans="1:26" ht="16.5" thickTop="1" thickBot="1">
      <c r="A639" s="65" t="s">
        <v>1298</v>
      </c>
      <c r="B639" s="66" t="s">
        <v>1299</v>
      </c>
      <c r="C639" s="67">
        <v>5879.5</v>
      </c>
      <c r="D639" s="67">
        <v>8879</v>
      </c>
      <c r="E639" s="67">
        <f>(C639+D639)/2</f>
        <v>7379.25</v>
      </c>
      <c r="F639" s="68">
        <v>61933</v>
      </c>
      <c r="G639" s="68">
        <f>E639+F639</f>
        <v>69312.25</v>
      </c>
      <c r="H639" s="68">
        <v>980</v>
      </c>
      <c r="I639" s="68">
        <v>61</v>
      </c>
      <c r="J639" s="68">
        <v>0</v>
      </c>
      <c r="K639" s="68">
        <v>50</v>
      </c>
      <c r="L639" s="68">
        <v>0</v>
      </c>
      <c r="M639" s="68">
        <v>0</v>
      </c>
      <c r="N639" s="68">
        <v>20</v>
      </c>
      <c r="O639" s="68" t="s">
        <v>30</v>
      </c>
      <c r="P639" s="70" t="e">
        <f>$U639</f>
        <v>#DIV/0!</v>
      </c>
      <c r="Q639" s="11">
        <f>G639/G$858*0.35</f>
        <v>17.831155825064311</v>
      </c>
      <c r="R639" s="12">
        <f>H639/H$858*0.3</f>
        <v>1.47</v>
      </c>
      <c r="S639" s="13">
        <f>W639/W$858*0.3</f>
        <v>0.17544642857142859</v>
      </c>
      <c r="T639" s="12" t="e">
        <f>V639/V$858*0.05</f>
        <v>#DIV/0!</v>
      </c>
      <c r="U639" s="14" t="e">
        <f>Q639+R639+S639+T639</f>
        <v>#DIV/0!</v>
      </c>
      <c r="V639" s="15">
        <f>IF(O639="Não",0,1)</f>
        <v>1</v>
      </c>
      <c r="W639" s="15">
        <f>IF(ISERROR(I639+J639+K639+L639+M639+N639),0,I639+J639+K639+L639+M639+N639)</f>
        <v>131</v>
      </c>
      <c r="X639" s="44">
        <f>IF(ISERROR(ABS(1-U639/'Antigo 2020 2'!U639)),0,ABS(1-U639/'Antigo 2020 2'!U639))</f>
        <v>0</v>
      </c>
      <c r="Y639" s="56">
        <f>INT(X639*100000000000)</f>
        <v>0</v>
      </c>
      <c r="Z639" s="15">
        <f>IF(COUNTIF(Y$5:Y639,Y639)&gt;1,RANK(Y639,Y$5:Y$857)+COUNTIF(Y$5:Y639,Y639)-1,RANK(Y639,Y$5:Y$857))</f>
        <v>635</v>
      </c>
    </row>
    <row r="640" spans="1:26" ht="25.5" thickTop="1" thickBot="1">
      <c r="A640" s="65" t="s">
        <v>1300</v>
      </c>
      <c r="B640" s="66" t="s">
        <v>1301</v>
      </c>
      <c r="C640" s="67">
        <v>7981.5</v>
      </c>
      <c r="D640" s="67">
        <v>7332</v>
      </c>
      <c r="E640" s="67">
        <f>(C640+D640)/2</f>
        <v>7656.75</v>
      </c>
      <c r="F640" s="68">
        <v>10226</v>
      </c>
      <c r="G640" s="68">
        <f>E640+F640</f>
        <v>17882.75</v>
      </c>
      <c r="H640" s="68">
        <v>2050</v>
      </c>
      <c r="I640" s="68">
        <v>175</v>
      </c>
      <c r="J640" s="68">
        <v>0</v>
      </c>
      <c r="K640" s="68"/>
      <c r="L640" s="68">
        <v>96</v>
      </c>
      <c r="M640" s="68">
        <v>0</v>
      </c>
      <c r="N640" s="68">
        <v>26</v>
      </c>
      <c r="O640" s="68" t="s">
        <v>30</v>
      </c>
      <c r="P640" s="70" t="e">
        <f>$U640</f>
        <v>#DIV/0!</v>
      </c>
      <c r="Q640" s="11">
        <f>G640/G$858*0.35</f>
        <v>4.6004869533259827</v>
      </c>
      <c r="R640" s="12">
        <f>H640/H$858*0.3</f>
        <v>3.0749999999999997</v>
      </c>
      <c r="S640" s="13">
        <f>W640/W$858*0.3</f>
        <v>0.39776785714285717</v>
      </c>
      <c r="T640" s="12" t="e">
        <f>V640/V$858*0.05</f>
        <v>#DIV/0!</v>
      </c>
      <c r="U640" s="14" t="e">
        <f>Q640+R640+S640+T640</f>
        <v>#DIV/0!</v>
      </c>
      <c r="V640" s="15">
        <f>IF(O640="Não",0,1)</f>
        <v>1</v>
      </c>
      <c r="W640" s="15">
        <f>IF(ISERROR(I640+J640+K640+L640+M640+N640),0,I640+J640+K640+L640+M640+N640)</f>
        <v>297</v>
      </c>
      <c r="X640" s="44">
        <f>IF(ISERROR(ABS(1-U640/'Antigo 2020 2'!U640)),0,ABS(1-U640/'Antigo 2020 2'!U640))</f>
        <v>0</v>
      </c>
      <c r="Y640" s="56">
        <f>INT(X640*100000000000)</f>
        <v>0</v>
      </c>
      <c r="Z640" s="15">
        <f>IF(COUNTIF(Y$5:Y640,Y640)&gt;1,RANK(Y640,Y$5:Y$857)+COUNTIF(Y$5:Y640,Y640)-1,RANK(Y640,Y$5:Y$857))</f>
        <v>636</v>
      </c>
    </row>
    <row r="641" spans="1:26" ht="25.5" thickTop="1" thickBot="1">
      <c r="A641" s="65" t="s">
        <v>1302</v>
      </c>
      <c r="B641" s="66" t="s">
        <v>1303</v>
      </c>
      <c r="C641" s="67">
        <v>144</v>
      </c>
      <c r="D641" s="67">
        <v>166</v>
      </c>
      <c r="E641" s="67">
        <f>(C641+D641)/2</f>
        <v>155</v>
      </c>
      <c r="F641" s="68">
        <v>1310</v>
      </c>
      <c r="G641" s="68">
        <f>E641+F641</f>
        <v>1465</v>
      </c>
      <c r="H641" s="68">
        <v>90</v>
      </c>
      <c r="I641" s="68">
        <v>43</v>
      </c>
      <c r="J641" s="68">
        <v>0</v>
      </c>
      <c r="K641" s="68">
        <v>0</v>
      </c>
      <c r="L641" s="68">
        <v>0</v>
      </c>
      <c r="M641" s="68">
        <v>0</v>
      </c>
      <c r="N641" s="68">
        <v>40</v>
      </c>
      <c r="O641" s="68" t="s">
        <v>30</v>
      </c>
      <c r="P641" s="70" t="e">
        <f>$U641</f>
        <v>#DIV/0!</v>
      </c>
      <c r="Q641" s="11">
        <f>G641/G$858*0.35</f>
        <v>0.37688349871370813</v>
      </c>
      <c r="R641" s="12">
        <f>H641/H$858*0.3</f>
        <v>0.13500000000000001</v>
      </c>
      <c r="S641" s="13">
        <f>W641/W$858*0.3</f>
        <v>0.11116071428571429</v>
      </c>
      <c r="T641" s="12" t="e">
        <f>V641/V$858*0.05</f>
        <v>#DIV/0!</v>
      </c>
      <c r="U641" s="14" t="e">
        <f>Q641+R641+S641+T641</f>
        <v>#DIV/0!</v>
      </c>
      <c r="V641" s="15">
        <f>IF(O641="Não",0,1)</f>
        <v>1</v>
      </c>
      <c r="W641" s="15">
        <f>IF(ISERROR(I641+J641+K641+L641+M641+N641),0,I641+J641+K641+L641+M641+N641)</f>
        <v>83</v>
      </c>
      <c r="X641" s="44">
        <f>IF(ISERROR(ABS(1-U641/'Antigo 2020 2'!U641)),0,ABS(1-U641/'Antigo 2020 2'!U641))</f>
        <v>0</v>
      </c>
      <c r="Y641" s="56">
        <f>INT(X641*100000000000)</f>
        <v>0</v>
      </c>
      <c r="Z641" s="15">
        <f>IF(COUNTIF(Y$5:Y641,Y641)&gt;1,RANK(Y641,Y$5:Y$857)+COUNTIF(Y$5:Y641,Y641)-1,RANK(Y641,Y$5:Y$857))</f>
        <v>637</v>
      </c>
    </row>
    <row r="642" spans="1:26" ht="16.5" thickTop="1" thickBot="1">
      <c r="A642" s="65" t="s">
        <v>1304</v>
      </c>
      <c r="B642" s="66" t="s">
        <v>1305</v>
      </c>
      <c r="C642" s="67">
        <v>1283</v>
      </c>
      <c r="D642" s="67">
        <v>1259</v>
      </c>
      <c r="E642" s="67">
        <f>(C642+D642)/2</f>
        <v>1271</v>
      </c>
      <c r="F642" s="68">
        <v>1425</v>
      </c>
      <c r="G642" s="68">
        <f>E642+F642</f>
        <v>2696</v>
      </c>
      <c r="H642" s="68">
        <v>128</v>
      </c>
      <c r="I642" s="68">
        <v>0</v>
      </c>
      <c r="J642" s="68">
        <v>0</v>
      </c>
      <c r="K642" s="68">
        <v>0</v>
      </c>
      <c r="L642" s="68">
        <v>0</v>
      </c>
      <c r="M642" s="68">
        <v>0</v>
      </c>
      <c r="N642" s="68">
        <v>0</v>
      </c>
      <c r="O642" s="68" t="s">
        <v>23</v>
      </c>
      <c r="P642" s="70" t="e">
        <f>$U642</f>
        <v>#DIV/0!</v>
      </c>
      <c r="Q642" s="11">
        <f>G642/G$858*0.35</f>
        <v>0.69356854097758169</v>
      </c>
      <c r="R642" s="12">
        <f>H642/H$858*0.3</f>
        <v>0.192</v>
      </c>
      <c r="S642" s="13">
        <f>W642/W$858*0.3</f>
        <v>0</v>
      </c>
      <c r="T642" s="12" t="e">
        <f>V642/V$858*0.05</f>
        <v>#DIV/0!</v>
      </c>
      <c r="U642" s="14" t="e">
        <f>Q642+R642+S642+T642</f>
        <v>#DIV/0!</v>
      </c>
      <c r="V642" s="15">
        <f>IF(O642="Não",0,1)</f>
        <v>0</v>
      </c>
      <c r="W642" s="15">
        <f>IF(ISERROR(I642+J642+K642+L642+M642+N642),0,I642+J642+K642+L642+M642+N642)</f>
        <v>0</v>
      </c>
      <c r="X642" s="44">
        <f>IF(ISERROR(ABS(1-U642/'Antigo 2020 2'!U642)),0,ABS(1-U642/'Antigo 2020 2'!U642))</f>
        <v>0</v>
      </c>
      <c r="Y642" s="56">
        <f>INT(X642*100000000000)</f>
        <v>0</v>
      </c>
      <c r="Z642" s="15">
        <f>IF(COUNTIF(Y$5:Y642,Y642)&gt;1,RANK(Y642,Y$5:Y$857)+COUNTIF(Y$5:Y642,Y642)-1,RANK(Y642,Y$5:Y$857))</f>
        <v>638</v>
      </c>
    </row>
    <row r="643" spans="1:26" ht="16.5" thickTop="1" thickBot="1">
      <c r="A643" s="65" t="s">
        <v>1306</v>
      </c>
      <c r="B643" s="66" t="s">
        <v>1307</v>
      </c>
      <c r="C643" s="67">
        <v>64</v>
      </c>
      <c r="D643" s="67">
        <v>56</v>
      </c>
      <c r="E643" s="67">
        <f>(C643+D643)/2</f>
        <v>60</v>
      </c>
      <c r="F643" s="68">
        <v>1067</v>
      </c>
      <c r="G643" s="68">
        <f>E643+F643</f>
        <v>1127</v>
      </c>
      <c r="H643" s="68">
        <v>10</v>
      </c>
      <c r="I643" s="68">
        <v>0</v>
      </c>
      <c r="J643" s="68">
        <v>0</v>
      </c>
      <c r="K643" s="68">
        <v>0</v>
      </c>
      <c r="L643" s="68">
        <v>0</v>
      </c>
      <c r="M643" s="68">
        <v>0</v>
      </c>
      <c r="N643" s="68">
        <v>0</v>
      </c>
      <c r="O643" s="68" t="s">
        <v>23</v>
      </c>
      <c r="P643" s="70" t="e">
        <f>$U643</f>
        <v>#DIV/0!</v>
      </c>
      <c r="Q643" s="11">
        <f>G643/G$858*0.35</f>
        <v>0.28993017273061372</v>
      </c>
      <c r="R643" s="12">
        <f>H643/H$858*0.3</f>
        <v>1.4999999999999999E-2</v>
      </c>
      <c r="S643" s="13">
        <f>W643/W$858*0.3</f>
        <v>0</v>
      </c>
      <c r="T643" s="12" t="e">
        <f>V643/V$858*0.05</f>
        <v>#DIV/0!</v>
      </c>
      <c r="U643" s="14" t="e">
        <f>Q643+R643+S643+T643</f>
        <v>#DIV/0!</v>
      </c>
      <c r="V643" s="15">
        <f>IF(O643="Não",0,1)</f>
        <v>0</v>
      </c>
      <c r="W643" s="15">
        <f>IF(ISERROR(I643+J643+K643+L643+M643+N643),0,I643+J643+K643+L643+M643+N643)</f>
        <v>0</v>
      </c>
      <c r="X643" s="44">
        <f>IF(ISERROR(ABS(1-U643/'Antigo 2020 2'!U643)),0,ABS(1-U643/'Antigo 2020 2'!U643))</f>
        <v>0</v>
      </c>
      <c r="Y643" s="56">
        <f>INT(X643*100000000000)</f>
        <v>0</v>
      </c>
      <c r="Z643" s="15">
        <f>IF(COUNTIF(Y$5:Y643,Y643)&gt;1,RANK(Y643,Y$5:Y$857)+COUNTIF(Y$5:Y643,Y643)-1,RANK(Y643,Y$5:Y$857))</f>
        <v>639</v>
      </c>
    </row>
    <row r="644" spans="1:26" ht="16.5" thickTop="1" thickBot="1">
      <c r="A644" s="65" t="s">
        <v>1308</v>
      </c>
      <c r="B644" s="66" t="s">
        <v>1309</v>
      </c>
      <c r="C644" s="67">
        <v>4465</v>
      </c>
      <c r="D644" s="67">
        <v>3865</v>
      </c>
      <c r="E644" s="67">
        <f>(C644+D644)/2</f>
        <v>4165</v>
      </c>
      <c r="F644" s="68">
        <v>11127</v>
      </c>
      <c r="G644" s="68">
        <f>E644+F644</f>
        <v>15292</v>
      </c>
      <c r="H644" s="68">
        <v>300</v>
      </c>
      <c r="I644" s="68">
        <v>2</v>
      </c>
      <c r="J644" s="68">
        <v>0</v>
      </c>
      <c r="K644" s="68">
        <v>30</v>
      </c>
      <c r="L644" s="68">
        <v>0</v>
      </c>
      <c r="M644" s="68">
        <v>0</v>
      </c>
      <c r="N644" s="68">
        <v>21</v>
      </c>
      <c r="O644" s="68" t="s">
        <v>23</v>
      </c>
      <c r="P644" s="70" t="e">
        <f>$U644</f>
        <v>#DIV/0!</v>
      </c>
      <c r="Q644" s="11">
        <f>G644/G$858*0.35</f>
        <v>3.9339948548327821</v>
      </c>
      <c r="R644" s="12">
        <f>H644/H$858*0.3</f>
        <v>0.44999999999999996</v>
      </c>
      <c r="S644" s="13">
        <f>W644/W$858*0.3</f>
        <v>7.0982142857142855E-2</v>
      </c>
      <c r="T644" s="12" t="e">
        <f>V644/V$858*0.05</f>
        <v>#DIV/0!</v>
      </c>
      <c r="U644" s="14" t="e">
        <f>Q644+R644+S644+T644</f>
        <v>#DIV/0!</v>
      </c>
      <c r="V644" s="15">
        <f>IF(O644="Não",0,1)</f>
        <v>0</v>
      </c>
      <c r="W644" s="15">
        <f>IF(ISERROR(I644+J644+K644+L644+M644+N644),0,I644+J644+K644+L644+M644+N644)</f>
        <v>53</v>
      </c>
      <c r="X644" s="44">
        <f>IF(ISERROR(ABS(1-U644/'Antigo 2020 2'!U644)),0,ABS(1-U644/'Antigo 2020 2'!U644))</f>
        <v>0</v>
      </c>
      <c r="Y644" s="56">
        <f>INT(X644*100000000000)</f>
        <v>0</v>
      </c>
      <c r="Z644" s="15">
        <f>IF(COUNTIF(Y$5:Y644,Y644)&gt;1,RANK(Y644,Y$5:Y$857)+COUNTIF(Y$5:Y644,Y644)-1,RANK(Y644,Y$5:Y$857))</f>
        <v>640</v>
      </c>
    </row>
    <row r="645" spans="1:26" ht="16.5" thickTop="1" thickBot="1">
      <c r="A645" s="65" t="s">
        <v>1310</v>
      </c>
      <c r="B645" s="66" t="s">
        <v>1311</v>
      </c>
      <c r="C645" s="67">
        <v>472</v>
      </c>
      <c r="D645" s="67">
        <v>430</v>
      </c>
      <c r="E645" s="67">
        <f>(C645+D645)/2</f>
        <v>451</v>
      </c>
      <c r="F645" s="68">
        <v>21155</v>
      </c>
      <c r="G645" s="68">
        <f>E645+F645</f>
        <v>21606</v>
      </c>
      <c r="H645" s="68">
        <v>1072</v>
      </c>
      <c r="I645" s="68">
        <v>67</v>
      </c>
      <c r="J645" s="68">
        <v>0</v>
      </c>
      <c r="K645" s="68">
        <v>60</v>
      </c>
      <c r="L645" s="68">
        <v>75</v>
      </c>
      <c r="M645" s="68">
        <v>50</v>
      </c>
      <c r="N645" s="68">
        <v>185</v>
      </c>
      <c r="O645" s="68" t="s">
        <v>30</v>
      </c>
      <c r="P645" s="70" t="e">
        <f>$U645</f>
        <v>#DIV/0!</v>
      </c>
      <c r="Q645" s="11">
        <f>G645/G$858*0.35</f>
        <v>5.5583241455347299</v>
      </c>
      <c r="R645" s="12">
        <f>H645/H$858*0.3</f>
        <v>1.6080000000000001</v>
      </c>
      <c r="S645" s="13">
        <f>W645/W$858*0.3</f>
        <v>0.58526785714285712</v>
      </c>
      <c r="T645" s="12" t="e">
        <f>V645/V$858*0.05</f>
        <v>#DIV/0!</v>
      </c>
      <c r="U645" s="14" t="e">
        <f>Q645+R645+S645+T645</f>
        <v>#DIV/0!</v>
      </c>
      <c r="V645" s="15">
        <f>IF(O645="Não",0,1)</f>
        <v>1</v>
      </c>
      <c r="W645" s="15">
        <f>IF(ISERROR(I645+J645+K645+L645+M645+N645),0,I645+J645+K645+L645+M645+N645)</f>
        <v>437</v>
      </c>
      <c r="X645" s="44">
        <f>IF(ISERROR(ABS(1-U645/'Antigo 2020 2'!U645)),0,ABS(1-U645/'Antigo 2020 2'!U645))</f>
        <v>0</v>
      </c>
      <c r="Y645" s="56">
        <f>INT(X645*100000000000)</f>
        <v>0</v>
      </c>
      <c r="Z645" s="15">
        <f>IF(COUNTIF(Y$5:Y645,Y645)&gt;1,RANK(Y645,Y$5:Y$857)+COUNTIF(Y$5:Y645,Y645)-1,RANK(Y645,Y$5:Y$857))</f>
        <v>641</v>
      </c>
    </row>
    <row r="646" spans="1:26" ht="16.5" thickTop="1" thickBot="1">
      <c r="A646" s="65" t="s">
        <v>1312</v>
      </c>
      <c r="B646" s="66" t="s">
        <v>1313</v>
      </c>
      <c r="C646" s="67">
        <v>397.90000000000003</v>
      </c>
      <c r="D646" s="67">
        <v>400</v>
      </c>
      <c r="E646" s="67">
        <f>(C646+D646)/2</f>
        <v>398.95000000000005</v>
      </c>
      <c r="F646" s="68">
        <v>3710</v>
      </c>
      <c r="G646" s="68">
        <f>E646+F646</f>
        <v>4108.95</v>
      </c>
      <c r="H646" s="68">
        <v>240</v>
      </c>
      <c r="I646" s="68">
        <v>38</v>
      </c>
      <c r="J646" s="68">
        <v>0</v>
      </c>
      <c r="K646" s="68">
        <v>45</v>
      </c>
      <c r="L646" s="68">
        <v>0</v>
      </c>
      <c r="M646" s="68">
        <v>0</v>
      </c>
      <c r="N646" s="68">
        <v>10</v>
      </c>
      <c r="O646" s="68" t="s">
        <v>23</v>
      </c>
      <c r="P646" s="70" t="e">
        <f>$U646</f>
        <v>#DIV/0!</v>
      </c>
      <c r="Q646" s="11">
        <f>G646/G$858*0.35</f>
        <v>1.0570617420066151</v>
      </c>
      <c r="R646" s="12">
        <f>H646/H$858*0.3</f>
        <v>0.36</v>
      </c>
      <c r="S646" s="13">
        <f>W646/W$858*0.3</f>
        <v>0.12455357142857143</v>
      </c>
      <c r="T646" s="12" t="e">
        <f>V646/V$858*0.05</f>
        <v>#DIV/0!</v>
      </c>
      <c r="U646" s="14" t="e">
        <f>Q646+R646+S646+T646</f>
        <v>#DIV/0!</v>
      </c>
      <c r="V646" s="15">
        <f>IF(O646="Não",0,1)</f>
        <v>0</v>
      </c>
      <c r="W646" s="15">
        <f>IF(ISERROR(I646+J646+K646+L646+M646+N646),0,I646+J646+K646+L646+M646+N646)</f>
        <v>93</v>
      </c>
      <c r="X646" s="44">
        <f>IF(ISERROR(ABS(1-U646/'Antigo 2020 2'!U646)),0,ABS(1-U646/'Antigo 2020 2'!U646))</f>
        <v>0</v>
      </c>
      <c r="Y646" s="56">
        <f>INT(X646*100000000000)</f>
        <v>0</v>
      </c>
      <c r="Z646" s="15">
        <f>IF(COUNTIF(Y$5:Y646,Y646)&gt;1,RANK(Y646,Y$5:Y$857)+COUNTIF(Y$5:Y646,Y646)-1,RANK(Y646,Y$5:Y$857))</f>
        <v>642</v>
      </c>
    </row>
    <row r="647" spans="1:26" ht="16.5" thickTop="1" thickBot="1">
      <c r="A647" s="65" t="s">
        <v>1314</v>
      </c>
      <c r="B647" s="66" t="s">
        <v>1315</v>
      </c>
      <c r="C647" s="67">
        <v>925</v>
      </c>
      <c r="D647" s="67">
        <v>1086</v>
      </c>
      <c r="E647" s="67">
        <f>(C647+D647)/2</f>
        <v>1005.5</v>
      </c>
      <c r="F647" s="68">
        <v>6340</v>
      </c>
      <c r="G647" s="68">
        <f>E647+F647</f>
        <v>7345.5</v>
      </c>
      <c r="H647" s="68">
        <v>800</v>
      </c>
      <c r="I647" s="68">
        <v>207</v>
      </c>
      <c r="J647" s="68">
        <v>0</v>
      </c>
      <c r="K647" s="68">
        <v>100</v>
      </c>
      <c r="L647" s="68">
        <v>40</v>
      </c>
      <c r="M647" s="68">
        <v>40</v>
      </c>
      <c r="N647" s="68">
        <v>10</v>
      </c>
      <c r="O647" s="68" t="s">
        <v>23</v>
      </c>
      <c r="P647" s="70" t="e">
        <f>$U647</f>
        <v>#DIV/0!</v>
      </c>
      <c r="Q647" s="11">
        <f>G647/G$858*0.35</f>
        <v>1.8896912899669238</v>
      </c>
      <c r="R647" s="12">
        <f>H647/H$858*0.3</f>
        <v>1.2</v>
      </c>
      <c r="S647" s="13">
        <f>W647/W$858*0.3</f>
        <v>0.53169642857142851</v>
      </c>
      <c r="T647" s="12" t="e">
        <f>V647/V$858*0.05</f>
        <v>#DIV/0!</v>
      </c>
      <c r="U647" s="14" t="e">
        <f>Q647+R647+S647+T647</f>
        <v>#DIV/0!</v>
      </c>
      <c r="V647" s="15">
        <f>IF(O647="Não",0,1)</f>
        <v>0</v>
      </c>
      <c r="W647" s="15">
        <f>IF(ISERROR(I647+J647+K647+L647+M647+N647),0,I647+J647+K647+L647+M647+N647)</f>
        <v>397</v>
      </c>
      <c r="X647" s="44">
        <f>IF(ISERROR(ABS(1-U647/'Antigo 2020 2'!U647)),0,ABS(1-U647/'Antigo 2020 2'!U647))</f>
        <v>0</v>
      </c>
      <c r="Y647" s="56">
        <f>INT(X647*100000000000)</f>
        <v>0</v>
      </c>
      <c r="Z647" s="15">
        <f>IF(COUNTIF(Y$5:Y647,Y647)&gt;1,RANK(Y647,Y$5:Y$857)+COUNTIF(Y$5:Y647,Y647)-1,RANK(Y647,Y$5:Y$857))</f>
        <v>643</v>
      </c>
    </row>
    <row r="648" spans="1:26" ht="16.5" thickTop="1" thickBot="1">
      <c r="A648" s="65" t="s">
        <v>1316</v>
      </c>
      <c r="B648" s="66" t="s">
        <v>1317</v>
      </c>
      <c r="C648" s="67">
        <v>2195</v>
      </c>
      <c r="D648" s="67">
        <v>2193</v>
      </c>
      <c r="E648" s="67">
        <f>(C648+D648)/2</f>
        <v>2194</v>
      </c>
      <c r="F648" s="68">
        <v>3992</v>
      </c>
      <c r="G648" s="68">
        <f>E648+F648</f>
        <v>6186</v>
      </c>
      <c r="H648" s="68">
        <v>1385</v>
      </c>
      <c r="I648" s="68">
        <v>89</v>
      </c>
      <c r="J648" s="68">
        <v>0</v>
      </c>
      <c r="K648" s="68">
        <v>0</v>
      </c>
      <c r="L648" s="68">
        <v>0</v>
      </c>
      <c r="M648" s="68">
        <v>0</v>
      </c>
      <c r="N648" s="68">
        <v>50</v>
      </c>
      <c r="O648" s="68" t="s">
        <v>30</v>
      </c>
      <c r="P648" s="70" t="e">
        <f>$U648</f>
        <v>#DIV/0!</v>
      </c>
      <c r="Q648" s="11">
        <f>G648/G$858*0.35</f>
        <v>1.5914002205071665</v>
      </c>
      <c r="R648" s="12">
        <f>H648/H$858*0.3</f>
        <v>2.0774999999999997</v>
      </c>
      <c r="S648" s="13">
        <f>W648/W$858*0.3</f>
        <v>0.18616071428571429</v>
      </c>
      <c r="T648" s="12" t="e">
        <f>V648/V$858*0.05</f>
        <v>#DIV/0!</v>
      </c>
      <c r="U648" s="14" t="e">
        <f>Q648+R648+S648+T648</f>
        <v>#DIV/0!</v>
      </c>
      <c r="V648" s="15">
        <f>IF(O648="Não",0,1)</f>
        <v>1</v>
      </c>
      <c r="W648" s="15">
        <f>IF(ISERROR(I648+J648+K648+L648+M648+N648),0,I648+J648+K648+L648+M648+N648)</f>
        <v>139</v>
      </c>
      <c r="X648" s="44">
        <f>IF(ISERROR(ABS(1-U648/'Antigo 2020 2'!U648)),0,ABS(1-U648/'Antigo 2020 2'!U648))</f>
        <v>0</v>
      </c>
      <c r="Y648" s="56">
        <f>INT(X648*100000000000)</f>
        <v>0</v>
      </c>
      <c r="Z648" s="15">
        <f>IF(COUNTIF(Y$5:Y648,Y648)&gt;1,RANK(Y648,Y$5:Y$857)+COUNTIF(Y$5:Y648,Y648)-1,RANK(Y648,Y$5:Y$857))</f>
        <v>644</v>
      </c>
    </row>
    <row r="649" spans="1:26" ht="16.5" thickTop="1" thickBot="1">
      <c r="A649" s="65" t="s">
        <v>1318</v>
      </c>
      <c r="B649" s="66" t="s">
        <v>1319</v>
      </c>
      <c r="C649" s="67">
        <v>222.12</v>
      </c>
      <c r="D649" s="67">
        <v>223</v>
      </c>
      <c r="E649" s="67">
        <f>(C649+D649)/2</f>
        <v>222.56</v>
      </c>
      <c r="F649" s="68">
        <v>10584</v>
      </c>
      <c r="G649" s="68">
        <f>E649+F649</f>
        <v>10806.56</v>
      </c>
      <c r="H649" s="68">
        <v>490</v>
      </c>
      <c r="I649" s="68">
        <v>161</v>
      </c>
      <c r="J649" s="68">
        <v>0</v>
      </c>
      <c r="K649" s="68">
        <v>24</v>
      </c>
      <c r="L649" s="68">
        <v>0</v>
      </c>
      <c r="M649" s="68">
        <v>0</v>
      </c>
      <c r="N649" s="68">
        <v>30</v>
      </c>
      <c r="O649" s="68" t="s">
        <v>30</v>
      </c>
      <c r="P649" s="70" t="e">
        <f>$U649</f>
        <v>#DIV/0!</v>
      </c>
      <c r="Q649" s="11">
        <f>G649/G$858*0.35</f>
        <v>2.7800779125321569</v>
      </c>
      <c r="R649" s="12">
        <f>H649/H$858*0.3</f>
        <v>0.73499999999999999</v>
      </c>
      <c r="S649" s="13">
        <f>W649/W$858*0.3</f>
        <v>0.28794642857142855</v>
      </c>
      <c r="T649" s="12" t="e">
        <f>V649/V$858*0.05</f>
        <v>#DIV/0!</v>
      </c>
      <c r="U649" s="14" t="e">
        <f>Q649+R649+S649+T649</f>
        <v>#DIV/0!</v>
      </c>
      <c r="V649" s="15">
        <f>IF(O649="Não",0,1)</f>
        <v>1</v>
      </c>
      <c r="W649" s="15">
        <f>IF(ISERROR(I649+J649+K649+L649+M649+N649),0,I649+J649+K649+L649+M649+N649)</f>
        <v>215</v>
      </c>
      <c r="X649" s="44">
        <f>IF(ISERROR(ABS(1-U649/'Antigo 2020 2'!U649)),0,ABS(1-U649/'Antigo 2020 2'!U649))</f>
        <v>0</v>
      </c>
      <c r="Y649" s="56">
        <f>INT(X649*100000000000)</f>
        <v>0</v>
      </c>
      <c r="Z649" s="15">
        <f>IF(COUNTIF(Y$5:Y649,Y649)&gt;1,RANK(Y649,Y$5:Y$857)+COUNTIF(Y$5:Y649,Y649)-1,RANK(Y649,Y$5:Y$857))</f>
        <v>645</v>
      </c>
    </row>
    <row r="650" spans="1:26" ht="16.5" thickTop="1" thickBot="1">
      <c r="A650" s="65" t="s">
        <v>1320</v>
      </c>
      <c r="B650" s="66" t="s">
        <v>1321</v>
      </c>
      <c r="C650" s="67">
        <v>47242</v>
      </c>
      <c r="D650" s="67">
        <v>48400</v>
      </c>
      <c r="E650" s="67">
        <f>(C650+D650)/2</f>
        <v>47821</v>
      </c>
      <c r="F650" s="68">
        <v>35078</v>
      </c>
      <c r="G650" s="68">
        <f>E650+F650</f>
        <v>82899</v>
      </c>
      <c r="H650" s="68">
        <v>1018</v>
      </c>
      <c r="I650" s="68">
        <v>155</v>
      </c>
      <c r="J650" s="68"/>
      <c r="K650" s="68">
        <v>300</v>
      </c>
      <c r="L650" s="68"/>
      <c r="M650" s="68"/>
      <c r="N650" s="68">
        <v>40</v>
      </c>
      <c r="O650" s="68" t="s">
        <v>23</v>
      </c>
      <c r="P650" s="70" t="e">
        <f>$U650</f>
        <v>#DIV/0!</v>
      </c>
      <c r="Q650" s="11">
        <f>G650/G$858*0.35</f>
        <v>21.326460859977949</v>
      </c>
      <c r="R650" s="12">
        <f>H650/H$858*0.3</f>
        <v>1.5269999999999999</v>
      </c>
      <c r="S650" s="13">
        <f>W650/W$858*0.3</f>
        <v>0.66294642857142849</v>
      </c>
      <c r="T650" s="12" t="e">
        <f>V650/V$858*0.05</f>
        <v>#DIV/0!</v>
      </c>
      <c r="U650" s="14" t="e">
        <f>Q650+R650+S650+T650</f>
        <v>#DIV/0!</v>
      </c>
      <c r="V650" s="15">
        <f>IF(O650="Não",0,1)</f>
        <v>0</v>
      </c>
      <c r="W650" s="15">
        <f>IF(ISERROR(I650+J650+K650+L650+M650+N650),0,I650+J650+K650+L650+M650+N650)</f>
        <v>495</v>
      </c>
      <c r="X650" s="44">
        <f>IF(ISERROR(ABS(1-U650/'Antigo 2020 2'!U650)),0,ABS(1-U650/'Antigo 2020 2'!U650))</f>
        <v>0</v>
      </c>
      <c r="Y650" s="56">
        <f>INT(X650*100000000000)</f>
        <v>0</v>
      </c>
      <c r="Z650" s="15">
        <f>IF(COUNTIF(Y$5:Y650,Y650)&gt;1,RANK(Y650,Y$5:Y$857)+COUNTIF(Y$5:Y650,Y650)-1,RANK(Y650,Y$5:Y$857))</f>
        <v>646</v>
      </c>
    </row>
    <row r="651" spans="1:26" ht="25.5" thickTop="1" thickBot="1">
      <c r="A651" s="65" t="s">
        <v>1322</v>
      </c>
      <c r="B651" s="66" t="s">
        <v>1323</v>
      </c>
      <c r="C651" s="67">
        <v>57948</v>
      </c>
      <c r="D651" s="67">
        <v>12177</v>
      </c>
      <c r="E651" s="67">
        <f>(C651+D651)/2</f>
        <v>35062.5</v>
      </c>
      <c r="F651" s="68">
        <v>11444</v>
      </c>
      <c r="G651" s="68">
        <f>E651+F651</f>
        <v>46506.5</v>
      </c>
      <c r="H651" s="68">
        <v>6456</v>
      </c>
      <c r="I651" s="68">
        <v>1033</v>
      </c>
      <c r="J651" s="68"/>
      <c r="K651" s="68">
        <v>300</v>
      </c>
      <c r="L651" s="68"/>
      <c r="M651" s="68"/>
      <c r="N651" s="68">
        <v>189</v>
      </c>
      <c r="O651" s="68" t="s">
        <v>30</v>
      </c>
      <c r="P651" s="70" t="e">
        <f>$U651</f>
        <v>#DIV/0!</v>
      </c>
      <c r="Q651" s="11">
        <f>G651/G$858*0.35</f>
        <v>11.964185961043732</v>
      </c>
      <c r="R651" s="12">
        <f>H651/H$858*0.3</f>
        <v>9.6839999999999993</v>
      </c>
      <c r="S651" s="13">
        <f>W651/W$858*0.3</f>
        <v>2.0383928571428571</v>
      </c>
      <c r="T651" s="12" t="e">
        <f>V651/V$858*0.05</f>
        <v>#DIV/0!</v>
      </c>
      <c r="U651" s="14" t="e">
        <f>Q651+R651+S651+T651</f>
        <v>#DIV/0!</v>
      </c>
      <c r="V651" s="15">
        <f>IF(O651="Não",0,1)</f>
        <v>1</v>
      </c>
      <c r="W651" s="15">
        <f>IF(ISERROR(I651+J651+K651+L651+M651+N651),0,I651+J651+K651+L651+M651+N651)</f>
        <v>1522</v>
      </c>
      <c r="X651" s="44">
        <f>IF(ISERROR(ABS(1-U651/'Antigo 2020 2'!U651)),0,ABS(1-U651/'Antigo 2020 2'!U651))</f>
        <v>0</v>
      </c>
      <c r="Y651" s="56">
        <f>INT(X651*100000000000)</f>
        <v>0</v>
      </c>
      <c r="Z651" s="15">
        <f>IF(COUNTIF(Y$5:Y651,Y651)&gt;1,RANK(Y651,Y$5:Y$857)+COUNTIF(Y$5:Y651,Y651)-1,RANK(Y651,Y$5:Y$857))</f>
        <v>647</v>
      </c>
    </row>
    <row r="652" spans="1:26" ht="16.5" thickTop="1" thickBot="1">
      <c r="A652" s="65" t="s">
        <v>1324</v>
      </c>
      <c r="B652" s="66" t="s">
        <v>1325</v>
      </c>
      <c r="C652" s="67">
        <v>2989.7</v>
      </c>
      <c r="D652" s="67">
        <v>3361</v>
      </c>
      <c r="E652" s="67">
        <f>(C652+D652)/2</f>
        <v>3175.35</v>
      </c>
      <c r="F652" s="68">
        <v>3655</v>
      </c>
      <c r="G652" s="68">
        <f>E652+F652</f>
        <v>6830.35</v>
      </c>
      <c r="H652" s="68">
        <v>100</v>
      </c>
      <c r="I652" s="68">
        <v>44</v>
      </c>
      <c r="J652" s="68">
        <v>0</v>
      </c>
      <c r="K652" s="68">
        <v>0</v>
      </c>
      <c r="L652" s="68">
        <v>0</v>
      </c>
      <c r="M652" s="68">
        <v>0</v>
      </c>
      <c r="N652" s="68">
        <v>3</v>
      </c>
      <c r="O652" s="68" t="s">
        <v>23</v>
      </c>
      <c r="P652" s="70" t="e">
        <f>$U652</f>
        <v>#DIV/0!</v>
      </c>
      <c r="Q652" s="11">
        <f>G652/G$858*0.35</f>
        <v>1.7571646453509739</v>
      </c>
      <c r="R652" s="12">
        <f>H652/H$858*0.3</f>
        <v>0.15</v>
      </c>
      <c r="S652" s="13">
        <f>W652/W$858*0.3</f>
        <v>6.294642857142857E-2</v>
      </c>
      <c r="T652" s="12" t="e">
        <f>V652/V$858*0.05</f>
        <v>#DIV/0!</v>
      </c>
      <c r="U652" s="14" t="e">
        <f>Q652+R652+S652+T652</f>
        <v>#DIV/0!</v>
      </c>
      <c r="V652" s="15">
        <f>IF(O652="Não",0,1)</f>
        <v>0</v>
      </c>
      <c r="W652" s="15">
        <f>IF(ISERROR(I652+J652+K652+L652+M652+N652),0,I652+J652+K652+L652+M652+N652)</f>
        <v>47</v>
      </c>
      <c r="X652" s="44">
        <f>IF(ISERROR(ABS(1-U652/'Antigo 2020 2'!U652)),0,ABS(1-U652/'Antigo 2020 2'!U652))</f>
        <v>0</v>
      </c>
      <c r="Y652" s="56">
        <f>INT(X652*100000000000)</f>
        <v>0</v>
      </c>
      <c r="Z652" s="15">
        <f>IF(COUNTIF(Y$5:Y652,Y652)&gt;1,RANK(Y652,Y$5:Y$857)+COUNTIF(Y$5:Y652,Y652)-1,RANK(Y652,Y$5:Y$857))</f>
        <v>648</v>
      </c>
    </row>
    <row r="653" spans="1:26" ht="16.5" thickTop="1" thickBot="1">
      <c r="A653" s="65" t="s">
        <v>1326</v>
      </c>
      <c r="B653" s="66" t="s">
        <v>1327</v>
      </c>
      <c r="C653" s="67">
        <v>1125.7</v>
      </c>
      <c r="D653" s="67">
        <v>273</v>
      </c>
      <c r="E653" s="67">
        <f>(C653+D653)/2</f>
        <v>699.35</v>
      </c>
      <c r="F653" s="68">
        <v>1160</v>
      </c>
      <c r="G653" s="68">
        <f>E653+F653</f>
        <v>1859.35</v>
      </c>
      <c r="H653" s="68">
        <v>1800</v>
      </c>
      <c r="I653" s="68">
        <v>209</v>
      </c>
      <c r="J653" s="68">
        <v>0</v>
      </c>
      <c r="K653" s="68">
        <v>78</v>
      </c>
      <c r="L653" s="68">
        <v>0</v>
      </c>
      <c r="M653" s="68">
        <v>0</v>
      </c>
      <c r="N653" s="68">
        <v>30</v>
      </c>
      <c r="O653" s="68" t="s">
        <v>23</v>
      </c>
      <c r="P653" s="70" t="e">
        <f>$U653</f>
        <v>#DIV/0!</v>
      </c>
      <c r="Q653" s="11">
        <f>G653/G$858*0.35</f>
        <v>0.47833333333333333</v>
      </c>
      <c r="R653" s="12">
        <f>H653/H$858*0.3</f>
        <v>2.6999999999999997</v>
      </c>
      <c r="S653" s="13">
        <f>W653/W$858*0.3</f>
        <v>0.42455357142857142</v>
      </c>
      <c r="T653" s="12" t="e">
        <f>V653/V$858*0.05</f>
        <v>#DIV/0!</v>
      </c>
      <c r="U653" s="14" t="e">
        <f>Q653+R653+S653+T653</f>
        <v>#DIV/0!</v>
      </c>
      <c r="V653" s="15">
        <f>IF(O653="Não",0,1)</f>
        <v>0</v>
      </c>
      <c r="W653" s="15">
        <f>IF(ISERROR(I653+J653+K653+L653+M653+N653),0,I653+J653+K653+L653+M653+N653)</f>
        <v>317</v>
      </c>
      <c r="X653" s="44">
        <f>IF(ISERROR(ABS(1-U653/'Antigo 2020 2'!U653)),0,ABS(1-U653/'Antigo 2020 2'!U653))</f>
        <v>0</v>
      </c>
      <c r="Y653" s="56">
        <f>INT(X653*100000000000)</f>
        <v>0</v>
      </c>
      <c r="Z653" s="15">
        <f>IF(COUNTIF(Y$5:Y653,Y653)&gt;1,RANK(Y653,Y$5:Y$857)+COUNTIF(Y$5:Y653,Y653)-1,RANK(Y653,Y$5:Y$857))</f>
        <v>649</v>
      </c>
    </row>
    <row r="654" spans="1:26" ht="16.5" thickTop="1" thickBot="1">
      <c r="A654" s="65" t="s">
        <v>1328</v>
      </c>
      <c r="B654" s="66" t="s">
        <v>1329</v>
      </c>
      <c r="C654" s="67">
        <v>645</v>
      </c>
      <c r="D654" s="67">
        <v>856</v>
      </c>
      <c r="E654" s="67">
        <f>(C654+D654)/2</f>
        <v>750.5</v>
      </c>
      <c r="F654" s="68">
        <v>12138</v>
      </c>
      <c r="G654" s="68">
        <f>E654+F654</f>
        <v>12888.5</v>
      </c>
      <c r="H654" s="68">
        <v>470</v>
      </c>
      <c r="I654" s="68">
        <v>110</v>
      </c>
      <c r="J654" s="68"/>
      <c r="K654" s="68"/>
      <c r="L654" s="68"/>
      <c r="M654" s="68"/>
      <c r="N654" s="68">
        <v>26</v>
      </c>
      <c r="O654" s="68" t="s">
        <v>23</v>
      </c>
      <c r="P654" s="70" t="e">
        <f>$U654</f>
        <v>#DIV/0!</v>
      </c>
      <c r="Q654" s="11">
        <f>G654/G$858*0.35</f>
        <v>3.315674384417493</v>
      </c>
      <c r="R654" s="12">
        <f>H654/H$858*0.3</f>
        <v>0.70499999999999996</v>
      </c>
      <c r="S654" s="13">
        <f>W654/W$858*0.3</f>
        <v>0.18214285714285713</v>
      </c>
      <c r="T654" s="12" t="e">
        <f>V654/V$858*0.05</f>
        <v>#DIV/0!</v>
      </c>
      <c r="U654" s="14" t="e">
        <f>Q654+R654+S654+T654</f>
        <v>#DIV/0!</v>
      </c>
      <c r="V654" s="15">
        <f>IF(O654="Não",0,1)</f>
        <v>0</v>
      </c>
      <c r="W654" s="15">
        <f>IF(ISERROR(I654+J654+K654+L654+M654+N654),0,I654+J654+K654+L654+M654+N654)</f>
        <v>136</v>
      </c>
      <c r="X654" s="44">
        <f>IF(ISERROR(ABS(1-U654/'Antigo 2020 2'!U654)),0,ABS(1-U654/'Antigo 2020 2'!U654))</f>
        <v>0</v>
      </c>
      <c r="Y654" s="56">
        <f>INT(X654*100000000000)</f>
        <v>0</v>
      </c>
      <c r="Z654" s="15">
        <f>IF(COUNTIF(Y$5:Y654,Y654)&gt;1,RANK(Y654,Y$5:Y$857)+COUNTIF(Y$5:Y654,Y654)-1,RANK(Y654,Y$5:Y$857))</f>
        <v>650</v>
      </c>
    </row>
    <row r="655" spans="1:26" ht="16.5" thickTop="1" thickBot="1">
      <c r="A655" s="65" t="s">
        <v>1330</v>
      </c>
      <c r="B655" s="66" t="s">
        <v>1331</v>
      </c>
      <c r="C655" s="67">
        <v>2973</v>
      </c>
      <c r="D655" s="67">
        <v>2983</v>
      </c>
      <c r="E655" s="67">
        <f>(C655+D655)/2</f>
        <v>2978</v>
      </c>
      <c r="F655" s="68">
        <v>30874</v>
      </c>
      <c r="G655" s="68">
        <f>E655+F655</f>
        <v>33852</v>
      </c>
      <c r="H655" s="68">
        <v>3590</v>
      </c>
      <c r="I655" s="68">
        <v>241</v>
      </c>
      <c r="J655" s="68">
        <v>0</v>
      </c>
      <c r="K655" s="68">
        <v>0</v>
      </c>
      <c r="L655" s="68">
        <v>0</v>
      </c>
      <c r="M655" s="68">
        <v>0</v>
      </c>
      <c r="N655" s="68">
        <v>29</v>
      </c>
      <c r="O655" s="68" t="s">
        <v>30</v>
      </c>
      <c r="P655" s="70" t="e">
        <f>$U655</f>
        <v>#DIV/0!</v>
      </c>
      <c r="Q655" s="11">
        <f>G655/G$858*0.35</f>
        <v>8.7087100330760734</v>
      </c>
      <c r="R655" s="12">
        <f>H655/H$858*0.3</f>
        <v>5.3849999999999998</v>
      </c>
      <c r="S655" s="13">
        <f>W655/W$858*0.3</f>
        <v>0.36160714285714285</v>
      </c>
      <c r="T655" s="12" t="e">
        <f>V655/V$858*0.05</f>
        <v>#DIV/0!</v>
      </c>
      <c r="U655" s="14" t="e">
        <f>Q655+R655+S655+T655</f>
        <v>#DIV/0!</v>
      </c>
      <c r="V655" s="15">
        <f>IF(O655="Não",0,1)</f>
        <v>1</v>
      </c>
      <c r="W655" s="15">
        <f>IF(ISERROR(I655+J655+K655+L655+M655+N655),0,I655+J655+K655+L655+M655+N655)</f>
        <v>270</v>
      </c>
      <c r="X655" s="44">
        <f>IF(ISERROR(ABS(1-U655/'Antigo 2020 2'!U655)),0,ABS(1-U655/'Antigo 2020 2'!U655))</f>
        <v>0</v>
      </c>
      <c r="Y655" s="56">
        <f>INT(X655*100000000000)</f>
        <v>0</v>
      </c>
      <c r="Z655" s="15">
        <f>IF(COUNTIF(Y$5:Y655,Y655)&gt;1,RANK(Y655,Y$5:Y$857)+COUNTIF(Y$5:Y655,Y655)-1,RANK(Y655,Y$5:Y$857))</f>
        <v>651</v>
      </c>
    </row>
    <row r="656" spans="1:26" ht="16.5" thickTop="1" thickBot="1">
      <c r="A656" s="65" t="s">
        <v>1332</v>
      </c>
      <c r="B656" s="66" t="s">
        <v>1333</v>
      </c>
      <c r="C656" s="67">
        <v>3022.26</v>
      </c>
      <c r="D656" s="67">
        <v>2882</v>
      </c>
      <c r="E656" s="67">
        <f>(C656+D656)/2</f>
        <v>2952.13</v>
      </c>
      <c r="F656" s="68">
        <v>11310</v>
      </c>
      <c r="G656" s="68">
        <f>E656+F656</f>
        <v>14262.130000000001</v>
      </c>
      <c r="H656" s="68">
        <v>300</v>
      </c>
      <c r="I656" s="68">
        <v>82</v>
      </c>
      <c r="J656" s="68">
        <v>0</v>
      </c>
      <c r="K656" s="68">
        <v>15</v>
      </c>
      <c r="L656" s="68">
        <v>0</v>
      </c>
      <c r="M656" s="68">
        <v>0</v>
      </c>
      <c r="N656" s="68">
        <v>10</v>
      </c>
      <c r="O656" s="68" t="s">
        <v>23</v>
      </c>
      <c r="P656" s="70" t="e">
        <f>$U656</f>
        <v>#DIV/0!</v>
      </c>
      <c r="Q656" s="11">
        <f>G656/G$858*0.35</f>
        <v>3.6690521866960673</v>
      </c>
      <c r="R656" s="12">
        <f>H656/H$858*0.3</f>
        <v>0.44999999999999996</v>
      </c>
      <c r="S656" s="13">
        <f>W656/W$858*0.3</f>
        <v>0.14330357142857142</v>
      </c>
      <c r="T656" s="12" t="e">
        <f>V656/V$858*0.05</f>
        <v>#DIV/0!</v>
      </c>
      <c r="U656" s="14" t="e">
        <f>Q656+R656+S656+T656</f>
        <v>#DIV/0!</v>
      </c>
      <c r="V656" s="15">
        <f>IF(O656="Não",0,1)</f>
        <v>0</v>
      </c>
      <c r="W656" s="15">
        <f>IF(ISERROR(I656+J656+K656+L656+M656+N656),0,I656+J656+K656+L656+M656+N656)</f>
        <v>107</v>
      </c>
      <c r="X656" s="44">
        <f>IF(ISERROR(ABS(1-U656/'Antigo 2020 2'!U656)),0,ABS(1-U656/'Antigo 2020 2'!U656))</f>
        <v>0</v>
      </c>
      <c r="Y656" s="56">
        <f>INT(X656*100000000000)</f>
        <v>0</v>
      </c>
      <c r="Z656" s="15">
        <f>IF(COUNTIF(Y$5:Y656,Y656)&gt;1,RANK(Y656,Y$5:Y$857)+COUNTIF(Y$5:Y656,Y656)-1,RANK(Y656,Y$5:Y$857))</f>
        <v>652</v>
      </c>
    </row>
    <row r="657" spans="1:26" ht="16.5" thickTop="1" thickBot="1">
      <c r="A657" s="65" t="s">
        <v>1334</v>
      </c>
      <c r="B657" s="66" t="s">
        <v>1335</v>
      </c>
      <c r="C657" s="67">
        <v>147.5</v>
      </c>
      <c r="D657" s="67">
        <v>120</v>
      </c>
      <c r="E657" s="67">
        <f>(C657+D657)/2</f>
        <v>133.75</v>
      </c>
      <c r="F657" s="68">
        <v>4077</v>
      </c>
      <c r="G657" s="68">
        <f>E657+F657</f>
        <v>4210.75</v>
      </c>
      <c r="H657" s="68">
        <v>130</v>
      </c>
      <c r="I657" s="68">
        <v>58</v>
      </c>
      <c r="J657" s="68">
        <v>0</v>
      </c>
      <c r="K657" s="68">
        <v>60</v>
      </c>
      <c r="L657" s="68">
        <v>0</v>
      </c>
      <c r="M657" s="68">
        <v>0</v>
      </c>
      <c r="N657" s="68">
        <v>5</v>
      </c>
      <c r="O657" s="68" t="s">
        <v>23</v>
      </c>
      <c r="P657" s="70" t="e">
        <f>$U657</f>
        <v>#DIV/0!</v>
      </c>
      <c r="Q657" s="11">
        <f>G657/G$858*0.35</f>
        <v>1.0832506431459021</v>
      </c>
      <c r="R657" s="12">
        <f>H657/H$858*0.3</f>
        <v>0.19500000000000001</v>
      </c>
      <c r="S657" s="13">
        <f>W657/W$858*0.3</f>
        <v>0.16473214285714285</v>
      </c>
      <c r="T657" s="12" t="e">
        <f>V657/V$858*0.05</f>
        <v>#DIV/0!</v>
      </c>
      <c r="U657" s="14" t="e">
        <f>Q657+R657+S657+T657</f>
        <v>#DIV/0!</v>
      </c>
      <c r="V657" s="15">
        <f>IF(O657="Não",0,1)</f>
        <v>0</v>
      </c>
      <c r="W657" s="15">
        <f>IF(ISERROR(I657+J657+K657+L657+M657+N657),0,I657+J657+K657+L657+M657+N657)</f>
        <v>123</v>
      </c>
      <c r="X657" s="44">
        <f>IF(ISERROR(ABS(1-U657/'Antigo 2020 2'!U657)),0,ABS(1-U657/'Antigo 2020 2'!U657))</f>
        <v>0</v>
      </c>
      <c r="Y657" s="56">
        <f>INT(X657*100000000000)</f>
        <v>0</v>
      </c>
      <c r="Z657" s="15">
        <f>IF(COUNTIF(Y$5:Y657,Y657)&gt;1,RANK(Y657,Y$5:Y$857)+COUNTIF(Y$5:Y657,Y657)-1,RANK(Y657,Y$5:Y$857))</f>
        <v>653</v>
      </c>
    </row>
    <row r="658" spans="1:26" ht="16.5" thickTop="1" thickBot="1">
      <c r="A658" s="65" t="s">
        <v>1336</v>
      </c>
      <c r="B658" s="66" t="s">
        <v>1337</v>
      </c>
      <c r="C658" s="67">
        <v>109.53</v>
      </c>
      <c r="D658" s="67">
        <v>110</v>
      </c>
      <c r="E658" s="67">
        <f>(C658+D658)/2</f>
        <v>109.765</v>
      </c>
      <c r="F658" s="68">
        <v>536</v>
      </c>
      <c r="G658" s="68">
        <f>E658+F658</f>
        <v>645.76499999999999</v>
      </c>
      <c r="H658" s="68">
        <v>210</v>
      </c>
      <c r="I658" s="68">
        <v>60</v>
      </c>
      <c r="J658" s="68">
        <v>0</v>
      </c>
      <c r="K658" s="68">
        <v>38</v>
      </c>
      <c r="L658" s="68">
        <v>0</v>
      </c>
      <c r="M658" s="68">
        <v>0</v>
      </c>
      <c r="N658" s="68">
        <v>17</v>
      </c>
      <c r="O658" s="68" t="s">
        <v>23</v>
      </c>
      <c r="P658" s="70" t="e">
        <f>$U658</f>
        <v>#DIV/0!</v>
      </c>
      <c r="Q658" s="11">
        <f>G658/G$858*0.35</f>
        <v>0.16612844542447627</v>
      </c>
      <c r="R658" s="12">
        <f>H658/H$858*0.3</f>
        <v>0.315</v>
      </c>
      <c r="S658" s="13">
        <f>W658/W$858*0.3</f>
        <v>0.15401785714285712</v>
      </c>
      <c r="T658" s="12" t="e">
        <f>V658/V$858*0.05</f>
        <v>#DIV/0!</v>
      </c>
      <c r="U658" s="14" t="e">
        <f>Q658+R658+S658+T658</f>
        <v>#DIV/0!</v>
      </c>
      <c r="V658" s="15">
        <f>IF(O658="Não",0,1)</f>
        <v>0</v>
      </c>
      <c r="W658" s="15">
        <f>IF(ISERROR(I658+J658+K658+L658+M658+N658),0,I658+J658+K658+L658+M658+N658)</f>
        <v>115</v>
      </c>
      <c r="X658" s="44">
        <f>IF(ISERROR(ABS(1-U658/'Antigo 2020 2'!U658)),0,ABS(1-U658/'Antigo 2020 2'!U658))</f>
        <v>0</v>
      </c>
      <c r="Y658" s="56">
        <f>INT(X658*100000000000)</f>
        <v>0</v>
      </c>
      <c r="Z658" s="15">
        <f>IF(COUNTIF(Y$5:Y658,Y658)&gt;1,RANK(Y658,Y$5:Y$857)+COUNTIF(Y$5:Y658,Y658)-1,RANK(Y658,Y$5:Y$857))</f>
        <v>654</v>
      </c>
    </row>
    <row r="659" spans="1:26" ht="16.5" thickTop="1" thickBot="1">
      <c r="A659" s="65" t="s">
        <v>1338</v>
      </c>
      <c r="B659" s="66" t="s">
        <v>1339</v>
      </c>
      <c r="C659" s="67">
        <v>30897.5</v>
      </c>
      <c r="D659" s="67">
        <v>30869</v>
      </c>
      <c r="E659" s="67">
        <f>(C659+D659)/2</f>
        <v>30883.25</v>
      </c>
      <c r="F659" s="68">
        <v>2333</v>
      </c>
      <c r="G659" s="68">
        <f>E659+F659</f>
        <v>33216.25</v>
      </c>
      <c r="H659" s="68">
        <v>220</v>
      </c>
      <c r="I659" s="68">
        <v>7</v>
      </c>
      <c r="J659" s="68">
        <v>0</v>
      </c>
      <c r="K659" s="68">
        <v>120</v>
      </c>
      <c r="L659" s="68">
        <v>40</v>
      </c>
      <c r="M659" s="68">
        <v>60</v>
      </c>
      <c r="N659" s="68">
        <v>35</v>
      </c>
      <c r="O659" s="68" t="s">
        <v>30</v>
      </c>
      <c r="P659" s="70" t="e">
        <f>$U659</f>
        <v>#DIV/0!</v>
      </c>
      <c r="Q659" s="11">
        <f>G659/G$858*0.35</f>
        <v>8.545158030135978</v>
      </c>
      <c r="R659" s="12">
        <f>H659/H$858*0.3</f>
        <v>0.33</v>
      </c>
      <c r="S659" s="13">
        <f>W659/W$858*0.3</f>
        <v>0.35089285714285717</v>
      </c>
      <c r="T659" s="12" t="e">
        <f>V659/V$858*0.05</f>
        <v>#DIV/0!</v>
      </c>
      <c r="U659" s="14" t="e">
        <f>Q659+R659+S659+T659</f>
        <v>#DIV/0!</v>
      </c>
      <c r="V659" s="15">
        <f>IF(O659="Não",0,1)</f>
        <v>1</v>
      </c>
      <c r="W659" s="15">
        <f>IF(ISERROR(I659+J659+K659+L659+M659+N659),0,I659+J659+K659+L659+M659+N659)</f>
        <v>262</v>
      </c>
      <c r="X659" s="44">
        <f>IF(ISERROR(ABS(1-U659/'Antigo 2020 2'!U659)),0,ABS(1-U659/'Antigo 2020 2'!U659))</f>
        <v>0</v>
      </c>
      <c r="Y659" s="56">
        <f>INT(X659*100000000000)</f>
        <v>0</v>
      </c>
      <c r="Z659" s="15">
        <f>IF(COUNTIF(Y$5:Y659,Y659)&gt;1,RANK(Y659,Y$5:Y$857)+COUNTIF(Y$5:Y659,Y659)-1,RANK(Y659,Y$5:Y$857))</f>
        <v>655</v>
      </c>
    </row>
    <row r="660" spans="1:26" ht="16.5" customHeight="1" thickTop="1" thickBot="1">
      <c r="A660" s="65" t="s">
        <v>1340</v>
      </c>
      <c r="B660" s="66" t="s">
        <v>1341</v>
      </c>
      <c r="C660" s="67">
        <v>1876.5</v>
      </c>
      <c r="D660" s="67">
        <v>1239</v>
      </c>
      <c r="E660" s="67">
        <f>(C660+D660)/2</f>
        <v>1557.75</v>
      </c>
      <c r="F660" s="68">
        <v>0</v>
      </c>
      <c r="G660" s="68">
        <f>E660+F660</f>
        <v>1557.75</v>
      </c>
      <c r="H660" s="68">
        <v>495</v>
      </c>
      <c r="I660" s="68">
        <v>62</v>
      </c>
      <c r="J660" s="68">
        <v>0</v>
      </c>
      <c r="K660" s="68">
        <v>130</v>
      </c>
      <c r="L660" s="68">
        <v>105</v>
      </c>
      <c r="M660" s="68">
        <v>0</v>
      </c>
      <c r="N660" s="68">
        <v>23</v>
      </c>
      <c r="O660" s="68" t="s">
        <v>30</v>
      </c>
      <c r="P660" s="70" t="e">
        <f>$U660</f>
        <v>#DIV/0!</v>
      </c>
      <c r="Q660" s="11">
        <f>G660/G$858*0.35</f>
        <v>0.40074421168687985</v>
      </c>
      <c r="R660" s="12">
        <f>H660/H$858*0.3</f>
        <v>0.74250000000000005</v>
      </c>
      <c r="S660" s="13">
        <f>W660/W$858*0.3</f>
        <v>0.42857142857142855</v>
      </c>
      <c r="T660" s="12" t="e">
        <f>V660/V$858*0.05</f>
        <v>#DIV/0!</v>
      </c>
      <c r="U660" s="14" t="e">
        <f>Q660+R660+S660+T660</f>
        <v>#DIV/0!</v>
      </c>
      <c r="V660" s="15">
        <f>IF(O660="Não",0,1)</f>
        <v>1</v>
      </c>
      <c r="W660" s="15">
        <f>IF(ISERROR(I660+J660+K660+L660+M660+N660),0,I660+J660+K660+L660+M660+N660)</f>
        <v>320</v>
      </c>
      <c r="X660" s="44">
        <f>IF(ISERROR(ABS(1-U660/'Antigo 2020 2'!U660)),0,ABS(1-U660/'Antigo 2020 2'!U660))</f>
        <v>0</v>
      </c>
      <c r="Y660" s="56">
        <f>INT(X660*100000000000)</f>
        <v>0</v>
      </c>
      <c r="Z660" s="15">
        <f>IF(COUNTIF(Y$5:Y660,Y660)&gt;1,RANK(Y660,Y$5:Y$857)+COUNTIF(Y$5:Y660,Y660)-1,RANK(Y660,Y$5:Y$857))</f>
        <v>656</v>
      </c>
    </row>
    <row r="661" spans="1:26" ht="16.5" thickTop="1" thickBot="1">
      <c r="A661" s="65" t="s">
        <v>1342</v>
      </c>
      <c r="B661" s="66" t="s">
        <v>1343</v>
      </c>
      <c r="C661" s="67">
        <v>2697</v>
      </c>
      <c r="D661" s="67">
        <v>2352</v>
      </c>
      <c r="E661" s="67">
        <f>(C661+D661)/2</f>
        <v>2524.5</v>
      </c>
      <c r="F661" s="68">
        <v>22276</v>
      </c>
      <c r="G661" s="68">
        <f>E661+F661</f>
        <v>24800.5</v>
      </c>
      <c r="H661" s="68">
        <v>1604</v>
      </c>
      <c r="I661" s="68">
        <v>568</v>
      </c>
      <c r="J661" s="68">
        <v>0</v>
      </c>
      <c r="K661" s="68">
        <v>0</v>
      </c>
      <c r="L661" s="68">
        <v>0</v>
      </c>
      <c r="M661" s="68">
        <v>0</v>
      </c>
      <c r="N661" s="68">
        <v>32</v>
      </c>
      <c r="O661" s="68" t="s">
        <v>30</v>
      </c>
      <c r="P661" s="70" t="e">
        <f>$U661</f>
        <v>#DIV/0!</v>
      </c>
      <c r="Q661" s="11">
        <f>G661/G$858*0.35</f>
        <v>6.3801359794193306</v>
      </c>
      <c r="R661" s="12">
        <f>H661/H$858*0.3</f>
        <v>2.4059999999999997</v>
      </c>
      <c r="S661" s="13">
        <f>W661/W$858*0.3</f>
        <v>0.80357142857142849</v>
      </c>
      <c r="T661" s="12" t="e">
        <f>V661/V$858*0.05</f>
        <v>#DIV/0!</v>
      </c>
      <c r="U661" s="14" t="e">
        <f>Q661+R661+S661+T661</f>
        <v>#DIV/0!</v>
      </c>
      <c r="V661" s="15">
        <f>IF(O661="Não",0,1)</f>
        <v>1</v>
      </c>
      <c r="W661" s="15">
        <f>IF(ISERROR(I661+J661+K661+L661+M661+N661),0,I661+J661+K661+L661+M661+N661)</f>
        <v>600</v>
      </c>
      <c r="X661" s="44">
        <f>IF(ISERROR(ABS(1-U661/'Antigo 2020 2'!U661)),0,ABS(1-U661/'Antigo 2020 2'!U661))</f>
        <v>0</v>
      </c>
      <c r="Y661" s="56">
        <f>INT(X661*100000000000)</f>
        <v>0</v>
      </c>
      <c r="Z661" s="15">
        <f>IF(COUNTIF(Y$5:Y661,Y661)&gt;1,RANK(Y661,Y$5:Y$857)+COUNTIF(Y$5:Y661,Y661)-1,RANK(Y661,Y$5:Y$857))</f>
        <v>657</v>
      </c>
    </row>
    <row r="662" spans="1:26" ht="16.5" thickTop="1" thickBot="1">
      <c r="A662" s="65" t="s">
        <v>1344</v>
      </c>
      <c r="B662" s="66" t="s">
        <v>1345</v>
      </c>
      <c r="C662" s="67">
        <v>705</v>
      </c>
      <c r="D662" s="67">
        <v>253</v>
      </c>
      <c r="E662" s="67">
        <f>(C662+D662)/2</f>
        <v>479</v>
      </c>
      <c r="F662" s="68">
        <v>32015</v>
      </c>
      <c r="G662" s="68">
        <f>E662+F662</f>
        <v>32494</v>
      </c>
      <c r="H662" s="68">
        <v>1059</v>
      </c>
      <c r="I662" s="68">
        <v>78</v>
      </c>
      <c r="J662" s="68">
        <v>0</v>
      </c>
      <c r="K662" s="68">
        <v>40</v>
      </c>
      <c r="L662" s="68">
        <v>20</v>
      </c>
      <c r="M662" s="68">
        <v>20</v>
      </c>
      <c r="N662" s="68">
        <v>80</v>
      </c>
      <c r="O662" s="68" t="s">
        <v>30</v>
      </c>
      <c r="P662" s="70" t="e">
        <f>$U662</f>
        <v>#DIV/0!</v>
      </c>
      <c r="Q662" s="11">
        <f>G662/G$858*0.35</f>
        <v>8.3593531789783171</v>
      </c>
      <c r="R662" s="12">
        <f>H662/H$858*0.3</f>
        <v>1.5885</v>
      </c>
      <c r="S662" s="13">
        <f>W662/W$858*0.3</f>
        <v>0.31874999999999998</v>
      </c>
      <c r="T662" s="12" t="e">
        <f>V662/V$858*0.05</f>
        <v>#DIV/0!</v>
      </c>
      <c r="U662" s="14" t="e">
        <f>Q662+R662+S662+T662</f>
        <v>#DIV/0!</v>
      </c>
      <c r="V662" s="15">
        <f>IF(O662="Não",0,1)</f>
        <v>1</v>
      </c>
      <c r="W662" s="15">
        <f>IF(ISERROR(I662+J662+K662+L662+M662+N662),0,I662+J662+K662+L662+M662+N662)</f>
        <v>238</v>
      </c>
      <c r="X662" s="44">
        <f>IF(ISERROR(ABS(1-U662/'Antigo 2020 2'!U662)),0,ABS(1-U662/'Antigo 2020 2'!U662))</f>
        <v>0</v>
      </c>
      <c r="Y662" s="56">
        <f>INT(X662*100000000000)</f>
        <v>0</v>
      </c>
      <c r="Z662" s="15">
        <f>IF(COUNTIF(Y$5:Y662,Y662)&gt;1,RANK(Y662,Y$5:Y$857)+COUNTIF(Y$5:Y662,Y662)-1,RANK(Y662,Y$5:Y$857))</f>
        <v>658</v>
      </c>
    </row>
    <row r="663" spans="1:26" ht="16.5" thickTop="1" thickBot="1">
      <c r="A663" s="65" t="s">
        <v>1346</v>
      </c>
      <c r="B663" s="66" t="s">
        <v>1347</v>
      </c>
      <c r="C663" s="67">
        <v>225</v>
      </c>
      <c r="D663" s="67">
        <v>242</v>
      </c>
      <c r="E663" s="67">
        <f>(C663+D663)/2</f>
        <v>233.5</v>
      </c>
      <c r="F663" s="68">
        <v>679</v>
      </c>
      <c r="G663" s="68">
        <f>E663+F663</f>
        <v>912.5</v>
      </c>
      <c r="H663" s="68">
        <v>208</v>
      </c>
      <c r="I663" s="68">
        <v>52</v>
      </c>
      <c r="J663" s="68"/>
      <c r="K663" s="68">
        <v>20</v>
      </c>
      <c r="L663" s="68"/>
      <c r="M663" s="68">
        <v>20</v>
      </c>
      <c r="N663" s="68">
        <v>20</v>
      </c>
      <c r="O663" s="68" t="s">
        <v>23</v>
      </c>
      <c r="P663" s="70" t="e">
        <f>$U663</f>
        <v>#DIV/0!</v>
      </c>
      <c r="Q663" s="11">
        <f>G663/G$858*0.35</f>
        <v>0.23474825431826532</v>
      </c>
      <c r="R663" s="12">
        <f>H663/H$858*0.3</f>
        <v>0.312</v>
      </c>
      <c r="S663" s="13">
        <f>W663/W$858*0.3</f>
        <v>0.15</v>
      </c>
      <c r="T663" s="12" t="e">
        <f>V663/V$858*0.05</f>
        <v>#DIV/0!</v>
      </c>
      <c r="U663" s="14" t="e">
        <f>Q663+R663+S663+T663</f>
        <v>#DIV/0!</v>
      </c>
      <c r="V663" s="15">
        <f>IF(O663="Não",0,1)</f>
        <v>0</v>
      </c>
      <c r="W663" s="15">
        <f>IF(ISERROR(I663+J663+K663+L663+M663+N663),0,I663+J663+K663+L663+M663+N663)</f>
        <v>112</v>
      </c>
      <c r="X663" s="44">
        <f>IF(ISERROR(ABS(1-U663/'Antigo 2020 2'!U663)),0,ABS(1-U663/'Antigo 2020 2'!U663))</f>
        <v>0</v>
      </c>
      <c r="Y663" s="56">
        <f>INT(X663*100000000000)</f>
        <v>0</v>
      </c>
      <c r="Z663" s="15">
        <f>IF(COUNTIF(Y$5:Y663,Y663)&gt;1,RANK(Y663,Y$5:Y$857)+COUNTIF(Y$5:Y663,Y663)-1,RANK(Y663,Y$5:Y$857))</f>
        <v>659</v>
      </c>
    </row>
    <row r="664" spans="1:26" ht="16.5" thickTop="1" thickBot="1">
      <c r="A664" s="65" t="s">
        <v>1348</v>
      </c>
      <c r="B664" s="66" t="s">
        <v>1349</v>
      </c>
      <c r="C664" s="67">
        <v>11155</v>
      </c>
      <c r="D664" s="67">
        <v>11055</v>
      </c>
      <c r="E664" s="67">
        <f>(C664+D664)/2</f>
        <v>11105</v>
      </c>
      <c r="F664" s="68">
        <v>28374</v>
      </c>
      <c r="G664" s="68">
        <f>E664+F664</f>
        <v>39479</v>
      </c>
      <c r="H664" s="68">
        <v>4500</v>
      </c>
      <c r="I664" s="68">
        <v>140</v>
      </c>
      <c r="J664" s="68">
        <v>126</v>
      </c>
      <c r="K664" s="68">
        <v>82</v>
      </c>
      <c r="L664" s="68">
        <v>22</v>
      </c>
      <c r="M664" s="68">
        <v>4</v>
      </c>
      <c r="N664" s="68">
        <v>145</v>
      </c>
      <c r="O664" s="68" t="s">
        <v>30</v>
      </c>
      <c r="P664" s="70" t="e">
        <f>$U664</f>
        <v>#DIV/0!</v>
      </c>
      <c r="Q664" s="11">
        <f>G664/G$858*0.35</f>
        <v>10.15630282984197</v>
      </c>
      <c r="R664" s="12">
        <f>H664/H$858*0.3</f>
        <v>6.75</v>
      </c>
      <c r="S664" s="13">
        <f>W664/W$858*0.3</f>
        <v>0.69508928571428563</v>
      </c>
      <c r="T664" s="12" t="e">
        <f>V664/V$858*0.05</f>
        <v>#DIV/0!</v>
      </c>
      <c r="U664" s="14" t="e">
        <f>Q664+R664+S664+T664</f>
        <v>#DIV/0!</v>
      </c>
      <c r="V664" s="15">
        <f>IF(O664="Não",0,1)</f>
        <v>1</v>
      </c>
      <c r="W664" s="15">
        <f>IF(ISERROR(I664+J664+K664+L664+M664+N664),0,I664+J664+K664+L664+M664+N664)</f>
        <v>519</v>
      </c>
      <c r="X664" s="44">
        <f>IF(ISERROR(ABS(1-U664/'Antigo 2020 2'!U664)),0,ABS(1-U664/'Antigo 2020 2'!U664))</f>
        <v>0</v>
      </c>
      <c r="Y664" s="56">
        <f>INT(X664*100000000000)</f>
        <v>0</v>
      </c>
      <c r="Z664" s="15">
        <f>IF(COUNTIF(Y$5:Y664,Y664)&gt;1,RANK(Y664,Y$5:Y$857)+COUNTIF(Y$5:Y664,Y664)-1,RANK(Y664,Y$5:Y$857))</f>
        <v>660</v>
      </c>
    </row>
    <row r="665" spans="1:26" ht="16.5" thickTop="1" thickBot="1">
      <c r="A665" s="65" t="s">
        <v>1350</v>
      </c>
      <c r="B665" s="66" t="s">
        <v>1351</v>
      </c>
      <c r="C665" s="67">
        <v>140001</v>
      </c>
      <c r="D665" s="67">
        <v>151450</v>
      </c>
      <c r="E665" s="67">
        <f>(C665+D665)/2</f>
        <v>145725.5</v>
      </c>
      <c r="F665" s="68">
        <v>57750</v>
      </c>
      <c r="G665" s="68">
        <f>E665+F665</f>
        <v>203475.5</v>
      </c>
      <c r="H665" s="68">
        <v>2007</v>
      </c>
      <c r="I665" s="68">
        <v>122</v>
      </c>
      <c r="J665" s="68">
        <v>0</v>
      </c>
      <c r="K665" s="68">
        <v>0</v>
      </c>
      <c r="L665" s="68">
        <v>0</v>
      </c>
      <c r="M665" s="68">
        <v>0</v>
      </c>
      <c r="N665" s="68">
        <v>17</v>
      </c>
      <c r="O665" s="68" t="s">
        <v>23</v>
      </c>
      <c r="P665" s="70" t="e">
        <f>$U665</f>
        <v>#DIV/0!</v>
      </c>
      <c r="Q665" s="11">
        <f>G665/G$858*0.35</f>
        <v>52.345773612642404</v>
      </c>
      <c r="R665" s="12">
        <f>H665/H$858*0.3</f>
        <v>3.0105</v>
      </c>
      <c r="S665" s="13">
        <f>W665/W$858*0.3</f>
        <v>0.18616071428571429</v>
      </c>
      <c r="T665" s="12" t="e">
        <f>V665/V$858*0.05</f>
        <v>#DIV/0!</v>
      </c>
      <c r="U665" s="14" t="e">
        <f>Q665+R665+S665+T665</f>
        <v>#DIV/0!</v>
      </c>
      <c r="V665" s="15">
        <f>IF(O665="Não",0,1)</f>
        <v>0</v>
      </c>
      <c r="W665" s="15">
        <f>IF(ISERROR(I665+J665+K665+L665+M665+N665),0,I665+J665+K665+L665+M665+N665)</f>
        <v>139</v>
      </c>
      <c r="X665" s="44">
        <f>IF(ISERROR(ABS(1-U665/'Antigo 2020 2'!U665)),0,ABS(1-U665/'Antigo 2020 2'!U665))</f>
        <v>0</v>
      </c>
      <c r="Y665" s="56">
        <f>INT(X665*100000000000)</f>
        <v>0</v>
      </c>
      <c r="Z665" s="15">
        <f>IF(COUNTIF(Y$5:Y665,Y665)&gt;1,RANK(Y665,Y$5:Y$857)+COUNTIF(Y$5:Y665,Y665)-1,RANK(Y665,Y$5:Y$857))</f>
        <v>661</v>
      </c>
    </row>
    <row r="666" spans="1:26" ht="16.5" thickTop="1" thickBot="1">
      <c r="A666" s="65" t="s">
        <v>51</v>
      </c>
      <c r="B666" s="66" t="s">
        <v>1352</v>
      </c>
      <c r="C666" s="67">
        <v>3978</v>
      </c>
      <c r="D666" s="67">
        <v>3990</v>
      </c>
      <c r="E666" s="67">
        <f>(C666+D666)/2</f>
        <v>3984</v>
      </c>
      <c r="F666" s="68">
        <v>37885</v>
      </c>
      <c r="G666" s="68">
        <f>E666+F666</f>
        <v>41869</v>
      </c>
      <c r="H666" s="68">
        <v>5050</v>
      </c>
      <c r="I666" s="68">
        <v>536</v>
      </c>
      <c r="J666" s="68">
        <v>0</v>
      </c>
      <c r="K666" s="68">
        <v>800</v>
      </c>
      <c r="L666" s="68">
        <v>0</v>
      </c>
      <c r="M666" s="68">
        <v>0</v>
      </c>
      <c r="N666" s="68">
        <v>1200</v>
      </c>
      <c r="O666" s="68" t="s">
        <v>30</v>
      </c>
      <c r="P666" s="70" t="e">
        <f>$U666</f>
        <v>#DIV/0!</v>
      </c>
      <c r="Q666" s="11">
        <f>G666/G$858*0.35</f>
        <v>10.771150312385153</v>
      </c>
      <c r="R666" s="12">
        <f>H666/H$858*0.3</f>
        <v>7.5749999999999993</v>
      </c>
      <c r="S666" s="13">
        <f>W666/W$858*0.3</f>
        <v>3.3964285714285714</v>
      </c>
      <c r="T666" s="12" t="e">
        <f>V666/V$858*0.05</f>
        <v>#DIV/0!</v>
      </c>
      <c r="U666" s="14" t="e">
        <f>Q666+R666+S666+T666</f>
        <v>#DIV/0!</v>
      </c>
      <c r="V666" s="15">
        <f>IF(O666="Não",0,1)</f>
        <v>1</v>
      </c>
      <c r="W666" s="15">
        <f>IF(ISERROR(I666+J666+K666+L666+M666+N666),0,I666+J666+K666+L666+M666+N666)</f>
        <v>2536</v>
      </c>
      <c r="X666" s="44">
        <f>IF(ISERROR(ABS(1-U666/'Antigo 2020 2'!U666)),0,ABS(1-U666/'Antigo 2020 2'!U666))</f>
        <v>0</v>
      </c>
      <c r="Y666" s="56">
        <f>INT(X666*100000000000)</f>
        <v>0</v>
      </c>
      <c r="Z666" s="15">
        <f>IF(COUNTIF(Y$5:Y666,Y666)&gt;1,RANK(Y666,Y$5:Y$857)+COUNTIF(Y$5:Y666,Y666)-1,RANK(Y666,Y$5:Y$857))</f>
        <v>662</v>
      </c>
    </row>
    <row r="667" spans="1:26" ht="16.5" thickTop="1" thickBot="1">
      <c r="A667" s="65" t="s">
        <v>1353</v>
      </c>
      <c r="B667" s="66" t="s">
        <v>1354</v>
      </c>
      <c r="C667" s="67">
        <v>660</v>
      </c>
      <c r="D667" s="67">
        <v>832</v>
      </c>
      <c r="E667" s="67">
        <f>(C667+D667)/2</f>
        <v>746</v>
      </c>
      <c r="F667" s="68">
        <v>62295</v>
      </c>
      <c r="G667" s="68">
        <f>E667+F667</f>
        <v>63041</v>
      </c>
      <c r="H667" s="68">
        <v>440</v>
      </c>
      <c r="I667" s="68">
        <v>49</v>
      </c>
      <c r="J667" s="68">
        <v>0</v>
      </c>
      <c r="K667" s="68">
        <v>16</v>
      </c>
      <c r="L667" s="68">
        <v>60</v>
      </c>
      <c r="M667" s="68">
        <v>0</v>
      </c>
      <c r="N667" s="68">
        <v>36</v>
      </c>
      <c r="O667" s="68" t="s">
        <v>30</v>
      </c>
      <c r="P667" s="70" t="e">
        <f>$U667</f>
        <v>#DIV/0!</v>
      </c>
      <c r="Q667" s="11">
        <f>G667/G$858*0.35</f>
        <v>16.2178243292907</v>
      </c>
      <c r="R667" s="12">
        <f>H667/H$858*0.3</f>
        <v>0.66</v>
      </c>
      <c r="S667" s="13">
        <f>W667/W$858*0.3</f>
        <v>0.21562499999999998</v>
      </c>
      <c r="T667" s="12" t="e">
        <f>V667/V$858*0.05</f>
        <v>#DIV/0!</v>
      </c>
      <c r="U667" s="14" t="e">
        <f>Q667+R667+S667+T667</f>
        <v>#DIV/0!</v>
      </c>
      <c r="V667" s="15">
        <f>IF(O667="Não",0,1)</f>
        <v>1</v>
      </c>
      <c r="W667" s="15">
        <f>IF(ISERROR(I667+J667+K667+L667+M667+N667),0,I667+J667+K667+L667+M667+N667)</f>
        <v>161</v>
      </c>
      <c r="X667" s="44">
        <f>IF(ISERROR(ABS(1-U667/'Antigo 2020 2'!U667)),0,ABS(1-U667/'Antigo 2020 2'!U667))</f>
        <v>0</v>
      </c>
      <c r="Y667" s="56">
        <f>INT(X667*100000000000)</f>
        <v>0</v>
      </c>
      <c r="Z667" s="15">
        <f>IF(COUNTIF(Y$5:Y667,Y667)&gt;1,RANK(Y667,Y$5:Y$857)+COUNTIF(Y$5:Y667,Y667)-1,RANK(Y667,Y$5:Y$857))</f>
        <v>663</v>
      </c>
    </row>
    <row r="668" spans="1:26" ht="16.5" thickTop="1" thickBot="1">
      <c r="A668" s="65" t="s">
        <v>1355</v>
      </c>
      <c r="B668" s="66" t="s">
        <v>1356</v>
      </c>
      <c r="C668" s="67">
        <v>12037.910000000002</v>
      </c>
      <c r="D668" s="67">
        <v>11795</v>
      </c>
      <c r="E668" s="67">
        <f>(C668+D668)/2</f>
        <v>11916.455000000002</v>
      </c>
      <c r="F668" s="68">
        <v>3482</v>
      </c>
      <c r="G668" s="68">
        <f>E668+F668</f>
        <v>15398.455000000002</v>
      </c>
      <c r="H668" s="68">
        <v>400</v>
      </c>
      <c r="I668" s="68">
        <v>63</v>
      </c>
      <c r="J668" s="68">
        <v>0</v>
      </c>
      <c r="K668" s="68">
        <v>125</v>
      </c>
      <c r="L668" s="68">
        <v>0</v>
      </c>
      <c r="M668" s="68">
        <v>0</v>
      </c>
      <c r="N668" s="68">
        <v>18</v>
      </c>
      <c r="O668" s="68" t="s">
        <v>30</v>
      </c>
      <c r="P668" s="70" t="e">
        <f>$U668</f>
        <v>#DIV/0!</v>
      </c>
      <c r="Q668" s="11">
        <f>G668/G$858*0.35</f>
        <v>3.9613812936420434</v>
      </c>
      <c r="R668" s="12">
        <f>H668/H$858*0.3</f>
        <v>0.6</v>
      </c>
      <c r="S668" s="13">
        <f>W668/W$858*0.3</f>
        <v>0.27589285714285711</v>
      </c>
      <c r="T668" s="12" t="e">
        <f>V668/V$858*0.05</f>
        <v>#DIV/0!</v>
      </c>
      <c r="U668" s="14" t="e">
        <f>Q668+R668+S668+T668</f>
        <v>#DIV/0!</v>
      </c>
      <c r="V668" s="15">
        <f>IF(O668="Não",0,1)</f>
        <v>1</v>
      </c>
      <c r="W668" s="15">
        <f>IF(ISERROR(I668+J668+K668+L668+M668+N668),0,I668+J668+K668+L668+M668+N668)</f>
        <v>206</v>
      </c>
      <c r="X668" s="44">
        <f>IF(ISERROR(ABS(1-U668/'Antigo 2020 2'!U668)),0,ABS(1-U668/'Antigo 2020 2'!U668))</f>
        <v>0</v>
      </c>
      <c r="Y668" s="56">
        <f>INT(X668*100000000000)</f>
        <v>0</v>
      </c>
      <c r="Z668" s="15">
        <f>IF(COUNTIF(Y$5:Y668,Y668)&gt;1,RANK(Y668,Y$5:Y$857)+COUNTIF(Y$5:Y668,Y668)-1,RANK(Y668,Y$5:Y$857))</f>
        <v>664</v>
      </c>
    </row>
    <row r="669" spans="1:26" ht="25.5" thickTop="1" thickBot="1">
      <c r="A669" s="65" t="s">
        <v>1357</v>
      </c>
      <c r="B669" s="66" t="s">
        <v>1358</v>
      </c>
      <c r="C669" s="67">
        <v>4450</v>
      </c>
      <c r="D669" s="67">
        <v>4997</v>
      </c>
      <c r="E669" s="67">
        <f>(C669+D669)/2</f>
        <v>4723.5</v>
      </c>
      <c r="F669" s="68">
        <v>284</v>
      </c>
      <c r="G669" s="68">
        <f>E669+F669</f>
        <v>5007.5</v>
      </c>
      <c r="H669" s="68">
        <v>700</v>
      </c>
      <c r="I669" s="68">
        <v>98</v>
      </c>
      <c r="J669" s="68">
        <v>0</v>
      </c>
      <c r="K669" s="68">
        <v>35</v>
      </c>
      <c r="L669" s="68">
        <v>0</v>
      </c>
      <c r="M669" s="68">
        <v>0</v>
      </c>
      <c r="N669" s="68">
        <v>30</v>
      </c>
      <c r="O669" s="68" t="s">
        <v>30</v>
      </c>
      <c r="P669" s="70" t="e">
        <f>$U669</f>
        <v>#DIV/0!</v>
      </c>
      <c r="Q669" s="11">
        <f>G669/G$858*0.35</f>
        <v>1.2882212421903712</v>
      </c>
      <c r="R669" s="12">
        <f>H669/H$858*0.3</f>
        <v>1.05</v>
      </c>
      <c r="S669" s="13">
        <f>W669/W$858*0.3</f>
        <v>0.2183035714285714</v>
      </c>
      <c r="T669" s="12" t="e">
        <f>V669/V$858*0.05</f>
        <v>#DIV/0!</v>
      </c>
      <c r="U669" s="14" t="e">
        <f>Q669+R669+S669+T669</f>
        <v>#DIV/0!</v>
      </c>
      <c r="V669" s="15">
        <f>IF(O669="Não",0,1)</f>
        <v>1</v>
      </c>
      <c r="W669" s="15">
        <f>IF(ISERROR(I669+J669+K669+L669+M669+N669),0,I669+J669+K669+L669+M669+N669)</f>
        <v>163</v>
      </c>
      <c r="X669" s="44">
        <f>IF(ISERROR(ABS(1-U669/'Antigo 2020 2'!U669)),0,ABS(1-U669/'Antigo 2020 2'!U669))</f>
        <v>0</v>
      </c>
      <c r="Y669" s="56">
        <f>INT(X669*100000000000)</f>
        <v>0</v>
      </c>
      <c r="Z669" s="15">
        <f>IF(COUNTIF(Y$5:Y669,Y669)&gt;1,RANK(Y669,Y$5:Y$857)+COUNTIF(Y$5:Y669,Y669)-1,RANK(Y669,Y$5:Y$857))</f>
        <v>665</v>
      </c>
    </row>
    <row r="670" spans="1:26" ht="25.5" thickTop="1" thickBot="1">
      <c r="A670" s="65" t="s">
        <v>1359</v>
      </c>
      <c r="B670" s="66" t="s">
        <v>1360</v>
      </c>
      <c r="C670" s="67">
        <v>442</v>
      </c>
      <c r="D670" s="67">
        <v>597</v>
      </c>
      <c r="E670" s="67">
        <f>(C670+D670)/2</f>
        <v>519.5</v>
      </c>
      <c r="F670" s="68">
        <v>12856</v>
      </c>
      <c r="G670" s="68">
        <f>E670+F670</f>
        <v>13375.5</v>
      </c>
      <c r="H670" s="68">
        <v>440</v>
      </c>
      <c r="I670" s="68">
        <v>30</v>
      </c>
      <c r="J670" s="68">
        <v>0</v>
      </c>
      <c r="K670" s="68">
        <v>40</v>
      </c>
      <c r="L670" s="68">
        <v>0</v>
      </c>
      <c r="M670" s="68">
        <v>14</v>
      </c>
      <c r="N670" s="68">
        <v>0</v>
      </c>
      <c r="O670" s="68" t="s">
        <v>23</v>
      </c>
      <c r="P670" s="70" t="e">
        <f>$U670</f>
        <v>#DIV/0!</v>
      </c>
      <c r="Q670" s="11">
        <f>G670/G$858*0.35</f>
        <v>3.4409592061742007</v>
      </c>
      <c r="R670" s="12">
        <f>H670/H$858*0.3</f>
        <v>0.66</v>
      </c>
      <c r="S670" s="13">
        <f>W670/W$858*0.3</f>
        <v>0.11249999999999999</v>
      </c>
      <c r="T670" s="12" t="e">
        <f>V670/V$858*0.05</f>
        <v>#DIV/0!</v>
      </c>
      <c r="U670" s="14" t="e">
        <f>Q670+R670+S670+T670</f>
        <v>#DIV/0!</v>
      </c>
      <c r="V670" s="15">
        <f>IF(O670="Não",0,1)</f>
        <v>0</v>
      </c>
      <c r="W670" s="15">
        <f>IF(ISERROR(I670+J670+K670+L670+M670+N670),0,I670+J670+K670+L670+M670+N670)</f>
        <v>84</v>
      </c>
      <c r="X670" s="44">
        <f>IF(ISERROR(ABS(1-U670/'Antigo 2020 2'!U670)),0,ABS(1-U670/'Antigo 2020 2'!U670))</f>
        <v>0</v>
      </c>
      <c r="Y670" s="56">
        <f>INT(X670*100000000000)</f>
        <v>0</v>
      </c>
      <c r="Z670" s="15">
        <f>IF(COUNTIF(Y$5:Y670,Y670)&gt;1,RANK(Y670,Y$5:Y$857)+COUNTIF(Y$5:Y670,Y670)-1,RANK(Y670,Y$5:Y$857))</f>
        <v>666</v>
      </c>
    </row>
    <row r="671" spans="1:26" ht="25.5" thickTop="1" thickBot="1">
      <c r="A671" s="65" t="s">
        <v>1361</v>
      </c>
      <c r="B671" s="66" t="s">
        <v>1362</v>
      </c>
      <c r="C671" s="67">
        <v>689</v>
      </c>
      <c r="D671" s="67">
        <v>758</v>
      </c>
      <c r="E671" s="67">
        <f>(C671+D671)/2</f>
        <v>723.5</v>
      </c>
      <c r="F671" s="68">
        <v>9376</v>
      </c>
      <c r="G671" s="68">
        <f>E671+F671</f>
        <v>10099.5</v>
      </c>
      <c r="H671" s="68">
        <v>822</v>
      </c>
      <c r="I671" s="68">
        <v>78</v>
      </c>
      <c r="J671" s="68">
        <v>0</v>
      </c>
      <c r="K671" s="68">
        <v>113</v>
      </c>
      <c r="L671" s="68">
        <v>750</v>
      </c>
      <c r="M671" s="68">
        <v>20</v>
      </c>
      <c r="N671" s="68">
        <v>6</v>
      </c>
      <c r="O671" s="68" t="s">
        <v>23</v>
      </c>
      <c r="P671" s="70" t="e">
        <f>$U671</f>
        <v>#DIV/0!</v>
      </c>
      <c r="Q671" s="11">
        <f>G671/G$858*0.35</f>
        <v>2.5981808158765158</v>
      </c>
      <c r="R671" s="12">
        <f>H671/H$858*0.3</f>
        <v>1.2330000000000001</v>
      </c>
      <c r="S671" s="13">
        <f>W671/W$858*0.3</f>
        <v>1.2950892857142857</v>
      </c>
      <c r="T671" s="12" t="e">
        <f>V671/V$858*0.05</f>
        <v>#DIV/0!</v>
      </c>
      <c r="U671" s="14" t="e">
        <f>Q671+R671+S671+T671</f>
        <v>#DIV/0!</v>
      </c>
      <c r="V671" s="15">
        <f>IF(O671="Não",0,1)</f>
        <v>0</v>
      </c>
      <c r="W671" s="15">
        <f>IF(ISERROR(I671+J671+K671+L671+M671+N671),0,I671+J671+K671+L671+M671+N671)</f>
        <v>967</v>
      </c>
      <c r="X671" s="44">
        <f>IF(ISERROR(ABS(1-U671/'Antigo 2020 2'!U671)),0,ABS(1-U671/'Antigo 2020 2'!U671))</f>
        <v>0</v>
      </c>
      <c r="Y671" s="56">
        <f>INT(X671*100000000000)</f>
        <v>0</v>
      </c>
      <c r="Z671" s="15">
        <f>IF(COUNTIF(Y$5:Y671,Y671)&gt;1,RANK(Y671,Y$5:Y$857)+COUNTIF(Y$5:Y671,Y671)-1,RANK(Y671,Y$5:Y$857))</f>
        <v>667</v>
      </c>
    </row>
    <row r="672" spans="1:26" ht="25.5" thickTop="1" thickBot="1">
      <c r="A672" s="65" t="s">
        <v>1363</v>
      </c>
      <c r="B672" s="66" t="s">
        <v>1364</v>
      </c>
      <c r="C672" s="67">
        <v>0</v>
      </c>
      <c r="D672" s="67">
        <v>0</v>
      </c>
      <c r="E672" s="67">
        <f>(C672+D672)/2</f>
        <v>0</v>
      </c>
      <c r="F672" s="68">
        <v>0</v>
      </c>
      <c r="G672" s="68">
        <f>E672+F672</f>
        <v>0</v>
      </c>
      <c r="H672" s="68">
        <v>0</v>
      </c>
      <c r="I672" s="68">
        <v>0</v>
      </c>
      <c r="J672" s="68">
        <v>0</v>
      </c>
      <c r="K672" s="68">
        <v>0</v>
      </c>
      <c r="L672" s="68">
        <v>0</v>
      </c>
      <c r="M672" s="68">
        <v>0</v>
      </c>
      <c r="N672" s="68">
        <v>0</v>
      </c>
      <c r="O672" s="68" t="s">
        <v>23</v>
      </c>
      <c r="P672" s="70" t="e">
        <f>$U672</f>
        <v>#DIV/0!</v>
      </c>
      <c r="Q672" s="11">
        <f>G672/G$858*0.35</f>
        <v>0</v>
      </c>
      <c r="R672" s="12">
        <f>H672/H$858*0.3</f>
        <v>0</v>
      </c>
      <c r="S672" s="13">
        <f>W672/W$858*0.3</f>
        <v>0</v>
      </c>
      <c r="T672" s="12" t="e">
        <f>V672/V$858*0.05</f>
        <v>#DIV/0!</v>
      </c>
      <c r="U672" s="14" t="e">
        <f>Q672+R672+S672+T672</f>
        <v>#DIV/0!</v>
      </c>
      <c r="V672" s="15">
        <f>IF(O672="Não",0,1)</f>
        <v>0</v>
      </c>
      <c r="W672" s="15">
        <f>IF(ISERROR(I672+J672+K672+L672+M672+N672),0,I672+J672+K672+L672+M672+N672)</f>
        <v>0</v>
      </c>
      <c r="X672" s="44">
        <f>IF(ISERROR(ABS(1-U672/'Antigo 2020 2'!U672)),0,ABS(1-U672/'Antigo 2020 2'!U672))</f>
        <v>0</v>
      </c>
      <c r="Y672" s="56">
        <f>INT(X672*100000000000)</f>
        <v>0</v>
      </c>
      <c r="Z672" s="15">
        <f>IF(COUNTIF(Y$5:Y672,Y672)&gt;1,RANK(Y672,Y$5:Y$857)+COUNTIF(Y$5:Y672,Y672)-1,RANK(Y672,Y$5:Y$857))</f>
        <v>668</v>
      </c>
    </row>
    <row r="673" spans="1:26" ht="25.5" thickTop="1" thickBot="1">
      <c r="A673" s="65" t="s">
        <v>1365</v>
      </c>
      <c r="B673" s="66" t="s">
        <v>1366</v>
      </c>
      <c r="C673" s="67">
        <v>1222.5</v>
      </c>
      <c r="D673" s="67">
        <v>1284</v>
      </c>
      <c r="E673" s="67">
        <f>(C673+D673)/2</f>
        <v>1253.25</v>
      </c>
      <c r="F673" s="68">
        <v>13796</v>
      </c>
      <c r="G673" s="68">
        <f>E673+F673</f>
        <v>15049.25</v>
      </c>
      <c r="H673" s="68">
        <v>1050</v>
      </c>
      <c r="I673" s="68">
        <v>187</v>
      </c>
      <c r="J673" s="68">
        <v>0</v>
      </c>
      <c r="K673" s="68">
        <v>190</v>
      </c>
      <c r="L673" s="68">
        <v>25</v>
      </c>
      <c r="M673" s="68">
        <v>0</v>
      </c>
      <c r="N673" s="68">
        <v>220</v>
      </c>
      <c r="O673" s="68" t="s">
        <v>30</v>
      </c>
      <c r="P673" s="70" t="e">
        <f>$U673</f>
        <v>#DIV/0!</v>
      </c>
      <c r="Q673" s="11">
        <f>G673/G$858*0.35</f>
        <v>3.8715453877251007</v>
      </c>
      <c r="R673" s="12">
        <f>H673/H$858*0.3</f>
        <v>1.575</v>
      </c>
      <c r="S673" s="13">
        <f>W673/W$858*0.3</f>
        <v>0.83303571428571432</v>
      </c>
      <c r="T673" s="12" t="e">
        <f>V673/V$858*0.05</f>
        <v>#DIV/0!</v>
      </c>
      <c r="U673" s="14" t="e">
        <f>Q673+R673+S673+T673</f>
        <v>#DIV/0!</v>
      </c>
      <c r="V673" s="15">
        <f>IF(O673="Não",0,1)</f>
        <v>1</v>
      </c>
      <c r="W673" s="15">
        <f>IF(ISERROR(I673+J673+K673+L673+M673+N673),0,I673+J673+K673+L673+M673+N673)</f>
        <v>622</v>
      </c>
      <c r="X673" s="44">
        <f>IF(ISERROR(ABS(1-U673/'Antigo 2020 2'!U673)),0,ABS(1-U673/'Antigo 2020 2'!U673))</f>
        <v>0</v>
      </c>
      <c r="Y673" s="56">
        <f>INT(X673*100000000000)</f>
        <v>0</v>
      </c>
      <c r="Z673" s="15">
        <f>IF(COUNTIF(Y$5:Y673,Y673)&gt;1,RANK(Y673,Y$5:Y$857)+COUNTIF(Y$5:Y673,Y673)-1,RANK(Y673,Y$5:Y$857))</f>
        <v>669</v>
      </c>
    </row>
    <row r="674" spans="1:26" ht="25.5" thickTop="1" thickBot="1">
      <c r="A674" s="65" t="s">
        <v>1367</v>
      </c>
      <c r="B674" s="66" t="s">
        <v>1368</v>
      </c>
      <c r="C674" s="67">
        <v>805</v>
      </c>
      <c r="D674" s="67">
        <v>1070</v>
      </c>
      <c r="E674" s="67">
        <f>(C674+D674)/2</f>
        <v>937.5</v>
      </c>
      <c r="F674" s="68">
        <v>8581</v>
      </c>
      <c r="G674" s="68">
        <f>E674+F674</f>
        <v>9518.5</v>
      </c>
      <c r="H674" s="68">
        <v>480</v>
      </c>
      <c r="I674" s="68">
        <v>28</v>
      </c>
      <c r="J674" s="68">
        <v>0</v>
      </c>
      <c r="K674" s="68">
        <v>15</v>
      </c>
      <c r="L674" s="68">
        <v>0</v>
      </c>
      <c r="M674" s="68">
        <v>0</v>
      </c>
      <c r="N674" s="68">
        <v>0</v>
      </c>
      <c r="O674" s="68" t="s">
        <v>23</v>
      </c>
      <c r="P674" s="70" t="e">
        <f>$U674</f>
        <v>#DIV/0!</v>
      </c>
      <c r="Q674" s="11">
        <f>G674/G$858*0.35</f>
        <v>2.4487137081955161</v>
      </c>
      <c r="R674" s="12">
        <f>H674/H$858*0.3</f>
        <v>0.72</v>
      </c>
      <c r="S674" s="13">
        <f>W674/W$858*0.3</f>
        <v>5.7589285714285718E-2</v>
      </c>
      <c r="T674" s="12" t="e">
        <f>V674/V$858*0.05</f>
        <v>#DIV/0!</v>
      </c>
      <c r="U674" s="14" t="e">
        <f>Q674+R674+S674+T674</f>
        <v>#DIV/0!</v>
      </c>
      <c r="V674" s="15">
        <f>IF(O674="Não",0,1)</f>
        <v>0</v>
      </c>
      <c r="W674" s="15">
        <f>IF(ISERROR(I674+J674+K674+L674+M674+N674),0,I674+J674+K674+L674+M674+N674)</f>
        <v>43</v>
      </c>
      <c r="X674" s="44">
        <f>IF(ISERROR(ABS(1-U674/'Antigo 2020 2'!U674)),0,ABS(1-U674/'Antigo 2020 2'!U674))</f>
        <v>0</v>
      </c>
      <c r="Y674" s="56">
        <f>INT(X674*100000000000)</f>
        <v>0</v>
      </c>
      <c r="Z674" s="15">
        <f>IF(COUNTIF(Y$5:Y674,Y674)&gt;1,RANK(Y674,Y$5:Y$857)+COUNTIF(Y$5:Y674,Y674)-1,RANK(Y674,Y$5:Y$857))</f>
        <v>670</v>
      </c>
    </row>
    <row r="675" spans="1:26" ht="25.5" thickTop="1" thickBot="1">
      <c r="A675" s="65" t="s">
        <v>1369</v>
      </c>
      <c r="B675" s="66" t="s">
        <v>1370</v>
      </c>
      <c r="C675" s="67">
        <v>600</v>
      </c>
      <c r="D675" s="67">
        <v>600</v>
      </c>
      <c r="E675" s="67">
        <f>(C675+D675)/2</f>
        <v>600</v>
      </c>
      <c r="F675" s="68">
        <v>5191</v>
      </c>
      <c r="G675" s="68">
        <f>E675+F675</f>
        <v>5791</v>
      </c>
      <c r="H675" s="68">
        <v>660</v>
      </c>
      <c r="I675" s="68">
        <v>37</v>
      </c>
      <c r="J675" s="68">
        <v>0</v>
      </c>
      <c r="K675" s="68">
        <v>90</v>
      </c>
      <c r="L675" s="68">
        <v>40</v>
      </c>
      <c r="M675" s="68">
        <v>10</v>
      </c>
      <c r="N675" s="68">
        <v>13</v>
      </c>
      <c r="O675" s="68" t="s">
        <v>30</v>
      </c>
      <c r="P675" s="70" t="e">
        <f>$U675</f>
        <v>#DIV/0!</v>
      </c>
      <c r="Q675" s="11">
        <f>G675/G$858*0.35</f>
        <v>1.4897831679529583</v>
      </c>
      <c r="R675" s="12">
        <f>H675/H$858*0.3</f>
        <v>0.98999999999999988</v>
      </c>
      <c r="S675" s="13">
        <f>W675/W$858*0.3</f>
        <v>0.2544642857142857</v>
      </c>
      <c r="T675" s="12" t="e">
        <f>V675/V$858*0.05</f>
        <v>#DIV/0!</v>
      </c>
      <c r="U675" s="14" t="e">
        <f>Q675+R675+S675+T675</f>
        <v>#DIV/0!</v>
      </c>
      <c r="V675" s="15">
        <f>IF(O675="Não",0,1)</f>
        <v>1</v>
      </c>
      <c r="W675" s="15">
        <f>IF(ISERROR(I675+J675+K675+L675+M675+N675),0,I675+J675+K675+L675+M675+N675)</f>
        <v>190</v>
      </c>
      <c r="X675" s="44">
        <f>IF(ISERROR(ABS(1-U675/'Antigo 2020 2'!U675)),0,ABS(1-U675/'Antigo 2020 2'!U675))</f>
        <v>0</v>
      </c>
      <c r="Y675" s="56">
        <f>INT(X675*100000000000)</f>
        <v>0</v>
      </c>
      <c r="Z675" s="15">
        <f>IF(COUNTIF(Y$5:Y675,Y675)&gt;1,RANK(Y675,Y$5:Y$857)+COUNTIF(Y$5:Y675,Y675)-1,RANK(Y675,Y$5:Y$857))</f>
        <v>671</v>
      </c>
    </row>
    <row r="676" spans="1:26" ht="16.5" thickTop="1" thickBot="1">
      <c r="A676" s="65" t="s">
        <v>1371</v>
      </c>
      <c r="B676" s="66" t="s">
        <v>1372</v>
      </c>
      <c r="C676" s="67">
        <v>430</v>
      </c>
      <c r="D676" s="67">
        <v>435</v>
      </c>
      <c r="E676" s="67">
        <f>(C676+D676)/2</f>
        <v>432.5</v>
      </c>
      <c r="F676" s="68">
        <v>42310</v>
      </c>
      <c r="G676" s="68">
        <f>E676+F676</f>
        <v>42742.5</v>
      </c>
      <c r="H676" s="68">
        <v>630</v>
      </c>
      <c r="I676" s="68">
        <v>157</v>
      </c>
      <c r="J676" s="68">
        <v>0</v>
      </c>
      <c r="K676" s="68">
        <v>0</v>
      </c>
      <c r="L676" s="68">
        <v>0</v>
      </c>
      <c r="M676" s="68">
        <v>0</v>
      </c>
      <c r="N676" s="68">
        <v>0</v>
      </c>
      <c r="O676" s="68" t="s">
        <v>30</v>
      </c>
      <c r="P676" s="70" t="e">
        <f>$U676</f>
        <v>#DIV/0!</v>
      </c>
      <c r="Q676" s="11">
        <f>G676/G$858*0.35</f>
        <v>10.995865490628445</v>
      </c>
      <c r="R676" s="12">
        <f>H676/H$858*0.3</f>
        <v>0.94499999999999995</v>
      </c>
      <c r="S676" s="13">
        <f>W676/W$858*0.3</f>
        <v>0.21026785714285712</v>
      </c>
      <c r="T676" s="12" t="e">
        <f>V676/V$858*0.05</f>
        <v>#DIV/0!</v>
      </c>
      <c r="U676" s="14" t="e">
        <f>Q676+R676+S676+T676</f>
        <v>#DIV/0!</v>
      </c>
      <c r="V676" s="15">
        <f>IF(O676="Não",0,1)</f>
        <v>1</v>
      </c>
      <c r="W676" s="15">
        <f>IF(ISERROR(I676+J676+K676+L676+M676+N676),0,I676+J676+K676+L676+M676+N676)</f>
        <v>157</v>
      </c>
      <c r="X676" s="44">
        <f>IF(ISERROR(ABS(1-U676/'Antigo 2020 2'!U676)),0,ABS(1-U676/'Antigo 2020 2'!U676))</f>
        <v>0</v>
      </c>
      <c r="Y676" s="56">
        <f>INT(X676*100000000000)</f>
        <v>0</v>
      </c>
      <c r="Z676" s="15">
        <f>IF(COUNTIF(Y$5:Y676,Y676)&gt;1,RANK(Y676,Y$5:Y$857)+COUNTIF(Y$5:Y676,Y676)-1,RANK(Y676,Y$5:Y$857))</f>
        <v>672</v>
      </c>
    </row>
    <row r="677" spans="1:26" ht="25.5" thickTop="1" thickBot="1">
      <c r="A677" s="65" t="s">
        <v>1373</v>
      </c>
      <c r="B677" s="66" t="s">
        <v>1374</v>
      </c>
      <c r="C677" s="67">
        <v>197.5</v>
      </c>
      <c r="D677" s="67">
        <v>157</v>
      </c>
      <c r="E677" s="67">
        <f>(C677+D677)/2</f>
        <v>177.25</v>
      </c>
      <c r="F677" s="68">
        <v>15281</v>
      </c>
      <c r="G677" s="68">
        <f>E677+F677</f>
        <v>15458.25</v>
      </c>
      <c r="H677" s="68">
        <v>1862</v>
      </c>
      <c r="I677" s="68">
        <v>168</v>
      </c>
      <c r="J677" s="68">
        <v>0</v>
      </c>
      <c r="K677" s="68">
        <v>67</v>
      </c>
      <c r="L677" s="68">
        <v>60</v>
      </c>
      <c r="M677" s="68">
        <v>0</v>
      </c>
      <c r="N677" s="68">
        <v>88</v>
      </c>
      <c r="O677" s="68" t="s">
        <v>30</v>
      </c>
      <c r="P677" s="70" t="e">
        <f>$U677</f>
        <v>#DIV/0!</v>
      </c>
      <c r="Q677" s="11">
        <f>G677/G$858*0.35</f>
        <v>3.9767640573318626</v>
      </c>
      <c r="R677" s="12">
        <f>H677/H$858*0.3</f>
        <v>2.7930000000000001</v>
      </c>
      <c r="S677" s="13">
        <f>W677/W$858*0.3</f>
        <v>0.51294642857142858</v>
      </c>
      <c r="T677" s="12" t="e">
        <f>V677/V$858*0.05</f>
        <v>#DIV/0!</v>
      </c>
      <c r="U677" s="14" t="e">
        <f>Q677+R677+S677+T677</f>
        <v>#DIV/0!</v>
      </c>
      <c r="V677" s="15">
        <f>IF(O677="Não",0,1)</f>
        <v>1</v>
      </c>
      <c r="W677" s="15">
        <f>IF(ISERROR(I677+J677+K677+L677+M677+N677),0,I677+J677+K677+L677+M677+N677)</f>
        <v>383</v>
      </c>
      <c r="X677" s="44">
        <f>IF(ISERROR(ABS(1-U677/'Antigo 2020 2'!U677)),0,ABS(1-U677/'Antigo 2020 2'!U677))</f>
        <v>0</v>
      </c>
      <c r="Y677" s="56">
        <f>INT(X677*100000000000)</f>
        <v>0</v>
      </c>
      <c r="Z677" s="15">
        <f>IF(COUNTIF(Y$5:Y677,Y677)&gt;1,RANK(Y677,Y$5:Y$857)+COUNTIF(Y$5:Y677,Y677)-1,RANK(Y677,Y$5:Y$857))</f>
        <v>673</v>
      </c>
    </row>
    <row r="678" spans="1:26" ht="16.5" thickTop="1" thickBot="1">
      <c r="A678" s="65" t="s">
        <v>1375</v>
      </c>
      <c r="B678" s="66" t="s">
        <v>1376</v>
      </c>
      <c r="C678" s="67">
        <v>23408</v>
      </c>
      <c r="D678" s="67">
        <v>21499</v>
      </c>
      <c r="E678" s="67">
        <f>(C678+D678)/2</f>
        <v>22453.5</v>
      </c>
      <c r="F678" s="68">
        <v>4575</v>
      </c>
      <c r="G678" s="68">
        <f>E678+F678</f>
        <v>27028.5</v>
      </c>
      <c r="H678" s="68">
        <v>286</v>
      </c>
      <c r="I678" s="68">
        <v>115</v>
      </c>
      <c r="J678" s="68">
        <v>0</v>
      </c>
      <c r="K678" s="68">
        <v>10</v>
      </c>
      <c r="L678" s="68">
        <v>0</v>
      </c>
      <c r="M678" s="68">
        <v>0</v>
      </c>
      <c r="N678" s="68">
        <v>10</v>
      </c>
      <c r="O678" s="68" t="s">
        <v>23</v>
      </c>
      <c r="P678" s="70" t="e">
        <f>$U678</f>
        <v>#DIV/0!</v>
      </c>
      <c r="Q678" s="11">
        <f>G678/G$858*0.35</f>
        <v>6.9533076074972424</v>
      </c>
      <c r="R678" s="12">
        <f>H678/H$858*0.3</f>
        <v>0.42899999999999999</v>
      </c>
      <c r="S678" s="13">
        <f>W678/W$858*0.3</f>
        <v>0.18080357142857142</v>
      </c>
      <c r="T678" s="12" t="e">
        <f>V678/V$858*0.05</f>
        <v>#DIV/0!</v>
      </c>
      <c r="U678" s="14" t="e">
        <f>Q678+R678+S678+T678</f>
        <v>#DIV/0!</v>
      </c>
      <c r="V678" s="15">
        <f>IF(O678="Não",0,1)</f>
        <v>0</v>
      </c>
      <c r="W678" s="15">
        <f>IF(ISERROR(I678+J678+K678+L678+M678+N678),0,I678+J678+K678+L678+M678+N678)</f>
        <v>135</v>
      </c>
      <c r="X678" s="44">
        <f>IF(ISERROR(ABS(1-U678/'Antigo 2020 2'!U678)),0,ABS(1-U678/'Antigo 2020 2'!U678))</f>
        <v>0</v>
      </c>
      <c r="Y678" s="56">
        <f>INT(X678*100000000000)</f>
        <v>0</v>
      </c>
      <c r="Z678" s="15">
        <f>IF(COUNTIF(Y$5:Y678,Y678)&gt;1,RANK(Y678,Y$5:Y$857)+COUNTIF(Y$5:Y678,Y678)-1,RANK(Y678,Y$5:Y$857))</f>
        <v>674</v>
      </c>
    </row>
    <row r="679" spans="1:26" ht="16.5" thickTop="1" thickBot="1">
      <c r="A679" s="65" t="s">
        <v>1377</v>
      </c>
      <c r="B679" s="66" t="s">
        <v>1378</v>
      </c>
      <c r="C679" s="67">
        <v>79</v>
      </c>
      <c r="D679" s="67">
        <v>55</v>
      </c>
      <c r="E679" s="67">
        <f>(C679+D679)/2</f>
        <v>67</v>
      </c>
      <c r="F679" s="68">
        <v>332</v>
      </c>
      <c r="G679" s="68">
        <f>E679+F679</f>
        <v>399</v>
      </c>
      <c r="H679" s="68">
        <v>80</v>
      </c>
      <c r="I679" s="68">
        <v>18</v>
      </c>
      <c r="J679" s="68">
        <v>0</v>
      </c>
      <c r="K679" s="68">
        <v>10</v>
      </c>
      <c r="L679" s="68">
        <v>145</v>
      </c>
      <c r="M679" s="68">
        <v>0</v>
      </c>
      <c r="N679" s="68">
        <v>12</v>
      </c>
      <c r="O679" s="68" t="s">
        <v>23</v>
      </c>
      <c r="P679" s="70" t="e">
        <f>$U679</f>
        <v>#DIV/0!</v>
      </c>
      <c r="Q679" s="11">
        <f>G679/G$858*0.35</f>
        <v>0.10264608599779493</v>
      </c>
      <c r="R679" s="12">
        <f>H679/H$858*0.3</f>
        <v>0.12</v>
      </c>
      <c r="S679" s="13">
        <f>W679/W$858*0.3</f>
        <v>0.24776785714285712</v>
      </c>
      <c r="T679" s="12" t="e">
        <f>V679/V$858*0.05</f>
        <v>#DIV/0!</v>
      </c>
      <c r="U679" s="14" t="e">
        <f>Q679+R679+S679+T679</f>
        <v>#DIV/0!</v>
      </c>
      <c r="V679" s="15">
        <f>IF(O679="Não",0,1)</f>
        <v>0</v>
      </c>
      <c r="W679" s="15">
        <f>IF(ISERROR(I679+J679+K679+L679+M679+N679),0,I679+J679+K679+L679+M679+N679)</f>
        <v>185</v>
      </c>
      <c r="X679" s="44">
        <f>IF(ISERROR(ABS(1-U679/'Antigo 2020 2'!U679)),0,ABS(1-U679/'Antigo 2020 2'!U679))</f>
        <v>0</v>
      </c>
      <c r="Y679" s="56">
        <f>INT(X679*100000000000)</f>
        <v>0</v>
      </c>
      <c r="Z679" s="15">
        <f>IF(COUNTIF(Y$5:Y679,Y679)&gt;1,RANK(Y679,Y$5:Y$857)+COUNTIF(Y$5:Y679,Y679)-1,RANK(Y679,Y$5:Y$857))</f>
        <v>675</v>
      </c>
    </row>
    <row r="680" spans="1:26" ht="16.5" thickTop="1" thickBot="1">
      <c r="A680" s="65" t="s">
        <v>1379</v>
      </c>
      <c r="B680" s="66" t="s">
        <v>1380</v>
      </c>
      <c r="C680" s="67">
        <v>13677</v>
      </c>
      <c r="D680" s="67">
        <v>13847</v>
      </c>
      <c r="E680" s="67">
        <f>(C680+D680)/2</f>
        <v>13762</v>
      </c>
      <c r="F680" s="68">
        <v>283</v>
      </c>
      <c r="G680" s="68">
        <f>E680+F680</f>
        <v>14045</v>
      </c>
      <c r="H680" s="68">
        <v>1800</v>
      </c>
      <c r="I680" s="68">
        <v>277</v>
      </c>
      <c r="J680" s="68"/>
      <c r="K680" s="68"/>
      <c r="L680" s="68"/>
      <c r="M680" s="68"/>
      <c r="N680" s="68">
        <v>9</v>
      </c>
      <c r="O680" s="68" t="s">
        <v>30</v>
      </c>
      <c r="P680" s="70" t="e">
        <f>$U680</f>
        <v>#DIV/0!</v>
      </c>
      <c r="Q680" s="11">
        <f>G680/G$858*0.35</f>
        <v>3.6131936787945609</v>
      </c>
      <c r="R680" s="12">
        <f>H680/H$858*0.3</f>
        <v>2.6999999999999997</v>
      </c>
      <c r="S680" s="13">
        <f>W680/W$858*0.3</f>
        <v>0.38303571428571426</v>
      </c>
      <c r="T680" s="12" t="e">
        <f>V680/V$858*0.05</f>
        <v>#DIV/0!</v>
      </c>
      <c r="U680" s="14" t="e">
        <f>Q680+R680+S680+T680</f>
        <v>#DIV/0!</v>
      </c>
      <c r="V680" s="15">
        <f>IF(O680="Não",0,1)</f>
        <v>1</v>
      </c>
      <c r="W680" s="15">
        <f>IF(ISERROR(I680+J680+K680+L680+M680+N680),0,I680+J680+K680+L680+M680+N680)</f>
        <v>286</v>
      </c>
      <c r="X680" s="44">
        <f>IF(ISERROR(ABS(1-U680/'Antigo 2020 2'!U680)),0,ABS(1-U680/'Antigo 2020 2'!U680))</f>
        <v>0</v>
      </c>
      <c r="Y680" s="56">
        <f>INT(X680*100000000000)</f>
        <v>0</v>
      </c>
      <c r="Z680" s="15">
        <f>IF(COUNTIF(Y$5:Y680,Y680)&gt;1,RANK(Y680,Y$5:Y$857)+COUNTIF(Y$5:Y680,Y680)-1,RANK(Y680,Y$5:Y$857))</f>
        <v>676</v>
      </c>
    </row>
    <row r="681" spans="1:26" ht="25.5" thickTop="1" thickBot="1">
      <c r="A681" s="65" t="s">
        <v>1381</v>
      </c>
      <c r="B681" s="66" t="s">
        <v>1382</v>
      </c>
      <c r="C681" s="67">
        <v>660</v>
      </c>
      <c r="D681" s="67">
        <v>652</v>
      </c>
      <c r="E681" s="67">
        <f>(C681+D681)/2</f>
        <v>656</v>
      </c>
      <c r="F681" s="68">
        <v>10800</v>
      </c>
      <c r="G681" s="68">
        <f>E681+F681</f>
        <v>11456</v>
      </c>
      <c r="H681" s="68">
        <v>1149</v>
      </c>
      <c r="I681" s="68">
        <v>160</v>
      </c>
      <c r="J681" s="68">
        <v>0</v>
      </c>
      <c r="K681" s="68">
        <v>20</v>
      </c>
      <c r="L681" s="68">
        <v>25</v>
      </c>
      <c r="M681" s="68">
        <v>0</v>
      </c>
      <c r="N681" s="68">
        <v>35</v>
      </c>
      <c r="O681" s="68" t="s">
        <v>30</v>
      </c>
      <c r="P681" s="70" t="e">
        <f>$U681</f>
        <v>#DIV/0!</v>
      </c>
      <c r="Q681" s="11">
        <f>G681/G$858*0.35</f>
        <v>2.947151782432929</v>
      </c>
      <c r="R681" s="12">
        <f>H681/H$858*0.3</f>
        <v>1.7235</v>
      </c>
      <c r="S681" s="13">
        <f>W681/W$858*0.3</f>
        <v>0.3214285714285714</v>
      </c>
      <c r="T681" s="12" t="e">
        <f>V681/V$858*0.05</f>
        <v>#DIV/0!</v>
      </c>
      <c r="U681" s="14" t="e">
        <f>Q681+R681+S681+T681</f>
        <v>#DIV/0!</v>
      </c>
      <c r="V681" s="15">
        <f>IF(O681="Não",0,1)</f>
        <v>1</v>
      </c>
      <c r="W681" s="15">
        <f>IF(ISERROR(I681+J681+K681+L681+M681+N681),0,I681+J681+K681+L681+M681+N681)</f>
        <v>240</v>
      </c>
      <c r="X681" s="44">
        <f>IF(ISERROR(ABS(1-U681/'Antigo 2020 2'!U681)),0,ABS(1-U681/'Antigo 2020 2'!U681))</f>
        <v>0</v>
      </c>
      <c r="Y681" s="56">
        <f>INT(X681*100000000000)</f>
        <v>0</v>
      </c>
      <c r="Z681" s="15">
        <f>IF(COUNTIF(Y$5:Y681,Y681)&gt;1,RANK(Y681,Y$5:Y$857)+COUNTIF(Y$5:Y681,Y681)-1,RANK(Y681,Y$5:Y$857))</f>
        <v>677</v>
      </c>
    </row>
    <row r="682" spans="1:26" ht="25.5" thickTop="1" thickBot="1">
      <c r="A682" s="65" t="s">
        <v>1383</v>
      </c>
      <c r="B682" s="66" t="s">
        <v>1384</v>
      </c>
      <c r="C682" s="67">
        <v>720</v>
      </c>
      <c r="D682" s="67">
        <v>343</v>
      </c>
      <c r="E682" s="67">
        <f>(C682+D682)/2</f>
        <v>531.5</v>
      </c>
      <c r="F682" s="68">
        <v>15966</v>
      </c>
      <c r="G682" s="68">
        <f>E682+F682</f>
        <v>16497.5</v>
      </c>
      <c r="H682" s="68">
        <v>1400</v>
      </c>
      <c r="I682" s="68">
        <v>176</v>
      </c>
      <c r="J682" s="68">
        <v>0</v>
      </c>
      <c r="K682" s="68">
        <v>25</v>
      </c>
      <c r="L682" s="68">
        <v>6</v>
      </c>
      <c r="M682" s="68">
        <v>0</v>
      </c>
      <c r="N682" s="68">
        <v>50</v>
      </c>
      <c r="O682" s="68" t="s">
        <v>30</v>
      </c>
      <c r="P682" s="70" t="e">
        <f>$U682</f>
        <v>#DIV/0!</v>
      </c>
      <c r="Q682" s="11">
        <f>G682/G$858*0.35</f>
        <v>4.2441198088937888</v>
      </c>
      <c r="R682" s="12">
        <f>H682/H$858*0.3</f>
        <v>2.1</v>
      </c>
      <c r="S682" s="13">
        <f>W682/W$858*0.3</f>
        <v>0.34419642857142857</v>
      </c>
      <c r="T682" s="12" t="e">
        <f>V682/V$858*0.05</f>
        <v>#DIV/0!</v>
      </c>
      <c r="U682" s="14" t="e">
        <f>Q682+R682+S682+T682</f>
        <v>#DIV/0!</v>
      </c>
      <c r="V682" s="15">
        <f>IF(O682="Não",0,1)</f>
        <v>1</v>
      </c>
      <c r="W682" s="15">
        <f>IF(ISERROR(I682+J682+K682+L682+M682+N682),0,I682+J682+K682+L682+M682+N682)</f>
        <v>257</v>
      </c>
      <c r="X682" s="44">
        <f>IF(ISERROR(ABS(1-U682/'Antigo 2020 2'!U682)),0,ABS(1-U682/'Antigo 2020 2'!U682))</f>
        <v>0</v>
      </c>
      <c r="Y682" s="56">
        <f>INT(X682*100000000000)</f>
        <v>0</v>
      </c>
      <c r="Z682" s="15">
        <f>IF(COUNTIF(Y$5:Y682,Y682)&gt;1,RANK(Y682,Y$5:Y$857)+COUNTIF(Y$5:Y682,Y682)-1,RANK(Y682,Y$5:Y$857))</f>
        <v>678</v>
      </c>
    </row>
    <row r="683" spans="1:26" ht="25.5" thickTop="1" thickBot="1">
      <c r="A683" s="65" t="s">
        <v>1385</v>
      </c>
      <c r="B683" s="66" t="s">
        <v>1386</v>
      </c>
      <c r="C683" s="67">
        <v>920</v>
      </c>
      <c r="D683" s="67">
        <v>930</v>
      </c>
      <c r="E683" s="67">
        <f>(C683+D683)/2</f>
        <v>925</v>
      </c>
      <c r="F683" s="68">
        <v>13439</v>
      </c>
      <c r="G683" s="68">
        <f>E683+F683</f>
        <v>14364</v>
      </c>
      <c r="H683" s="68">
        <v>500</v>
      </c>
      <c r="I683" s="68">
        <v>173</v>
      </c>
      <c r="J683" s="68">
        <v>99</v>
      </c>
      <c r="K683" s="68">
        <v>138</v>
      </c>
      <c r="L683" s="68">
        <v>100</v>
      </c>
      <c r="M683" s="68">
        <v>0</v>
      </c>
      <c r="N683" s="68">
        <v>263</v>
      </c>
      <c r="O683" s="68" t="s">
        <v>30</v>
      </c>
      <c r="P683" s="70" t="e">
        <f>$U683</f>
        <v>#DIV/0!</v>
      </c>
      <c r="Q683" s="11">
        <f>G683/G$858*0.35</f>
        <v>3.6952590959206173</v>
      </c>
      <c r="R683" s="12">
        <f>H683/H$858*0.3</f>
        <v>0.75</v>
      </c>
      <c r="S683" s="13">
        <f>W683/W$858*0.3</f>
        <v>1.0352678571428571</v>
      </c>
      <c r="T683" s="12" t="e">
        <f>V683/V$858*0.05</f>
        <v>#DIV/0!</v>
      </c>
      <c r="U683" s="14" t="e">
        <f>Q683+R683+S683+T683</f>
        <v>#DIV/0!</v>
      </c>
      <c r="V683" s="15">
        <f>IF(O683="Não",0,1)</f>
        <v>1</v>
      </c>
      <c r="W683" s="15">
        <f>IF(ISERROR(I683+J683+K683+L683+M683+N683),0,I683+J683+K683+L683+M683+N683)</f>
        <v>773</v>
      </c>
      <c r="X683" s="44">
        <f>IF(ISERROR(ABS(1-U683/'Antigo 2020 2'!U683)),0,ABS(1-U683/'Antigo 2020 2'!U683))</f>
        <v>0</v>
      </c>
      <c r="Y683" s="56">
        <f>INT(X683*100000000000)</f>
        <v>0</v>
      </c>
      <c r="Z683" s="15">
        <f>IF(COUNTIF(Y$5:Y683,Y683)&gt;1,RANK(Y683,Y$5:Y$857)+COUNTIF(Y$5:Y683,Y683)-1,RANK(Y683,Y$5:Y$857))</f>
        <v>679</v>
      </c>
    </row>
    <row r="684" spans="1:26" ht="25.5" thickTop="1" thickBot="1">
      <c r="A684" s="65" t="s">
        <v>1387</v>
      </c>
      <c r="B684" s="66" t="s">
        <v>1388</v>
      </c>
      <c r="C684" s="67">
        <v>7415</v>
      </c>
      <c r="D684" s="67">
        <v>8418</v>
      </c>
      <c r="E684" s="67">
        <f>(C684+D684)/2</f>
        <v>7916.5</v>
      </c>
      <c r="F684" s="68">
        <v>5761</v>
      </c>
      <c r="G684" s="68">
        <f>E684+F684</f>
        <v>13677.5</v>
      </c>
      <c r="H684" s="68">
        <v>1450</v>
      </c>
      <c r="I684" s="68">
        <v>153</v>
      </c>
      <c r="J684" s="68">
        <v>0</v>
      </c>
      <c r="K684" s="68">
        <v>25</v>
      </c>
      <c r="L684" s="68">
        <v>0</v>
      </c>
      <c r="M684" s="68">
        <v>0</v>
      </c>
      <c r="N684" s="68">
        <v>7</v>
      </c>
      <c r="O684" s="68" t="s">
        <v>23</v>
      </c>
      <c r="P684" s="70" t="e">
        <f>$U684</f>
        <v>#DIV/0!</v>
      </c>
      <c r="Q684" s="11">
        <f>G684/G$858*0.35</f>
        <v>3.5186512311650127</v>
      </c>
      <c r="R684" s="12">
        <f>H684/H$858*0.3</f>
        <v>2.1749999999999998</v>
      </c>
      <c r="S684" s="13">
        <f>W684/W$858*0.3</f>
        <v>0.24776785714285712</v>
      </c>
      <c r="T684" s="12" t="e">
        <f>V684/V$858*0.05</f>
        <v>#DIV/0!</v>
      </c>
      <c r="U684" s="14" t="e">
        <f>Q684+R684+S684+T684</f>
        <v>#DIV/0!</v>
      </c>
      <c r="V684" s="15">
        <f>IF(O684="Não",0,1)</f>
        <v>0</v>
      </c>
      <c r="W684" s="15">
        <f>IF(ISERROR(I684+J684+K684+L684+M684+N684),0,I684+J684+K684+L684+M684+N684)</f>
        <v>185</v>
      </c>
      <c r="X684" s="44">
        <f>IF(ISERROR(ABS(1-U684/'Antigo 2020 2'!U684)),0,ABS(1-U684/'Antigo 2020 2'!U684))</f>
        <v>0</v>
      </c>
      <c r="Y684" s="56">
        <f>INT(X684*100000000000)</f>
        <v>0</v>
      </c>
      <c r="Z684" s="15">
        <f>IF(COUNTIF(Y$5:Y684,Y684)&gt;1,RANK(Y684,Y$5:Y$857)+COUNTIF(Y$5:Y684,Y684)-1,RANK(Y684,Y$5:Y$857))</f>
        <v>680</v>
      </c>
    </row>
    <row r="685" spans="1:26" ht="25.5" thickTop="1" thickBot="1">
      <c r="A685" s="65" t="s">
        <v>1389</v>
      </c>
      <c r="B685" s="66" t="s">
        <v>1390</v>
      </c>
      <c r="C685" s="67">
        <v>846.71</v>
      </c>
      <c r="D685" s="67">
        <v>843</v>
      </c>
      <c r="E685" s="67">
        <f>(C685+D685)/2</f>
        <v>844.85500000000002</v>
      </c>
      <c r="F685" s="68">
        <v>6035</v>
      </c>
      <c r="G685" s="68">
        <f>E685+F685</f>
        <v>6879.8549999999996</v>
      </c>
      <c r="H685" s="68">
        <v>388</v>
      </c>
      <c r="I685" s="68">
        <v>95</v>
      </c>
      <c r="J685" s="68">
        <v>0</v>
      </c>
      <c r="K685" s="68">
        <v>270</v>
      </c>
      <c r="L685" s="68">
        <v>15</v>
      </c>
      <c r="M685" s="68">
        <v>27</v>
      </c>
      <c r="N685" s="68">
        <v>12</v>
      </c>
      <c r="O685" s="68" t="s">
        <v>23</v>
      </c>
      <c r="P685" s="70" t="e">
        <f>$U685</f>
        <v>#DIV/0!</v>
      </c>
      <c r="Q685" s="11">
        <f>G685/G$858*0.35</f>
        <v>1.7699002205071661</v>
      </c>
      <c r="R685" s="12">
        <f>H685/H$858*0.3</f>
        <v>0.58199999999999996</v>
      </c>
      <c r="S685" s="13">
        <f>W685/W$858*0.3</f>
        <v>0.56116071428571423</v>
      </c>
      <c r="T685" s="12" t="e">
        <f>V685/V$858*0.05</f>
        <v>#DIV/0!</v>
      </c>
      <c r="U685" s="14" t="e">
        <f>Q685+R685+S685+T685</f>
        <v>#DIV/0!</v>
      </c>
      <c r="V685" s="15">
        <f>IF(O685="Não",0,1)</f>
        <v>0</v>
      </c>
      <c r="W685" s="15">
        <f>IF(ISERROR(I685+J685+K685+L685+M685+N685),0,I685+J685+K685+L685+M685+N685)</f>
        <v>419</v>
      </c>
      <c r="X685" s="44">
        <f>IF(ISERROR(ABS(1-U685/'Antigo 2020 2'!U685)),0,ABS(1-U685/'Antigo 2020 2'!U685))</f>
        <v>0</v>
      </c>
      <c r="Y685" s="56">
        <f>INT(X685*100000000000)</f>
        <v>0</v>
      </c>
      <c r="Z685" s="15">
        <f>IF(COUNTIF(Y$5:Y685,Y685)&gt;1,RANK(Y685,Y$5:Y$857)+COUNTIF(Y$5:Y685,Y685)-1,RANK(Y685,Y$5:Y$857))</f>
        <v>681</v>
      </c>
    </row>
    <row r="686" spans="1:26" ht="25.5" thickTop="1" thickBot="1">
      <c r="A686" s="65" t="s">
        <v>1391</v>
      </c>
      <c r="B686" s="66" t="s">
        <v>1392</v>
      </c>
      <c r="C686" s="67">
        <v>496</v>
      </c>
      <c r="D686" s="67">
        <v>471</v>
      </c>
      <c r="E686" s="67">
        <f>(C686+D686)/2</f>
        <v>483.5</v>
      </c>
      <c r="F686" s="68">
        <v>6366</v>
      </c>
      <c r="G686" s="68">
        <f>E686+F686</f>
        <v>6849.5</v>
      </c>
      <c r="H686" s="68">
        <v>443</v>
      </c>
      <c r="I686" s="68">
        <v>128</v>
      </c>
      <c r="J686" s="68">
        <v>0</v>
      </c>
      <c r="K686" s="68">
        <v>79</v>
      </c>
      <c r="L686" s="68">
        <v>35</v>
      </c>
      <c r="M686" s="68">
        <v>0</v>
      </c>
      <c r="N686" s="68">
        <v>20</v>
      </c>
      <c r="O686" s="68" t="s">
        <v>30</v>
      </c>
      <c r="P686" s="70" t="e">
        <f>$U686</f>
        <v>#DIV/0!</v>
      </c>
      <c r="Q686" s="11">
        <f>G686/G$858*0.35</f>
        <v>1.7620911429621462</v>
      </c>
      <c r="R686" s="12">
        <f>H686/H$858*0.3</f>
        <v>0.66449999999999998</v>
      </c>
      <c r="S686" s="13">
        <f>W686/W$858*0.3</f>
        <v>0.35089285714285717</v>
      </c>
      <c r="T686" s="12" t="e">
        <f>V686/V$858*0.05</f>
        <v>#DIV/0!</v>
      </c>
      <c r="U686" s="14" t="e">
        <f>Q686+R686+S686+T686</f>
        <v>#DIV/0!</v>
      </c>
      <c r="V686" s="15">
        <f>IF(O686="Não",0,1)</f>
        <v>1</v>
      </c>
      <c r="W686" s="15">
        <f>IF(ISERROR(I686+J686+K686+L686+M686+N686),0,I686+J686+K686+L686+M686+N686)</f>
        <v>262</v>
      </c>
      <c r="X686" s="44">
        <f>IF(ISERROR(ABS(1-U686/'Antigo 2020 2'!U686)),0,ABS(1-U686/'Antigo 2020 2'!U686))</f>
        <v>0</v>
      </c>
      <c r="Y686" s="56">
        <f>INT(X686*100000000000)</f>
        <v>0</v>
      </c>
      <c r="Z686" s="15">
        <f>IF(COUNTIF(Y$5:Y686,Y686)&gt;1,RANK(Y686,Y$5:Y$857)+COUNTIF(Y$5:Y686,Y686)-1,RANK(Y686,Y$5:Y$857))</f>
        <v>682</v>
      </c>
    </row>
    <row r="687" spans="1:26" ht="25.5" thickTop="1" thickBot="1">
      <c r="A687" s="65" t="s">
        <v>1393</v>
      </c>
      <c r="B687" s="66" t="s">
        <v>1394</v>
      </c>
      <c r="C687" s="67">
        <v>2529</v>
      </c>
      <c r="D687" s="67">
        <v>2699</v>
      </c>
      <c r="E687" s="67">
        <f>(C687+D687)/2</f>
        <v>2614</v>
      </c>
      <c r="F687" s="68">
        <v>321</v>
      </c>
      <c r="G687" s="68">
        <f>E687+F687</f>
        <v>2935</v>
      </c>
      <c r="H687" s="68">
        <v>569</v>
      </c>
      <c r="I687" s="68">
        <v>0</v>
      </c>
      <c r="J687" s="68">
        <v>0</v>
      </c>
      <c r="K687" s="68">
        <v>100</v>
      </c>
      <c r="L687" s="68">
        <v>0</v>
      </c>
      <c r="M687" s="68">
        <v>0</v>
      </c>
      <c r="N687" s="68">
        <v>10</v>
      </c>
      <c r="O687" s="68" t="s">
        <v>23</v>
      </c>
      <c r="P687" s="70" t="e">
        <f>$U687</f>
        <v>#DIV/0!</v>
      </c>
      <c r="Q687" s="11">
        <f>G687/G$858*0.35</f>
        <v>0.75505328923189996</v>
      </c>
      <c r="R687" s="12">
        <f>H687/H$858*0.3</f>
        <v>0.85350000000000004</v>
      </c>
      <c r="S687" s="13">
        <f>W687/W$858*0.3</f>
        <v>0.14732142857142855</v>
      </c>
      <c r="T687" s="12" t="e">
        <f>V687/V$858*0.05</f>
        <v>#DIV/0!</v>
      </c>
      <c r="U687" s="14" t="e">
        <f>Q687+R687+S687+T687</f>
        <v>#DIV/0!</v>
      </c>
      <c r="V687" s="15">
        <f>IF(O687="Não",0,1)</f>
        <v>0</v>
      </c>
      <c r="W687" s="15">
        <f>IF(ISERROR(I687+J687+K687+L687+M687+N687),0,I687+J687+K687+L687+M687+N687)</f>
        <v>110</v>
      </c>
      <c r="X687" s="44">
        <f>IF(ISERROR(ABS(1-U687/'Antigo 2020 2'!U687)),0,ABS(1-U687/'Antigo 2020 2'!U687))</f>
        <v>0</v>
      </c>
      <c r="Y687" s="56">
        <f>INT(X687*100000000000)</f>
        <v>0</v>
      </c>
      <c r="Z687" s="15">
        <f>IF(COUNTIF(Y$5:Y687,Y687)&gt;1,RANK(Y687,Y$5:Y$857)+COUNTIF(Y$5:Y687,Y687)-1,RANK(Y687,Y$5:Y$857))</f>
        <v>683</v>
      </c>
    </row>
    <row r="688" spans="1:26" ht="25.5" thickTop="1" thickBot="1">
      <c r="A688" s="65" t="s">
        <v>1395</v>
      </c>
      <c r="B688" s="66" t="s">
        <v>1396</v>
      </c>
      <c r="C688" s="67">
        <v>6366</v>
      </c>
      <c r="D688" s="67">
        <v>6438</v>
      </c>
      <c r="E688" s="67">
        <f>(C688+D688)/2</f>
        <v>6402</v>
      </c>
      <c r="F688" s="68">
        <v>6924</v>
      </c>
      <c r="G688" s="68">
        <f>E688+F688</f>
        <v>13326</v>
      </c>
      <c r="H688" s="68">
        <v>1396</v>
      </c>
      <c r="I688" s="68">
        <v>128</v>
      </c>
      <c r="J688" s="68">
        <v>0</v>
      </c>
      <c r="K688" s="68">
        <v>35</v>
      </c>
      <c r="L688" s="68">
        <v>0</v>
      </c>
      <c r="M688" s="68">
        <v>0</v>
      </c>
      <c r="N688" s="68">
        <v>10</v>
      </c>
      <c r="O688" s="68" t="s">
        <v>30</v>
      </c>
      <c r="P688" s="70" t="e">
        <f>$U688</f>
        <v>#DIV/0!</v>
      </c>
      <c r="Q688" s="11">
        <f>G688/G$858*0.35</f>
        <v>3.4282249173098123</v>
      </c>
      <c r="R688" s="12">
        <f>H688/H$858*0.3</f>
        <v>2.0939999999999999</v>
      </c>
      <c r="S688" s="13">
        <f>W688/W$858*0.3</f>
        <v>0.23169642857142858</v>
      </c>
      <c r="T688" s="12" t="e">
        <f>V688/V$858*0.05</f>
        <v>#DIV/0!</v>
      </c>
      <c r="U688" s="14" t="e">
        <f>Q688+R688+S688+T688</f>
        <v>#DIV/0!</v>
      </c>
      <c r="V688" s="15">
        <f>IF(O688="Não",0,1)</f>
        <v>1</v>
      </c>
      <c r="W688" s="15">
        <f>IF(ISERROR(I688+J688+K688+L688+M688+N688),0,I688+J688+K688+L688+M688+N688)</f>
        <v>173</v>
      </c>
      <c r="X688" s="44">
        <f>IF(ISERROR(ABS(1-U688/'Antigo 2020 2'!U688)),0,ABS(1-U688/'Antigo 2020 2'!U688))</f>
        <v>0</v>
      </c>
      <c r="Y688" s="56">
        <f>INT(X688*100000000000)</f>
        <v>0</v>
      </c>
      <c r="Z688" s="15">
        <f>IF(COUNTIF(Y$5:Y688,Y688)&gt;1,RANK(Y688,Y$5:Y$857)+COUNTIF(Y$5:Y688,Y688)-1,RANK(Y688,Y$5:Y$857))</f>
        <v>684</v>
      </c>
    </row>
    <row r="689" spans="1:26" ht="25.5" thickTop="1" thickBot="1">
      <c r="A689" s="65" t="s">
        <v>1397</v>
      </c>
      <c r="B689" s="66" t="s">
        <v>1398</v>
      </c>
      <c r="C689" s="67">
        <v>7646</v>
      </c>
      <c r="D689" s="67">
        <v>6401</v>
      </c>
      <c r="E689" s="67">
        <f>(C689+D689)/2</f>
        <v>7023.5</v>
      </c>
      <c r="F689" s="68">
        <v>8005</v>
      </c>
      <c r="G689" s="68">
        <f>E689+F689</f>
        <v>15028.5</v>
      </c>
      <c r="H689" s="68">
        <v>1050</v>
      </c>
      <c r="I689" s="68">
        <v>36</v>
      </c>
      <c r="J689" s="68"/>
      <c r="K689" s="68"/>
      <c r="L689" s="68"/>
      <c r="M689" s="68"/>
      <c r="N689" s="68">
        <v>25</v>
      </c>
      <c r="O689" s="68" t="s">
        <v>23</v>
      </c>
      <c r="P689" s="70" t="e">
        <f>$U689</f>
        <v>#DIV/0!</v>
      </c>
      <c r="Q689" s="11">
        <f>G689/G$858*0.35</f>
        <v>3.8662072767364934</v>
      </c>
      <c r="R689" s="12">
        <f>H689/H$858*0.3</f>
        <v>1.575</v>
      </c>
      <c r="S689" s="13">
        <f>W689/W$858*0.3</f>
        <v>8.1696428571428559E-2</v>
      </c>
      <c r="T689" s="12" t="e">
        <f>V689/V$858*0.05</f>
        <v>#DIV/0!</v>
      </c>
      <c r="U689" s="14" t="e">
        <f>Q689+R689+S689+T689</f>
        <v>#DIV/0!</v>
      </c>
      <c r="V689" s="15">
        <f>IF(O689="Não",0,1)</f>
        <v>0</v>
      </c>
      <c r="W689" s="15">
        <f>IF(ISERROR(I689+J689+K689+L689+M689+N689),0,I689+J689+K689+L689+M689+N689)</f>
        <v>61</v>
      </c>
      <c r="X689" s="44">
        <f>IF(ISERROR(ABS(1-U689/'Antigo 2020 2'!U689)),0,ABS(1-U689/'Antigo 2020 2'!U689))</f>
        <v>0</v>
      </c>
      <c r="Y689" s="56">
        <f>INT(X689*100000000000)</f>
        <v>0</v>
      </c>
      <c r="Z689" s="15">
        <f>IF(COUNTIF(Y$5:Y689,Y689)&gt;1,RANK(Y689,Y$5:Y$857)+COUNTIF(Y$5:Y689,Y689)-1,RANK(Y689,Y$5:Y$857))</f>
        <v>685</v>
      </c>
    </row>
    <row r="690" spans="1:26" ht="25.5" thickTop="1" thickBot="1">
      <c r="A690" s="65" t="s">
        <v>1399</v>
      </c>
      <c r="B690" s="66" t="s">
        <v>1400</v>
      </c>
      <c r="C690" s="67">
        <v>4880.2</v>
      </c>
      <c r="D690" s="67">
        <v>5038</v>
      </c>
      <c r="E690" s="67">
        <f>(C690+D690)/2</f>
        <v>4959.1000000000004</v>
      </c>
      <c r="F690" s="68">
        <v>11697</v>
      </c>
      <c r="G690" s="68">
        <f>E690+F690</f>
        <v>16656.099999999999</v>
      </c>
      <c r="H690" s="68">
        <v>550</v>
      </c>
      <c r="I690" s="68">
        <v>136</v>
      </c>
      <c r="J690" s="68">
        <v>0</v>
      </c>
      <c r="K690" s="68">
        <v>130</v>
      </c>
      <c r="L690" s="68">
        <v>0</v>
      </c>
      <c r="M690" s="68">
        <v>0</v>
      </c>
      <c r="N690" s="68">
        <v>0</v>
      </c>
      <c r="O690" s="68" t="s">
        <v>23</v>
      </c>
      <c r="P690" s="70" t="e">
        <f>$U690</f>
        <v>#DIV/0!</v>
      </c>
      <c r="Q690" s="11">
        <f>G690/G$858*0.35</f>
        <v>4.2849209849320093</v>
      </c>
      <c r="R690" s="12">
        <f>H690/H$858*0.3</f>
        <v>0.82499999999999996</v>
      </c>
      <c r="S690" s="13">
        <f>W690/W$858*0.3</f>
        <v>0.35625000000000001</v>
      </c>
      <c r="T690" s="12" t="e">
        <f>V690/V$858*0.05</f>
        <v>#DIV/0!</v>
      </c>
      <c r="U690" s="14" t="e">
        <f>Q690+R690+S690+T690</f>
        <v>#DIV/0!</v>
      </c>
      <c r="V690" s="15">
        <f>IF(O690="Não",0,1)</f>
        <v>0</v>
      </c>
      <c r="W690" s="15">
        <f>IF(ISERROR(I690+J690+K690+L690+M690+N690),0,I690+J690+K690+L690+M690+N690)</f>
        <v>266</v>
      </c>
      <c r="X690" s="44">
        <f>IF(ISERROR(ABS(1-U690/'Antigo 2020 2'!U690)),0,ABS(1-U690/'Antigo 2020 2'!U690))</f>
        <v>0</v>
      </c>
      <c r="Y690" s="56">
        <f>INT(X690*100000000000)</f>
        <v>0</v>
      </c>
      <c r="Z690" s="15">
        <f>IF(COUNTIF(Y$5:Y690,Y690)&gt;1,RANK(Y690,Y$5:Y$857)+COUNTIF(Y$5:Y690,Y690)-1,RANK(Y690,Y$5:Y$857))</f>
        <v>686</v>
      </c>
    </row>
    <row r="691" spans="1:26" ht="16.5" thickTop="1" thickBot="1">
      <c r="A691" s="65" t="s">
        <v>1401</v>
      </c>
      <c r="B691" s="66" t="s">
        <v>1402</v>
      </c>
      <c r="C691" s="67">
        <v>50357.1</v>
      </c>
      <c r="D691" s="67">
        <v>51105</v>
      </c>
      <c r="E691" s="67">
        <f>(C691+D691)/2</f>
        <v>50731.05</v>
      </c>
      <c r="F691" s="68">
        <v>140256</v>
      </c>
      <c r="G691" s="68">
        <f>E691+F691</f>
        <v>190987.05</v>
      </c>
      <c r="H691" s="68">
        <v>742</v>
      </c>
      <c r="I691" s="68">
        <v>186</v>
      </c>
      <c r="J691" s="68">
        <v>0</v>
      </c>
      <c r="K691" s="68">
        <v>112</v>
      </c>
      <c r="L691" s="68">
        <v>1000</v>
      </c>
      <c r="M691" s="68">
        <v>0</v>
      </c>
      <c r="N691" s="68">
        <v>40</v>
      </c>
      <c r="O691" s="68" t="s">
        <v>30</v>
      </c>
      <c r="P691" s="70" t="e">
        <f>$U691</f>
        <v>#DIV/0!</v>
      </c>
      <c r="Q691" s="11">
        <f>G691/G$858*0.35</f>
        <v>49.133015435501655</v>
      </c>
      <c r="R691" s="12">
        <f>H691/H$858*0.3</f>
        <v>1.113</v>
      </c>
      <c r="S691" s="13">
        <f>W691/W$858*0.3</f>
        <v>1.7919642857142857</v>
      </c>
      <c r="T691" s="12" t="e">
        <f>V691/V$858*0.05</f>
        <v>#DIV/0!</v>
      </c>
      <c r="U691" s="14" t="e">
        <f>Q691+R691+S691+T691</f>
        <v>#DIV/0!</v>
      </c>
      <c r="V691" s="15">
        <f>IF(O691="Não",0,1)</f>
        <v>1</v>
      </c>
      <c r="W691" s="15">
        <f>IF(ISERROR(I691+J691+K691+L691+M691+N691),0,I691+J691+K691+L691+M691+N691)</f>
        <v>1338</v>
      </c>
      <c r="X691" s="44">
        <f>IF(ISERROR(ABS(1-U691/'Antigo 2020 2'!U691)),0,ABS(1-U691/'Antigo 2020 2'!U691))</f>
        <v>0</v>
      </c>
      <c r="Y691" s="56">
        <f>INT(X691*100000000000)</f>
        <v>0</v>
      </c>
      <c r="Z691" s="15">
        <f>IF(COUNTIF(Y$5:Y691,Y691)&gt;1,RANK(Y691,Y$5:Y$857)+COUNTIF(Y$5:Y691,Y691)-1,RANK(Y691,Y$5:Y$857))</f>
        <v>687</v>
      </c>
    </row>
    <row r="692" spans="1:26" ht="25.5" thickTop="1" thickBot="1">
      <c r="A692" s="65" t="s">
        <v>1403</v>
      </c>
      <c r="B692" s="66" t="s">
        <v>1404</v>
      </c>
      <c r="C692" s="67">
        <v>9001</v>
      </c>
      <c r="D692" s="67">
        <v>8994</v>
      </c>
      <c r="E692" s="67">
        <f>(C692+D692)/2</f>
        <v>8997.5</v>
      </c>
      <c r="F692" s="68">
        <v>1902</v>
      </c>
      <c r="G692" s="68">
        <f>E692+F692</f>
        <v>10899.5</v>
      </c>
      <c r="H692" s="68">
        <v>350</v>
      </c>
      <c r="I692" s="68">
        <v>170</v>
      </c>
      <c r="J692" s="68">
        <v>0</v>
      </c>
      <c r="K692" s="68">
        <v>0</v>
      </c>
      <c r="L692" s="68">
        <v>0</v>
      </c>
      <c r="M692" s="68">
        <v>0</v>
      </c>
      <c r="N692" s="68">
        <v>17</v>
      </c>
      <c r="O692" s="68" t="s">
        <v>23</v>
      </c>
      <c r="P692" s="70" t="e">
        <f>$U692</f>
        <v>#DIV/0!</v>
      </c>
      <c r="Q692" s="11">
        <f>G692/G$858*0.35</f>
        <v>2.8039875045938989</v>
      </c>
      <c r="R692" s="12">
        <f>H692/H$858*0.3</f>
        <v>0.52500000000000002</v>
      </c>
      <c r="S692" s="13">
        <f>W692/W$858*0.3</f>
        <v>0.25044642857142857</v>
      </c>
      <c r="T692" s="12" t="e">
        <f>V692/V$858*0.05</f>
        <v>#DIV/0!</v>
      </c>
      <c r="U692" s="14" t="e">
        <f>Q692+R692+S692+T692</f>
        <v>#DIV/0!</v>
      </c>
      <c r="V692" s="15">
        <f>IF(O692="Não",0,1)</f>
        <v>0</v>
      </c>
      <c r="W692" s="15">
        <f>IF(ISERROR(I692+J692+K692+L692+M692+N692),0,I692+J692+K692+L692+M692+N692)</f>
        <v>187</v>
      </c>
      <c r="X692" s="44">
        <f>IF(ISERROR(ABS(1-U692/'Antigo 2020 2'!U692)),0,ABS(1-U692/'Antigo 2020 2'!U692))</f>
        <v>0</v>
      </c>
      <c r="Y692" s="56">
        <f>INT(X692*100000000000)</f>
        <v>0</v>
      </c>
      <c r="Z692" s="15">
        <f>IF(COUNTIF(Y$5:Y692,Y692)&gt;1,RANK(Y692,Y$5:Y$857)+COUNTIF(Y$5:Y692,Y692)-1,RANK(Y692,Y$5:Y$857))</f>
        <v>688</v>
      </c>
    </row>
    <row r="693" spans="1:26" ht="25.5" thickTop="1" thickBot="1">
      <c r="A693" s="65" t="s">
        <v>1405</v>
      </c>
      <c r="B693" s="66" t="s">
        <v>1406</v>
      </c>
      <c r="C693" s="67">
        <v>276.2</v>
      </c>
      <c r="D693" s="67">
        <v>275</v>
      </c>
      <c r="E693" s="67">
        <f>(C693+D693)/2</f>
        <v>275.60000000000002</v>
      </c>
      <c r="F693" s="68">
        <v>1544</v>
      </c>
      <c r="G693" s="68">
        <f>E693+F693</f>
        <v>1819.6</v>
      </c>
      <c r="H693" s="68">
        <v>386</v>
      </c>
      <c r="I693" s="68">
        <v>179</v>
      </c>
      <c r="J693" s="68">
        <v>28</v>
      </c>
      <c r="K693" s="68">
        <v>40</v>
      </c>
      <c r="L693" s="68"/>
      <c r="M693" s="68"/>
      <c r="N693" s="68">
        <v>10</v>
      </c>
      <c r="O693" s="68" t="s">
        <v>30</v>
      </c>
      <c r="P693" s="70" t="e">
        <f>$U693</f>
        <v>#DIV/0!</v>
      </c>
      <c r="Q693" s="11">
        <f>G693/G$858*0.35</f>
        <v>0.46810731348768825</v>
      </c>
      <c r="R693" s="12">
        <f>H693/H$858*0.3</f>
        <v>0.57899999999999996</v>
      </c>
      <c r="S693" s="13">
        <f>W693/W$858*0.3</f>
        <v>0.34419642857142857</v>
      </c>
      <c r="T693" s="12" t="e">
        <f>V693/V$858*0.05</f>
        <v>#DIV/0!</v>
      </c>
      <c r="U693" s="14" t="e">
        <f>Q693+R693+S693+T693</f>
        <v>#DIV/0!</v>
      </c>
      <c r="V693" s="15">
        <f>IF(O693="Não",0,1)</f>
        <v>1</v>
      </c>
      <c r="W693" s="15">
        <f>IF(ISERROR(I693+J693+K693+L693+M693+N693),0,I693+J693+K693+L693+M693+N693)</f>
        <v>257</v>
      </c>
      <c r="X693" s="44">
        <f>IF(ISERROR(ABS(1-U693/'Antigo 2020 2'!U693)),0,ABS(1-U693/'Antigo 2020 2'!U693))</f>
        <v>0</v>
      </c>
      <c r="Y693" s="56">
        <f>INT(X693*100000000000)</f>
        <v>0</v>
      </c>
      <c r="Z693" s="15">
        <f>IF(COUNTIF(Y$5:Y693,Y693)&gt;1,RANK(Y693,Y$5:Y$857)+COUNTIF(Y$5:Y693,Y693)-1,RANK(Y693,Y$5:Y$857))</f>
        <v>689</v>
      </c>
    </row>
    <row r="694" spans="1:26" ht="25.5" thickTop="1" thickBot="1">
      <c r="A694" s="65" t="s">
        <v>1407</v>
      </c>
      <c r="B694" s="66" t="s">
        <v>1408</v>
      </c>
      <c r="C694" s="67">
        <v>825</v>
      </c>
      <c r="D694" s="67">
        <v>932</v>
      </c>
      <c r="E694" s="67">
        <f>(C694+D694)/2</f>
        <v>878.5</v>
      </c>
      <c r="F694" s="68">
        <v>22089</v>
      </c>
      <c r="G694" s="68">
        <f>E694+F694</f>
        <v>22967.5</v>
      </c>
      <c r="H694" s="68">
        <v>2685</v>
      </c>
      <c r="I694" s="68">
        <v>73</v>
      </c>
      <c r="J694" s="68">
        <v>0</v>
      </c>
      <c r="K694" s="68">
        <v>0</v>
      </c>
      <c r="L694" s="68">
        <v>0</v>
      </c>
      <c r="M694" s="68">
        <v>0</v>
      </c>
      <c r="N694" s="68">
        <v>8</v>
      </c>
      <c r="O694" s="68" t="s">
        <v>23</v>
      </c>
      <c r="P694" s="70" t="e">
        <f>$U694</f>
        <v>#DIV/0!</v>
      </c>
      <c r="Q694" s="11">
        <f>G694/G$858*0.35</f>
        <v>5.9085814038956261</v>
      </c>
      <c r="R694" s="12">
        <f>H694/H$858*0.3</f>
        <v>4.0274999999999999</v>
      </c>
      <c r="S694" s="13">
        <f>W694/W$858*0.3</f>
        <v>0.10848214285714285</v>
      </c>
      <c r="T694" s="12" t="e">
        <f>V694/V$858*0.05</f>
        <v>#DIV/0!</v>
      </c>
      <c r="U694" s="14" t="e">
        <f>Q694+R694+S694+T694</f>
        <v>#DIV/0!</v>
      </c>
      <c r="V694" s="15">
        <f>IF(O694="Não",0,1)</f>
        <v>0</v>
      </c>
      <c r="W694" s="15">
        <f>IF(ISERROR(I694+J694+K694+L694+M694+N694),0,I694+J694+K694+L694+M694+N694)</f>
        <v>81</v>
      </c>
      <c r="X694" s="44">
        <f>IF(ISERROR(ABS(1-U694/'Antigo 2020 2'!U694)),0,ABS(1-U694/'Antigo 2020 2'!U694))</f>
        <v>0</v>
      </c>
      <c r="Y694" s="56">
        <f>INT(X694*100000000000)</f>
        <v>0</v>
      </c>
      <c r="Z694" s="15">
        <f>IF(COUNTIF(Y$5:Y694,Y694)&gt;1,RANK(Y694,Y$5:Y$857)+COUNTIF(Y$5:Y694,Y694)-1,RANK(Y694,Y$5:Y$857))</f>
        <v>690</v>
      </c>
    </row>
    <row r="695" spans="1:26" ht="25.5" thickTop="1" thickBot="1">
      <c r="A695" s="65" t="s">
        <v>1409</v>
      </c>
      <c r="B695" s="66" t="s">
        <v>1410</v>
      </c>
      <c r="C695" s="67">
        <v>264.55</v>
      </c>
      <c r="D695" s="67">
        <v>267</v>
      </c>
      <c r="E695" s="67">
        <f>(C695+D695)/2</f>
        <v>265.77499999999998</v>
      </c>
      <c r="F695" s="68">
        <v>7134</v>
      </c>
      <c r="G695" s="68">
        <f>E695+F695</f>
        <v>7399.7749999999996</v>
      </c>
      <c r="H695" s="68">
        <v>120</v>
      </c>
      <c r="I695" s="68">
        <v>75</v>
      </c>
      <c r="J695" s="68">
        <v>0</v>
      </c>
      <c r="K695" s="68">
        <v>81</v>
      </c>
      <c r="L695" s="68">
        <v>0</v>
      </c>
      <c r="M695" s="68">
        <v>0</v>
      </c>
      <c r="N695" s="68">
        <v>15</v>
      </c>
      <c r="O695" s="68" t="s">
        <v>23</v>
      </c>
      <c r="P695" s="70" t="e">
        <f>$U695</f>
        <v>#DIV/0!</v>
      </c>
      <c r="Q695" s="11">
        <f>G695/G$858*0.35</f>
        <v>1.9036539875045935</v>
      </c>
      <c r="R695" s="12">
        <f>H695/H$858*0.3</f>
        <v>0.18</v>
      </c>
      <c r="S695" s="13">
        <f>W695/W$858*0.3</f>
        <v>0.22901785714285711</v>
      </c>
      <c r="T695" s="12" t="e">
        <f>V695/V$858*0.05</f>
        <v>#DIV/0!</v>
      </c>
      <c r="U695" s="14" t="e">
        <f>Q695+R695+S695+T695</f>
        <v>#DIV/0!</v>
      </c>
      <c r="V695" s="15">
        <f>IF(O695="Não",0,1)</f>
        <v>0</v>
      </c>
      <c r="W695" s="15">
        <f>IF(ISERROR(I695+J695+K695+L695+M695+N695),0,I695+J695+K695+L695+M695+N695)</f>
        <v>171</v>
      </c>
      <c r="X695" s="44">
        <f>IF(ISERROR(ABS(1-U695/'Antigo 2020 2'!U695)),0,ABS(1-U695/'Antigo 2020 2'!U695))</f>
        <v>0</v>
      </c>
      <c r="Y695" s="56">
        <f>INT(X695*100000000000)</f>
        <v>0</v>
      </c>
      <c r="Z695" s="15">
        <f>IF(COUNTIF(Y$5:Y695,Y695)&gt;1,RANK(Y695,Y$5:Y$857)+COUNTIF(Y$5:Y695,Y695)-1,RANK(Y695,Y$5:Y$857))</f>
        <v>691</v>
      </c>
    </row>
    <row r="696" spans="1:26" ht="25.5" thickTop="1" thickBot="1">
      <c r="A696" s="65" t="s">
        <v>1411</v>
      </c>
      <c r="B696" s="66" t="s">
        <v>1412</v>
      </c>
      <c r="C696" s="67">
        <v>912.11000000000013</v>
      </c>
      <c r="D696" s="67">
        <v>909</v>
      </c>
      <c r="E696" s="67">
        <f>(C696+D696)/2</f>
        <v>910.55500000000006</v>
      </c>
      <c r="F696" s="68">
        <v>2942</v>
      </c>
      <c r="G696" s="68">
        <f>E696+F696</f>
        <v>3852.5550000000003</v>
      </c>
      <c r="H696" s="68">
        <v>624</v>
      </c>
      <c r="I696" s="68">
        <v>141</v>
      </c>
      <c r="J696" s="68">
        <v>0</v>
      </c>
      <c r="K696" s="68">
        <v>0</v>
      </c>
      <c r="L696" s="68">
        <v>87</v>
      </c>
      <c r="M696" s="68">
        <v>0</v>
      </c>
      <c r="N696" s="68">
        <v>17</v>
      </c>
      <c r="O696" s="68" t="s">
        <v>23</v>
      </c>
      <c r="P696" s="70" t="e">
        <f>$U696</f>
        <v>#DIV/0!</v>
      </c>
      <c r="Q696" s="11">
        <f>G696/G$858*0.35</f>
        <v>0.99110198456449838</v>
      </c>
      <c r="R696" s="12">
        <f>H696/H$858*0.3</f>
        <v>0.93599999999999994</v>
      </c>
      <c r="S696" s="13">
        <f>W696/W$858*0.3</f>
        <v>0.328125</v>
      </c>
      <c r="T696" s="12" t="e">
        <f>V696/V$858*0.05</f>
        <v>#DIV/0!</v>
      </c>
      <c r="U696" s="14" t="e">
        <f>Q696+R696+S696+T696</f>
        <v>#DIV/0!</v>
      </c>
      <c r="V696" s="15">
        <f>IF(O696="Não",0,1)</f>
        <v>0</v>
      </c>
      <c r="W696" s="15">
        <f>IF(ISERROR(I696+J696+K696+L696+M696+N696),0,I696+J696+K696+L696+M696+N696)</f>
        <v>245</v>
      </c>
      <c r="X696" s="44">
        <f>IF(ISERROR(ABS(1-U696/'Antigo 2020 2'!U696)),0,ABS(1-U696/'Antigo 2020 2'!U696))</f>
        <v>0</v>
      </c>
      <c r="Y696" s="56">
        <f>INT(X696*100000000000)</f>
        <v>0</v>
      </c>
      <c r="Z696" s="15">
        <f>IF(COUNTIF(Y$5:Y696,Y696)&gt;1,RANK(Y696,Y$5:Y$857)+COUNTIF(Y$5:Y696,Y696)-1,RANK(Y696,Y$5:Y$857))</f>
        <v>692</v>
      </c>
    </row>
    <row r="697" spans="1:26" ht="16.5" thickTop="1" thickBot="1">
      <c r="A697" s="65" t="s">
        <v>1413</v>
      </c>
      <c r="B697" s="66" t="s">
        <v>1414</v>
      </c>
      <c r="C697" s="67">
        <v>932</v>
      </c>
      <c r="D697" s="67">
        <v>1010</v>
      </c>
      <c r="E697" s="67">
        <f>(C697+D697)/2</f>
        <v>971</v>
      </c>
      <c r="F697" s="68">
        <v>2360</v>
      </c>
      <c r="G697" s="68">
        <f>E697+F697</f>
        <v>3331</v>
      </c>
      <c r="H697" s="68">
        <v>106</v>
      </c>
      <c r="I697" s="68">
        <v>47</v>
      </c>
      <c r="J697" s="68">
        <v>0</v>
      </c>
      <c r="K697" s="68">
        <v>15</v>
      </c>
      <c r="L697" s="68"/>
      <c r="M697" s="68"/>
      <c r="N697" s="68"/>
      <c r="O697" s="68" t="s">
        <v>23</v>
      </c>
      <c r="P697" s="70" t="e">
        <f>$U697</f>
        <v>#DIV/0!</v>
      </c>
      <c r="Q697" s="11">
        <f>G697/G$858*0.35</f>
        <v>0.85692760014700475</v>
      </c>
      <c r="R697" s="12">
        <f>H697/H$858*0.3</f>
        <v>0.159</v>
      </c>
      <c r="S697" s="13">
        <f>W697/W$858*0.3</f>
        <v>8.3035714285714282E-2</v>
      </c>
      <c r="T697" s="12" t="e">
        <f>V697/V$858*0.05</f>
        <v>#DIV/0!</v>
      </c>
      <c r="U697" s="14" t="e">
        <f>Q697+R697+S697+T697</f>
        <v>#DIV/0!</v>
      </c>
      <c r="V697" s="15">
        <f>IF(O697="Não",0,1)</f>
        <v>0</v>
      </c>
      <c r="W697" s="15">
        <f>IF(ISERROR(I697+J697+K697+L697+M697+N697),0,I697+J697+K697+L697+M697+N697)</f>
        <v>62</v>
      </c>
      <c r="X697" s="44">
        <f>IF(ISERROR(ABS(1-U697/'Antigo 2020 2'!U697)),0,ABS(1-U697/'Antigo 2020 2'!U697))</f>
        <v>0</v>
      </c>
      <c r="Y697" s="56">
        <f>INT(X697*100000000000)</f>
        <v>0</v>
      </c>
      <c r="Z697" s="15">
        <f>IF(COUNTIF(Y$5:Y697,Y697)&gt;1,RANK(Y697,Y$5:Y$857)+COUNTIF(Y$5:Y697,Y697)-1,RANK(Y697,Y$5:Y$857))</f>
        <v>693</v>
      </c>
    </row>
    <row r="698" spans="1:26" ht="25.5" thickTop="1" thickBot="1">
      <c r="A698" s="65" t="s">
        <v>1415</v>
      </c>
      <c r="B698" s="66" t="s">
        <v>1416</v>
      </c>
      <c r="C698" s="67">
        <v>8232</v>
      </c>
      <c r="D698" s="67">
        <v>8431</v>
      </c>
      <c r="E698" s="67">
        <f>(C698+D698)/2</f>
        <v>8331.5</v>
      </c>
      <c r="F698" s="68">
        <v>668</v>
      </c>
      <c r="G698" s="68">
        <f>E698+F698</f>
        <v>8999.5</v>
      </c>
      <c r="H698" s="68">
        <v>1200</v>
      </c>
      <c r="I698" s="68">
        <v>97</v>
      </c>
      <c r="J698" s="68">
        <v>0</v>
      </c>
      <c r="K698" s="68">
        <v>120</v>
      </c>
      <c r="L698" s="68">
        <v>0</v>
      </c>
      <c r="M698" s="68">
        <v>0</v>
      </c>
      <c r="N698" s="68">
        <v>0</v>
      </c>
      <c r="O698" s="68" t="s">
        <v>23</v>
      </c>
      <c r="P698" s="70" t="e">
        <f>$U698</f>
        <v>#DIV/0!</v>
      </c>
      <c r="Q698" s="11">
        <f>G698/G$858*0.35</f>
        <v>2.3151966188901136</v>
      </c>
      <c r="R698" s="12">
        <f>H698/H$858*0.3</f>
        <v>1.7999999999999998</v>
      </c>
      <c r="S698" s="13">
        <f>W698/W$858*0.3</f>
        <v>0.29062499999999997</v>
      </c>
      <c r="T698" s="12" t="e">
        <f>V698/V$858*0.05</f>
        <v>#DIV/0!</v>
      </c>
      <c r="U698" s="14" t="e">
        <f>Q698+R698+S698+T698</f>
        <v>#DIV/0!</v>
      </c>
      <c r="V698" s="15">
        <f>IF(O698="Não",0,1)</f>
        <v>0</v>
      </c>
      <c r="W698" s="15">
        <f>IF(ISERROR(I698+J698+K698+L698+M698+N698),0,I698+J698+K698+L698+M698+N698)</f>
        <v>217</v>
      </c>
      <c r="X698" s="44">
        <f>IF(ISERROR(ABS(1-U698/'Antigo 2020 2'!U698)),0,ABS(1-U698/'Antigo 2020 2'!U698))</f>
        <v>0</v>
      </c>
      <c r="Y698" s="56">
        <f>INT(X698*100000000000)</f>
        <v>0</v>
      </c>
      <c r="Z698" s="15">
        <f>IF(COUNTIF(Y$5:Y698,Y698)&gt;1,RANK(Y698,Y$5:Y$857)+COUNTIF(Y$5:Y698,Y698)-1,RANK(Y698,Y$5:Y$857))</f>
        <v>694</v>
      </c>
    </row>
    <row r="699" spans="1:26" ht="25.5" thickTop="1" thickBot="1">
      <c r="A699" s="65" t="s">
        <v>1417</v>
      </c>
      <c r="B699" s="66" t="s">
        <v>1418</v>
      </c>
      <c r="C699" s="67">
        <v>8679</v>
      </c>
      <c r="D699" s="67">
        <v>11365</v>
      </c>
      <c r="E699" s="67">
        <f>(C699+D699)/2</f>
        <v>10022</v>
      </c>
      <c r="F699" s="68">
        <v>2109</v>
      </c>
      <c r="G699" s="68">
        <f>E699+F699</f>
        <v>12131</v>
      </c>
      <c r="H699" s="68">
        <v>800</v>
      </c>
      <c r="I699" s="68">
        <v>39</v>
      </c>
      <c r="J699" s="68">
        <v>0</v>
      </c>
      <c r="K699" s="68">
        <v>0</v>
      </c>
      <c r="L699" s="68">
        <v>0</v>
      </c>
      <c r="M699" s="68">
        <v>0</v>
      </c>
      <c r="N699" s="68">
        <v>8</v>
      </c>
      <c r="O699" s="68" t="s">
        <v>23</v>
      </c>
      <c r="P699" s="70" t="e">
        <f>$U699</f>
        <v>#DIV/0!</v>
      </c>
      <c r="Q699" s="11">
        <f>G699/G$858*0.35</f>
        <v>3.120801176038221</v>
      </c>
      <c r="R699" s="12">
        <f>H699/H$858*0.3</f>
        <v>1.2</v>
      </c>
      <c r="S699" s="13">
        <f>W699/W$858*0.3</f>
        <v>6.294642857142857E-2</v>
      </c>
      <c r="T699" s="12" t="e">
        <f>V699/V$858*0.05</f>
        <v>#DIV/0!</v>
      </c>
      <c r="U699" s="14" t="e">
        <f>Q699+R699+S699+T699</f>
        <v>#DIV/0!</v>
      </c>
      <c r="V699" s="15">
        <f>IF(O699="Não",0,1)</f>
        <v>0</v>
      </c>
      <c r="W699" s="15">
        <f>IF(ISERROR(I699+J699+K699+L699+M699+N699),0,I699+J699+K699+L699+M699+N699)</f>
        <v>47</v>
      </c>
      <c r="X699" s="44">
        <f>IF(ISERROR(ABS(1-U699/'Antigo 2020 2'!U699)),0,ABS(1-U699/'Antigo 2020 2'!U699))</f>
        <v>0</v>
      </c>
      <c r="Y699" s="56">
        <f>INT(X699*100000000000)</f>
        <v>0</v>
      </c>
      <c r="Z699" s="15">
        <f>IF(COUNTIF(Y$5:Y699,Y699)&gt;1,RANK(Y699,Y$5:Y$857)+COUNTIF(Y$5:Y699,Y699)-1,RANK(Y699,Y$5:Y$857))</f>
        <v>695</v>
      </c>
    </row>
    <row r="700" spans="1:26" ht="16.5" customHeight="1" thickTop="1" thickBot="1">
      <c r="A700" s="65" t="s">
        <v>1419</v>
      </c>
      <c r="B700" s="66" t="s">
        <v>1420</v>
      </c>
      <c r="C700" s="67">
        <v>164</v>
      </c>
      <c r="D700" s="67">
        <v>184</v>
      </c>
      <c r="E700" s="67">
        <f>(C700+D700)/2</f>
        <v>174</v>
      </c>
      <c r="F700" s="68">
        <v>6149</v>
      </c>
      <c r="G700" s="68">
        <f>E700+F700</f>
        <v>6323</v>
      </c>
      <c r="H700" s="68">
        <v>130</v>
      </c>
      <c r="I700" s="68">
        <v>26</v>
      </c>
      <c r="J700" s="68">
        <v>0</v>
      </c>
      <c r="K700" s="68">
        <v>8</v>
      </c>
      <c r="L700" s="68">
        <v>0</v>
      </c>
      <c r="M700" s="68">
        <v>0</v>
      </c>
      <c r="N700" s="68">
        <v>10</v>
      </c>
      <c r="O700" s="68" t="s">
        <v>23</v>
      </c>
      <c r="P700" s="70" t="e">
        <f>$U700</f>
        <v>#DIV/0!</v>
      </c>
      <c r="Q700" s="11">
        <f>G700/G$858*0.35</f>
        <v>1.6266446159500185</v>
      </c>
      <c r="R700" s="12">
        <f>H700/H$858*0.3</f>
        <v>0.19500000000000001</v>
      </c>
      <c r="S700" s="13">
        <f>W700/W$858*0.3</f>
        <v>5.8928571428571427E-2</v>
      </c>
      <c r="T700" s="12" t="e">
        <f>V700/V$858*0.05</f>
        <v>#DIV/0!</v>
      </c>
      <c r="U700" s="14" t="e">
        <f>Q700+R700+S700+T700</f>
        <v>#DIV/0!</v>
      </c>
      <c r="V700" s="15">
        <f>IF(O700="Não",0,1)</f>
        <v>0</v>
      </c>
      <c r="W700" s="15">
        <f>IF(ISERROR(I700+J700+K700+L700+M700+N700),0,I700+J700+K700+L700+M700+N700)</f>
        <v>44</v>
      </c>
      <c r="X700" s="44">
        <f>IF(ISERROR(ABS(1-U700/'Antigo 2020 2'!U700)),0,ABS(1-U700/'Antigo 2020 2'!U700))</f>
        <v>0</v>
      </c>
      <c r="Y700" s="56">
        <f>INT(X700*100000000000)</f>
        <v>0</v>
      </c>
      <c r="Z700" s="15">
        <f>IF(COUNTIF(Y$5:Y700,Y700)&gt;1,RANK(Y700,Y$5:Y$857)+COUNTIF(Y$5:Y700,Y700)-1,RANK(Y700,Y$5:Y$857))</f>
        <v>696</v>
      </c>
    </row>
    <row r="701" spans="1:26" ht="25.5" thickTop="1" thickBot="1">
      <c r="A701" s="65" t="s">
        <v>1421</v>
      </c>
      <c r="B701" s="66" t="s">
        <v>1422</v>
      </c>
      <c r="C701" s="67">
        <v>1440.5</v>
      </c>
      <c r="D701" s="67">
        <v>2125</v>
      </c>
      <c r="E701" s="67">
        <f>(C701+D701)/2</f>
        <v>1782.75</v>
      </c>
      <c r="F701" s="68">
        <v>1209</v>
      </c>
      <c r="G701" s="68">
        <f>E701+F701</f>
        <v>2991.75</v>
      </c>
      <c r="H701" s="68">
        <v>1020</v>
      </c>
      <c r="I701" s="68">
        <v>46</v>
      </c>
      <c r="J701" s="68">
        <v>0</v>
      </c>
      <c r="K701" s="68">
        <v>15</v>
      </c>
      <c r="L701" s="68">
        <v>0</v>
      </c>
      <c r="M701" s="68">
        <v>0</v>
      </c>
      <c r="N701" s="68">
        <v>0</v>
      </c>
      <c r="O701" s="68" t="s">
        <v>23</v>
      </c>
      <c r="P701" s="70" t="e">
        <f>$U701</f>
        <v>#DIV/0!</v>
      </c>
      <c r="Q701" s="11">
        <f>G701/G$858*0.35</f>
        <v>0.76965270121278928</v>
      </c>
      <c r="R701" s="12">
        <f>H701/H$858*0.3</f>
        <v>1.5299999999999998</v>
      </c>
      <c r="S701" s="13">
        <f>W701/W$858*0.3</f>
        <v>8.1696428571428559E-2</v>
      </c>
      <c r="T701" s="12" t="e">
        <f>V701/V$858*0.05</f>
        <v>#DIV/0!</v>
      </c>
      <c r="U701" s="14" t="e">
        <f>Q701+R701+S701+T701</f>
        <v>#DIV/0!</v>
      </c>
      <c r="V701" s="15">
        <f>IF(O701="Não",0,1)</f>
        <v>0</v>
      </c>
      <c r="W701" s="15">
        <f>IF(ISERROR(I701+J701+K701+L701+M701+N701),0,I701+J701+K701+L701+M701+N701)</f>
        <v>61</v>
      </c>
      <c r="X701" s="44">
        <f>IF(ISERROR(ABS(1-U701/'Antigo 2020 2'!U701)),0,ABS(1-U701/'Antigo 2020 2'!U701))</f>
        <v>0</v>
      </c>
      <c r="Y701" s="56">
        <f>INT(X701*100000000000)</f>
        <v>0</v>
      </c>
      <c r="Z701" s="15">
        <f>IF(COUNTIF(Y$5:Y701,Y701)&gt;1,RANK(Y701,Y$5:Y$857)+COUNTIF(Y$5:Y701,Y701)-1,RANK(Y701,Y$5:Y$857))</f>
        <v>697</v>
      </c>
    </row>
    <row r="702" spans="1:26" ht="25.5" thickTop="1" thickBot="1">
      <c r="A702" s="65" t="s">
        <v>1423</v>
      </c>
      <c r="B702" s="66" t="s">
        <v>1424</v>
      </c>
      <c r="C702" s="67">
        <v>16577</v>
      </c>
      <c r="D702" s="67">
        <v>16721</v>
      </c>
      <c r="E702" s="67">
        <f>(C702+D702)/2</f>
        <v>16649</v>
      </c>
      <c r="F702" s="68">
        <v>9047</v>
      </c>
      <c r="G702" s="68">
        <f>E702+F702</f>
        <v>25696</v>
      </c>
      <c r="H702" s="68">
        <v>490</v>
      </c>
      <c r="I702" s="68">
        <v>167</v>
      </c>
      <c r="J702" s="68">
        <v>0</v>
      </c>
      <c r="K702" s="68">
        <v>35</v>
      </c>
      <c r="L702" s="68">
        <v>0</v>
      </c>
      <c r="M702" s="68">
        <v>0</v>
      </c>
      <c r="N702" s="68">
        <v>15</v>
      </c>
      <c r="O702" s="68" t="s">
        <v>23</v>
      </c>
      <c r="P702" s="70" t="e">
        <f>$U702</f>
        <v>#DIV/0!</v>
      </c>
      <c r="Q702" s="11">
        <f>G702/G$858*0.35</f>
        <v>6.6105108416023519</v>
      </c>
      <c r="R702" s="12">
        <f>H702/H$858*0.3</f>
        <v>0.73499999999999999</v>
      </c>
      <c r="S702" s="13">
        <f>W702/W$858*0.3</f>
        <v>0.29062499999999997</v>
      </c>
      <c r="T702" s="12" t="e">
        <f>V702/V$858*0.05</f>
        <v>#DIV/0!</v>
      </c>
      <c r="U702" s="14" t="e">
        <f>Q702+R702+S702+T702</f>
        <v>#DIV/0!</v>
      </c>
      <c r="V702" s="15">
        <f>IF(O702="Não",0,1)</f>
        <v>0</v>
      </c>
      <c r="W702" s="15">
        <f>IF(ISERROR(I702+J702+K702+L702+M702+N702),0,I702+J702+K702+L702+M702+N702)</f>
        <v>217</v>
      </c>
      <c r="X702" s="44">
        <f>IF(ISERROR(ABS(1-U702/'Antigo 2020 2'!U702)),0,ABS(1-U702/'Antigo 2020 2'!U702))</f>
        <v>0</v>
      </c>
      <c r="Y702" s="56">
        <f>INT(X702*100000000000)</f>
        <v>0</v>
      </c>
      <c r="Z702" s="15">
        <f>IF(COUNTIF(Y$5:Y702,Y702)&gt;1,RANK(Y702,Y$5:Y$857)+COUNTIF(Y$5:Y702,Y702)-1,RANK(Y702,Y$5:Y$857))</f>
        <v>698</v>
      </c>
    </row>
    <row r="703" spans="1:26" ht="25.5" thickTop="1" thickBot="1">
      <c r="A703" s="65" t="s">
        <v>1425</v>
      </c>
      <c r="B703" s="66" t="s">
        <v>1426</v>
      </c>
      <c r="C703" s="67">
        <v>301</v>
      </c>
      <c r="D703" s="67">
        <v>245</v>
      </c>
      <c r="E703" s="67">
        <f>(C703+D703)/2</f>
        <v>273</v>
      </c>
      <c r="F703" s="68">
        <v>9580</v>
      </c>
      <c r="G703" s="68">
        <f>E703+F703</f>
        <v>9853</v>
      </c>
      <c r="H703" s="68">
        <v>169</v>
      </c>
      <c r="I703" s="68">
        <v>37</v>
      </c>
      <c r="J703" s="68">
        <v>0</v>
      </c>
      <c r="K703" s="68">
        <v>40</v>
      </c>
      <c r="L703" s="68">
        <v>0</v>
      </c>
      <c r="M703" s="68">
        <v>0</v>
      </c>
      <c r="N703" s="68">
        <v>0</v>
      </c>
      <c r="O703" s="68" t="s">
        <v>23</v>
      </c>
      <c r="P703" s="70" t="e">
        <f>$U703</f>
        <v>#DIV/0!</v>
      </c>
      <c r="Q703" s="11">
        <f>G703/G$858*0.35</f>
        <v>2.5347666299154721</v>
      </c>
      <c r="R703" s="12">
        <f>H703/H$858*0.3</f>
        <v>0.2535</v>
      </c>
      <c r="S703" s="13">
        <f>W703/W$858*0.3</f>
        <v>0.10312499999999999</v>
      </c>
      <c r="T703" s="12" t="e">
        <f>V703/V$858*0.05</f>
        <v>#DIV/0!</v>
      </c>
      <c r="U703" s="14" t="e">
        <f>Q703+R703+S703+T703</f>
        <v>#DIV/0!</v>
      </c>
      <c r="V703" s="15">
        <f>IF(O703="Não",0,1)</f>
        <v>0</v>
      </c>
      <c r="W703" s="15">
        <f>IF(ISERROR(I703+J703+K703+L703+M703+N703),0,I703+J703+K703+L703+M703+N703)</f>
        <v>77</v>
      </c>
      <c r="X703" s="44">
        <f>IF(ISERROR(ABS(1-U703/'Antigo 2020 2'!U703)),0,ABS(1-U703/'Antigo 2020 2'!U703))</f>
        <v>0</v>
      </c>
      <c r="Y703" s="56">
        <f>INT(X703*100000000000)</f>
        <v>0</v>
      </c>
      <c r="Z703" s="15">
        <f>IF(COUNTIF(Y$5:Y703,Y703)&gt;1,RANK(Y703,Y$5:Y$857)+COUNTIF(Y$5:Y703,Y703)-1,RANK(Y703,Y$5:Y$857))</f>
        <v>699</v>
      </c>
    </row>
    <row r="704" spans="1:26" ht="25.5" thickTop="1" thickBot="1">
      <c r="A704" s="65" t="s">
        <v>1427</v>
      </c>
      <c r="B704" s="66" t="s">
        <v>1428</v>
      </c>
      <c r="C704" s="67">
        <v>848</v>
      </c>
      <c r="D704" s="67">
        <v>848</v>
      </c>
      <c r="E704" s="67">
        <f>(C704+D704)/2</f>
        <v>848</v>
      </c>
      <c r="F704" s="68">
        <v>4259</v>
      </c>
      <c r="G704" s="68">
        <f>E704+F704</f>
        <v>5107</v>
      </c>
      <c r="H704" s="68">
        <v>110</v>
      </c>
      <c r="I704" s="68">
        <v>6</v>
      </c>
      <c r="J704" s="68">
        <v>0</v>
      </c>
      <c r="K704" s="68">
        <v>92</v>
      </c>
      <c r="L704" s="68">
        <v>0</v>
      </c>
      <c r="M704" s="68">
        <v>0</v>
      </c>
      <c r="N704" s="68">
        <v>5</v>
      </c>
      <c r="O704" s="68" t="s">
        <v>23</v>
      </c>
      <c r="P704" s="70" t="e">
        <f>$U704</f>
        <v>#DIV/0!</v>
      </c>
      <c r="Q704" s="11">
        <f>G704/G$858*0.35</f>
        <v>1.3138184490995957</v>
      </c>
      <c r="R704" s="12">
        <f>H704/H$858*0.3</f>
        <v>0.16500000000000001</v>
      </c>
      <c r="S704" s="13">
        <f>W704/W$858*0.3</f>
        <v>0.13794642857142855</v>
      </c>
      <c r="T704" s="12" t="e">
        <f>V704/V$858*0.05</f>
        <v>#DIV/0!</v>
      </c>
      <c r="U704" s="14" t="e">
        <f>Q704+R704+S704+T704</f>
        <v>#DIV/0!</v>
      </c>
      <c r="V704" s="15">
        <f>IF(O704="Não",0,1)</f>
        <v>0</v>
      </c>
      <c r="W704" s="15">
        <f>IF(ISERROR(I704+J704+K704+L704+M704+N704),0,I704+J704+K704+L704+M704+N704)</f>
        <v>103</v>
      </c>
      <c r="X704" s="44">
        <f>IF(ISERROR(ABS(1-U704/'Antigo 2020 2'!U704)),0,ABS(1-U704/'Antigo 2020 2'!U704))</f>
        <v>0</v>
      </c>
      <c r="Y704" s="56">
        <f>INT(X704*100000000000)</f>
        <v>0</v>
      </c>
      <c r="Z704" s="15">
        <f>IF(COUNTIF(Y$5:Y704,Y704)&gt;1,RANK(Y704,Y$5:Y$857)+COUNTIF(Y$5:Y704,Y704)-1,RANK(Y704,Y$5:Y$857))</f>
        <v>700</v>
      </c>
    </row>
    <row r="705" spans="1:26" ht="25.5" thickTop="1" thickBot="1">
      <c r="A705" s="65" t="s">
        <v>1429</v>
      </c>
      <c r="B705" s="66" t="s">
        <v>1430</v>
      </c>
      <c r="C705" s="67">
        <v>1141.18</v>
      </c>
      <c r="D705" s="67">
        <v>713</v>
      </c>
      <c r="E705" s="67">
        <f>(C705+D705)/2</f>
        <v>927.09</v>
      </c>
      <c r="F705" s="68">
        <v>5760</v>
      </c>
      <c r="G705" s="68">
        <f>E705+F705</f>
        <v>6687.09</v>
      </c>
      <c r="H705" s="68">
        <v>400</v>
      </c>
      <c r="I705" s="68">
        <v>7</v>
      </c>
      <c r="J705" s="68">
        <v>0</v>
      </c>
      <c r="K705" s="68">
        <v>200</v>
      </c>
      <c r="L705" s="68">
        <v>0</v>
      </c>
      <c r="M705" s="68">
        <v>0</v>
      </c>
      <c r="N705" s="68">
        <v>40</v>
      </c>
      <c r="O705" s="68" t="s">
        <v>30</v>
      </c>
      <c r="P705" s="70" t="e">
        <f>$U705</f>
        <v>#DIV/0!</v>
      </c>
      <c r="Q705" s="11">
        <f>G705/G$858*0.35</f>
        <v>1.7203098125689085</v>
      </c>
      <c r="R705" s="12">
        <f>H705/H$858*0.3</f>
        <v>0.6</v>
      </c>
      <c r="S705" s="13">
        <f>W705/W$858*0.3</f>
        <v>0.33080357142857142</v>
      </c>
      <c r="T705" s="12" t="e">
        <f>V705/V$858*0.05</f>
        <v>#DIV/0!</v>
      </c>
      <c r="U705" s="14" t="e">
        <f>Q705+R705+S705+T705</f>
        <v>#DIV/0!</v>
      </c>
      <c r="V705" s="15">
        <f>IF(O705="Não",0,1)</f>
        <v>1</v>
      </c>
      <c r="W705" s="15">
        <f>IF(ISERROR(I705+J705+K705+L705+M705+N705),0,I705+J705+K705+L705+M705+N705)</f>
        <v>247</v>
      </c>
      <c r="X705" s="44">
        <f>IF(ISERROR(ABS(1-U705/'Antigo 2020 2'!U705)),0,ABS(1-U705/'Antigo 2020 2'!U705))</f>
        <v>0</v>
      </c>
      <c r="Y705" s="56">
        <f>INT(X705*100000000000)</f>
        <v>0</v>
      </c>
      <c r="Z705" s="15">
        <f>IF(COUNTIF(Y$5:Y705,Y705)&gt;1,RANK(Y705,Y$5:Y$857)+COUNTIF(Y$5:Y705,Y705)-1,RANK(Y705,Y$5:Y$857))</f>
        <v>701</v>
      </c>
    </row>
    <row r="706" spans="1:26" ht="25.5" thickTop="1" thickBot="1">
      <c r="A706" s="65" t="s">
        <v>1431</v>
      </c>
      <c r="B706" s="66" t="s">
        <v>1432</v>
      </c>
      <c r="C706" s="67">
        <v>480</v>
      </c>
      <c r="D706" s="67">
        <v>493</v>
      </c>
      <c r="E706" s="67">
        <f>(C706+D706)/2</f>
        <v>486.5</v>
      </c>
      <c r="F706" s="68">
        <v>19875</v>
      </c>
      <c r="G706" s="68">
        <f>E706+F706</f>
        <v>20361.5</v>
      </c>
      <c r="H706" s="68">
        <v>2000</v>
      </c>
      <c r="I706" s="68">
        <v>270</v>
      </c>
      <c r="J706" s="68">
        <v>0</v>
      </c>
      <c r="K706" s="68">
        <v>50</v>
      </c>
      <c r="L706" s="68">
        <v>0</v>
      </c>
      <c r="M706" s="68">
        <v>0</v>
      </c>
      <c r="N706" s="68">
        <v>800</v>
      </c>
      <c r="O706" s="68" t="s">
        <v>30</v>
      </c>
      <c r="P706" s="70" t="e">
        <f>$U706</f>
        <v>#DIV/0!</v>
      </c>
      <c r="Q706" s="11">
        <f>G706/G$858*0.35</f>
        <v>5.2381661153987498</v>
      </c>
      <c r="R706" s="12">
        <f>H706/H$858*0.3</f>
        <v>3</v>
      </c>
      <c r="S706" s="13">
        <f>W706/W$858*0.3</f>
        <v>1.5</v>
      </c>
      <c r="T706" s="12" t="e">
        <f>V706/V$858*0.05</f>
        <v>#DIV/0!</v>
      </c>
      <c r="U706" s="14" t="e">
        <f>Q706+R706+S706+T706</f>
        <v>#DIV/0!</v>
      </c>
      <c r="V706" s="15">
        <f>IF(O706="Não",0,1)</f>
        <v>1</v>
      </c>
      <c r="W706" s="15">
        <f>IF(ISERROR(I706+J706+K706+L706+M706+N706),0,I706+J706+K706+L706+M706+N706)</f>
        <v>1120</v>
      </c>
      <c r="X706" s="44">
        <f>IF(ISERROR(ABS(1-U706/'Antigo 2020 2'!U706)),0,ABS(1-U706/'Antigo 2020 2'!U706))</f>
        <v>0</v>
      </c>
      <c r="Y706" s="56">
        <f>INT(X706*100000000000)</f>
        <v>0</v>
      </c>
      <c r="Z706" s="15">
        <f>IF(COUNTIF(Y$5:Y706,Y706)&gt;1,RANK(Y706,Y$5:Y$857)+COUNTIF(Y$5:Y706,Y706)-1,RANK(Y706,Y$5:Y$857))</f>
        <v>702</v>
      </c>
    </row>
    <row r="707" spans="1:26" ht="25.5" thickTop="1" thickBot="1">
      <c r="A707" s="65" t="s">
        <v>1433</v>
      </c>
      <c r="B707" s="66" t="s">
        <v>1434</v>
      </c>
      <c r="C707" s="67">
        <v>1850</v>
      </c>
      <c r="D707" s="67">
        <v>7450</v>
      </c>
      <c r="E707" s="67">
        <f>(C707+D707)/2</f>
        <v>4650</v>
      </c>
      <c r="F707" s="68">
        <v>30661</v>
      </c>
      <c r="G707" s="68">
        <f>E707+F707</f>
        <v>35311</v>
      </c>
      <c r="H707" s="68">
        <v>1506</v>
      </c>
      <c r="I707" s="68">
        <v>8</v>
      </c>
      <c r="J707" s="68">
        <v>0</v>
      </c>
      <c r="K707" s="68">
        <v>0</v>
      </c>
      <c r="L707" s="68">
        <v>0</v>
      </c>
      <c r="M707" s="68">
        <v>12</v>
      </c>
      <c r="N707" s="68">
        <v>35</v>
      </c>
      <c r="O707" s="68" t="s">
        <v>23</v>
      </c>
      <c r="P707" s="70" t="e">
        <f>$U707</f>
        <v>#DIV/0!</v>
      </c>
      <c r="Q707" s="11">
        <f>G707/G$858*0.35</f>
        <v>9.0840499816244016</v>
      </c>
      <c r="R707" s="12">
        <f>H707/H$858*0.3</f>
        <v>2.2589999999999999</v>
      </c>
      <c r="S707" s="13">
        <f>W707/W$858*0.3</f>
        <v>7.3660714285714274E-2</v>
      </c>
      <c r="T707" s="12" t="e">
        <f>V707/V$858*0.05</f>
        <v>#DIV/0!</v>
      </c>
      <c r="U707" s="14" t="e">
        <f>Q707+R707+S707+T707</f>
        <v>#DIV/0!</v>
      </c>
      <c r="V707" s="15">
        <f>IF(O707="Não",0,1)</f>
        <v>0</v>
      </c>
      <c r="W707" s="15">
        <f>IF(ISERROR(I707+J707+K707+L707+M707+N707),0,I707+J707+K707+L707+M707+N707)</f>
        <v>55</v>
      </c>
      <c r="X707" s="44">
        <f>IF(ISERROR(ABS(1-U707/'Antigo 2020 2'!U707)),0,ABS(1-U707/'Antigo 2020 2'!U707))</f>
        <v>0</v>
      </c>
      <c r="Y707" s="56">
        <f>INT(X707*100000000000)</f>
        <v>0</v>
      </c>
      <c r="Z707" s="15">
        <f>IF(COUNTIF(Y$5:Y707,Y707)&gt;1,RANK(Y707,Y$5:Y$857)+COUNTIF(Y$5:Y707,Y707)-1,RANK(Y707,Y$5:Y$857))</f>
        <v>703</v>
      </c>
    </row>
    <row r="708" spans="1:26" ht="25.5" thickTop="1" thickBot="1">
      <c r="A708" s="65" t="s">
        <v>1435</v>
      </c>
      <c r="B708" s="66" t="s">
        <v>1436</v>
      </c>
      <c r="C708" s="67">
        <v>2894</v>
      </c>
      <c r="D708" s="67">
        <v>2966</v>
      </c>
      <c r="E708" s="67">
        <f>(C708+D708)/2</f>
        <v>2930</v>
      </c>
      <c r="F708" s="68">
        <v>1875</v>
      </c>
      <c r="G708" s="68">
        <f>E708+F708</f>
        <v>4805</v>
      </c>
      <c r="H708" s="68">
        <v>2100</v>
      </c>
      <c r="I708" s="68">
        <v>565</v>
      </c>
      <c r="J708" s="68">
        <v>0</v>
      </c>
      <c r="K708" s="68">
        <v>76</v>
      </c>
      <c r="L708" s="68">
        <v>160</v>
      </c>
      <c r="M708" s="68">
        <v>0</v>
      </c>
      <c r="N708" s="68">
        <v>250</v>
      </c>
      <c r="O708" s="68" t="s">
        <v>30</v>
      </c>
      <c r="P708" s="70" t="e">
        <f>$U708</f>
        <v>#DIV/0!</v>
      </c>
      <c r="Q708" s="11">
        <f>G708/G$858*0.35</f>
        <v>1.2361264241087835</v>
      </c>
      <c r="R708" s="12">
        <f>H708/H$858*0.3</f>
        <v>3.15</v>
      </c>
      <c r="S708" s="13">
        <f>W708/W$858*0.3</f>
        <v>1.4075892857142855</v>
      </c>
      <c r="T708" s="12" t="e">
        <f>V708/V$858*0.05</f>
        <v>#DIV/0!</v>
      </c>
      <c r="U708" s="14" t="e">
        <f>Q708+R708+S708+T708</f>
        <v>#DIV/0!</v>
      </c>
      <c r="V708" s="15">
        <f>IF(O708="Não",0,1)</f>
        <v>1</v>
      </c>
      <c r="W708" s="15">
        <f>IF(ISERROR(I708+J708+K708+L708+M708+N708),0,I708+J708+K708+L708+M708+N708)</f>
        <v>1051</v>
      </c>
      <c r="X708" s="44">
        <f>IF(ISERROR(ABS(1-U708/'Antigo 2020 2'!U708)),0,ABS(1-U708/'Antigo 2020 2'!U708))</f>
        <v>0</v>
      </c>
      <c r="Y708" s="56">
        <f>INT(X708*100000000000)</f>
        <v>0</v>
      </c>
      <c r="Z708" s="15">
        <f>IF(COUNTIF(Y$5:Y708,Y708)&gt;1,RANK(Y708,Y$5:Y$857)+COUNTIF(Y$5:Y708,Y708)-1,RANK(Y708,Y$5:Y$857))</f>
        <v>704</v>
      </c>
    </row>
    <row r="709" spans="1:26" ht="25.5" thickTop="1" thickBot="1">
      <c r="A709" s="65" t="s">
        <v>1437</v>
      </c>
      <c r="B709" s="66" t="s">
        <v>1438</v>
      </c>
      <c r="C709" s="67">
        <v>545</v>
      </c>
      <c r="D709" s="67">
        <v>525</v>
      </c>
      <c r="E709" s="67">
        <f>(C709+D709)/2</f>
        <v>535</v>
      </c>
      <c r="F709" s="68">
        <v>3354</v>
      </c>
      <c r="G709" s="68">
        <f>E709+F709</f>
        <v>3889</v>
      </c>
      <c r="H709" s="68">
        <v>200</v>
      </c>
      <c r="I709" s="68">
        <v>41</v>
      </c>
      <c r="J709" s="68">
        <v>0</v>
      </c>
      <c r="K709" s="68">
        <v>64</v>
      </c>
      <c r="L709" s="68">
        <v>19</v>
      </c>
      <c r="M709" s="68">
        <v>16</v>
      </c>
      <c r="N709" s="68">
        <v>6</v>
      </c>
      <c r="O709" s="68" t="s">
        <v>23</v>
      </c>
      <c r="P709" s="70" t="e">
        <f>$U709</f>
        <v>#DIV/0!</v>
      </c>
      <c r="Q709" s="11">
        <f>G709/G$858*0.35</f>
        <v>1.0004777655273795</v>
      </c>
      <c r="R709" s="12">
        <f>H709/H$858*0.3</f>
        <v>0.3</v>
      </c>
      <c r="S709" s="13">
        <f>W709/W$858*0.3</f>
        <v>0.19553571428571428</v>
      </c>
      <c r="T709" s="12" t="e">
        <f>V709/V$858*0.05</f>
        <v>#DIV/0!</v>
      </c>
      <c r="U709" s="14" t="e">
        <f>Q709+R709+S709+T709</f>
        <v>#DIV/0!</v>
      </c>
      <c r="V709" s="15">
        <f>IF(O709="Não",0,1)</f>
        <v>0</v>
      </c>
      <c r="W709" s="15">
        <f>IF(ISERROR(I709+J709+K709+L709+M709+N709),0,I709+J709+K709+L709+M709+N709)</f>
        <v>146</v>
      </c>
      <c r="X709" s="44">
        <f>IF(ISERROR(ABS(1-U709/'Antigo 2020 2'!U709)),0,ABS(1-U709/'Antigo 2020 2'!U709))</f>
        <v>0</v>
      </c>
      <c r="Y709" s="56">
        <f>INT(X709*100000000000)</f>
        <v>0</v>
      </c>
      <c r="Z709" s="15">
        <f>IF(COUNTIF(Y$5:Y709,Y709)&gt;1,RANK(Y709,Y$5:Y$857)+COUNTIF(Y$5:Y709,Y709)-1,RANK(Y709,Y$5:Y$857))</f>
        <v>705</v>
      </c>
    </row>
    <row r="710" spans="1:26" ht="16.5" thickTop="1" thickBot="1">
      <c r="A710" s="65" t="s">
        <v>1439</v>
      </c>
      <c r="B710" s="66" t="s">
        <v>1440</v>
      </c>
      <c r="C710" s="67">
        <v>1014</v>
      </c>
      <c r="D710" s="67">
        <v>1220</v>
      </c>
      <c r="E710" s="67">
        <f>(C710+D710)/2</f>
        <v>1117</v>
      </c>
      <c r="F710" s="68">
        <v>21648</v>
      </c>
      <c r="G710" s="68">
        <f>E710+F710</f>
        <v>22765</v>
      </c>
      <c r="H710" s="68">
        <v>993</v>
      </c>
      <c r="I710" s="68">
        <v>49</v>
      </c>
      <c r="J710" s="68">
        <v>0</v>
      </c>
      <c r="K710" s="68">
        <v>80</v>
      </c>
      <c r="L710" s="68">
        <v>0</v>
      </c>
      <c r="M710" s="68">
        <v>0</v>
      </c>
      <c r="N710" s="68">
        <v>18</v>
      </c>
      <c r="O710" s="68" t="s">
        <v>30</v>
      </c>
      <c r="P710" s="70" t="e">
        <f>$U710</f>
        <v>#DIV/0!</v>
      </c>
      <c r="Q710" s="11">
        <f>G710/G$858*0.35</f>
        <v>5.8564865858140394</v>
      </c>
      <c r="R710" s="12">
        <f>H710/H$858*0.3</f>
        <v>1.4894999999999998</v>
      </c>
      <c r="S710" s="13">
        <f>W710/W$858*0.3</f>
        <v>0.19687499999999999</v>
      </c>
      <c r="T710" s="12" t="e">
        <f>V710/V$858*0.05</f>
        <v>#DIV/0!</v>
      </c>
      <c r="U710" s="14" t="e">
        <f>Q710+R710+S710+T710</f>
        <v>#DIV/0!</v>
      </c>
      <c r="V710" s="15">
        <f>IF(O710="Não",0,1)</f>
        <v>1</v>
      </c>
      <c r="W710" s="15">
        <f>IF(ISERROR(I710+J710+K710+L710+M710+N710),0,I710+J710+K710+L710+M710+N710)</f>
        <v>147</v>
      </c>
      <c r="X710" s="44">
        <f>IF(ISERROR(ABS(1-U710/'Antigo 2020 2'!U710)),0,ABS(1-U710/'Antigo 2020 2'!U710))</f>
        <v>0</v>
      </c>
      <c r="Y710" s="56">
        <f>INT(X710*100000000000)</f>
        <v>0</v>
      </c>
      <c r="Z710" s="15">
        <f>IF(COUNTIF(Y$5:Y710,Y710)&gt;1,RANK(Y710,Y$5:Y$857)+COUNTIF(Y$5:Y710,Y710)-1,RANK(Y710,Y$5:Y$857))</f>
        <v>706</v>
      </c>
    </row>
    <row r="711" spans="1:26" ht="16.5" thickTop="1" thickBot="1">
      <c r="A711" s="65" t="s">
        <v>1441</v>
      </c>
      <c r="B711" s="66" t="s">
        <v>1442</v>
      </c>
      <c r="C711" s="67">
        <v>1981.4599999999998</v>
      </c>
      <c r="D711" s="67">
        <v>1661</v>
      </c>
      <c r="E711" s="67">
        <f>(C711+D711)/2</f>
        <v>1821.23</v>
      </c>
      <c r="F711" s="68">
        <v>13429</v>
      </c>
      <c r="G711" s="68">
        <f>E711+F711</f>
        <v>15250.23</v>
      </c>
      <c r="H711" s="68">
        <v>640</v>
      </c>
      <c r="I711" s="68">
        <v>67</v>
      </c>
      <c r="J711" s="68">
        <v>0</v>
      </c>
      <c r="K711" s="68">
        <v>0</v>
      </c>
      <c r="L711" s="68">
        <v>30</v>
      </c>
      <c r="M711" s="68">
        <v>25</v>
      </c>
      <c r="N711" s="68">
        <v>35</v>
      </c>
      <c r="O711" s="68" t="s">
        <v>30</v>
      </c>
      <c r="P711" s="70" t="e">
        <f>$U711</f>
        <v>#DIV/0!</v>
      </c>
      <c r="Q711" s="11">
        <f>G711/G$858*0.35</f>
        <v>3.9232491730981249</v>
      </c>
      <c r="R711" s="12">
        <f>H711/H$858*0.3</f>
        <v>0.96</v>
      </c>
      <c r="S711" s="13">
        <f>W711/W$858*0.3</f>
        <v>0.21026785714285712</v>
      </c>
      <c r="T711" s="12" t="e">
        <f>V711/V$858*0.05</f>
        <v>#DIV/0!</v>
      </c>
      <c r="U711" s="14" t="e">
        <f>Q711+R711+S711+T711</f>
        <v>#DIV/0!</v>
      </c>
      <c r="V711" s="15">
        <f>IF(O711="Não",0,1)</f>
        <v>1</v>
      </c>
      <c r="W711" s="15">
        <f>IF(ISERROR(I711+J711+K711+L711+M711+N711),0,I711+J711+K711+L711+M711+N711)</f>
        <v>157</v>
      </c>
      <c r="X711" s="44">
        <f>IF(ISERROR(ABS(1-U711/'Antigo 2020 2'!U711)),0,ABS(1-U711/'Antigo 2020 2'!U711))</f>
        <v>0</v>
      </c>
      <c r="Y711" s="56">
        <f>INT(X711*100000000000)</f>
        <v>0</v>
      </c>
      <c r="Z711" s="15">
        <f>IF(COUNTIF(Y$5:Y711,Y711)&gt;1,RANK(Y711,Y$5:Y$857)+COUNTIF(Y$5:Y711,Y711)-1,RANK(Y711,Y$5:Y$857))</f>
        <v>707</v>
      </c>
    </row>
    <row r="712" spans="1:26" ht="16.5" thickTop="1" thickBot="1">
      <c r="A712" s="65" t="s">
        <v>1443</v>
      </c>
      <c r="B712" s="66" t="s">
        <v>1444</v>
      </c>
      <c r="C712" s="67">
        <v>6211.7</v>
      </c>
      <c r="D712" s="67">
        <v>6162</v>
      </c>
      <c r="E712" s="67">
        <f>(C712+D712)/2</f>
        <v>6186.85</v>
      </c>
      <c r="F712" s="68">
        <v>543</v>
      </c>
      <c r="G712" s="68">
        <f>E712+F712</f>
        <v>6729.85</v>
      </c>
      <c r="H712" s="68">
        <v>140</v>
      </c>
      <c r="I712" s="68">
        <v>68</v>
      </c>
      <c r="J712" s="68">
        <v>0</v>
      </c>
      <c r="K712" s="68">
        <v>26</v>
      </c>
      <c r="L712" s="68">
        <v>32</v>
      </c>
      <c r="M712" s="68">
        <v>28</v>
      </c>
      <c r="N712" s="68">
        <v>40</v>
      </c>
      <c r="O712" s="68" t="s">
        <v>30</v>
      </c>
      <c r="P712" s="70" t="e">
        <f>$U712</f>
        <v>#DIV/0!</v>
      </c>
      <c r="Q712" s="11">
        <f>G712/G$858*0.35</f>
        <v>1.7313101800808526</v>
      </c>
      <c r="R712" s="12">
        <f>H712/H$858*0.3</f>
        <v>0.21</v>
      </c>
      <c r="S712" s="13">
        <f>W712/W$858*0.3</f>
        <v>0.25982142857142859</v>
      </c>
      <c r="T712" s="12" t="e">
        <f>V712/V$858*0.05</f>
        <v>#DIV/0!</v>
      </c>
      <c r="U712" s="14" t="e">
        <f>Q712+R712+S712+T712</f>
        <v>#DIV/0!</v>
      </c>
      <c r="V712" s="15">
        <f>IF(O712="Não",0,1)</f>
        <v>1</v>
      </c>
      <c r="W712" s="15">
        <f>IF(ISERROR(I712+J712+K712+L712+M712+N712),0,I712+J712+K712+L712+M712+N712)</f>
        <v>194</v>
      </c>
      <c r="X712" s="44">
        <f>IF(ISERROR(ABS(1-U712/'Antigo 2020 2'!U712)),0,ABS(1-U712/'Antigo 2020 2'!U712))</f>
        <v>0</v>
      </c>
      <c r="Y712" s="56">
        <f>INT(X712*100000000000)</f>
        <v>0</v>
      </c>
      <c r="Z712" s="15">
        <f>IF(COUNTIF(Y$5:Y712,Y712)&gt;1,RANK(Y712,Y$5:Y$857)+COUNTIF(Y$5:Y712,Y712)-1,RANK(Y712,Y$5:Y$857))</f>
        <v>708</v>
      </c>
    </row>
    <row r="713" spans="1:26" ht="16.5" customHeight="1" thickTop="1" thickBot="1">
      <c r="A713" s="65" t="s">
        <v>1445</v>
      </c>
      <c r="B713" s="66" t="s">
        <v>1446</v>
      </c>
      <c r="C713" s="67">
        <v>546</v>
      </c>
      <c r="D713" s="67">
        <v>896</v>
      </c>
      <c r="E713" s="67">
        <f>(C713+D713)/2</f>
        <v>721</v>
      </c>
      <c r="F713" s="68">
        <v>431</v>
      </c>
      <c r="G713" s="68">
        <f>E713+F713</f>
        <v>1152</v>
      </c>
      <c r="H713" s="68">
        <v>750</v>
      </c>
      <c r="I713" s="68">
        <v>82</v>
      </c>
      <c r="J713" s="68">
        <v>0</v>
      </c>
      <c r="K713" s="68">
        <v>0</v>
      </c>
      <c r="L713" s="68">
        <v>5</v>
      </c>
      <c r="M713" s="68">
        <v>0</v>
      </c>
      <c r="N713" s="68">
        <v>6</v>
      </c>
      <c r="O713" s="68" t="s">
        <v>23</v>
      </c>
      <c r="P713" s="70" t="e">
        <f>$U713</f>
        <v>#DIV/0!</v>
      </c>
      <c r="Q713" s="11">
        <f>G713/G$858*0.35</f>
        <v>0.29636163175303198</v>
      </c>
      <c r="R713" s="12">
        <f>H713/H$858*0.3</f>
        <v>1.125</v>
      </c>
      <c r="S713" s="13">
        <f>W713/W$858*0.3</f>
        <v>0.12455357142857143</v>
      </c>
      <c r="T713" s="12" t="e">
        <f>V713/V$858*0.05</f>
        <v>#DIV/0!</v>
      </c>
      <c r="U713" s="14" t="e">
        <f>Q713+R713+S713+T713</f>
        <v>#DIV/0!</v>
      </c>
      <c r="V713" s="15">
        <f>IF(O713="Não",0,1)</f>
        <v>0</v>
      </c>
      <c r="W713" s="15">
        <f>IF(ISERROR(I713+J713+K713+L713+M713+N713),0,I713+J713+K713+L713+M713+N713)</f>
        <v>93</v>
      </c>
      <c r="X713" s="44">
        <f>IF(ISERROR(ABS(1-U713/'Antigo 2020 2'!U713)),0,ABS(1-U713/'Antigo 2020 2'!U713))</f>
        <v>0</v>
      </c>
      <c r="Y713" s="56">
        <f>INT(X713*100000000000)</f>
        <v>0</v>
      </c>
      <c r="Z713" s="15">
        <f>IF(COUNTIF(Y$5:Y713,Y713)&gt;1,RANK(Y713,Y$5:Y$857)+COUNTIF(Y$5:Y713,Y713)-1,RANK(Y713,Y$5:Y$857))</f>
        <v>709</v>
      </c>
    </row>
    <row r="714" spans="1:26" ht="25.5" thickTop="1" thickBot="1">
      <c r="A714" s="65" t="s">
        <v>1447</v>
      </c>
      <c r="B714" s="66" t="s">
        <v>1448</v>
      </c>
      <c r="C714" s="67">
        <v>3810</v>
      </c>
      <c r="D714" s="67">
        <v>3835</v>
      </c>
      <c r="E714" s="67">
        <f>(C714+D714)/2</f>
        <v>3822.5</v>
      </c>
      <c r="F714" s="68">
        <v>0</v>
      </c>
      <c r="G714" s="68">
        <f>E714+F714</f>
        <v>3822.5</v>
      </c>
      <c r="H714" s="68">
        <v>1000</v>
      </c>
      <c r="I714" s="68">
        <v>69</v>
      </c>
      <c r="J714" s="68">
        <v>0</v>
      </c>
      <c r="K714" s="68">
        <v>450</v>
      </c>
      <c r="L714" s="68">
        <v>0</v>
      </c>
      <c r="M714" s="68">
        <v>0</v>
      </c>
      <c r="N714" s="68">
        <v>67</v>
      </c>
      <c r="O714" s="68" t="s">
        <v>30</v>
      </c>
      <c r="P714" s="70" t="e">
        <f>$U714</f>
        <v>#DIV/0!</v>
      </c>
      <c r="Q714" s="11">
        <f>G714/G$858*0.35</f>
        <v>0.9833700845277471</v>
      </c>
      <c r="R714" s="12">
        <f>H714/H$858*0.3</f>
        <v>1.5</v>
      </c>
      <c r="S714" s="13">
        <f>W714/W$858*0.3</f>
        <v>0.78482142857142845</v>
      </c>
      <c r="T714" s="12" t="e">
        <f>V714/V$858*0.05</f>
        <v>#DIV/0!</v>
      </c>
      <c r="U714" s="14" t="e">
        <f>Q714+R714+S714+T714</f>
        <v>#DIV/0!</v>
      </c>
      <c r="V714" s="15">
        <f>IF(O714="Não",0,1)</f>
        <v>1</v>
      </c>
      <c r="W714" s="15">
        <f>IF(ISERROR(I714+J714+K714+L714+M714+N714),0,I714+J714+K714+L714+M714+N714)</f>
        <v>586</v>
      </c>
      <c r="X714" s="44">
        <f>IF(ISERROR(ABS(1-U714/'Antigo 2020 2'!U714)),0,ABS(1-U714/'Antigo 2020 2'!U714))</f>
        <v>0</v>
      </c>
      <c r="Y714" s="56">
        <f>INT(X714*100000000000)</f>
        <v>0</v>
      </c>
      <c r="Z714" s="15">
        <f>IF(COUNTIF(Y$5:Y714,Y714)&gt;1,RANK(Y714,Y$5:Y$857)+COUNTIF(Y$5:Y714,Y714)-1,RANK(Y714,Y$5:Y$857))</f>
        <v>710</v>
      </c>
    </row>
    <row r="715" spans="1:26" ht="25.5" thickTop="1" thickBot="1">
      <c r="A715" s="65" t="s">
        <v>1449</v>
      </c>
      <c r="B715" s="66" t="s">
        <v>1450</v>
      </c>
      <c r="C715" s="67">
        <v>6194</v>
      </c>
      <c r="D715" s="67">
        <v>6192</v>
      </c>
      <c r="E715" s="67">
        <f>(C715+D715)/2</f>
        <v>6193</v>
      </c>
      <c r="F715" s="68">
        <v>15194</v>
      </c>
      <c r="G715" s="68">
        <f>E715+F715</f>
        <v>21387</v>
      </c>
      <c r="H715" s="68">
        <v>2064</v>
      </c>
      <c r="I715" s="68">
        <v>123</v>
      </c>
      <c r="J715" s="68">
        <v>0</v>
      </c>
      <c r="K715" s="68">
        <v>251</v>
      </c>
      <c r="L715" s="68">
        <v>70</v>
      </c>
      <c r="M715" s="68">
        <v>3</v>
      </c>
      <c r="N715" s="68">
        <v>48</v>
      </c>
      <c r="O715" s="68" t="s">
        <v>30</v>
      </c>
      <c r="P715" s="70" t="e">
        <f>$U715</f>
        <v>#DIV/0!</v>
      </c>
      <c r="Q715" s="11">
        <f>G715/G$858*0.35</f>
        <v>5.5019845644983461</v>
      </c>
      <c r="R715" s="12">
        <f>H715/H$858*0.3</f>
        <v>3.0960000000000001</v>
      </c>
      <c r="S715" s="13">
        <f>W715/W$858*0.3</f>
        <v>0.66294642857142849</v>
      </c>
      <c r="T715" s="12" t="e">
        <f>V715/V$858*0.05</f>
        <v>#DIV/0!</v>
      </c>
      <c r="U715" s="14" t="e">
        <f>Q715+R715+S715+T715</f>
        <v>#DIV/0!</v>
      </c>
      <c r="V715" s="15">
        <f>IF(O715="Não",0,1)</f>
        <v>1</v>
      </c>
      <c r="W715" s="15">
        <f>IF(ISERROR(I715+J715+K715+L715+M715+N715),0,I715+J715+K715+L715+M715+N715)</f>
        <v>495</v>
      </c>
      <c r="X715" s="44">
        <f>IF(ISERROR(ABS(1-U715/'Antigo 2020 2'!U715)),0,ABS(1-U715/'Antigo 2020 2'!U715))</f>
        <v>0</v>
      </c>
      <c r="Y715" s="56">
        <f>INT(X715*100000000000)</f>
        <v>0</v>
      </c>
      <c r="Z715" s="15">
        <f>IF(COUNTIF(Y$5:Y715,Y715)&gt;1,RANK(Y715,Y$5:Y$857)+COUNTIF(Y$5:Y715,Y715)-1,RANK(Y715,Y$5:Y$857))</f>
        <v>711</v>
      </c>
    </row>
    <row r="716" spans="1:26" ht="16.5" thickTop="1" thickBot="1">
      <c r="A716" s="65" t="s">
        <v>1451</v>
      </c>
      <c r="B716" s="66" t="s">
        <v>1452</v>
      </c>
      <c r="C716" s="67">
        <v>41</v>
      </c>
      <c r="D716" s="67">
        <v>41</v>
      </c>
      <c r="E716" s="67">
        <f>(C716+D716)/2</f>
        <v>41</v>
      </c>
      <c r="F716" s="68">
        <v>7404</v>
      </c>
      <c r="G716" s="68">
        <f>E716+F716</f>
        <v>7445</v>
      </c>
      <c r="H716" s="68">
        <v>300</v>
      </c>
      <c r="I716" s="68">
        <v>33</v>
      </c>
      <c r="J716" s="68"/>
      <c r="K716" s="68"/>
      <c r="L716" s="68">
        <v>150</v>
      </c>
      <c r="M716" s="68"/>
      <c r="N716" s="68">
        <v>8</v>
      </c>
      <c r="O716" s="68" t="s">
        <v>30</v>
      </c>
      <c r="P716" s="70" t="e">
        <f>$U716</f>
        <v>#DIV/0!</v>
      </c>
      <c r="Q716" s="11">
        <f>G716/G$858*0.35</f>
        <v>1.9152884968761485</v>
      </c>
      <c r="R716" s="12">
        <f>H716/H$858*0.3</f>
        <v>0.44999999999999996</v>
      </c>
      <c r="S716" s="13">
        <f>W716/W$858*0.3</f>
        <v>0.25580357142857141</v>
      </c>
      <c r="T716" s="12" t="e">
        <f>V716/V$858*0.05</f>
        <v>#DIV/0!</v>
      </c>
      <c r="U716" s="14" t="e">
        <f>Q716+R716+S716+T716</f>
        <v>#DIV/0!</v>
      </c>
      <c r="V716" s="15">
        <f>IF(O716="Não",0,1)</f>
        <v>1</v>
      </c>
      <c r="W716" s="15">
        <f>IF(ISERROR(I716+J716+K716+L716+M716+N716),0,I716+J716+K716+L716+M716+N716)</f>
        <v>191</v>
      </c>
      <c r="X716" s="44">
        <f>IF(ISERROR(ABS(1-U716/'Antigo 2020 2'!U716)),0,ABS(1-U716/'Antigo 2020 2'!U716))</f>
        <v>0</v>
      </c>
      <c r="Y716" s="56">
        <f>INT(X716*100000000000)</f>
        <v>0</v>
      </c>
      <c r="Z716" s="15">
        <f>IF(COUNTIF(Y$5:Y716,Y716)&gt;1,RANK(Y716,Y$5:Y$857)+COUNTIF(Y$5:Y716,Y716)-1,RANK(Y716,Y$5:Y$857))</f>
        <v>712</v>
      </c>
    </row>
    <row r="717" spans="1:26" ht="16.5" thickTop="1" thickBot="1">
      <c r="A717" s="65" t="s">
        <v>236</v>
      </c>
      <c r="B717" s="66" t="s">
        <v>1453</v>
      </c>
      <c r="C717" s="67">
        <v>4682</v>
      </c>
      <c r="D717" s="67">
        <v>4790</v>
      </c>
      <c r="E717" s="67">
        <f>(C717+D717)/2</f>
        <v>4736</v>
      </c>
      <c r="F717" s="68">
        <v>79056</v>
      </c>
      <c r="G717" s="68">
        <f>E717+F717</f>
        <v>83792</v>
      </c>
      <c r="H717" s="68">
        <v>9620</v>
      </c>
      <c r="I717" s="68">
        <v>1232</v>
      </c>
      <c r="J717" s="68">
        <v>0</v>
      </c>
      <c r="K717" s="68">
        <v>2</v>
      </c>
      <c r="L717" s="68">
        <v>329</v>
      </c>
      <c r="M717" s="68">
        <v>0</v>
      </c>
      <c r="N717" s="68">
        <v>169</v>
      </c>
      <c r="O717" s="68" t="s">
        <v>30</v>
      </c>
      <c r="P717" s="70" t="e">
        <f>$U717</f>
        <v>#DIV/0!</v>
      </c>
      <c r="Q717" s="11">
        <f>G717/G$858*0.35</f>
        <v>21.556192576258727</v>
      </c>
      <c r="R717" s="12">
        <f>H717/H$858*0.3</f>
        <v>14.43</v>
      </c>
      <c r="S717" s="13">
        <f>W717/W$858*0.3</f>
        <v>2.3196428571428571</v>
      </c>
      <c r="T717" s="12" t="e">
        <f>V717/V$858*0.05</f>
        <v>#DIV/0!</v>
      </c>
      <c r="U717" s="14" t="e">
        <f>Q717+R717+S717+T717</f>
        <v>#DIV/0!</v>
      </c>
      <c r="V717" s="15">
        <f>IF(O717="Não",0,1)</f>
        <v>1</v>
      </c>
      <c r="W717" s="15">
        <f>IF(ISERROR(I717+J717+K717+L717+M717+N717),0,I717+J717+K717+L717+M717+N717)</f>
        <v>1732</v>
      </c>
      <c r="X717" s="44">
        <f>IF(ISERROR(ABS(1-U717/'Antigo 2020 2'!U717)),0,ABS(1-U717/'Antigo 2020 2'!U717))</f>
        <v>0</v>
      </c>
      <c r="Y717" s="56">
        <f>INT(X717*100000000000)</f>
        <v>0</v>
      </c>
      <c r="Z717" s="15">
        <f>IF(COUNTIF(Y$5:Y717,Y717)&gt;1,RANK(Y717,Y$5:Y$857)+COUNTIF(Y$5:Y717,Y717)-1,RANK(Y717,Y$5:Y$857))</f>
        <v>713</v>
      </c>
    </row>
    <row r="718" spans="1:26" ht="25.5" thickTop="1" thickBot="1">
      <c r="A718" s="65" t="s">
        <v>1454</v>
      </c>
      <c r="B718" s="66" t="s">
        <v>1455</v>
      </c>
      <c r="C718" s="67">
        <v>5407</v>
      </c>
      <c r="D718" s="67">
        <v>5497</v>
      </c>
      <c r="E718" s="67">
        <f>(C718+D718)/2</f>
        <v>5452</v>
      </c>
      <c r="F718" s="68">
        <v>11727</v>
      </c>
      <c r="G718" s="68">
        <f>E718+F718</f>
        <v>17179</v>
      </c>
      <c r="H718" s="68">
        <v>898</v>
      </c>
      <c r="I718" s="68">
        <v>126</v>
      </c>
      <c r="J718" s="68">
        <v>0</v>
      </c>
      <c r="K718" s="68">
        <v>0</v>
      </c>
      <c r="L718" s="68">
        <v>0</v>
      </c>
      <c r="M718" s="68">
        <v>0</v>
      </c>
      <c r="N718" s="68">
        <v>0</v>
      </c>
      <c r="O718" s="68" t="s">
        <v>23</v>
      </c>
      <c r="P718" s="70" t="e">
        <f>$U718</f>
        <v>#DIV/0!</v>
      </c>
      <c r="Q718" s="11">
        <f>G718/G$858*0.35</f>
        <v>4.4194413818449094</v>
      </c>
      <c r="R718" s="12">
        <f>H718/H$858*0.3</f>
        <v>1.347</v>
      </c>
      <c r="S718" s="13">
        <f>W718/W$858*0.3</f>
        <v>0.16874999999999998</v>
      </c>
      <c r="T718" s="12" t="e">
        <f>V718/V$858*0.05</f>
        <v>#DIV/0!</v>
      </c>
      <c r="U718" s="14" t="e">
        <f>Q718+R718+S718+T718</f>
        <v>#DIV/0!</v>
      </c>
      <c r="V718" s="15">
        <f>IF(O718="Não",0,1)</f>
        <v>0</v>
      </c>
      <c r="W718" s="15">
        <f>IF(ISERROR(I718+J718+K718+L718+M718+N718),0,I718+J718+K718+L718+M718+N718)</f>
        <v>126</v>
      </c>
      <c r="X718" s="44">
        <f>IF(ISERROR(ABS(1-U718/'Antigo 2020 2'!U718)),0,ABS(1-U718/'Antigo 2020 2'!U718))</f>
        <v>0</v>
      </c>
      <c r="Y718" s="56">
        <f>INT(X718*100000000000)</f>
        <v>0</v>
      </c>
      <c r="Z718" s="15">
        <f>IF(COUNTIF(Y$5:Y718,Y718)&gt;1,RANK(Y718,Y$5:Y$857)+COUNTIF(Y$5:Y718,Y718)-1,RANK(Y718,Y$5:Y$857))</f>
        <v>714</v>
      </c>
    </row>
    <row r="719" spans="1:26" ht="25.5" thickTop="1" thickBot="1">
      <c r="A719" s="65" t="s">
        <v>1456</v>
      </c>
      <c r="B719" s="66" t="s">
        <v>1457</v>
      </c>
      <c r="C719" s="67">
        <v>19904</v>
      </c>
      <c r="D719" s="67">
        <v>19325</v>
      </c>
      <c r="E719" s="67">
        <f>(C719+D719)/2</f>
        <v>19614.5</v>
      </c>
      <c r="F719" s="68">
        <v>46478</v>
      </c>
      <c r="G719" s="68">
        <f>E719+F719</f>
        <v>66092.5</v>
      </c>
      <c r="H719" s="68">
        <v>287</v>
      </c>
      <c r="I719" s="68">
        <v>118</v>
      </c>
      <c r="J719" s="68">
        <v>0</v>
      </c>
      <c r="K719" s="68">
        <v>10</v>
      </c>
      <c r="L719" s="68">
        <v>0</v>
      </c>
      <c r="M719" s="68">
        <v>0</v>
      </c>
      <c r="N719" s="68">
        <v>3</v>
      </c>
      <c r="O719" s="68" t="s">
        <v>30</v>
      </c>
      <c r="P719" s="70" t="e">
        <f>$U719</f>
        <v>#DIV/0!</v>
      </c>
      <c r="Q719" s="11">
        <f>G719/G$858*0.35</f>
        <v>17.00284821756707</v>
      </c>
      <c r="R719" s="12">
        <f>H719/H$858*0.3</f>
        <v>0.43049999999999999</v>
      </c>
      <c r="S719" s="13">
        <f>W719/W$858*0.3</f>
        <v>0.17544642857142859</v>
      </c>
      <c r="T719" s="12" t="e">
        <f>V719/V$858*0.05</f>
        <v>#DIV/0!</v>
      </c>
      <c r="U719" s="14" t="e">
        <f>Q719+R719+S719+T719</f>
        <v>#DIV/0!</v>
      </c>
      <c r="V719" s="15">
        <f>IF(O719="Não",0,1)</f>
        <v>1</v>
      </c>
      <c r="W719" s="15">
        <f>IF(ISERROR(I719+J719+K719+L719+M719+N719),0,I719+J719+K719+L719+M719+N719)</f>
        <v>131</v>
      </c>
      <c r="X719" s="44">
        <f>IF(ISERROR(ABS(1-U719/'Antigo 2020 2'!U719)),0,ABS(1-U719/'Antigo 2020 2'!U719))</f>
        <v>0</v>
      </c>
      <c r="Y719" s="56">
        <f>INT(X719*100000000000)</f>
        <v>0</v>
      </c>
      <c r="Z719" s="15">
        <f>IF(COUNTIF(Y$5:Y719,Y719)&gt;1,RANK(Y719,Y$5:Y$857)+COUNTIF(Y$5:Y719,Y719)-1,RANK(Y719,Y$5:Y$857))</f>
        <v>715</v>
      </c>
    </row>
    <row r="720" spans="1:26" ht="25.5" thickTop="1" thickBot="1">
      <c r="A720" s="65" t="s">
        <v>1458</v>
      </c>
      <c r="B720" s="66" t="s">
        <v>1459</v>
      </c>
      <c r="C720" s="67">
        <v>2118.5</v>
      </c>
      <c r="D720" s="67">
        <v>1909</v>
      </c>
      <c r="E720" s="67">
        <f>(C720+D720)/2</f>
        <v>2013.75</v>
      </c>
      <c r="F720" s="68">
        <v>5111</v>
      </c>
      <c r="G720" s="68">
        <f>E720+F720</f>
        <v>7124.75</v>
      </c>
      <c r="H720" s="68">
        <v>1900</v>
      </c>
      <c r="I720" s="68">
        <v>170</v>
      </c>
      <c r="J720" s="68">
        <v>0</v>
      </c>
      <c r="K720" s="68">
        <v>85</v>
      </c>
      <c r="L720" s="68">
        <v>0</v>
      </c>
      <c r="M720" s="68">
        <v>0</v>
      </c>
      <c r="N720" s="68">
        <v>10</v>
      </c>
      <c r="O720" s="68" t="s">
        <v>30</v>
      </c>
      <c r="P720" s="70" t="e">
        <f>$U720</f>
        <v>#DIV/0!</v>
      </c>
      <c r="Q720" s="11">
        <f>G720/G$858*0.35</f>
        <v>1.8329015067989709</v>
      </c>
      <c r="R720" s="12">
        <f>H720/H$858*0.3</f>
        <v>2.85</v>
      </c>
      <c r="S720" s="13">
        <f>W720/W$858*0.3</f>
        <v>0.35491071428571425</v>
      </c>
      <c r="T720" s="12" t="e">
        <f>V720/V$858*0.05</f>
        <v>#DIV/0!</v>
      </c>
      <c r="U720" s="14" t="e">
        <f>Q720+R720+S720+T720</f>
        <v>#DIV/0!</v>
      </c>
      <c r="V720" s="15">
        <f>IF(O720="Não",0,1)</f>
        <v>1</v>
      </c>
      <c r="W720" s="15">
        <f>IF(ISERROR(I720+J720+K720+L720+M720+N720),0,I720+J720+K720+L720+M720+N720)</f>
        <v>265</v>
      </c>
      <c r="X720" s="44">
        <f>IF(ISERROR(ABS(1-U720/'Antigo 2020 2'!U720)),0,ABS(1-U720/'Antigo 2020 2'!U720))</f>
        <v>0</v>
      </c>
      <c r="Y720" s="56">
        <f>INT(X720*100000000000)</f>
        <v>0</v>
      </c>
      <c r="Z720" s="15">
        <f>IF(COUNTIF(Y$5:Y720,Y720)&gt;1,RANK(Y720,Y$5:Y$857)+COUNTIF(Y$5:Y720,Y720)-1,RANK(Y720,Y$5:Y$857))</f>
        <v>716</v>
      </c>
    </row>
    <row r="721" spans="1:26" ht="16.5" thickTop="1" thickBot="1">
      <c r="A721" s="65" t="s">
        <v>1460</v>
      </c>
      <c r="B721" s="66" t="s">
        <v>1461</v>
      </c>
      <c r="C721" s="67">
        <v>826.95</v>
      </c>
      <c r="D721" s="67">
        <v>827</v>
      </c>
      <c r="E721" s="67">
        <f>(C721+D721)/2</f>
        <v>826.97500000000002</v>
      </c>
      <c r="F721" s="68">
        <v>2259</v>
      </c>
      <c r="G721" s="68">
        <f>E721+F721</f>
        <v>3085.9749999999999</v>
      </c>
      <c r="H721" s="68">
        <v>928</v>
      </c>
      <c r="I721" s="68">
        <v>106</v>
      </c>
      <c r="J721" s="68"/>
      <c r="K721" s="68">
        <v>17</v>
      </c>
      <c r="L721" s="68"/>
      <c r="M721" s="68"/>
      <c r="N721" s="68">
        <v>30</v>
      </c>
      <c r="O721" s="68" t="s">
        <v>23</v>
      </c>
      <c r="P721" s="70" t="e">
        <f>$U721</f>
        <v>#DIV/0!</v>
      </c>
      <c r="Q721" s="11">
        <f>G721/G$858*0.35</f>
        <v>0.7938928702682837</v>
      </c>
      <c r="R721" s="12">
        <f>H721/H$858*0.3</f>
        <v>1.3919999999999999</v>
      </c>
      <c r="S721" s="13">
        <f>W721/W$858*0.3</f>
        <v>0.20491071428571428</v>
      </c>
      <c r="T721" s="12" t="e">
        <f>V721/V$858*0.05</f>
        <v>#DIV/0!</v>
      </c>
      <c r="U721" s="14" t="e">
        <f>Q721+R721+S721+T721</f>
        <v>#DIV/0!</v>
      </c>
      <c r="V721" s="15">
        <f>IF(O721="Não",0,1)</f>
        <v>0</v>
      </c>
      <c r="W721" s="15">
        <f>IF(ISERROR(I721+J721+K721+L721+M721+N721),0,I721+J721+K721+L721+M721+N721)</f>
        <v>153</v>
      </c>
      <c r="X721" s="44">
        <f>IF(ISERROR(ABS(1-U721/'Antigo 2020 2'!U721)),0,ABS(1-U721/'Antigo 2020 2'!U721))</f>
        <v>0</v>
      </c>
      <c r="Y721" s="56">
        <f>INT(X721*100000000000)</f>
        <v>0</v>
      </c>
      <c r="Z721" s="15">
        <f>IF(COUNTIF(Y$5:Y721,Y721)&gt;1,RANK(Y721,Y$5:Y$857)+COUNTIF(Y$5:Y721,Y721)-1,RANK(Y721,Y$5:Y$857))</f>
        <v>717</v>
      </c>
    </row>
    <row r="722" spans="1:26" ht="25.5" thickTop="1" thickBot="1">
      <c r="A722" s="65" t="s">
        <v>1462</v>
      </c>
      <c r="B722" s="66" t="s">
        <v>1463</v>
      </c>
      <c r="C722" s="67">
        <v>511</v>
      </c>
      <c r="D722" s="67">
        <v>418</v>
      </c>
      <c r="E722" s="67">
        <f>(C722+D722)/2</f>
        <v>464.5</v>
      </c>
      <c r="F722" s="68">
        <v>7878</v>
      </c>
      <c r="G722" s="68">
        <f>E722+F722</f>
        <v>8342.5</v>
      </c>
      <c r="H722" s="68">
        <v>400</v>
      </c>
      <c r="I722" s="68">
        <v>81</v>
      </c>
      <c r="J722" s="68">
        <v>0</v>
      </c>
      <c r="K722" s="68">
        <v>160</v>
      </c>
      <c r="L722" s="68">
        <v>150</v>
      </c>
      <c r="M722" s="68">
        <v>0</v>
      </c>
      <c r="N722" s="68">
        <v>30</v>
      </c>
      <c r="O722" s="68" t="s">
        <v>30</v>
      </c>
      <c r="P722" s="70" t="e">
        <f>$U722</f>
        <v>#DIV/0!</v>
      </c>
      <c r="Q722" s="11">
        <f>G722/G$858*0.35</f>
        <v>2.1461778757809626</v>
      </c>
      <c r="R722" s="12">
        <f>H722/H$858*0.3</f>
        <v>0.6</v>
      </c>
      <c r="S722" s="13">
        <f>W722/W$858*0.3</f>
        <v>0.56383928571428577</v>
      </c>
      <c r="T722" s="12" t="e">
        <f>V722/V$858*0.05</f>
        <v>#DIV/0!</v>
      </c>
      <c r="U722" s="14" t="e">
        <f>Q722+R722+S722+T722</f>
        <v>#DIV/0!</v>
      </c>
      <c r="V722" s="15">
        <f>IF(O722="Não",0,1)</f>
        <v>1</v>
      </c>
      <c r="W722" s="15">
        <f>IF(ISERROR(I722+J722+K722+L722+M722+N722),0,I722+J722+K722+L722+M722+N722)</f>
        <v>421</v>
      </c>
      <c r="X722" s="44">
        <f>IF(ISERROR(ABS(1-U722/'Antigo 2020 2'!U722)),0,ABS(1-U722/'Antigo 2020 2'!U722))</f>
        <v>0</v>
      </c>
      <c r="Y722" s="56">
        <f>INT(X722*100000000000)</f>
        <v>0</v>
      </c>
      <c r="Z722" s="15">
        <f>IF(COUNTIF(Y$5:Y722,Y722)&gt;1,RANK(Y722,Y$5:Y$857)+COUNTIF(Y$5:Y722,Y722)-1,RANK(Y722,Y$5:Y$857))</f>
        <v>718</v>
      </c>
    </row>
    <row r="723" spans="1:26" ht="25.5" thickTop="1" thickBot="1">
      <c r="A723" s="65" t="s">
        <v>1464</v>
      </c>
      <c r="B723" s="66" t="s">
        <v>1465</v>
      </c>
      <c r="C723" s="67">
        <v>150</v>
      </c>
      <c r="D723" s="67">
        <v>130</v>
      </c>
      <c r="E723" s="67">
        <f>(C723+D723)/2</f>
        <v>140</v>
      </c>
      <c r="F723" s="68">
        <v>14057</v>
      </c>
      <c r="G723" s="68">
        <f>E723+F723</f>
        <v>14197</v>
      </c>
      <c r="H723" s="68">
        <v>190</v>
      </c>
      <c r="I723" s="68">
        <v>0</v>
      </c>
      <c r="J723" s="68">
        <v>0</v>
      </c>
      <c r="K723" s="68">
        <v>0</v>
      </c>
      <c r="L723" s="68">
        <v>0</v>
      </c>
      <c r="M723" s="68">
        <v>0</v>
      </c>
      <c r="N723" s="68">
        <v>0</v>
      </c>
      <c r="O723" s="68" t="s">
        <v>23</v>
      </c>
      <c r="P723" s="70" t="e">
        <f>$U723</f>
        <v>#DIV/0!</v>
      </c>
      <c r="Q723" s="11">
        <f>G723/G$858*0.35</f>
        <v>3.652296949650863</v>
      </c>
      <c r="R723" s="12">
        <f>H723/H$858*0.3</f>
        <v>0.28499999999999998</v>
      </c>
      <c r="S723" s="13">
        <f>W723/W$858*0.3</f>
        <v>0</v>
      </c>
      <c r="T723" s="12" t="e">
        <f>V723/V$858*0.05</f>
        <v>#DIV/0!</v>
      </c>
      <c r="U723" s="14" t="e">
        <f>Q723+R723+S723+T723</f>
        <v>#DIV/0!</v>
      </c>
      <c r="V723" s="15">
        <f>IF(O723="Não",0,1)</f>
        <v>0</v>
      </c>
      <c r="W723" s="15">
        <f>IF(ISERROR(I723+J723+K723+L723+M723+N723),0,I723+J723+K723+L723+M723+N723)</f>
        <v>0</v>
      </c>
      <c r="X723" s="44">
        <f>IF(ISERROR(ABS(1-U723/'Antigo 2020 2'!U723)),0,ABS(1-U723/'Antigo 2020 2'!U723))</f>
        <v>0</v>
      </c>
      <c r="Y723" s="56">
        <f>INT(X723*100000000000)</f>
        <v>0</v>
      </c>
      <c r="Z723" s="15">
        <f>IF(COUNTIF(Y$5:Y723,Y723)&gt;1,RANK(Y723,Y$5:Y$857)+COUNTIF(Y$5:Y723,Y723)-1,RANK(Y723,Y$5:Y$857))</f>
        <v>719</v>
      </c>
    </row>
    <row r="724" spans="1:26" ht="25.5" thickTop="1" thickBot="1">
      <c r="A724" s="65" t="s">
        <v>1466</v>
      </c>
      <c r="B724" s="66" t="s">
        <v>1467</v>
      </c>
      <c r="C724" s="67">
        <v>18165.2</v>
      </c>
      <c r="D724" s="67">
        <v>18114</v>
      </c>
      <c r="E724" s="67">
        <f>(C724+D724)/2</f>
        <v>18139.599999999999</v>
      </c>
      <c r="F724" s="68">
        <v>47573</v>
      </c>
      <c r="G724" s="68">
        <f>E724+F724</f>
        <v>65712.600000000006</v>
      </c>
      <c r="H724" s="68">
        <v>750</v>
      </c>
      <c r="I724" s="68">
        <v>33</v>
      </c>
      <c r="J724" s="68">
        <v>0</v>
      </c>
      <c r="K724" s="68">
        <v>25</v>
      </c>
      <c r="L724" s="68">
        <v>0</v>
      </c>
      <c r="M724" s="68">
        <v>0</v>
      </c>
      <c r="N724" s="68">
        <v>10</v>
      </c>
      <c r="O724" s="68" t="s">
        <v>30</v>
      </c>
      <c r="P724" s="70" t="e">
        <f>$U724</f>
        <v>#DIV/0!</v>
      </c>
      <c r="Q724" s="11">
        <f>G724/G$858*0.35</f>
        <v>16.905115766262405</v>
      </c>
      <c r="R724" s="12">
        <f>H724/H$858*0.3</f>
        <v>1.125</v>
      </c>
      <c r="S724" s="13">
        <f>W724/W$858*0.3</f>
        <v>9.1071428571428567E-2</v>
      </c>
      <c r="T724" s="12" t="e">
        <f>V724/V$858*0.05</f>
        <v>#DIV/0!</v>
      </c>
      <c r="U724" s="14" t="e">
        <f>Q724+R724+S724+T724</f>
        <v>#DIV/0!</v>
      </c>
      <c r="V724" s="15">
        <f>IF(O724="Não",0,1)</f>
        <v>1</v>
      </c>
      <c r="W724" s="15">
        <f>IF(ISERROR(I724+J724+K724+L724+M724+N724),0,I724+J724+K724+L724+M724+N724)</f>
        <v>68</v>
      </c>
      <c r="X724" s="44">
        <f>IF(ISERROR(ABS(1-U724/'Antigo 2020 2'!U724)),0,ABS(1-U724/'Antigo 2020 2'!U724))</f>
        <v>0</v>
      </c>
      <c r="Y724" s="56">
        <f>INT(X724*100000000000)</f>
        <v>0</v>
      </c>
      <c r="Z724" s="15">
        <f>IF(COUNTIF(Y$5:Y724,Y724)&gt;1,RANK(Y724,Y$5:Y$857)+COUNTIF(Y$5:Y724,Y724)-1,RANK(Y724,Y$5:Y$857))</f>
        <v>720</v>
      </c>
    </row>
    <row r="725" spans="1:26" ht="25.5" thickTop="1" thickBot="1">
      <c r="A725" s="65" t="s">
        <v>1468</v>
      </c>
      <c r="B725" s="66" t="s">
        <v>1469</v>
      </c>
      <c r="C725" s="67">
        <v>170</v>
      </c>
      <c r="D725" s="67">
        <v>200</v>
      </c>
      <c r="E725" s="67">
        <f>(C725+D725)/2</f>
        <v>185</v>
      </c>
      <c r="F725" s="68">
        <v>10079</v>
      </c>
      <c r="G725" s="68">
        <f>E725+F725</f>
        <v>10264</v>
      </c>
      <c r="H725" s="68">
        <v>450</v>
      </c>
      <c r="I725" s="68">
        <v>0</v>
      </c>
      <c r="J725" s="68">
        <v>0</v>
      </c>
      <c r="K725" s="68">
        <v>0</v>
      </c>
      <c r="L725" s="68">
        <v>0</v>
      </c>
      <c r="M725" s="68">
        <v>0</v>
      </c>
      <c r="N725" s="68">
        <v>0</v>
      </c>
      <c r="O725" s="68" t="s">
        <v>23</v>
      </c>
      <c r="P725" s="70" t="e">
        <f>$U725</f>
        <v>#DIV/0!</v>
      </c>
      <c r="Q725" s="11">
        <f>G725/G$858*0.35</f>
        <v>2.6404998162440276</v>
      </c>
      <c r="R725" s="12">
        <f>H725/H$858*0.3</f>
        <v>0.67499999999999993</v>
      </c>
      <c r="S725" s="13">
        <f>W725/W$858*0.3</f>
        <v>0</v>
      </c>
      <c r="T725" s="12" t="e">
        <f>V725/V$858*0.05</f>
        <v>#DIV/0!</v>
      </c>
      <c r="U725" s="14" t="e">
        <f>Q725+R725+S725+T725</f>
        <v>#DIV/0!</v>
      </c>
      <c r="V725" s="15">
        <f>IF(O725="Não",0,1)</f>
        <v>0</v>
      </c>
      <c r="W725" s="15">
        <f>IF(ISERROR(I725+J725+K725+L725+M725+N725),0,I725+J725+K725+L725+M725+N725)</f>
        <v>0</v>
      </c>
      <c r="X725" s="44">
        <f>IF(ISERROR(ABS(1-U725/'Antigo 2020 2'!U725)),0,ABS(1-U725/'Antigo 2020 2'!U725))</f>
        <v>0</v>
      </c>
      <c r="Y725" s="56">
        <f>INT(X725*100000000000)</f>
        <v>0</v>
      </c>
      <c r="Z725" s="15">
        <f>IF(COUNTIF(Y$5:Y725,Y725)&gt;1,RANK(Y725,Y$5:Y$857)+COUNTIF(Y$5:Y725,Y725)-1,RANK(Y725,Y$5:Y$857))</f>
        <v>721</v>
      </c>
    </row>
    <row r="726" spans="1:26" ht="25.5" thickTop="1" thickBot="1">
      <c r="A726" s="65" t="s">
        <v>1470</v>
      </c>
      <c r="B726" s="66" t="s">
        <v>1471</v>
      </c>
      <c r="C726" s="67">
        <v>4843.5</v>
      </c>
      <c r="D726" s="67">
        <v>4905</v>
      </c>
      <c r="E726" s="67">
        <f>(C726+D726)/2</f>
        <v>4874.25</v>
      </c>
      <c r="F726" s="68">
        <v>7708</v>
      </c>
      <c r="G726" s="68">
        <f>E726+F726</f>
        <v>12582.25</v>
      </c>
      <c r="H726" s="68">
        <v>1100</v>
      </c>
      <c r="I726" s="68">
        <v>105</v>
      </c>
      <c r="J726" s="68">
        <v>0</v>
      </c>
      <c r="K726" s="68">
        <v>133</v>
      </c>
      <c r="L726" s="68">
        <v>0</v>
      </c>
      <c r="M726" s="68">
        <v>0</v>
      </c>
      <c r="N726" s="68">
        <v>23</v>
      </c>
      <c r="O726" s="68" t="s">
        <v>23</v>
      </c>
      <c r="P726" s="70" t="e">
        <f>$U726</f>
        <v>#DIV/0!</v>
      </c>
      <c r="Q726" s="11">
        <f>G726/G$858*0.35</f>
        <v>3.2368890113928703</v>
      </c>
      <c r="R726" s="12">
        <f>H726/H$858*0.3</f>
        <v>1.65</v>
      </c>
      <c r="S726" s="13">
        <f>W726/W$858*0.3</f>
        <v>0.34955357142857141</v>
      </c>
      <c r="T726" s="12" t="e">
        <f>V726/V$858*0.05</f>
        <v>#DIV/0!</v>
      </c>
      <c r="U726" s="14" t="e">
        <f>Q726+R726+S726+T726</f>
        <v>#DIV/0!</v>
      </c>
      <c r="V726" s="15">
        <f>IF(O726="Não",0,1)</f>
        <v>0</v>
      </c>
      <c r="W726" s="15">
        <f>IF(ISERROR(I726+J726+K726+L726+M726+N726),0,I726+J726+K726+L726+M726+N726)</f>
        <v>261</v>
      </c>
      <c r="X726" s="44">
        <f>IF(ISERROR(ABS(1-U726/'Antigo 2020 2'!U726)),0,ABS(1-U726/'Antigo 2020 2'!U726))</f>
        <v>0</v>
      </c>
      <c r="Y726" s="56">
        <f>INT(X726*100000000000)</f>
        <v>0</v>
      </c>
      <c r="Z726" s="15">
        <f>IF(COUNTIF(Y$5:Y726,Y726)&gt;1,RANK(Y726,Y$5:Y$857)+COUNTIF(Y$5:Y726,Y726)-1,RANK(Y726,Y$5:Y$857))</f>
        <v>722</v>
      </c>
    </row>
    <row r="727" spans="1:26" ht="25.5" thickTop="1" thickBot="1">
      <c r="A727" s="65" t="s">
        <v>1472</v>
      </c>
      <c r="B727" s="66" t="s">
        <v>1473</v>
      </c>
      <c r="C727" s="67">
        <v>1282</v>
      </c>
      <c r="D727" s="67">
        <v>1280</v>
      </c>
      <c r="E727" s="67">
        <f>(C727+D727)/2</f>
        <v>1281</v>
      </c>
      <c r="F727" s="68">
        <v>1965</v>
      </c>
      <c r="G727" s="68">
        <f>E727+F727</f>
        <v>3246</v>
      </c>
      <c r="H727" s="68">
        <v>880</v>
      </c>
      <c r="I727" s="68">
        <v>113</v>
      </c>
      <c r="J727" s="68">
        <v>0</v>
      </c>
      <c r="K727" s="68">
        <v>43</v>
      </c>
      <c r="L727" s="68">
        <v>0</v>
      </c>
      <c r="M727" s="68">
        <v>0</v>
      </c>
      <c r="N727" s="68">
        <v>59</v>
      </c>
      <c r="O727" s="68" t="s">
        <v>30</v>
      </c>
      <c r="P727" s="70" t="e">
        <f>$U727</f>
        <v>#DIV/0!</v>
      </c>
      <c r="Q727" s="11">
        <f>G727/G$858*0.35</f>
        <v>0.83506063947078268</v>
      </c>
      <c r="R727" s="12">
        <f>H727/H$858*0.3</f>
        <v>1.32</v>
      </c>
      <c r="S727" s="13">
        <f>W727/W$858*0.3</f>
        <v>0.28794642857142855</v>
      </c>
      <c r="T727" s="12" t="e">
        <f>V727/V$858*0.05</f>
        <v>#DIV/0!</v>
      </c>
      <c r="U727" s="14" t="e">
        <f>Q727+R727+S727+T727</f>
        <v>#DIV/0!</v>
      </c>
      <c r="V727" s="15">
        <f>IF(O727="Não",0,1)</f>
        <v>1</v>
      </c>
      <c r="W727" s="15">
        <f>IF(ISERROR(I727+J727+K727+L727+M727+N727),0,I727+J727+K727+L727+M727+N727)</f>
        <v>215</v>
      </c>
      <c r="X727" s="44">
        <f>IF(ISERROR(ABS(1-U727/'Antigo 2020 2'!U727)),0,ABS(1-U727/'Antigo 2020 2'!U727))</f>
        <v>0</v>
      </c>
      <c r="Y727" s="56">
        <f>INT(X727*100000000000)</f>
        <v>0</v>
      </c>
      <c r="Z727" s="15">
        <f>IF(COUNTIF(Y$5:Y727,Y727)&gt;1,RANK(Y727,Y$5:Y$857)+COUNTIF(Y$5:Y727,Y727)-1,RANK(Y727,Y$5:Y$857))</f>
        <v>723</v>
      </c>
    </row>
    <row r="728" spans="1:26" ht="25.5" thickTop="1" thickBot="1">
      <c r="A728" s="65" t="s">
        <v>1474</v>
      </c>
      <c r="B728" s="66" t="s">
        <v>1475</v>
      </c>
      <c r="C728" s="67">
        <v>15971</v>
      </c>
      <c r="D728" s="67">
        <v>15809</v>
      </c>
      <c r="E728" s="67">
        <f>(C728+D728)/2</f>
        <v>15890</v>
      </c>
      <c r="F728" s="68">
        <v>7932</v>
      </c>
      <c r="G728" s="68">
        <f>E728+F728</f>
        <v>23822</v>
      </c>
      <c r="H728" s="68">
        <v>300</v>
      </c>
      <c r="I728" s="68">
        <v>104</v>
      </c>
      <c r="J728" s="68"/>
      <c r="K728" s="68">
        <v>3</v>
      </c>
      <c r="L728" s="68"/>
      <c r="M728" s="68"/>
      <c r="N728" s="68">
        <v>5</v>
      </c>
      <c r="O728" s="68" t="s">
        <v>23</v>
      </c>
      <c r="P728" s="70" t="e">
        <f>$U728</f>
        <v>#DIV/0!</v>
      </c>
      <c r="Q728" s="11">
        <f>G728/G$858*0.35</f>
        <v>6.1284086732818812</v>
      </c>
      <c r="R728" s="12">
        <f>H728/H$858*0.3</f>
        <v>0.44999999999999996</v>
      </c>
      <c r="S728" s="13">
        <f>W728/W$858*0.3</f>
        <v>0.15</v>
      </c>
      <c r="T728" s="12" t="e">
        <f>V728/V$858*0.05</f>
        <v>#DIV/0!</v>
      </c>
      <c r="U728" s="14" t="e">
        <f>Q728+R728+S728+T728</f>
        <v>#DIV/0!</v>
      </c>
      <c r="V728" s="15">
        <f>IF(O728="Não",0,1)</f>
        <v>0</v>
      </c>
      <c r="W728" s="15">
        <f>IF(ISERROR(I728+J728+K728+L728+M728+N728),0,I728+J728+K728+L728+M728+N728)</f>
        <v>112</v>
      </c>
      <c r="X728" s="44">
        <f>IF(ISERROR(ABS(1-U728/'Antigo 2020 2'!U728)),0,ABS(1-U728/'Antigo 2020 2'!U728))</f>
        <v>0</v>
      </c>
      <c r="Y728" s="56">
        <f>INT(X728*100000000000)</f>
        <v>0</v>
      </c>
      <c r="Z728" s="15">
        <f>IF(COUNTIF(Y$5:Y728,Y728)&gt;1,RANK(Y728,Y$5:Y$857)+COUNTIF(Y$5:Y728,Y728)-1,RANK(Y728,Y$5:Y$857))</f>
        <v>724</v>
      </c>
    </row>
    <row r="729" spans="1:26" ht="16.5" thickTop="1" thickBot="1">
      <c r="A729" s="65" t="s">
        <v>1476</v>
      </c>
      <c r="B729" s="66" t="s">
        <v>1477</v>
      </c>
      <c r="C729" s="67">
        <v>11170</v>
      </c>
      <c r="D729" s="67">
        <v>12272</v>
      </c>
      <c r="E729" s="67">
        <f>(C729+D729)/2</f>
        <v>11721</v>
      </c>
      <c r="F729" s="68">
        <v>35441</v>
      </c>
      <c r="G729" s="68">
        <f>E729+F729</f>
        <v>47162</v>
      </c>
      <c r="H729" s="68">
        <v>700</v>
      </c>
      <c r="I729" s="68">
        <v>327</v>
      </c>
      <c r="J729" s="68"/>
      <c r="K729" s="68">
        <v>30</v>
      </c>
      <c r="L729" s="68">
        <v>8</v>
      </c>
      <c r="M729" s="68"/>
      <c r="N729" s="68">
        <v>32</v>
      </c>
      <c r="O729" s="68" t="s">
        <v>30</v>
      </c>
      <c r="P729" s="70" t="e">
        <f>$U729</f>
        <v>#DIV/0!</v>
      </c>
      <c r="Q729" s="11">
        <f>G729/G$858*0.35</f>
        <v>12.13281881661154</v>
      </c>
      <c r="R729" s="12">
        <f>H729/H$858*0.3</f>
        <v>1.05</v>
      </c>
      <c r="S729" s="13">
        <f>W729/W$858*0.3</f>
        <v>0.53169642857142851</v>
      </c>
      <c r="T729" s="12" t="e">
        <f>V729/V$858*0.05</f>
        <v>#DIV/0!</v>
      </c>
      <c r="U729" s="14" t="e">
        <f>Q729+R729+S729+T729</f>
        <v>#DIV/0!</v>
      </c>
      <c r="V729" s="15">
        <f>IF(O729="Não",0,1)</f>
        <v>1</v>
      </c>
      <c r="W729" s="15">
        <f>IF(ISERROR(I729+J729+K729+L729+M729+N729),0,I729+J729+K729+L729+M729+N729)</f>
        <v>397</v>
      </c>
      <c r="X729" s="44">
        <f>IF(ISERROR(ABS(1-U729/'Antigo 2020 2'!U729)),0,ABS(1-U729/'Antigo 2020 2'!U729))</f>
        <v>0</v>
      </c>
      <c r="Y729" s="56">
        <f>INT(X729*100000000000)</f>
        <v>0</v>
      </c>
      <c r="Z729" s="15">
        <f>IF(COUNTIF(Y$5:Y729,Y729)&gt;1,RANK(Y729,Y$5:Y$857)+COUNTIF(Y$5:Y729,Y729)-1,RANK(Y729,Y$5:Y$857))</f>
        <v>725</v>
      </c>
    </row>
    <row r="730" spans="1:26" ht="25.5" thickTop="1" thickBot="1">
      <c r="A730" s="65" t="s">
        <v>1478</v>
      </c>
      <c r="B730" s="66" t="s">
        <v>1479</v>
      </c>
      <c r="C730" s="67">
        <v>15563.769999999999</v>
      </c>
      <c r="D730" s="67">
        <v>16831</v>
      </c>
      <c r="E730" s="67">
        <f>(C730+D730)/2</f>
        <v>16197.384999999998</v>
      </c>
      <c r="F730" s="68">
        <v>4003</v>
      </c>
      <c r="G730" s="68">
        <f>E730+F730</f>
        <v>20200.384999999998</v>
      </c>
      <c r="H730" s="68">
        <v>240</v>
      </c>
      <c r="I730" s="68">
        <v>105</v>
      </c>
      <c r="J730" s="68">
        <v>0</v>
      </c>
      <c r="K730" s="68">
        <v>30</v>
      </c>
      <c r="L730" s="68">
        <v>0</v>
      </c>
      <c r="M730" s="68">
        <v>0</v>
      </c>
      <c r="N730" s="68">
        <v>2</v>
      </c>
      <c r="O730" s="68" t="s">
        <v>23</v>
      </c>
      <c r="P730" s="70" t="e">
        <f>$U730</f>
        <v>#DIV/0!</v>
      </c>
      <c r="Q730" s="11">
        <f>G730/G$858*0.35</f>
        <v>5.1967179345828738</v>
      </c>
      <c r="R730" s="12">
        <f>H730/H$858*0.3</f>
        <v>0.36</v>
      </c>
      <c r="S730" s="13">
        <f>W730/W$858*0.3</f>
        <v>0.18348214285714287</v>
      </c>
      <c r="T730" s="12" t="e">
        <f>V730/V$858*0.05</f>
        <v>#DIV/0!</v>
      </c>
      <c r="U730" s="14" t="e">
        <f>Q730+R730+S730+T730</f>
        <v>#DIV/0!</v>
      </c>
      <c r="V730" s="15">
        <f>IF(O730="Não",0,1)</f>
        <v>0</v>
      </c>
      <c r="W730" s="15">
        <f>IF(ISERROR(I730+J730+K730+L730+M730+N730),0,I730+J730+K730+L730+M730+N730)</f>
        <v>137</v>
      </c>
      <c r="X730" s="44">
        <f>IF(ISERROR(ABS(1-U730/'Antigo 2020 2'!U730)),0,ABS(1-U730/'Antigo 2020 2'!U730))</f>
        <v>0</v>
      </c>
      <c r="Y730" s="56">
        <f>INT(X730*100000000000)</f>
        <v>0</v>
      </c>
      <c r="Z730" s="15">
        <f>IF(COUNTIF(Y$5:Y730,Y730)&gt;1,RANK(Y730,Y$5:Y$857)+COUNTIF(Y$5:Y730,Y730)-1,RANK(Y730,Y$5:Y$857))</f>
        <v>726</v>
      </c>
    </row>
    <row r="731" spans="1:26" ht="16.5" customHeight="1" thickTop="1" thickBot="1">
      <c r="A731" s="65" t="s">
        <v>1480</v>
      </c>
      <c r="B731" s="66" t="s">
        <v>1481</v>
      </c>
      <c r="C731" s="67">
        <v>3221</v>
      </c>
      <c r="D731" s="67">
        <v>3272</v>
      </c>
      <c r="E731" s="67">
        <f>(C731+D731)/2</f>
        <v>3246.5</v>
      </c>
      <c r="F731" s="68">
        <v>24629</v>
      </c>
      <c r="G731" s="68">
        <f>E731+F731</f>
        <v>27875.5</v>
      </c>
      <c r="H731" s="68">
        <v>1836</v>
      </c>
      <c r="I731" s="68">
        <v>455</v>
      </c>
      <c r="J731" s="68">
        <v>0</v>
      </c>
      <c r="K731" s="68">
        <v>550</v>
      </c>
      <c r="L731" s="68">
        <v>95</v>
      </c>
      <c r="M731" s="68">
        <v>25</v>
      </c>
      <c r="N731" s="68">
        <v>35</v>
      </c>
      <c r="O731" s="68" t="s">
        <v>30</v>
      </c>
      <c r="P731" s="70" t="e">
        <f>$U731</f>
        <v>#DIV/0!</v>
      </c>
      <c r="Q731" s="11">
        <f>G731/G$858*0.35</f>
        <v>7.1712054391767728</v>
      </c>
      <c r="R731" s="12">
        <f>H731/H$858*0.3</f>
        <v>2.754</v>
      </c>
      <c r="S731" s="13">
        <f>W731/W$858*0.3</f>
        <v>1.5535714285714286</v>
      </c>
      <c r="T731" s="12" t="e">
        <f>V731/V$858*0.05</f>
        <v>#DIV/0!</v>
      </c>
      <c r="U731" s="14" t="e">
        <f>Q731+R731+S731+T731</f>
        <v>#DIV/0!</v>
      </c>
      <c r="V731" s="15">
        <f>IF(O731="Não",0,1)</f>
        <v>1</v>
      </c>
      <c r="W731" s="15">
        <f>IF(ISERROR(I731+J731+K731+L731+M731+N731),0,I731+J731+K731+L731+M731+N731)</f>
        <v>1160</v>
      </c>
      <c r="X731" s="44">
        <f>IF(ISERROR(ABS(1-U731/'Antigo 2020 2'!U731)),0,ABS(1-U731/'Antigo 2020 2'!U731))</f>
        <v>0</v>
      </c>
      <c r="Y731" s="56">
        <f>INT(X731*100000000000)</f>
        <v>0</v>
      </c>
      <c r="Z731" s="15">
        <f>IF(COUNTIF(Y$5:Y731,Y731)&gt;1,RANK(Y731,Y$5:Y$857)+COUNTIF(Y$5:Y731,Y731)-1,RANK(Y731,Y$5:Y$857))</f>
        <v>727</v>
      </c>
    </row>
    <row r="732" spans="1:26" ht="16.5" thickTop="1" thickBot="1">
      <c r="A732" s="65" t="s">
        <v>1482</v>
      </c>
      <c r="B732" s="66" t="s">
        <v>1483</v>
      </c>
      <c r="C732" s="67">
        <v>2078</v>
      </c>
      <c r="D732" s="67">
        <v>2162</v>
      </c>
      <c r="E732" s="67">
        <f>(C732+D732)/2</f>
        <v>2120</v>
      </c>
      <c r="F732" s="68">
        <v>3991</v>
      </c>
      <c r="G732" s="68">
        <f>E732+F732</f>
        <v>6111</v>
      </c>
      <c r="H732" s="68">
        <v>296</v>
      </c>
      <c r="I732" s="68">
        <v>89</v>
      </c>
      <c r="J732" s="68">
        <v>0</v>
      </c>
      <c r="K732" s="68">
        <v>65</v>
      </c>
      <c r="L732" s="68">
        <v>0</v>
      </c>
      <c r="M732" s="68">
        <v>0</v>
      </c>
      <c r="N732" s="68">
        <v>0</v>
      </c>
      <c r="O732" s="68" t="s">
        <v>23</v>
      </c>
      <c r="P732" s="70" t="e">
        <f>$U732</f>
        <v>#DIV/0!</v>
      </c>
      <c r="Q732" s="11">
        <f>G732/G$858*0.35</f>
        <v>1.5721058434399116</v>
      </c>
      <c r="R732" s="12">
        <f>H732/H$858*0.3</f>
        <v>0.44400000000000001</v>
      </c>
      <c r="S732" s="13">
        <f>W732/W$858*0.3</f>
        <v>0.20624999999999999</v>
      </c>
      <c r="T732" s="12" t="e">
        <f>V732/V$858*0.05</f>
        <v>#DIV/0!</v>
      </c>
      <c r="U732" s="14" t="e">
        <f>Q732+R732+S732+T732</f>
        <v>#DIV/0!</v>
      </c>
      <c r="V732" s="15">
        <f>IF(O732="Não",0,1)</f>
        <v>0</v>
      </c>
      <c r="W732" s="15">
        <f>IF(ISERROR(I732+J732+K732+L732+M732+N732),0,I732+J732+K732+L732+M732+N732)</f>
        <v>154</v>
      </c>
      <c r="X732" s="44">
        <f>IF(ISERROR(ABS(1-U732/'Antigo 2020 2'!U732)),0,ABS(1-U732/'Antigo 2020 2'!U732))</f>
        <v>0</v>
      </c>
      <c r="Y732" s="56">
        <f>INT(X732*100000000000)</f>
        <v>0</v>
      </c>
      <c r="Z732" s="15">
        <f>IF(COUNTIF(Y$5:Y732,Y732)&gt;1,RANK(Y732,Y$5:Y$857)+COUNTIF(Y$5:Y732,Y732)-1,RANK(Y732,Y$5:Y$857))</f>
        <v>728</v>
      </c>
    </row>
    <row r="733" spans="1:26" ht="16.5" thickTop="1" thickBot="1">
      <c r="A733" s="65" t="s">
        <v>1484</v>
      </c>
      <c r="B733" s="66" t="s">
        <v>1485</v>
      </c>
      <c r="C733" s="67">
        <v>3699</v>
      </c>
      <c r="D733" s="67">
        <v>3299</v>
      </c>
      <c r="E733" s="67">
        <f>(C733+D733)/2</f>
        <v>3499</v>
      </c>
      <c r="F733" s="68">
        <v>66165</v>
      </c>
      <c r="G733" s="68">
        <f>E733+F733</f>
        <v>69664</v>
      </c>
      <c r="H733" s="68">
        <v>8895</v>
      </c>
      <c r="I733" s="68">
        <v>787</v>
      </c>
      <c r="J733" s="68">
        <v>0</v>
      </c>
      <c r="K733" s="68">
        <v>456</v>
      </c>
      <c r="L733" s="68">
        <v>600</v>
      </c>
      <c r="M733" s="68">
        <v>0</v>
      </c>
      <c r="N733" s="68">
        <v>300</v>
      </c>
      <c r="O733" s="68" t="s">
        <v>30</v>
      </c>
      <c r="P733" s="70" t="e">
        <f>$U733</f>
        <v>#DIV/0!</v>
      </c>
      <c r="Q733" s="11">
        <f>G733/G$858*0.35</f>
        <v>17.921646453509737</v>
      </c>
      <c r="R733" s="12">
        <f>H733/H$858*0.3</f>
        <v>13.342499999999999</v>
      </c>
      <c r="S733" s="13">
        <f>W733/W$858*0.3</f>
        <v>2.8700892857142857</v>
      </c>
      <c r="T733" s="12" t="e">
        <f>V733/V$858*0.05</f>
        <v>#DIV/0!</v>
      </c>
      <c r="U733" s="14" t="e">
        <f>Q733+R733+S733+T733</f>
        <v>#DIV/0!</v>
      </c>
      <c r="V733" s="15">
        <f>IF(O733="Não",0,1)</f>
        <v>1</v>
      </c>
      <c r="W733" s="15">
        <f>IF(ISERROR(I733+J733+K733+L733+M733+N733),0,I733+J733+K733+L733+M733+N733)</f>
        <v>2143</v>
      </c>
      <c r="X733" s="44">
        <f>IF(ISERROR(ABS(1-U733/'Antigo 2020 2'!U733)),0,ABS(1-U733/'Antigo 2020 2'!U733))</f>
        <v>0</v>
      </c>
      <c r="Y733" s="56">
        <f>INT(X733*100000000000)</f>
        <v>0</v>
      </c>
      <c r="Z733" s="15">
        <f>IF(COUNTIF(Y$5:Y733,Y733)&gt;1,RANK(Y733,Y$5:Y$857)+COUNTIF(Y$5:Y733,Y733)-1,RANK(Y733,Y$5:Y$857))</f>
        <v>729</v>
      </c>
    </row>
    <row r="734" spans="1:26" ht="25.5" thickTop="1" thickBot="1">
      <c r="A734" s="65" t="s">
        <v>1486</v>
      </c>
      <c r="B734" s="66" t="s">
        <v>1487</v>
      </c>
      <c r="C734" s="67">
        <v>947</v>
      </c>
      <c r="D734" s="67">
        <v>747</v>
      </c>
      <c r="E734" s="67">
        <f>(C734+D734)/2</f>
        <v>847</v>
      </c>
      <c r="F734" s="68">
        <v>7252</v>
      </c>
      <c r="G734" s="68">
        <f>E734+F734</f>
        <v>8099</v>
      </c>
      <c r="H734" s="68">
        <v>3518</v>
      </c>
      <c r="I734" s="68">
        <v>650</v>
      </c>
      <c r="J734" s="68">
        <v>0</v>
      </c>
      <c r="K734" s="68">
        <v>600</v>
      </c>
      <c r="L734" s="68">
        <v>0</v>
      </c>
      <c r="M734" s="68">
        <v>0</v>
      </c>
      <c r="N734" s="68">
        <v>0</v>
      </c>
      <c r="O734" s="68" t="s">
        <v>30</v>
      </c>
      <c r="P734" s="70" t="e">
        <f>$U734</f>
        <v>#DIV/0!</v>
      </c>
      <c r="Q734" s="11">
        <f>G734/G$858*0.35</f>
        <v>2.0835354649026092</v>
      </c>
      <c r="R734" s="12">
        <f>H734/H$858*0.3</f>
        <v>5.2770000000000001</v>
      </c>
      <c r="S734" s="13">
        <f>W734/W$858*0.3</f>
        <v>1.674107142857143</v>
      </c>
      <c r="T734" s="12" t="e">
        <f>V734/V$858*0.05</f>
        <v>#DIV/0!</v>
      </c>
      <c r="U734" s="14" t="e">
        <f>Q734+R734+S734+T734</f>
        <v>#DIV/0!</v>
      </c>
      <c r="V734" s="15">
        <f>IF(O734="Não",0,1)</f>
        <v>1</v>
      </c>
      <c r="W734" s="15">
        <f>IF(ISERROR(I734+J734+K734+L734+M734+N734),0,I734+J734+K734+L734+M734+N734)</f>
        <v>1250</v>
      </c>
      <c r="X734" s="44">
        <f>IF(ISERROR(ABS(1-U734/'Antigo 2020 2'!U734)),0,ABS(1-U734/'Antigo 2020 2'!U734))</f>
        <v>0</v>
      </c>
      <c r="Y734" s="56">
        <f>INT(X734*100000000000)</f>
        <v>0</v>
      </c>
      <c r="Z734" s="15">
        <f>IF(COUNTIF(Y$5:Y734,Y734)&gt;1,RANK(Y734,Y$5:Y$857)+COUNTIF(Y$5:Y734,Y734)-1,RANK(Y734,Y$5:Y$857))</f>
        <v>730</v>
      </c>
    </row>
    <row r="735" spans="1:26" ht="16.5" thickTop="1" thickBot="1">
      <c r="A735" s="65" t="s">
        <v>1488</v>
      </c>
      <c r="B735" s="66" t="s">
        <v>1489</v>
      </c>
      <c r="C735" s="67">
        <v>49747.23000000001</v>
      </c>
      <c r="D735" s="67">
        <v>47084</v>
      </c>
      <c r="E735" s="67">
        <f>(C735+D735)/2</f>
        <v>48415.615000000005</v>
      </c>
      <c r="F735" s="68">
        <v>15587</v>
      </c>
      <c r="G735" s="68">
        <f>E735+F735</f>
        <v>64002.615000000005</v>
      </c>
      <c r="H735" s="68">
        <v>1900</v>
      </c>
      <c r="I735" s="68">
        <v>153</v>
      </c>
      <c r="J735" s="68">
        <v>0</v>
      </c>
      <c r="K735" s="68">
        <v>30</v>
      </c>
      <c r="L735" s="68">
        <v>0</v>
      </c>
      <c r="M735" s="68">
        <v>0</v>
      </c>
      <c r="N735" s="68">
        <v>120</v>
      </c>
      <c r="O735" s="68" t="s">
        <v>23</v>
      </c>
      <c r="P735" s="70" t="e">
        <f>$U735</f>
        <v>#DIV/0!</v>
      </c>
      <c r="Q735" s="11">
        <f>G735/G$858*0.35</f>
        <v>16.465207828004409</v>
      </c>
      <c r="R735" s="12">
        <f>H735/H$858*0.3</f>
        <v>2.85</v>
      </c>
      <c r="S735" s="13">
        <f>W735/W$858*0.3</f>
        <v>0.40580357142857143</v>
      </c>
      <c r="T735" s="12" t="e">
        <f>V735/V$858*0.05</f>
        <v>#DIV/0!</v>
      </c>
      <c r="U735" s="14" t="e">
        <f>Q735+R735+S735+T735</f>
        <v>#DIV/0!</v>
      </c>
      <c r="V735" s="15">
        <f>IF(O735="Não",0,1)</f>
        <v>0</v>
      </c>
      <c r="W735" s="15">
        <f>IF(ISERROR(I735+J735+K735+L735+M735+N735),0,I735+J735+K735+L735+M735+N735)</f>
        <v>303</v>
      </c>
      <c r="X735" s="44">
        <f>IF(ISERROR(ABS(1-U735/'Antigo 2020 2'!U735)),0,ABS(1-U735/'Antigo 2020 2'!U735))</f>
        <v>0</v>
      </c>
      <c r="Y735" s="56">
        <f>INT(X735*100000000000)</f>
        <v>0</v>
      </c>
      <c r="Z735" s="15">
        <f>IF(COUNTIF(Y$5:Y735,Y735)&gt;1,RANK(Y735,Y$5:Y$857)+COUNTIF(Y$5:Y735,Y735)-1,RANK(Y735,Y$5:Y$857))</f>
        <v>731</v>
      </c>
    </row>
    <row r="736" spans="1:26" ht="25.5" thickTop="1" thickBot="1">
      <c r="A736" s="65" t="s">
        <v>1490</v>
      </c>
      <c r="B736" s="66" t="s">
        <v>1491</v>
      </c>
      <c r="C736" s="67">
        <v>7496.7000000000044</v>
      </c>
      <c r="D736" s="67">
        <v>7877</v>
      </c>
      <c r="E736" s="67">
        <f>(C736+D736)/2</f>
        <v>7686.8500000000022</v>
      </c>
      <c r="F736" s="68">
        <v>97</v>
      </c>
      <c r="G736" s="68">
        <f>E736+F736</f>
        <v>7783.8500000000022</v>
      </c>
      <c r="H736" s="68">
        <v>1500</v>
      </c>
      <c r="I736" s="68">
        <v>212</v>
      </c>
      <c r="J736" s="68">
        <v>0</v>
      </c>
      <c r="K736" s="68">
        <v>250</v>
      </c>
      <c r="L736" s="68">
        <v>0</v>
      </c>
      <c r="M736" s="68">
        <v>0</v>
      </c>
      <c r="N736" s="68">
        <v>12</v>
      </c>
      <c r="O736" s="68" t="s">
        <v>30</v>
      </c>
      <c r="P736" s="70" t="e">
        <f>$U736</f>
        <v>#DIV/0!</v>
      </c>
      <c r="Q736" s="11">
        <f>G736/G$858*0.35</f>
        <v>2.0024604924660054</v>
      </c>
      <c r="R736" s="12">
        <f>H736/H$858*0.3</f>
        <v>2.25</v>
      </c>
      <c r="S736" s="13">
        <f>W736/W$858*0.3</f>
        <v>0.63482142857142854</v>
      </c>
      <c r="T736" s="12" t="e">
        <f>V736/V$858*0.05</f>
        <v>#DIV/0!</v>
      </c>
      <c r="U736" s="14" t="e">
        <f>Q736+R736+S736+T736</f>
        <v>#DIV/0!</v>
      </c>
      <c r="V736" s="15">
        <f>IF(O736="Não",0,1)</f>
        <v>1</v>
      </c>
      <c r="W736" s="15">
        <f>IF(ISERROR(I736+J736+K736+L736+M736+N736),0,I736+J736+K736+L736+M736+N736)</f>
        <v>474</v>
      </c>
      <c r="X736" s="44">
        <f>IF(ISERROR(ABS(1-U736/'Antigo 2020 2'!U736)),0,ABS(1-U736/'Antigo 2020 2'!U736))</f>
        <v>0</v>
      </c>
      <c r="Y736" s="56">
        <f>INT(X736*100000000000)</f>
        <v>0</v>
      </c>
      <c r="Z736" s="15">
        <f>IF(COUNTIF(Y$5:Y736,Y736)&gt;1,RANK(Y736,Y$5:Y$857)+COUNTIF(Y$5:Y736,Y736)-1,RANK(Y736,Y$5:Y$857))</f>
        <v>732</v>
      </c>
    </row>
    <row r="737" spans="1:26" ht="25.5" thickTop="1" thickBot="1">
      <c r="A737" s="65" t="s">
        <v>1492</v>
      </c>
      <c r="B737" s="66" t="s">
        <v>1493</v>
      </c>
      <c r="C737" s="67">
        <v>625</v>
      </c>
      <c r="D737" s="67">
        <v>755</v>
      </c>
      <c r="E737" s="67">
        <f>(C737+D737)/2</f>
        <v>690</v>
      </c>
      <c r="F737" s="68">
        <v>5124</v>
      </c>
      <c r="G737" s="68">
        <f>E737+F737</f>
        <v>5814</v>
      </c>
      <c r="H737" s="68">
        <v>250</v>
      </c>
      <c r="I737" s="68">
        <v>0</v>
      </c>
      <c r="J737" s="68">
        <v>0</v>
      </c>
      <c r="K737" s="68">
        <v>40</v>
      </c>
      <c r="L737" s="68">
        <v>0</v>
      </c>
      <c r="M737" s="68">
        <v>0</v>
      </c>
      <c r="N737" s="68">
        <v>30</v>
      </c>
      <c r="O737" s="68" t="s">
        <v>23</v>
      </c>
      <c r="P737" s="70" t="e">
        <f>$U737</f>
        <v>#DIV/0!</v>
      </c>
      <c r="Q737" s="11">
        <f>G737/G$858*0.35</f>
        <v>1.4957001102535832</v>
      </c>
      <c r="R737" s="12">
        <f>H737/H$858*0.3</f>
        <v>0.375</v>
      </c>
      <c r="S737" s="13">
        <f>W737/W$858*0.3</f>
        <v>9.375E-2</v>
      </c>
      <c r="T737" s="12" t="e">
        <f>V737/V$858*0.05</f>
        <v>#DIV/0!</v>
      </c>
      <c r="U737" s="14" t="e">
        <f>Q737+R737+S737+T737</f>
        <v>#DIV/0!</v>
      </c>
      <c r="V737" s="15">
        <f>IF(O737="Não",0,1)</f>
        <v>0</v>
      </c>
      <c r="W737" s="15">
        <f>IF(ISERROR(I737+J737+K737+L737+M737+N737),0,I737+J737+K737+L737+M737+N737)</f>
        <v>70</v>
      </c>
      <c r="X737" s="44">
        <f>IF(ISERROR(ABS(1-U737/'Antigo 2020 2'!U737)),0,ABS(1-U737/'Antigo 2020 2'!U737))</f>
        <v>0</v>
      </c>
      <c r="Y737" s="56">
        <f>INT(X737*100000000000)</f>
        <v>0</v>
      </c>
      <c r="Z737" s="15">
        <f>IF(COUNTIF(Y$5:Y737,Y737)&gt;1,RANK(Y737,Y$5:Y$857)+COUNTIF(Y$5:Y737,Y737)-1,RANK(Y737,Y$5:Y$857))</f>
        <v>733</v>
      </c>
    </row>
    <row r="738" spans="1:26" ht="25.5" thickTop="1" thickBot="1">
      <c r="A738" s="65" t="s">
        <v>1494</v>
      </c>
      <c r="B738" s="66" t="s">
        <v>1495</v>
      </c>
      <c r="C738" s="67">
        <v>1122</v>
      </c>
      <c r="D738" s="67">
        <v>1140</v>
      </c>
      <c r="E738" s="67">
        <f>(C738+D738)/2</f>
        <v>1131</v>
      </c>
      <c r="F738" s="68">
        <v>3404</v>
      </c>
      <c r="G738" s="68">
        <f>E738+F738</f>
        <v>4535</v>
      </c>
      <c r="H738" s="68">
        <v>1378</v>
      </c>
      <c r="I738" s="68">
        <v>267</v>
      </c>
      <c r="J738" s="68">
        <v>0</v>
      </c>
      <c r="K738" s="68">
        <v>22</v>
      </c>
      <c r="L738" s="68">
        <v>0</v>
      </c>
      <c r="M738" s="68">
        <v>0</v>
      </c>
      <c r="N738" s="68">
        <v>45</v>
      </c>
      <c r="O738" s="68" t="s">
        <v>23</v>
      </c>
      <c r="P738" s="70" t="e">
        <f>$U738</f>
        <v>#DIV/0!</v>
      </c>
      <c r="Q738" s="11">
        <f>G738/G$858*0.35</f>
        <v>1.1666666666666667</v>
      </c>
      <c r="R738" s="12">
        <f>H738/H$858*0.3</f>
        <v>2.0669999999999997</v>
      </c>
      <c r="S738" s="13">
        <f>W738/W$858*0.3</f>
        <v>0.44732142857142859</v>
      </c>
      <c r="T738" s="12" t="e">
        <f>V738/V$858*0.05</f>
        <v>#DIV/0!</v>
      </c>
      <c r="U738" s="14" t="e">
        <f>Q738+R738+S738+T738</f>
        <v>#DIV/0!</v>
      </c>
      <c r="V738" s="15">
        <f>IF(O738="Não",0,1)</f>
        <v>0</v>
      </c>
      <c r="W738" s="15">
        <f>IF(ISERROR(I738+J738+K738+L738+M738+N738),0,I738+J738+K738+L738+M738+N738)</f>
        <v>334</v>
      </c>
      <c r="X738" s="44">
        <f>IF(ISERROR(ABS(1-U738/'Antigo 2020 2'!U738)),0,ABS(1-U738/'Antigo 2020 2'!U738))</f>
        <v>0</v>
      </c>
      <c r="Y738" s="56">
        <f>INT(X738*100000000000)</f>
        <v>0</v>
      </c>
      <c r="Z738" s="15">
        <f>IF(COUNTIF(Y$5:Y738,Y738)&gt;1,RANK(Y738,Y$5:Y$857)+COUNTIF(Y$5:Y738,Y738)-1,RANK(Y738,Y$5:Y$857))</f>
        <v>734</v>
      </c>
    </row>
    <row r="739" spans="1:26" ht="16.5" thickTop="1" thickBot="1">
      <c r="A739" s="65" t="s">
        <v>1496</v>
      </c>
      <c r="B739" s="66" t="s">
        <v>1497</v>
      </c>
      <c r="C739" s="67">
        <v>2711</v>
      </c>
      <c r="D739" s="67">
        <v>2697</v>
      </c>
      <c r="E739" s="67">
        <f>(C739+D739)/2</f>
        <v>2704</v>
      </c>
      <c r="F739" s="68">
        <v>17825</v>
      </c>
      <c r="G739" s="68">
        <f>E739+F739</f>
        <v>20529</v>
      </c>
      <c r="H739" s="68">
        <v>1973</v>
      </c>
      <c r="I739" s="68">
        <v>462</v>
      </c>
      <c r="J739" s="68">
        <v>0</v>
      </c>
      <c r="K739" s="68">
        <v>22</v>
      </c>
      <c r="L739" s="68">
        <v>100</v>
      </c>
      <c r="M739" s="68">
        <v>100</v>
      </c>
      <c r="N739" s="68">
        <v>47</v>
      </c>
      <c r="O739" s="68" t="s">
        <v>30</v>
      </c>
      <c r="P739" s="70" t="e">
        <f>$U739</f>
        <v>#DIV/0!</v>
      </c>
      <c r="Q739" s="11">
        <f>G739/G$858*0.35</f>
        <v>5.2812568908489519</v>
      </c>
      <c r="R739" s="12">
        <f>H739/H$858*0.3</f>
        <v>2.9594999999999998</v>
      </c>
      <c r="S739" s="13">
        <f>W739/W$858*0.3</f>
        <v>0.97901785714285716</v>
      </c>
      <c r="T739" s="12" t="e">
        <f>V739/V$858*0.05</f>
        <v>#DIV/0!</v>
      </c>
      <c r="U739" s="14" t="e">
        <f>Q739+R739+S739+T739</f>
        <v>#DIV/0!</v>
      </c>
      <c r="V739" s="15">
        <f>IF(O739="Não",0,1)</f>
        <v>1</v>
      </c>
      <c r="W739" s="15">
        <f>IF(ISERROR(I739+J739+K739+L739+M739+N739),0,I739+J739+K739+L739+M739+N739)</f>
        <v>731</v>
      </c>
      <c r="X739" s="44">
        <f>IF(ISERROR(ABS(1-U739/'Antigo 2020 2'!U739)),0,ABS(1-U739/'Antigo 2020 2'!U739))</f>
        <v>0</v>
      </c>
      <c r="Y739" s="56">
        <f>INT(X739*100000000000)</f>
        <v>0</v>
      </c>
      <c r="Z739" s="15">
        <f>IF(COUNTIF(Y$5:Y739,Y739)&gt;1,RANK(Y739,Y$5:Y$857)+COUNTIF(Y$5:Y739,Y739)-1,RANK(Y739,Y$5:Y$857))</f>
        <v>735</v>
      </c>
    </row>
    <row r="740" spans="1:26" ht="25.5" thickTop="1" thickBot="1">
      <c r="A740" s="65" t="s">
        <v>1498</v>
      </c>
      <c r="B740" s="66" t="s">
        <v>1499</v>
      </c>
      <c r="C740" s="67">
        <v>98945.64</v>
      </c>
      <c r="D740" s="67">
        <v>100953</v>
      </c>
      <c r="E740" s="67">
        <f>(C740+D740)/2</f>
        <v>99949.32</v>
      </c>
      <c r="F740" s="68">
        <v>6893</v>
      </c>
      <c r="G740" s="68">
        <f>E740+F740</f>
        <v>106842.32</v>
      </c>
      <c r="H740" s="68">
        <v>3350</v>
      </c>
      <c r="I740" s="68">
        <v>806</v>
      </c>
      <c r="J740" s="68"/>
      <c r="K740" s="68">
        <v>400</v>
      </c>
      <c r="L740" s="68">
        <v>50</v>
      </c>
      <c r="M740" s="68"/>
      <c r="N740" s="68">
        <v>300</v>
      </c>
      <c r="O740" s="68" t="s">
        <v>30</v>
      </c>
      <c r="P740" s="70" t="e">
        <f>$U740</f>
        <v>#DIV/0!</v>
      </c>
      <c r="Q740" s="11">
        <f>G740/G$858*0.35</f>
        <v>27.486080117603823</v>
      </c>
      <c r="R740" s="12">
        <f>H740/H$858*0.3</f>
        <v>5.0249999999999995</v>
      </c>
      <c r="S740" s="13">
        <f>W740/W$858*0.3</f>
        <v>2.0839285714285714</v>
      </c>
      <c r="T740" s="12" t="e">
        <f>V740/V$858*0.05</f>
        <v>#DIV/0!</v>
      </c>
      <c r="U740" s="14" t="e">
        <f>Q740+R740+S740+T740</f>
        <v>#DIV/0!</v>
      </c>
      <c r="V740" s="15">
        <f>IF(O740="Não",0,1)</f>
        <v>1</v>
      </c>
      <c r="W740" s="15">
        <f>IF(ISERROR(I740+J740+K740+L740+M740+N740),0,I740+J740+K740+L740+M740+N740)</f>
        <v>1556</v>
      </c>
      <c r="X740" s="44">
        <f>IF(ISERROR(ABS(1-U740/'Antigo 2020 2'!U740)),0,ABS(1-U740/'Antigo 2020 2'!U740))</f>
        <v>0</v>
      </c>
      <c r="Y740" s="56">
        <f>INT(X740*100000000000)</f>
        <v>0</v>
      </c>
      <c r="Z740" s="15">
        <f>IF(COUNTIF(Y$5:Y740,Y740)&gt;1,RANK(Y740,Y$5:Y$857)+COUNTIF(Y$5:Y740,Y740)-1,RANK(Y740,Y$5:Y$857))</f>
        <v>736</v>
      </c>
    </row>
    <row r="741" spans="1:26" ht="25.5" thickTop="1" thickBot="1">
      <c r="A741" s="65" t="s">
        <v>1500</v>
      </c>
      <c r="B741" s="66" t="s">
        <v>1501</v>
      </c>
      <c r="C741" s="67">
        <v>3450.5</v>
      </c>
      <c r="D741" s="67">
        <v>3461</v>
      </c>
      <c r="E741" s="67">
        <f>(C741+D741)/2</f>
        <v>3455.75</v>
      </c>
      <c r="F741" s="68">
        <v>14111</v>
      </c>
      <c r="G741" s="68">
        <f>E741+F741</f>
        <v>17566.75</v>
      </c>
      <c r="H741" s="68">
        <v>1300</v>
      </c>
      <c r="I741" s="68">
        <v>187</v>
      </c>
      <c r="J741" s="68">
        <v>0</v>
      </c>
      <c r="K741" s="68">
        <v>220</v>
      </c>
      <c r="L741" s="68">
        <v>150</v>
      </c>
      <c r="M741" s="68">
        <v>50</v>
      </c>
      <c r="N741" s="68">
        <v>40</v>
      </c>
      <c r="O741" s="68" t="s">
        <v>30</v>
      </c>
      <c r="P741" s="70" t="e">
        <f>$U741</f>
        <v>#DIV/0!</v>
      </c>
      <c r="Q741" s="11">
        <f>G741/G$858*0.35</f>
        <v>4.5191933112826161</v>
      </c>
      <c r="R741" s="12">
        <f>H741/H$858*0.3</f>
        <v>1.95</v>
      </c>
      <c r="S741" s="13">
        <f>W741/W$858*0.3</f>
        <v>0.86651785714285712</v>
      </c>
      <c r="T741" s="12" t="e">
        <f>V741/V$858*0.05</f>
        <v>#DIV/0!</v>
      </c>
      <c r="U741" s="14" t="e">
        <f>Q741+R741+S741+T741</f>
        <v>#DIV/0!</v>
      </c>
      <c r="V741" s="15">
        <f>IF(O741="Não",0,1)</f>
        <v>1</v>
      </c>
      <c r="W741" s="15">
        <f>IF(ISERROR(I741+J741+K741+L741+M741+N741),0,I741+J741+K741+L741+M741+N741)</f>
        <v>647</v>
      </c>
      <c r="X741" s="44">
        <f>IF(ISERROR(ABS(1-U741/'Antigo 2020 2'!U741)),0,ABS(1-U741/'Antigo 2020 2'!U741))</f>
        <v>0</v>
      </c>
      <c r="Y741" s="56">
        <f>INT(X741*100000000000)</f>
        <v>0</v>
      </c>
      <c r="Z741" s="15">
        <f>IF(COUNTIF(Y$5:Y741,Y741)&gt;1,RANK(Y741,Y$5:Y$857)+COUNTIF(Y$5:Y741,Y741)-1,RANK(Y741,Y$5:Y$857))</f>
        <v>737</v>
      </c>
    </row>
    <row r="742" spans="1:26" ht="25.5" thickTop="1" thickBot="1">
      <c r="A742" s="65" t="s">
        <v>1502</v>
      </c>
      <c r="B742" s="66" t="s">
        <v>1503</v>
      </c>
      <c r="C742" s="67">
        <v>1215.3899999999999</v>
      </c>
      <c r="D742" s="67">
        <v>1212</v>
      </c>
      <c r="E742" s="67">
        <f>(C742+D742)/2</f>
        <v>1213.6949999999999</v>
      </c>
      <c r="F742" s="68">
        <v>19658</v>
      </c>
      <c r="G742" s="68">
        <f>E742+F742</f>
        <v>20871.695</v>
      </c>
      <c r="H742" s="68">
        <v>568</v>
      </c>
      <c r="I742" s="68">
        <v>281</v>
      </c>
      <c r="J742" s="68">
        <v>0</v>
      </c>
      <c r="K742" s="68">
        <v>0</v>
      </c>
      <c r="L742" s="68">
        <v>0</v>
      </c>
      <c r="M742" s="68">
        <v>0</v>
      </c>
      <c r="N742" s="68">
        <v>50</v>
      </c>
      <c r="O742" s="68" t="s">
        <v>30</v>
      </c>
      <c r="P742" s="70" t="e">
        <f>$U742</f>
        <v>#DIV/0!</v>
      </c>
      <c r="Q742" s="11">
        <f>G742/G$858*0.35</f>
        <v>5.3694180448364568</v>
      </c>
      <c r="R742" s="12">
        <f>H742/H$858*0.3</f>
        <v>0.85199999999999998</v>
      </c>
      <c r="S742" s="13">
        <f>W742/W$858*0.3</f>
        <v>0.44330357142857141</v>
      </c>
      <c r="T742" s="12" t="e">
        <f>V742/V$858*0.05</f>
        <v>#DIV/0!</v>
      </c>
      <c r="U742" s="14" t="e">
        <f>Q742+R742+S742+T742</f>
        <v>#DIV/0!</v>
      </c>
      <c r="V742" s="15">
        <f>IF(O742="Não",0,1)</f>
        <v>1</v>
      </c>
      <c r="W742" s="15">
        <f>IF(ISERROR(I742+J742+K742+L742+M742+N742),0,I742+J742+K742+L742+M742+N742)</f>
        <v>331</v>
      </c>
      <c r="X742" s="44">
        <f>IF(ISERROR(ABS(1-U742/'Antigo 2020 2'!U742)),0,ABS(1-U742/'Antigo 2020 2'!U742))</f>
        <v>0</v>
      </c>
      <c r="Y742" s="56">
        <f>INT(X742*100000000000)</f>
        <v>0</v>
      </c>
      <c r="Z742" s="15">
        <f>IF(COUNTIF(Y$5:Y742,Y742)&gt;1,RANK(Y742,Y$5:Y$857)+COUNTIF(Y$5:Y742,Y742)-1,RANK(Y742,Y$5:Y$857))</f>
        <v>738</v>
      </c>
    </row>
    <row r="743" spans="1:26" ht="25.5" thickTop="1" thickBot="1">
      <c r="A743" s="65" t="s">
        <v>1504</v>
      </c>
      <c r="B743" s="66" t="s">
        <v>1505</v>
      </c>
      <c r="C743" s="67">
        <v>274.3</v>
      </c>
      <c r="D743" s="67">
        <v>274</v>
      </c>
      <c r="E743" s="67">
        <f>(C743+D743)/2</f>
        <v>274.14999999999998</v>
      </c>
      <c r="F743" s="68">
        <v>505</v>
      </c>
      <c r="G743" s="68">
        <f>E743+F743</f>
        <v>779.15</v>
      </c>
      <c r="H743" s="68">
        <v>369</v>
      </c>
      <c r="I743" s="68">
        <v>93</v>
      </c>
      <c r="J743" s="68">
        <v>0</v>
      </c>
      <c r="K743" s="68">
        <v>41</v>
      </c>
      <c r="L743" s="68">
        <v>0</v>
      </c>
      <c r="M743" s="68">
        <v>0</v>
      </c>
      <c r="N743" s="68">
        <v>41</v>
      </c>
      <c r="O743" s="68" t="s">
        <v>30</v>
      </c>
      <c r="P743" s="70" t="e">
        <f>$U743</f>
        <v>#DIV/0!</v>
      </c>
      <c r="Q743" s="11">
        <f>G743/G$858*0.35</f>
        <v>0.20044285189268651</v>
      </c>
      <c r="R743" s="12">
        <f>H743/H$858*0.3</f>
        <v>0.55349999999999999</v>
      </c>
      <c r="S743" s="13">
        <f>W743/W$858*0.3</f>
        <v>0.234375</v>
      </c>
      <c r="T743" s="12" t="e">
        <f>V743/V$858*0.05</f>
        <v>#DIV/0!</v>
      </c>
      <c r="U743" s="14" t="e">
        <f>Q743+R743+S743+T743</f>
        <v>#DIV/0!</v>
      </c>
      <c r="V743" s="15">
        <f>IF(O743="Não",0,1)</f>
        <v>1</v>
      </c>
      <c r="W743" s="15">
        <f>IF(ISERROR(I743+J743+K743+L743+M743+N743),0,I743+J743+K743+L743+M743+N743)</f>
        <v>175</v>
      </c>
      <c r="X743" s="44">
        <f>IF(ISERROR(ABS(1-U743/'Antigo 2020 2'!U743)),0,ABS(1-U743/'Antigo 2020 2'!U743))</f>
        <v>0</v>
      </c>
      <c r="Y743" s="56">
        <f>INT(X743*100000000000)</f>
        <v>0</v>
      </c>
      <c r="Z743" s="15">
        <f>IF(COUNTIF(Y$5:Y743,Y743)&gt;1,RANK(Y743,Y$5:Y$857)+COUNTIF(Y$5:Y743,Y743)-1,RANK(Y743,Y$5:Y$857))</f>
        <v>739</v>
      </c>
    </row>
    <row r="744" spans="1:26" ht="16.5" thickTop="1" thickBot="1">
      <c r="A744" s="65" t="s">
        <v>1506</v>
      </c>
      <c r="B744" s="66" t="s">
        <v>1507</v>
      </c>
      <c r="C744" s="67">
        <v>11115</v>
      </c>
      <c r="D744" s="67">
        <v>11406</v>
      </c>
      <c r="E744" s="67">
        <f>(C744+D744)/2</f>
        <v>11260.5</v>
      </c>
      <c r="F744" s="68">
        <v>1065</v>
      </c>
      <c r="G744" s="68">
        <f>E744+F744</f>
        <v>12325.5</v>
      </c>
      <c r="H744" s="68">
        <v>635</v>
      </c>
      <c r="I744" s="68">
        <v>75</v>
      </c>
      <c r="J744" s="68">
        <v>0</v>
      </c>
      <c r="K744" s="68">
        <v>281</v>
      </c>
      <c r="L744" s="68">
        <v>15</v>
      </c>
      <c r="M744" s="68">
        <v>110</v>
      </c>
      <c r="N744" s="68">
        <v>12</v>
      </c>
      <c r="O744" s="68" t="s">
        <v>23</v>
      </c>
      <c r="P744" s="70" t="e">
        <f>$U744</f>
        <v>#DIV/0!</v>
      </c>
      <c r="Q744" s="11">
        <f>G744/G$858*0.35</f>
        <v>3.1708379272326348</v>
      </c>
      <c r="R744" s="12">
        <f>H744/H$858*0.3</f>
        <v>0.9524999999999999</v>
      </c>
      <c r="S744" s="13">
        <f>W744/W$858*0.3</f>
        <v>0.66026785714285718</v>
      </c>
      <c r="T744" s="12" t="e">
        <f>V744/V$858*0.05</f>
        <v>#DIV/0!</v>
      </c>
      <c r="U744" s="14" t="e">
        <f>Q744+R744+S744+T744</f>
        <v>#DIV/0!</v>
      </c>
      <c r="V744" s="15">
        <f>IF(O744="Não",0,1)</f>
        <v>0</v>
      </c>
      <c r="W744" s="15">
        <f>IF(ISERROR(I744+J744+K744+L744+M744+N744),0,I744+J744+K744+L744+M744+N744)</f>
        <v>493</v>
      </c>
      <c r="X744" s="44">
        <f>IF(ISERROR(ABS(1-U744/'Antigo 2020 2'!U744)),0,ABS(1-U744/'Antigo 2020 2'!U744))</f>
        <v>0</v>
      </c>
      <c r="Y744" s="56">
        <f>INT(X744*100000000000)</f>
        <v>0</v>
      </c>
      <c r="Z744" s="15">
        <f>IF(COUNTIF(Y$5:Y744,Y744)&gt;1,RANK(Y744,Y$5:Y$857)+COUNTIF(Y$5:Y744,Y744)-1,RANK(Y744,Y$5:Y$857))</f>
        <v>740</v>
      </c>
    </row>
    <row r="745" spans="1:26" ht="16.5" thickTop="1" thickBot="1">
      <c r="A745" s="65" t="s">
        <v>1508</v>
      </c>
      <c r="B745" s="66" t="s">
        <v>1509</v>
      </c>
      <c r="C745" s="67">
        <v>8</v>
      </c>
      <c r="D745" s="67">
        <v>8</v>
      </c>
      <c r="E745" s="67">
        <f>(C745+D745)/2</f>
        <v>8</v>
      </c>
      <c r="F745" s="68">
        <v>0</v>
      </c>
      <c r="G745" s="68">
        <f>E745+F745</f>
        <v>8</v>
      </c>
      <c r="H745" s="68">
        <v>40</v>
      </c>
      <c r="I745" s="68">
        <v>0</v>
      </c>
      <c r="J745" s="68">
        <v>0</v>
      </c>
      <c r="K745" s="68">
        <v>0</v>
      </c>
      <c r="L745" s="68">
        <v>0</v>
      </c>
      <c r="M745" s="68">
        <v>0</v>
      </c>
      <c r="N745" s="68">
        <v>0</v>
      </c>
      <c r="O745" s="68" t="s">
        <v>23</v>
      </c>
      <c r="P745" s="70" t="e">
        <f>$U745</f>
        <v>#DIV/0!</v>
      </c>
      <c r="Q745" s="11">
        <f>G745/G$858*0.35</f>
        <v>2.058066887173833E-3</v>
      </c>
      <c r="R745" s="12">
        <f>H745/H$858*0.3</f>
        <v>0.06</v>
      </c>
      <c r="S745" s="13">
        <f>W745/W$858*0.3</f>
        <v>0</v>
      </c>
      <c r="T745" s="12" t="e">
        <f>V745/V$858*0.05</f>
        <v>#DIV/0!</v>
      </c>
      <c r="U745" s="14" t="e">
        <f>Q745+R745+S745+T745</f>
        <v>#DIV/0!</v>
      </c>
      <c r="V745" s="15">
        <f>IF(O745="Não",0,1)</f>
        <v>0</v>
      </c>
      <c r="W745" s="15">
        <f>IF(ISERROR(I745+J745+K745+L745+M745+N745),0,I745+J745+K745+L745+M745+N745)</f>
        <v>0</v>
      </c>
      <c r="X745" s="44">
        <f>IF(ISERROR(ABS(1-U745/'Antigo 2020 2'!U745)),0,ABS(1-U745/'Antigo 2020 2'!U745))</f>
        <v>0</v>
      </c>
      <c r="Y745" s="56">
        <f>INT(X745*100000000000)</f>
        <v>0</v>
      </c>
      <c r="Z745" s="15">
        <f>IF(COUNTIF(Y$5:Y745,Y745)&gt;1,RANK(Y745,Y$5:Y$857)+COUNTIF(Y$5:Y745,Y745)-1,RANK(Y745,Y$5:Y$857))</f>
        <v>741</v>
      </c>
    </row>
    <row r="746" spans="1:26" ht="16.5" thickTop="1" thickBot="1">
      <c r="A746" s="65" t="s">
        <v>1510</v>
      </c>
      <c r="B746" s="66" t="s">
        <v>1511</v>
      </c>
      <c r="C746" s="67">
        <v>50</v>
      </c>
      <c r="D746" s="67">
        <v>66</v>
      </c>
      <c r="E746" s="67">
        <f>(C746+D746)/2</f>
        <v>58</v>
      </c>
      <c r="F746" s="68">
        <v>11134</v>
      </c>
      <c r="G746" s="68">
        <f>E746+F746</f>
        <v>11192</v>
      </c>
      <c r="H746" s="68">
        <v>172</v>
      </c>
      <c r="I746" s="68">
        <v>0</v>
      </c>
      <c r="J746" s="68">
        <v>0</v>
      </c>
      <c r="K746" s="68">
        <v>0</v>
      </c>
      <c r="L746" s="68">
        <v>0</v>
      </c>
      <c r="M746" s="68">
        <v>0</v>
      </c>
      <c r="N746" s="68">
        <v>0</v>
      </c>
      <c r="O746" s="68" t="s">
        <v>23</v>
      </c>
      <c r="P746" s="70" t="e">
        <f>$U746</f>
        <v>#DIV/0!</v>
      </c>
      <c r="Q746" s="11">
        <f>G746/G$858*0.35</f>
        <v>2.8792355751561924</v>
      </c>
      <c r="R746" s="12">
        <f>H746/H$858*0.3</f>
        <v>0.25800000000000001</v>
      </c>
      <c r="S746" s="13">
        <f>W746/W$858*0.3</f>
        <v>0</v>
      </c>
      <c r="T746" s="12" t="e">
        <f>V746/V$858*0.05</f>
        <v>#DIV/0!</v>
      </c>
      <c r="U746" s="14" t="e">
        <f>Q746+R746+S746+T746</f>
        <v>#DIV/0!</v>
      </c>
      <c r="V746" s="15">
        <f>IF(O746="Não",0,1)</f>
        <v>0</v>
      </c>
      <c r="W746" s="15">
        <f>IF(ISERROR(I746+J746+K746+L746+M746+N746),0,I746+J746+K746+L746+M746+N746)</f>
        <v>0</v>
      </c>
      <c r="X746" s="44">
        <f>IF(ISERROR(ABS(1-U746/'Antigo 2020 2'!U746)),0,ABS(1-U746/'Antigo 2020 2'!U746))</f>
        <v>0</v>
      </c>
      <c r="Y746" s="56">
        <f>INT(X746*100000000000)</f>
        <v>0</v>
      </c>
      <c r="Z746" s="15">
        <f>IF(COUNTIF(Y$5:Y746,Y746)&gt;1,RANK(Y746,Y$5:Y$857)+COUNTIF(Y$5:Y746,Y746)-1,RANK(Y746,Y$5:Y$857))</f>
        <v>742</v>
      </c>
    </row>
    <row r="747" spans="1:26" ht="25.5" thickTop="1" thickBot="1">
      <c r="A747" s="65" t="s">
        <v>1512</v>
      </c>
      <c r="B747" s="66" t="s">
        <v>1513</v>
      </c>
      <c r="C747" s="67">
        <v>597</v>
      </c>
      <c r="D747" s="67">
        <v>796</v>
      </c>
      <c r="E747" s="67">
        <f>(C747+D747)/2</f>
        <v>696.5</v>
      </c>
      <c r="F747" s="68">
        <v>10141</v>
      </c>
      <c r="G747" s="68">
        <f>E747+F747</f>
        <v>10837.5</v>
      </c>
      <c r="H747" s="68">
        <v>530</v>
      </c>
      <c r="I747" s="68">
        <v>5</v>
      </c>
      <c r="J747" s="68">
        <v>0</v>
      </c>
      <c r="K747" s="68">
        <v>144</v>
      </c>
      <c r="L747" s="68">
        <v>0</v>
      </c>
      <c r="M747" s="68">
        <v>0</v>
      </c>
      <c r="N747" s="68">
        <v>48</v>
      </c>
      <c r="O747" s="68" t="s">
        <v>23</v>
      </c>
      <c r="P747" s="70" t="e">
        <f>$U747</f>
        <v>#DIV/0!</v>
      </c>
      <c r="Q747" s="11">
        <f>G747/G$858*0.35</f>
        <v>2.7880374862183022</v>
      </c>
      <c r="R747" s="12">
        <f>H747/H$858*0.3</f>
        <v>0.79499999999999993</v>
      </c>
      <c r="S747" s="13">
        <f>W747/W$858*0.3</f>
        <v>0.26383928571428572</v>
      </c>
      <c r="T747" s="12" t="e">
        <f>V747/V$858*0.05</f>
        <v>#DIV/0!</v>
      </c>
      <c r="U747" s="14" t="e">
        <f>Q747+R747+S747+T747</f>
        <v>#DIV/0!</v>
      </c>
      <c r="V747" s="15">
        <f>IF(O747="Não",0,1)</f>
        <v>0</v>
      </c>
      <c r="W747" s="15">
        <f>IF(ISERROR(I747+J747+K747+L747+M747+N747),0,I747+J747+K747+L747+M747+N747)</f>
        <v>197</v>
      </c>
      <c r="X747" s="44">
        <f>IF(ISERROR(ABS(1-U747/'Antigo 2020 2'!U747)),0,ABS(1-U747/'Antigo 2020 2'!U747))</f>
        <v>0</v>
      </c>
      <c r="Y747" s="56">
        <f>INT(X747*100000000000)</f>
        <v>0</v>
      </c>
      <c r="Z747" s="15">
        <f>IF(COUNTIF(Y$5:Y747,Y747)&gt;1,RANK(Y747,Y$5:Y$857)+COUNTIF(Y$5:Y747,Y747)-1,RANK(Y747,Y$5:Y$857))</f>
        <v>743</v>
      </c>
    </row>
    <row r="748" spans="1:26" ht="16.5" customHeight="1" thickTop="1" thickBot="1">
      <c r="A748" s="65" t="s">
        <v>1514</v>
      </c>
      <c r="B748" s="66" t="s">
        <v>1515</v>
      </c>
      <c r="C748" s="67">
        <v>256</v>
      </c>
      <c r="D748" s="67">
        <v>156</v>
      </c>
      <c r="E748" s="67">
        <f>(C748+D748)/2</f>
        <v>206</v>
      </c>
      <c r="F748" s="68">
        <v>3561</v>
      </c>
      <c r="G748" s="68">
        <f>E748+F748</f>
        <v>3767</v>
      </c>
      <c r="H748" s="68">
        <v>474</v>
      </c>
      <c r="I748" s="68">
        <v>28</v>
      </c>
      <c r="J748" s="68">
        <v>0</v>
      </c>
      <c r="K748" s="68">
        <v>50</v>
      </c>
      <c r="L748" s="68">
        <v>0</v>
      </c>
      <c r="M748" s="68">
        <v>0</v>
      </c>
      <c r="N748" s="68">
        <v>3</v>
      </c>
      <c r="O748" s="68" t="s">
        <v>30</v>
      </c>
      <c r="P748" s="70" t="e">
        <f>$U748</f>
        <v>#DIV/0!</v>
      </c>
      <c r="Q748" s="11">
        <f>G748/G$858*0.35</f>
        <v>0.96909224549797857</v>
      </c>
      <c r="R748" s="12">
        <f>H748/H$858*0.3</f>
        <v>0.71099999999999997</v>
      </c>
      <c r="S748" s="13">
        <f>W748/W$858*0.3</f>
        <v>0.10848214285714285</v>
      </c>
      <c r="T748" s="12" t="e">
        <f>V748/V$858*0.05</f>
        <v>#DIV/0!</v>
      </c>
      <c r="U748" s="14" t="e">
        <f>Q748+R748+S748+T748</f>
        <v>#DIV/0!</v>
      </c>
      <c r="V748" s="15">
        <f>IF(O748="Não",0,1)</f>
        <v>1</v>
      </c>
      <c r="W748" s="15">
        <f>IF(ISERROR(I748+J748+K748+L748+M748+N748),0,I748+J748+K748+L748+M748+N748)</f>
        <v>81</v>
      </c>
      <c r="X748" s="44">
        <f>IF(ISERROR(ABS(1-U748/'Antigo 2020 2'!U748)),0,ABS(1-U748/'Antigo 2020 2'!U748))</f>
        <v>0</v>
      </c>
      <c r="Y748" s="56">
        <f>INT(X748*100000000000)</f>
        <v>0</v>
      </c>
      <c r="Z748" s="15">
        <f>IF(COUNTIF(Y$5:Y748,Y748)&gt;1,RANK(Y748,Y$5:Y$857)+COUNTIF(Y$5:Y748,Y748)-1,RANK(Y748,Y$5:Y$857))</f>
        <v>744</v>
      </c>
    </row>
    <row r="749" spans="1:26" ht="16.5" customHeight="1" thickTop="1" thickBot="1">
      <c r="A749" s="65" t="s">
        <v>1516</v>
      </c>
      <c r="B749" s="66" t="s">
        <v>1517</v>
      </c>
      <c r="C749" s="67">
        <v>459.5</v>
      </c>
      <c r="D749" s="67">
        <v>456</v>
      </c>
      <c r="E749" s="67">
        <f>(C749+D749)/2</f>
        <v>457.75</v>
      </c>
      <c r="F749" s="68">
        <v>23077</v>
      </c>
      <c r="G749" s="68">
        <f>E749+F749</f>
        <v>23534.75</v>
      </c>
      <c r="H749" s="68">
        <v>300</v>
      </c>
      <c r="I749" s="68">
        <v>167</v>
      </c>
      <c r="J749" s="68">
        <v>0</v>
      </c>
      <c r="K749" s="68">
        <v>60</v>
      </c>
      <c r="L749" s="68">
        <v>0</v>
      </c>
      <c r="M749" s="68">
        <v>0</v>
      </c>
      <c r="N749" s="68">
        <v>80</v>
      </c>
      <c r="O749" s="68" t="s">
        <v>30</v>
      </c>
      <c r="P749" s="70" t="e">
        <f>$U749</f>
        <v>#DIV/0!</v>
      </c>
      <c r="Q749" s="11">
        <f>G749/G$858*0.35</f>
        <v>6.0545112091142963</v>
      </c>
      <c r="R749" s="12">
        <f>H749/H$858*0.3</f>
        <v>0.44999999999999996</v>
      </c>
      <c r="S749" s="13">
        <f>W749/W$858*0.3</f>
        <v>0.41116071428571427</v>
      </c>
      <c r="T749" s="12" t="e">
        <f>V749/V$858*0.05</f>
        <v>#DIV/0!</v>
      </c>
      <c r="U749" s="14" t="e">
        <f>Q749+R749+S749+T749</f>
        <v>#DIV/0!</v>
      </c>
      <c r="V749" s="15">
        <f>IF(O749="Não",0,1)</f>
        <v>1</v>
      </c>
      <c r="W749" s="15">
        <f>IF(ISERROR(I749+J749+K749+L749+M749+N749),0,I749+J749+K749+L749+M749+N749)</f>
        <v>307</v>
      </c>
      <c r="X749" s="44">
        <f>IF(ISERROR(ABS(1-U749/'Antigo 2020 2'!U749)),0,ABS(1-U749/'Antigo 2020 2'!U749))</f>
        <v>0</v>
      </c>
      <c r="Y749" s="56">
        <f>INT(X749*100000000000)</f>
        <v>0</v>
      </c>
      <c r="Z749" s="15">
        <f>IF(COUNTIF(Y$5:Y749,Y749)&gt;1,RANK(Y749,Y$5:Y$857)+COUNTIF(Y$5:Y749,Y749)-1,RANK(Y749,Y$5:Y$857))</f>
        <v>745</v>
      </c>
    </row>
    <row r="750" spans="1:26" ht="25.5" thickTop="1" thickBot="1">
      <c r="A750" s="65" t="s">
        <v>1518</v>
      </c>
      <c r="B750" s="66" t="s">
        <v>1519</v>
      </c>
      <c r="C750" s="67">
        <v>4435</v>
      </c>
      <c r="D750" s="67">
        <v>4585</v>
      </c>
      <c r="E750" s="67">
        <f>(C750+D750)/2</f>
        <v>4510</v>
      </c>
      <c r="F750" s="68">
        <v>4278</v>
      </c>
      <c r="G750" s="68">
        <f>E750+F750</f>
        <v>8788</v>
      </c>
      <c r="H750" s="68">
        <v>530</v>
      </c>
      <c r="I750" s="68">
        <v>0</v>
      </c>
      <c r="J750" s="68">
        <v>0</v>
      </c>
      <c r="K750" s="68">
        <v>200</v>
      </c>
      <c r="L750" s="68">
        <v>0</v>
      </c>
      <c r="M750" s="68">
        <v>0</v>
      </c>
      <c r="N750" s="68">
        <v>0</v>
      </c>
      <c r="O750" s="68" t="s">
        <v>30</v>
      </c>
      <c r="P750" s="70" t="e">
        <f>$U750</f>
        <v>#DIV/0!</v>
      </c>
      <c r="Q750" s="11">
        <f>G750/G$858*0.35</f>
        <v>2.2607864755604554</v>
      </c>
      <c r="R750" s="12">
        <f>H750/H$858*0.3</f>
        <v>0.79499999999999993</v>
      </c>
      <c r="S750" s="13">
        <f>W750/W$858*0.3</f>
        <v>0.26785714285714285</v>
      </c>
      <c r="T750" s="12" t="e">
        <f>V750/V$858*0.05</f>
        <v>#DIV/0!</v>
      </c>
      <c r="U750" s="14" t="e">
        <f>Q750+R750+S750+T750</f>
        <v>#DIV/0!</v>
      </c>
      <c r="V750" s="15">
        <f>IF(O750="Não",0,1)</f>
        <v>1</v>
      </c>
      <c r="W750" s="15">
        <f>IF(ISERROR(I750+J750+K750+L750+M750+N750),0,I750+J750+K750+L750+M750+N750)</f>
        <v>200</v>
      </c>
      <c r="X750" s="44">
        <f>IF(ISERROR(ABS(1-U750/'Antigo 2020 2'!U750)),0,ABS(1-U750/'Antigo 2020 2'!U750))</f>
        <v>0</v>
      </c>
      <c r="Y750" s="56">
        <f>INT(X750*100000000000)</f>
        <v>0</v>
      </c>
      <c r="Z750" s="15">
        <f>IF(COUNTIF(Y$5:Y750,Y750)&gt;1,RANK(Y750,Y$5:Y$857)+COUNTIF(Y$5:Y750,Y750)-1,RANK(Y750,Y$5:Y$857))</f>
        <v>746</v>
      </c>
    </row>
    <row r="751" spans="1:26" ht="16.5" customHeight="1" thickTop="1" thickBot="1">
      <c r="A751" s="65" t="s">
        <v>1520</v>
      </c>
      <c r="B751" s="66" t="s">
        <v>1521</v>
      </c>
      <c r="C751" s="67">
        <v>1395</v>
      </c>
      <c r="D751" s="67">
        <v>1170</v>
      </c>
      <c r="E751" s="67">
        <f>(C751+D751)/2</f>
        <v>1282.5</v>
      </c>
      <c r="F751" s="68">
        <v>14022</v>
      </c>
      <c r="G751" s="68">
        <f>E751+F751</f>
        <v>15304.5</v>
      </c>
      <c r="H751" s="68">
        <v>1000</v>
      </c>
      <c r="I751" s="68">
        <v>208</v>
      </c>
      <c r="J751" s="68">
        <v>0</v>
      </c>
      <c r="K751" s="68">
        <v>145</v>
      </c>
      <c r="L751" s="68">
        <v>0</v>
      </c>
      <c r="M751" s="68">
        <v>0</v>
      </c>
      <c r="N751" s="68">
        <v>194</v>
      </c>
      <c r="O751" s="68" t="s">
        <v>30</v>
      </c>
      <c r="P751" s="70" t="e">
        <f>$U751</f>
        <v>#DIV/0!</v>
      </c>
      <c r="Q751" s="11">
        <f>G751/G$858*0.35</f>
        <v>3.9372105843439913</v>
      </c>
      <c r="R751" s="12">
        <f>H751/H$858*0.3</f>
        <v>1.5</v>
      </c>
      <c r="S751" s="13">
        <f>W751/W$858*0.3</f>
        <v>0.73258928571428561</v>
      </c>
      <c r="T751" s="12" t="e">
        <f>V751/V$858*0.05</f>
        <v>#DIV/0!</v>
      </c>
      <c r="U751" s="14" t="e">
        <f>Q751+R751+S751+T751</f>
        <v>#DIV/0!</v>
      </c>
      <c r="V751" s="15">
        <f>IF(O751="Não",0,1)</f>
        <v>1</v>
      </c>
      <c r="W751" s="15">
        <f>IF(ISERROR(I751+J751+K751+L751+M751+N751),0,I751+J751+K751+L751+M751+N751)</f>
        <v>547</v>
      </c>
      <c r="X751" s="44">
        <f>IF(ISERROR(ABS(1-U751/'Antigo 2020 2'!U751)),0,ABS(1-U751/'Antigo 2020 2'!U751))</f>
        <v>0</v>
      </c>
      <c r="Y751" s="56">
        <f>INT(X751*100000000000)</f>
        <v>0</v>
      </c>
      <c r="Z751" s="15">
        <f>IF(COUNTIF(Y$5:Y751,Y751)&gt;1,RANK(Y751,Y$5:Y$857)+COUNTIF(Y$5:Y751,Y751)-1,RANK(Y751,Y$5:Y$857))</f>
        <v>747</v>
      </c>
    </row>
    <row r="752" spans="1:26" ht="25.5" thickTop="1" thickBot="1">
      <c r="A752" s="65" t="s">
        <v>1522</v>
      </c>
      <c r="B752" s="66" t="s">
        <v>1523</v>
      </c>
      <c r="C752" s="67">
        <v>1292.5</v>
      </c>
      <c r="D752" s="67">
        <v>1419</v>
      </c>
      <c r="E752" s="67">
        <f>(C752+D752)/2</f>
        <v>1355.75</v>
      </c>
      <c r="F752" s="68">
        <v>1939</v>
      </c>
      <c r="G752" s="68">
        <f>E752+F752</f>
        <v>3294.75</v>
      </c>
      <c r="H752" s="68">
        <v>280</v>
      </c>
      <c r="I752" s="68">
        <v>99</v>
      </c>
      <c r="J752" s="68">
        <v>0</v>
      </c>
      <c r="K752" s="68">
        <v>50</v>
      </c>
      <c r="L752" s="68">
        <v>0</v>
      </c>
      <c r="M752" s="68">
        <v>0</v>
      </c>
      <c r="N752" s="68">
        <v>10</v>
      </c>
      <c r="O752" s="68" t="s">
        <v>23</v>
      </c>
      <c r="P752" s="70" t="e">
        <f>$U752</f>
        <v>#DIV/0!</v>
      </c>
      <c r="Q752" s="11">
        <f>G752/G$858*0.35</f>
        <v>0.84760198456449842</v>
      </c>
      <c r="R752" s="12">
        <f>H752/H$858*0.3</f>
        <v>0.42</v>
      </c>
      <c r="S752" s="13">
        <f>W752/W$858*0.3</f>
        <v>0.21294642857142856</v>
      </c>
      <c r="T752" s="12" t="e">
        <f>V752/V$858*0.05</f>
        <v>#DIV/0!</v>
      </c>
      <c r="U752" s="14" t="e">
        <f>Q752+R752+S752+T752</f>
        <v>#DIV/0!</v>
      </c>
      <c r="V752" s="15">
        <f>IF(O752="Não",0,1)</f>
        <v>0</v>
      </c>
      <c r="W752" s="15">
        <f>IF(ISERROR(I752+J752+K752+L752+M752+N752),0,I752+J752+K752+L752+M752+N752)</f>
        <v>159</v>
      </c>
      <c r="X752" s="44">
        <f>IF(ISERROR(ABS(1-U752/'Antigo 2020 2'!U752)),0,ABS(1-U752/'Antigo 2020 2'!U752))</f>
        <v>0</v>
      </c>
      <c r="Y752" s="56">
        <f>INT(X752*100000000000)</f>
        <v>0</v>
      </c>
      <c r="Z752" s="15">
        <f>IF(COUNTIF(Y$5:Y752,Y752)&gt;1,RANK(Y752,Y$5:Y$857)+COUNTIF(Y$5:Y752,Y752)-1,RANK(Y752,Y$5:Y$857))</f>
        <v>748</v>
      </c>
    </row>
    <row r="753" spans="1:26" ht="16.5" thickTop="1" thickBot="1">
      <c r="A753" s="65" t="s">
        <v>1524</v>
      </c>
      <c r="B753" s="66" t="s">
        <v>1525</v>
      </c>
      <c r="C753" s="67">
        <v>21</v>
      </c>
      <c r="D753" s="67">
        <v>12</v>
      </c>
      <c r="E753" s="67">
        <f>(C753+D753)/2</f>
        <v>16.5</v>
      </c>
      <c r="F753" s="68">
        <v>864</v>
      </c>
      <c r="G753" s="68">
        <f>E753+F753</f>
        <v>880.5</v>
      </c>
      <c r="H753" s="68">
        <v>20</v>
      </c>
      <c r="I753" s="68">
        <v>0</v>
      </c>
      <c r="J753" s="68">
        <v>0</v>
      </c>
      <c r="K753" s="68">
        <v>0</v>
      </c>
      <c r="L753" s="68">
        <v>0</v>
      </c>
      <c r="M753" s="68">
        <v>0</v>
      </c>
      <c r="N753" s="68">
        <v>0</v>
      </c>
      <c r="O753" s="68" t="s">
        <v>23</v>
      </c>
      <c r="P753" s="70" t="e">
        <f>$U753</f>
        <v>#DIV/0!</v>
      </c>
      <c r="Q753" s="11">
        <f>G753/G$858*0.35</f>
        <v>0.22651598676956999</v>
      </c>
      <c r="R753" s="12">
        <f>H753/H$858*0.3</f>
        <v>0.03</v>
      </c>
      <c r="S753" s="13">
        <f>W753/W$858*0.3</f>
        <v>0</v>
      </c>
      <c r="T753" s="12" t="e">
        <f>V753/V$858*0.05</f>
        <v>#DIV/0!</v>
      </c>
      <c r="U753" s="14" t="e">
        <f>Q753+R753+S753+T753</f>
        <v>#DIV/0!</v>
      </c>
      <c r="V753" s="15">
        <f>IF(O753="Não",0,1)</f>
        <v>0</v>
      </c>
      <c r="W753" s="15">
        <f>IF(ISERROR(I753+J753+K753+L753+M753+N753),0,I753+J753+K753+L753+M753+N753)</f>
        <v>0</v>
      </c>
      <c r="X753" s="44">
        <f>IF(ISERROR(ABS(1-U753/'Antigo 2020 2'!U753)),0,ABS(1-U753/'Antigo 2020 2'!U753))</f>
        <v>0</v>
      </c>
      <c r="Y753" s="56">
        <f>INT(X753*100000000000)</f>
        <v>0</v>
      </c>
      <c r="Z753" s="15">
        <f>IF(COUNTIF(Y$5:Y753,Y753)&gt;1,RANK(Y753,Y$5:Y$857)+COUNTIF(Y$5:Y753,Y753)-1,RANK(Y753,Y$5:Y$857))</f>
        <v>749</v>
      </c>
    </row>
    <row r="754" spans="1:26" ht="25.5" thickTop="1" thickBot="1">
      <c r="A754" s="65" t="s">
        <v>1526</v>
      </c>
      <c r="B754" s="66" t="s">
        <v>1527</v>
      </c>
      <c r="C754" s="67">
        <v>3578</v>
      </c>
      <c r="D754" s="67">
        <v>3784</v>
      </c>
      <c r="E754" s="67">
        <f>(C754+D754)/2</f>
        <v>3681</v>
      </c>
      <c r="F754" s="68">
        <v>1071</v>
      </c>
      <c r="G754" s="68">
        <f>E754+F754</f>
        <v>4752</v>
      </c>
      <c r="H754" s="68">
        <v>1150</v>
      </c>
      <c r="I754" s="68">
        <v>221</v>
      </c>
      <c r="J754" s="68"/>
      <c r="K754" s="68">
        <v>150</v>
      </c>
      <c r="L754" s="68">
        <v>0</v>
      </c>
      <c r="M754" s="68">
        <v>0</v>
      </c>
      <c r="N754" s="68">
        <v>25</v>
      </c>
      <c r="O754" s="68" t="s">
        <v>30</v>
      </c>
      <c r="P754" s="70" t="e">
        <f>$U754</f>
        <v>#DIV/0!</v>
      </c>
      <c r="Q754" s="11">
        <f>G754/G$858*0.35</f>
        <v>1.2224917309812569</v>
      </c>
      <c r="R754" s="12">
        <f>H754/H$858*0.3</f>
        <v>1.7249999999999999</v>
      </c>
      <c r="S754" s="13">
        <f>W754/W$858*0.3</f>
        <v>0.53035714285714286</v>
      </c>
      <c r="T754" s="12" t="e">
        <f>V754/V$858*0.05</f>
        <v>#DIV/0!</v>
      </c>
      <c r="U754" s="14" t="e">
        <f>Q754+R754+S754+T754</f>
        <v>#DIV/0!</v>
      </c>
      <c r="V754" s="15">
        <f>IF(O754="Não",0,1)</f>
        <v>1</v>
      </c>
      <c r="W754" s="15">
        <f>IF(ISERROR(I754+J754+K754+L754+M754+N754),0,I754+J754+K754+L754+M754+N754)</f>
        <v>396</v>
      </c>
      <c r="X754" s="44">
        <f>IF(ISERROR(ABS(1-U754/'Antigo 2020 2'!U754)),0,ABS(1-U754/'Antigo 2020 2'!U754))</f>
        <v>0</v>
      </c>
      <c r="Y754" s="56">
        <f>INT(X754*100000000000)</f>
        <v>0</v>
      </c>
      <c r="Z754" s="15">
        <f>IF(COUNTIF(Y$5:Y754,Y754)&gt;1,RANK(Y754,Y$5:Y$857)+COUNTIF(Y$5:Y754,Y754)-1,RANK(Y754,Y$5:Y$857))</f>
        <v>750</v>
      </c>
    </row>
    <row r="755" spans="1:26" ht="25.5" thickTop="1" thickBot="1">
      <c r="A755" s="65" t="s">
        <v>1528</v>
      </c>
      <c r="B755" s="66" t="s">
        <v>1529</v>
      </c>
      <c r="C755" s="67">
        <v>8476</v>
      </c>
      <c r="D755" s="67">
        <v>9270</v>
      </c>
      <c r="E755" s="67">
        <f>(C755+D755)/2</f>
        <v>8873</v>
      </c>
      <c r="F755" s="68">
        <v>6368</v>
      </c>
      <c r="G755" s="68">
        <f>E755+F755</f>
        <v>15241</v>
      </c>
      <c r="H755" s="68">
        <v>1049</v>
      </c>
      <c r="I755" s="68">
        <v>436</v>
      </c>
      <c r="J755" s="68"/>
      <c r="K755" s="68">
        <v>89</v>
      </c>
      <c r="L755" s="68"/>
      <c r="M755" s="68"/>
      <c r="N755" s="68">
        <v>3</v>
      </c>
      <c r="O755" s="68" t="s">
        <v>23</v>
      </c>
      <c r="P755" s="70" t="e">
        <f>$U755</f>
        <v>#DIV/0!</v>
      </c>
      <c r="Q755" s="11">
        <f>G755/G$858*0.35</f>
        <v>3.9208746784270487</v>
      </c>
      <c r="R755" s="12">
        <f>H755/H$858*0.3</f>
        <v>1.5734999999999999</v>
      </c>
      <c r="S755" s="13">
        <f>W755/W$858*0.3</f>
        <v>0.70714285714285718</v>
      </c>
      <c r="T755" s="12" t="e">
        <f>V755/V$858*0.05</f>
        <v>#DIV/0!</v>
      </c>
      <c r="U755" s="14" t="e">
        <f>Q755+R755+S755+T755</f>
        <v>#DIV/0!</v>
      </c>
      <c r="V755" s="15">
        <f>IF(O755="Não",0,1)</f>
        <v>0</v>
      </c>
      <c r="W755" s="15">
        <f>IF(ISERROR(I755+J755+K755+L755+M755+N755),0,I755+J755+K755+L755+M755+N755)</f>
        <v>528</v>
      </c>
      <c r="X755" s="44">
        <f>IF(ISERROR(ABS(1-U755/'Antigo 2020 2'!U755)),0,ABS(1-U755/'Antigo 2020 2'!U755))</f>
        <v>0</v>
      </c>
      <c r="Y755" s="56">
        <f>INT(X755*100000000000)</f>
        <v>0</v>
      </c>
      <c r="Z755" s="15">
        <f>IF(COUNTIF(Y$5:Y755,Y755)&gt;1,RANK(Y755,Y$5:Y$857)+COUNTIF(Y$5:Y755,Y755)-1,RANK(Y755,Y$5:Y$857))</f>
        <v>751</v>
      </c>
    </row>
    <row r="756" spans="1:26" ht="25.5" thickTop="1" thickBot="1">
      <c r="A756" s="65" t="s">
        <v>1530</v>
      </c>
      <c r="B756" s="66" t="s">
        <v>1531</v>
      </c>
      <c r="C756" s="67">
        <v>961</v>
      </c>
      <c r="D756" s="67">
        <v>769</v>
      </c>
      <c r="E756" s="67">
        <f>(C756+D756)/2</f>
        <v>865</v>
      </c>
      <c r="F756" s="68">
        <v>10758</v>
      </c>
      <c r="G756" s="68">
        <f>E756+F756</f>
        <v>11623</v>
      </c>
      <c r="H756" s="68">
        <v>320</v>
      </c>
      <c r="I756" s="68">
        <v>81</v>
      </c>
      <c r="J756" s="68">
        <v>0</v>
      </c>
      <c r="K756" s="68">
        <v>98</v>
      </c>
      <c r="L756" s="68">
        <v>20</v>
      </c>
      <c r="M756" s="68">
        <v>20</v>
      </c>
      <c r="N756" s="68">
        <v>35</v>
      </c>
      <c r="O756" s="68" t="s">
        <v>30</v>
      </c>
      <c r="P756" s="70" t="e">
        <f>$U756</f>
        <v>#DIV/0!</v>
      </c>
      <c r="Q756" s="11">
        <f>G756/G$858*0.35</f>
        <v>2.9901139287026828</v>
      </c>
      <c r="R756" s="12">
        <f>H756/H$858*0.3</f>
        <v>0.48</v>
      </c>
      <c r="S756" s="13">
        <f>W756/W$858*0.3</f>
        <v>0.34017857142857139</v>
      </c>
      <c r="T756" s="12" t="e">
        <f>V756/V$858*0.05</f>
        <v>#DIV/0!</v>
      </c>
      <c r="U756" s="14" t="e">
        <f>Q756+R756+S756+T756</f>
        <v>#DIV/0!</v>
      </c>
      <c r="V756" s="15">
        <f>IF(O756="Não",0,1)</f>
        <v>1</v>
      </c>
      <c r="W756" s="15">
        <f>IF(ISERROR(I756+J756+K756+L756+M756+N756),0,I756+J756+K756+L756+M756+N756)</f>
        <v>254</v>
      </c>
      <c r="X756" s="44">
        <f>IF(ISERROR(ABS(1-U756/'Antigo 2020 2'!U756)),0,ABS(1-U756/'Antigo 2020 2'!U756))</f>
        <v>0</v>
      </c>
      <c r="Y756" s="56">
        <f>INT(X756*100000000000)</f>
        <v>0</v>
      </c>
      <c r="Z756" s="15">
        <f>IF(COUNTIF(Y$5:Y756,Y756)&gt;1,RANK(Y756,Y$5:Y$857)+COUNTIF(Y$5:Y756,Y756)-1,RANK(Y756,Y$5:Y$857))</f>
        <v>752</v>
      </c>
    </row>
    <row r="757" spans="1:26" ht="25.5" thickTop="1" thickBot="1">
      <c r="A757" s="65" t="s">
        <v>1532</v>
      </c>
      <c r="B757" s="66" t="s">
        <v>1533</v>
      </c>
      <c r="C757" s="67">
        <v>12581.3</v>
      </c>
      <c r="D757" s="67">
        <v>12682</v>
      </c>
      <c r="E757" s="67">
        <f>(C757+D757)/2</f>
        <v>12631.65</v>
      </c>
      <c r="F757" s="68">
        <v>14836</v>
      </c>
      <c r="G757" s="68">
        <f>E757+F757</f>
        <v>27467.65</v>
      </c>
      <c r="H757" s="68">
        <v>310</v>
      </c>
      <c r="I757" s="68">
        <v>279</v>
      </c>
      <c r="J757" s="68">
        <v>0</v>
      </c>
      <c r="K757" s="68">
        <v>20</v>
      </c>
      <c r="L757" s="68">
        <v>0</v>
      </c>
      <c r="M757" s="68">
        <v>0</v>
      </c>
      <c r="N757" s="68">
        <v>20</v>
      </c>
      <c r="O757" s="68" t="s">
        <v>30</v>
      </c>
      <c r="P757" s="70" t="e">
        <f>$U757</f>
        <v>#DIV/0!</v>
      </c>
      <c r="Q757" s="11">
        <f>G757/G$858*0.35</f>
        <v>7.0662826166850419</v>
      </c>
      <c r="R757" s="12">
        <f>H757/H$858*0.3</f>
        <v>0.46499999999999997</v>
      </c>
      <c r="S757" s="13">
        <f>W757/W$858*0.3</f>
        <v>0.42723214285714284</v>
      </c>
      <c r="T757" s="12" t="e">
        <f>V757/V$858*0.05</f>
        <v>#DIV/0!</v>
      </c>
      <c r="U757" s="14" t="e">
        <f>Q757+R757+S757+T757</f>
        <v>#DIV/0!</v>
      </c>
      <c r="V757" s="15">
        <f>IF(O757="Não",0,1)</f>
        <v>1</v>
      </c>
      <c r="W757" s="15">
        <f>IF(ISERROR(I757+J757+K757+L757+M757+N757),0,I757+J757+K757+L757+M757+N757)</f>
        <v>319</v>
      </c>
      <c r="X757" s="44">
        <f>IF(ISERROR(ABS(1-U757/'Antigo 2020 2'!U757)),0,ABS(1-U757/'Antigo 2020 2'!U757))</f>
        <v>0</v>
      </c>
      <c r="Y757" s="56">
        <f>INT(X757*100000000000)</f>
        <v>0</v>
      </c>
      <c r="Z757" s="15">
        <f>IF(COUNTIF(Y$5:Y757,Y757)&gt;1,RANK(Y757,Y$5:Y$857)+COUNTIF(Y$5:Y757,Y757)-1,RANK(Y757,Y$5:Y$857))</f>
        <v>753</v>
      </c>
    </row>
    <row r="758" spans="1:26" ht="16.5" thickTop="1" thickBot="1">
      <c r="A758" s="65" t="s">
        <v>1534</v>
      </c>
      <c r="B758" s="66" t="s">
        <v>1535</v>
      </c>
      <c r="C758" s="67">
        <v>8940</v>
      </c>
      <c r="D758" s="67">
        <v>11340</v>
      </c>
      <c r="E758" s="67">
        <f>(C758+D758)/2</f>
        <v>10140</v>
      </c>
      <c r="F758" s="68">
        <v>34120</v>
      </c>
      <c r="G758" s="68">
        <f>E758+F758</f>
        <v>44260</v>
      </c>
      <c r="H758" s="68">
        <v>2176</v>
      </c>
      <c r="I758" s="68">
        <v>299</v>
      </c>
      <c r="J758" s="68">
        <v>0</v>
      </c>
      <c r="K758" s="68">
        <v>0</v>
      </c>
      <c r="L758" s="68">
        <v>0</v>
      </c>
      <c r="M758" s="68">
        <v>0</v>
      </c>
      <c r="N758" s="68">
        <v>0</v>
      </c>
      <c r="O758" s="68" t="s">
        <v>30</v>
      </c>
      <c r="P758" s="70" t="e">
        <f>$U758</f>
        <v>#DIV/0!</v>
      </c>
      <c r="Q758" s="11">
        <f>G758/G$858*0.35</f>
        <v>11.386255053289231</v>
      </c>
      <c r="R758" s="12">
        <f>H758/H$858*0.3</f>
        <v>3.2640000000000002</v>
      </c>
      <c r="S758" s="13">
        <f>W758/W$858*0.3</f>
        <v>0.40044642857142859</v>
      </c>
      <c r="T758" s="12" t="e">
        <f>V758/V$858*0.05</f>
        <v>#DIV/0!</v>
      </c>
      <c r="U758" s="14" t="e">
        <f>Q758+R758+S758+T758</f>
        <v>#DIV/0!</v>
      </c>
      <c r="V758" s="15">
        <f>IF(O758="Não",0,1)</f>
        <v>1</v>
      </c>
      <c r="W758" s="15">
        <f>IF(ISERROR(I758+J758+K758+L758+M758+N758),0,I758+J758+K758+L758+M758+N758)</f>
        <v>299</v>
      </c>
      <c r="X758" s="44">
        <f>IF(ISERROR(ABS(1-U758/'Antigo 2020 2'!U758)),0,ABS(1-U758/'Antigo 2020 2'!U758))</f>
        <v>0</v>
      </c>
      <c r="Y758" s="56">
        <f>INT(X758*100000000000)</f>
        <v>0</v>
      </c>
      <c r="Z758" s="15">
        <f>IF(COUNTIF(Y$5:Y758,Y758)&gt;1,RANK(Y758,Y$5:Y$857)+COUNTIF(Y$5:Y758,Y758)-1,RANK(Y758,Y$5:Y$857))</f>
        <v>754</v>
      </c>
    </row>
    <row r="759" spans="1:26" ht="25.5" thickTop="1" thickBot="1">
      <c r="A759" s="65" t="s">
        <v>1536</v>
      </c>
      <c r="B759" s="66" t="s">
        <v>1537</v>
      </c>
      <c r="C759" s="67">
        <v>13345</v>
      </c>
      <c r="D759" s="67">
        <v>17021</v>
      </c>
      <c r="E759" s="67">
        <f>(C759+D759)/2</f>
        <v>15183</v>
      </c>
      <c r="F759" s="68">
        <v>29975</v>
      </c>
      <c r="G759" s="68">
        <f>E759+F759</f>
        <v>45158</v>
      </c>
      <c r="H759" s="68">
        <v>913</v>
      </c>
      <c r="I759" s="68">
        <v>181</v>
      </c>
      <c r="J759" s="68">
        <v>0</v>
      </c>
      <c r="K759" s="68">
        <v>35</v>
      </c>
      <c r="L759" s="68">
        <v>0</v>
      </c>
      <c r="M759" s="68">
        <v>0</v>
      </c>
      <c r="N759" s="68">
        <v>0</v>
      </c>
      <c r="O759" s="68" t="s">
        <v>23</v>
      </c>
      <c r="P759" s="70" t="e">
        <f>$U759</f>
        <v>#DIV/0!</v>
      </c>
      <c r="Q759" s="11">
        <f>G759/G$858*0.35</f>
        <v>11.617273061374492</v>
      </c>
      <c r="R759" s="12">
        <f>H759/H$858*0.3</f>
        <v>1.3695000000000002</v>
      </c>
      <c r="S759" s="13">
        <f>W759/W$858*0.3</f>
        <v>0.28928571428571426</v>
      </c>
      <c r="T759" s="12" t="e">
        <f>V759/V$858*0.05</f>
        <v>#DIV/0!</v>
      </c>
      <c r="U759" s="14" t="e">
        <f>Q759+R759+S759+T759</f>
        <v>#DIV/0!</v>
      </c>
      <c r="V759" s="15">
        <f>IF(O759="Não",0,1)</f>
        <v>0</v>
      </c>
      <c r="W759" s="15">
        <f>IF(ISERROR(I759+J759+K759+L759+M759+N759),0,I759+J759+K759+L759+M759+N759)</f>
        <v>216</v>
      </c>
      <c r="X759" s="44">
        <f>IF(ISERROR(ABS(1-U759/'Antigo 2020 2'!U759)),0,ABS(1-U759/'Antigo 2020 2'!U759))</f>
        <v>0</v>
      </c>
      <c r="Y759" s="56">
        <f>INT(X759*100000000000)</f>
        <v>0</v>
      </c>
      <c r="Z759" s="15">
        <f>IF(COUNTIF(Y$5:Y759,Y759)&gt;1,RANK(Y759,Y$5:Y$857)+COUNTIF(Y$5:Y759,Y759)-1,RANK(Y759,Y$5:Y$857))</f>
        <v>755</v>
      </c>
    </row>
    <row r="760" spans="1:26" ht="25.5" thickTop="1" thickBot="1">
      <c r="A760" s="65" t="s">
        <v>1538</v>
      </c>
      <c r="B760" s="66" t="s">
        <v>1539</v>
      </c>
      <c r="C760" s="67">
        <v>2551.8000000000002</v>
      </c>
      <c r="D760" s="67">
        <v>2732</v>
      </c>
      <c r="E760" s="67">
        <f>(C760+D760)/2</f>
        <v>2641.9</v>
      </c>
      <c r="F760" s="68">
        <v>4466</v>
      </c>
      <c r="G760" s="68">
        <f>E760+F760</f>
        <v>7107.9</v>
      </c>
      <c r="H760" s="68">
        <v>230</v>
      </c>
      <c r="I760" s="68">
        <v>62</v>
      </c>
      <c r="J760" s="68">
        <v>0</v>
      </c>
      <c r="K760" s="68">
        <v>150</v>
      </c>
      <c r="L760" s="68">
        <v>0</v>
      </c>
      <c r="M760" s="68">
        <v>0</v>
      </c>
      <c r="N760" s="68">
        <v>6</v>
      </c>
      <c r="O760" s="68" t="s">
        <v>23</v>
      </c>
      <c r="P760" s="70" t="e">
        <f>$U760</f>
        <v>#DIV/0!</v>
      </c>
      <c r="Q760" s="11">
        <f>G760/G$858*0.35</f>
        <v>1.8285667034178608</v>
      </c>
      <c r="R760" s="12">
        <f>H760/H$858*0.3</f>
        <v>0.34499999999999997</v>
      </c>
      <c r="S760" s="13">
        <f>W760/W$858*0.3</f>
        <v>0.29196428571428568</v>
      </c>
      <c r="T760" s="12" t="e">
        <f>V760/V$858*0.05</f>
        <v>#DIV/0!</v>
      </c>
      <c r="U760" s="14" t="e">
        <f>Q760+R760+S760+T760</f>
        <v>#DIV/0!</v>
      </c>
      <c r="V760" s="15">
        <f>IF(O760="Não",0,1)</f>
        <v>0</v>
      </c>
      <c r="W760" s="15">
        <f>IF(ISERROR(I760+J760+K760+L760+M760+N760),0,I760+J760+K760+L760+M760+N760)</f>
        <v>218</v>
      </c>
      <c r="X760" s="44">
        <f>IF(ISERROR(ABS(1-U760/'Antigo 2020 2'!U760)),0,ABS(1-U760/'Antigo 2020 2'!U760))</f>
        <v>0</v>
      </c>
      <c r="Y760" s="56">
        <f>INT(X760*100000000000)</f>
        <v>0</v>
      </c>
      <c r="Z760" s="15">
        <f>IF(COUNTIF(Y$5:Y760,Y760)&gt;1,RANK(Y760,Y$5:Y$857)+COUNTIF(Y$5:Y760,Y760)-1,RANK(Y760,Y$5:Y$857))</f>
        <v>756</v>
      </c>
    </row>
    <row r="761" spans="1:26" ht="25.5" thickTop="1" thickBot="1">
      <c r="A761" s="65" t="s">
        <v>1540</v>
      </c>
      <c r="B761" s="66" t="s">
        <v>1541</v>
      </c>
      <c r="C761" s="67">
        <v>1493.1</v>
      </c>
      <c r="D761" s="67">
        <v>1494</v>
      </c>
      <c r="E761" s="67">
        <f>(C761+D761)/2</f>
        <v>1493.55</v>
      </c>
      <c r="F761" s="68">
        <v>3194</v>
      </c>
      <c r="G761" s="68">
        <f>E761+F761</f>
        <v>4687.55</v>
      </c>
      <c r="H761" s="68">
        <v>1030</v>
      </c>
      <c r="I761" s="68">
        <v>149</v>
      </c>
      <c r="J761" s="68">
        <v>0</v>
      </c>
      <c r="K761" s="68">
        <v>222</v>
      </c>
      <c r="L761" s="68">
        <v>0</v>
      </c>
      <c r="M761" s="68">
        <v>0</v>
      </c>
      <c r="N761" s="68">
        <v>10</v>
      </c>
      <c r="O761" s="68" t="s">
        <v>23</v>
      </c>
      <c r="P761" s="70" t="e">
        <f>$U761</f>
        <v>#DIV/0!</v>
      </c>
      <c r="Q761" s="11">
        <f>G761/G$858*0.35</f>
        <v>1.2059114296214626</v>
      </c>
      <c r="R761" s="12">
        <f>H761/H$858*0.3</f>
        <v>1.5450000000000002</v>
      </c>
      <c r="S761" s="13">
        <f>W761/W$858*0.3</f>
        <v>0.51026785714285716</v>
      </c>
      <c r="T761" s="12" t="e">
        <f>V761/V$858*0.05</f>
        <v>#DIV/0!</v>
      </c>
      <c r="U761" s="14" t="e">
        <f>Q761+R761+S761+T761</f>
        <v>#DIV/0!</v>
      </c>
      <c r="V761" s="15">
        <f>IF(O761="Não",0,1)</f>
        <v>0</v>
      </c>
      <c r="W761" s="15">
        <f>IF(ISERROR(I761+J761+K761+L761+M761+N761),0,I761+J761+K761+L761+M761+N761)</f>
        <v>381</v>
      </c>
      <c r="X761" s="44">
        <f>IF(ISERROR(ABS(1-U761/'Antigo 2020 2'!U761)),0,ABS(1-U761/'Antigo 2020 2'!U761))</f>
        <v>0</v>
      </c>
      <c r="Y761" s="56">
        <f>INT(X761*100000000000)</f>
        <v>0</v>
      </c>
      <c r="Z761" s="15">
        <f>IF(COUNTIF(Y$5:Y761,Y761)&gt;1,RANK(Y761,Y$5:Y$857)+COUNTIF(Y$5:Y761,Y761)-1,RANK(Y761,Y$5:Y$857))</f>
        <v>757</v>
      </c>
    </row>
    <row r="762" spans="1:26" ht="25.5" thickTop="1" thickBot="1">
      <c r="A762" s="65" t="s">
        <v>1542</v>
      </c>
      <c r="B762" s="66" t="s">
        <v>1543</v>
      </c>
      <c r="C762" s="67">
        <v>2861</v>
      </c>
      <c r="D762" s="67">
        <v>2826</v>
      </c>
      <c r="E762" s="67">
        <f>(C762+D762)/2</f>
        <v>2843.5</v>
      </c>
      <c r="F762" s="68">
        <v>432</v>
      </c>
      <c r="G762" s="68">
        <f>E762+F762</f>
        <v>3275.5</v>
      </c>
      <c r="H762" s="68">
        <v>800</v>
      </c>
      <c r="I762" s="68">
        <v>95</v>
      </c>
      <c r="J762" s="68">
        <v>0</v>
      </c>
      <c r="K762" s="68">
        <v>170</v>
      </c>
      <c r="L762" s="68">
        <v>0</v>
      </c>
      <c r="M762" s="68">
        <v>0</v>
      </c>
      <c r="N762" s="68">
        <v>54</v>
      </c>
      <c r="O762" s="68" t="s">
        <v>30</v>
      </c>
      <c r="P762" s="70" t="e">
        <f>$U762</f>
        <v>#DIV/0!</v>
      </c>
      <c r="Q762" s="11">
        <f>G762/G$858*0.35</f>
        <v>0.84264976111723622</v>
      </c>
      <c r="R762" s="12">
        <f>H762/H$858*0.3</f>
        <v>1.2</v>
      </c>
      <c r="S762" s="13">
        <f>W762/W$858*0.3</f>
        <v>0.42723214285714284</v>
      </c>
      <c r="T762" s="12" t="e">
        <f>V762/V$858*0.05</f>
        <v>#DIV/0!</v>
      </c>
      <c r="U762" s="14" t="e">
        <f>Q762+R762+S762+T762</f>
        <v>#DIV/0!</v>
      </c>
      <c r="V762" s="15">
        <f>IF(O762="Não",0,1)</f>
        <v>1</v>
      </c>
      <c r="W762" s="15">
        <f>IF(ISERROR(I762+J762+K762+L762+M762+N762),0,I762+J762+K762+L762+M762+N762)</f>
        <v>319</v>
      </c>
      <c r="X762" s="44">
        <f>IF(ISERROR(ABS(1-U762/'Antigo 2020 2'!U762)),0,ABS(1-U762/'Antigo 2020 2'!U762))</f>
        <v>0</v>
      </c>
      <c r="Y762" s="56">
        <f>INT(X762*100000000000)</f>
        <v>0</v>
      </c>
      <c r="Z762" s="15">
        <f>IF(COUNTIF(Y$5:Y762,Y762)&gt;1,RANK(Y762,Y$5:Y$857)+COUNTIF(Y$5:Y762,Y762)-1,RANK(Y762,Y$5:Y$857))</f>
        <v>758</v>
      </c>
    </row>
    <row r="763" spans="1:26" ht="25.5" thickTop="1" thickBot="1">
      <c r="A763" s="65" t="s">
        <v>1544</v>
      </c>
      <c r="B763" s="66" t="s">
        <v>1545</v>
      </c>
      <c r="C763" s="67">
        <v>923</v>
      </c>
      <c r="D763" s="67">
        <v>956</v>
      </c>
      <c r="E763" s="67">
        <f>(C763+D763)/2</f>
        <v>939.5</v>
      </c>
      <c r="F763" s="68">
        <v>18160</v>
      </c>
      <c r="G763" s="68">
        <f>E763+F763</f>
        <v>19099.5</v>
      </c>
      <c r="H763" s="68">
        <v>485</v>
      </c>
      <c r="I763" s="68">
        <v>109</v>
      </c>
      <c r="J763" s="68">
        <v>0</v>
      </c>
      <c r="K763" s="68">
        <v>160</v>
      </c>
      <c r="L763" s="68">
        <v>0</v>
      </c>
      <c r="M763" s="68">
        <v>0</v>
      </c>
      <c r="N763" s="68">
        <v>120</v>
      </c>
      <c r="O763" s="68" t="s">
        <v>23</v>
      </c>
      <c r="P763" s="70" t="e">
        <f>$U763</f>
        <v>#DIV/0!</v>
      </c>
      <c r="Q763" s="11">
        <f>G763/G$858*0.35</f>
        <v>4.9135060639470787</v>
      </c>
      <c r="R763" s="12">
        <f>H763/H$858*0.3</f>
        <v>0.72749999999999992</v>
      </c>
      <c r="S763" s="13">
        <f>W763/W$858*0.3</f>
        <v>0.52098214285714284</v>
      </c>
      <c r="T763" s="12" t="e">
        <f>V763/V$858*0.05</f>
        <v>#DIV/0!</v>
      </c>
      <c r="U763" s="14" t="e">
        <f>Q763+R763+S763+T763</f>
        <v>#DIV/0!</v>
      </c>
      <c r="V763" s="15">
        <f>IF(O763="Não",0,1)</f>
        <v>0</v>
      </c>
      <c r="W763" s="15">
        <f>IF(ISERROR(I763+J763+K763+L763+M763+N763),0,I763+J763+K763+L763+M763+N763)</f>
        <v>389</v>
      </c>
      <c r="X763" s="44">
        <f>IF(ISERROR(ABS(1-U763/'Antigo 2020 2'!U763)),0,ABS(1-U763/'Antigo 2020 2'!U763))</f>
        <v>0</v>
      </c>
      <c r="Y763" s="56">
        <f>INT(X763*100000000000)</f>
        <v>0</v>
      </c>
      <c r="Z763" s="15">
        <f>IF(COUNTIF(Y$5:Y763,Y763)&gt;1,RANK(Y763,Y$5:Y$857)+COUNTIF(Y$5:Y763,Y763)-1,RANK(Y763,Y$5:Y$857))</f>
        <v>759</v>
      </c>
    </row>
    <row r="764" spans="1:26" ht="25.5" thickTop="1" thickBot="1">
      <c r="A764" s="65" t="s">
        <v>1546</v>
      </c>
      <c r="B764" s="66" t="s">
        <v>1547</v>
      </c>
      <c r="C764" s="67">
        <v>3289</v>
      </c>
      <c r="D764" s="67">
        <v>3409</v>
      </c>
      <c r="E764" s="67">
        <f>(C764+D764)/2</f>
        <v>3349</v>
      </c>
      <c r="F764" s="68">
        <v>16890</v>
      </c>
      <c r="G764" s="68">
        <f>E764+F764</f>
        <v>20239</v>
      </c>
      <c r="H764" s="68">
        <v>925</v>
      </c>
      <c r="I764" s="68">
        <v>36</v>
      </c>
      <c r="J764" s="68">
        <v>0</v>
      </c>
      <c r="K764" s="68">
        <v>0</v>
      </c>
      <c r="L764" s="68">
        <v>0</v>
      </c>
      <c r="M764" s="68">
        <v>0</v>
      </c>
      <c r="N764" s="68">
        <v>27</v>
      </c>
      <c r="O764" s="68" t="s">
        <v>23</v>
      </c>
      <c r="P764" s="70" t="e">
        <f>$U764</f>
        <v>#DIV/0!</v>
      </c>
      <c r="Q764" s="11">
        <f>G764/G$858*0.35</f>
        <v>5.2066519661889004</v>
      </c>
      <c r="R764" s="12">
        <f>H764/H$858*0.3</f>
        <v>1.3875</v>
      </c>
      <c r="S764" s="13">
        <f>W764/W$858*0.3</f>
        <v>8.4374999999999992E-2</v>
      </c>
      <c r="T764" s="12" t="e">
        <f>V764/V$858*0.05</f>
        <v>#DIV/0!</v>
      </c>
      <c r="U764" s="14" t="e">
        <f>Q764+R764+S764+T764</f>
        <v>#DIV/0!</v>
      </c>
      <c r="V764" s="15">
        <f>IF(O764="Não",0,1)</f>
        <v>0</v>
      </c>
      <c r="W764" s="15">
        <f>IF(ISERROR(I764+J764+K764+L764+M764+N764),0,I764+J764+K764+L764+M764+N764)</f>
        <v>63</v>
      </c>
      <c r="X764" s="44">
        <f>IF(ISERROR(ABS(1-U764/'Antigo 2020 2'!U764)),0,ABS(1-U764/'Antigo 2020 2'!U764))</f>
        <v>0</v>
      </c>
      <c r="Y764" s="56">
        <f>INT(X764*100000000000)</f>
        <v>0</v>
      </c>
      <c r="Z764" s="15">
        <f>IF(COUNTIF(Y$5:Y764,Y764)&gt;1,RANK(Y764,Y$5:Y$857)+COUNTIF(Y$5:Y764,Y764)-1,RANK(Y764,Y$5:Y$857))</f>
        <v>760</v>
      </c>
    </row>
    <row r="765" spans="1:26" ht="25.5" thickTop="1" thickBot="1">
      <c r="A765" s="65" t="s">
        <v>1548</v>
      </c>
      <c r="B765" s="66" t="s">
        <v>1549</v>
      </c>
      <c r="C765" s="67">
        <v>25116</v>
      </c>
      <c r="D765" s="67">
        <v>25378</v>
      </c>
      <c r="E765" s="67">
        <f>(C765+D765)/2</f>
        <v>25247</v>
      </c>
      <c r="F765" s="68">
        <v>11681</v>
      </c>
      <c r="G765" s="68">
        <f>E765+F765</f>
        <v>36928</v>
      </c>
      <c r="H765" s="68">
        <v>1350</v>
      </c>
      <c r="I765" s="68">
        <v>170</v>
      </c>
      <c r="J765" s="68">
        <v>0</v>
      </c>
      <c r="K765" s="68">
        <v>60</v>
      </c>
      <c r="L765" s="68">
        <v>0</v>
      </c>
      <c r="M765" s="68">
        <v>0</v>
      </c>
      <c r="N765" s="68">
        <v>40</v>
      </c>
      <c r="O765" s="68" t="s">
        <v>30</v>
      </c>
      <c r="P765" s="70" t="e">
        <f>$U765</f>
        <v>#DIV/0!</v>
      </c>
      <c r="Q765" s="11">
        <f>G765/G$858*0.35</f>
        <v>9.500036751194413</v>
      </c>
      <c r="R765" s="12">
        <f>H765/H$858*0.3</f>
        <v>2.0249999999999999</v>
      </c>
      <c r="S765" s="13">
        <f>W765/W$858*0.3</f>
        <v>0.36160714285714285</v>
      </c>
      <c r="T765" s="12" t="e">
        <f>V765/V$858*0.05</f>
        <v>#DIV/0!</v>
      </c>
      <c r="U765" s="14" t="e">
        <f>Q765+R765+S765+T765</f>
        <v>#DIV/0!</v>
      </c>
      <c r="V765" s="15">
        <f>IF(O765="Não",0,1)</f>
        <v>1</v>
      </c>
      <c r="W765" s="15">
        <f>IF(ISERROR(I765+J765+K765+L765+M765+N765),0,I765+J765+K765+L765+M765+N765)</f>
        <v>270</v>
      </c>
      <c r="X765" s="44">
        <f>IF(ISERROR(ABS(1-U765/'Antigo 2020 2'!U765)),0,ABS(1-U765/'Antigo 2020 2'!U765))</f>
        <v>0</v>
      </c>
      <c r="Y765" s="56">
        <f>INT(X765*100000000000)</f>
        <v>0</v>
      </c>
      <c r="Z765" s="15">
        <f>IF(COUNTIF(Y$5:Y765,Y765)&gt;1,RANK(Y765,Y$5:Y$857)+COUNTIF(Y$5:Y765,Y765)-1,RANK(Y765,Y$5:Y$857))</f>
        <v>761</v>
      </c>
    </row>
    <row r="766" spans="1:26" ht="25.5" thickTop="1" thickBot="1">
      <c r="A766" s="65" t="s">
        <v>1550</v>
      </c>
      <c r="B766" s="66" t="s">
        <v>1551</v>
      </c>
      <c r="C766" s="67">
        <v>481</v>
      </c>
      <c r="D766" s="67">
        <v>471</v>
      </c>
      <c r="E766" s="67">
        <f>(C766+D766)/2</f>
        <v>476</v>
      </c>
      <c r="F766" s="68">
        <v>4268</v>
      </c>
      <c r="G766" s="68">
        <f>E766+F766</f>
        <v>4744</v>
      </c>
      <c r="H766" s="68">
        <v>190</v>
      </c>
      <c r="I766" s="68">
        <v>17</v>
      </c>
      <c r="J766" s="68">
        <v>0</v>
      </c>
      <c r="K766" s="68">
        <v>5</v>
      </c>
      <c r="L766" s="68">
        <v>28</v>
      </c>
      <c r="M766" s="68">
        <v>42</v>
      </c>
      <c r="N766" s="68">
        <v>4</v>
      </c>
      <c r="O766" s="68" t="s">
        <v>23</v>
      </c>
      <c r="P766" s="70" t="e">
        <f>$U766</f>
        <v>#DIV/0!</v>
      </c>
      <c r="Q766" s="11">
        <f>G766/G$858*0.35</f>
        <v>1.2204336640940829</v>
      </c>
      <c r="R766" s="12">
        <f>H766/H$858*0.3</f>
        <v>0.28499999999999998</v>
      </c>
      <c r="S766" s="13">
        <f>W766/W$858*0.3</f>
        <v>0.12857142857142856</v>
      </c>
      <c r="T766" s="12" t="e">
        <f>V766/V$858*0.05</f>
        <v>#DIV/0!</v>
      </c>
      <c r="U766" s="14" t="e">
        <f>Q766+R766+S766+T766</f>
        <v>#DIV/0!</v>
      </c>
      <c r="V766" s="15">
        <f>IF(O766="Não",0,1)</f>
        <v>0</v>
      </c>
      <c r="W766" s="15">
        <f>IF(ISERROR(I766+J766+K766+L766+M766+N766),0,I766+J766+K766+L766+M766+N766)</f>
        <v>96</v>
      </c>
      <c r="X766" s="44">
        <f>IF(ISERROR(ABS(1-U766/'Antigo 2020 2'!U766)),0,ABS(1-U766/'Antigo 2020 2'!U766))</f>
        <v>0</v>
      </c>
      <c r="Y766" s="56">
        <f>INT(X766*100000000000)</f>
        <v>0</v>
      </c>
      <c r="Z766" s="15">
        <f>IF(COUNTIF(Y$5:Y766,Y766)&gt;1,RANK(Y766,Y$5:Y$857)+COUNTIF(Y$5:Y766,Y766)-1,RANK(Y766,Y$5:Y$857))</f>
        <v>762</v>
      </c>
    </row>
    <row r="767" spans="1:26" ht="25.5" thickTop="1" thickBot="1">
      <c r="A767" s="65" t="s">
        <v>1552</v>
      </c>
      <c r="B767" s="66" t="s">
        <v>1553</v>
      </c>
      <c r="C767" s="67">
        <v>502</v>
      </c>
      <c r="D767" s="67">
        <v>532</v>
      </c>
      <c r="E767" s="67">
        <f>(C767+D767)/2</f>
        <v>517</v>
      </c>
      <c r="F767" s="68">
        <v>4535</v>
      </c>
      <c r="G767" s="68">
        <f>E767+F767</f>
        <v>5052</v>
      </c>
      <c r="H767" s="68">
        <v>300</v>
      </c>
      <c r="I767" s="68">
        <v>97</v>
      </c>
      <c r="J767" s="68">
        <v>0</v>
      </c>
      <c r="K767" s="68">
        <v>20</v>
      </c>
      <c r="L767" s="68">
        <v>0</v>
      </c>
      <c r="M767" s="68">
        <v>0</v>
      </c>
      <c r="N767" s="68">
        <v>0</v>
      </c>
      <c r="O767" s="68" t="s">
        <v>30</v>
      </c>
      <c r="P767" s="70" t="e">
        <f>$U767</f>
        <v>#DIV/0!</v>
      </c>
      <c r="Q767" s="11">
        <f>G767/G$858*0.35</f>
        <v>1.2996692392502756</v>
      </c>
      <c r="R767" s="12">
        <f>H767/H$858*0.3</f>
        <v>0.44999999999999996</v>
      </c>
      <c r="S767" s="13">
        <f>W767/W$858*0.3</f>
        <v>0.15669642857142857</v>
      </c>
      <c r="T767" s="12" t="e">
        <f>V767/V$858*0.05</f>
        <v>#DIV/0!</v>
      </c>
      <c r="U767" s="14" t="e">
        <f>Q767+R767+S767+T767</f>
        <v>#DIV/0!</v>
      </c>
      <c r="V767" s="15">
        <f>IF(O767="Não",0,1)</f>
        <v>1</v>
      </c>
      <c r="W767" s="15">
        <f>IF(ISERROR(I767+J767+K767+L767+M767+N767),0,I767+J767+K767+L767+M767+N767)</f>
        <v>117</v>
      </c>
      <c r="X767" s="44">
        <f>IF(ISERROR(ABS(1-U767/'Antigo 2020 2'!U767)),0,ABS(1-U767/'Antigo 2020 2'!U767))</f>
        <v>0</v>
      </c>
      <c r="Y767" s="56">
        <f>INT(X767*100000000000)</f>
        <v>0</v>
      </c>
      <c r="Z767" s="15">
        <f>IF(COUNTIF(Y$5:Y767,Y767)&gt;1,RANK(Y767,Y$5:Y$857)+COUNTIF(Y$5:Y767,Y767)-1,RANK(Y767,Y$5:Y$857))</f>
        <v>763</v>
      </c>
    </row>
    <row r="768" spans="1:26" ht="25.5" thickTop="1" thickBot="1">
      <c r="A768" s="65" t="s">
        <v>1554</v>
      </c>
      <c r="B768" s="66" t="s">
        <v>1555</v>
      </c>
      <c r="C768" s="67">
        <v>5004</v>
      </c>
      <c r="D768" s="67">
        <v>4264</v>
      </c>
      <c r="E768" s="67">
        <f>(C768+D768)/2</f>
        <v>4634</v>
      </c>
      <c r="F768" s="68">
        <v>2454</v>
      </c>
      <c r="G768" s="68">
        <f>E768+F768</f>
        <v>7088</v>
      </c>
      <c r="H768" s="68">
        <v>597</v>
      </c>
      <c r="I768" s="68">
        <v>115</v>
      </c>
      <c r="J768" s="68">
        <v>0</v>
      </c>
      <c r="K768" s="68">
        <v>5</v>
      </c>
      <c r="L768" s="68">
        <v>0</v>
      </c>
      <c r="M768" s="68">
        <v>0</v>
      </c>
      <c r="N768" s="68">
        <v>18</v>
      </c>
      <c r="O768" s="68" t="s">
        <v>23</v>
      </c>
      <c r="P768" s="70" t="e">
        <f>$U768</f>
        <v>#DIV/0!</v>
      </c>
      <c r="Q768" s="11">
        <f>G768/G$858*0.35</f>
        <v>1.823447262036016</v>
      </c>
      <c r="R768" s="12">
        <f>H768/H$858*0.3</f>
        <v>0.89549999999999996</v>
      </c>
      <c r="S768" s="13">
        <f>W768/W$858*0.3</f>
        <v>0.18482142857142858</v>
      </c>
      <c r="T768" s="12" t="e">
        <f>V768/V$858*0.05</f>
        <v>#DIV/0!</v>
      </c>
      <c r="U768" s="14" t="e">
        <f>Q768+R768+S768+T768</f>
        <v>#DIV/0!</v>
      </c>
      <c r="V768" s="15">
        <f>IF(O768="Não",0,1)</f>
        <v>0</v>
      </c>
      <c r="W768" s="15">
        <f>IF(ISERROR(I768+J768+K768+L768+M768+N768),0,I768+J768+K768+L768+M768+N768)</f>
        <v>138</v>
      </c>
      <c r="X768" s="44">
        <f>IF(ISERROR(ABS(1-U768/'Antigo 2020 2'!U768)),0,ABS(1-U768/'Antigo 2020 2'!U768))</f>
        <v>0</v>
      </c>
      <c r="Y768" s="56">
        <f>INT(X768*100000000000)</f>
        <v>0</v>
      </c>
      <c r="Z768" s="15">
        <f>IF(COUNTIF(Y$5:Y768,Y768)&gt;1,RANK(Y768,Y$5:Y$857)+COUNTIF(Y$5:Y768,Y768)-1,RANK(Y768,Y$5:Y$857))</f>
        <v>764</v>
      </c>
    </row>
    <row r="769" spans="1:26" ht="16.5" thickTop="1" thickBot="1">
      <c r="A769" s="65" t="s">
        <v>1556</v>
      </c>
      <c r="B769" s="66" t="s">
        <v>1557</v>
      </c>
      <c r="C769" s="67">
        <v>5037.5</v>
      </c>
      <c r="D769" s="67">
        <v>5031</v>
      </c>
      <c r="E769" s="67">
        <f>(C769+D769)/2</f>
        <v>5034.25</v>
      </c>
      <c r="F769" s="68">
        <v>15718</v>
      </c>
      <c r="G769" s="68">
        <f>E769+F769</f>
        <v>20752.25</v>
      </c>
      <c r="H769" s="68">
        <v>1250</v>
      </c>
      <c r="I769" s="68">
        <v>131</v>
      </c>
      <c r="J769" s="68">
        <v>0</v>
      </c>
      <c r="K769" s="68">
        <v>75</v>
      </c>
      <c r="L769" s="68">
        <v>0</v>
      </c>
      <c r="M769" s="68">
        <v>0</v>
      </c>
      <c r="N769" s="68">
        <v>18</v>
      </c>
      <c r="O769" s="68" t="s">
        <v>30</v>
      </c>
      <c r="P769" s="70" t="e">
        <f>$U769</f>
        <v>#DIV/0!</v>
      </c>
      <c r="Q769" s="11">
        <f>G769/G$858*0.35</f>
        <v>5.3386898199191473</v>
      </c>
      <c r="R769" s="12">
        <f>H769/H$858*0.3</f>
        <v>1.875</v>
      </c>
      <c r="S769" s="13">
        <f>W769/W$858*0.3</f>
        <v>0.3</v>
      </c>
      <c r="T769" s="12" t="e">
        <f>V769/V$858*0.05</f>
        <v>#DIV/0!</v>
      </c>
      <c r="U769" s="14" t="e">
        <f>Q769+R769+S769+T769</f>
        <v>#DIV/0!</v>
      </c>
      <c r="V769" s="15">
        <f>IF(O769="Não",0,1)</f>
        <v>1</v>
      </c>
      <c r="W769" s="15">
        <f>IF(ISERROR(I769+J769+K769+L769+M769+N769),0,I769+J769+K769+L769+M769+N769)</f>
        <v>224</v>
      </c>
      <c r="X769" s="44">
        <f>IF(ISERROR(ABS(1-U769/'Antigo 2020 2'!U769)),0,ABS(1-U769/'Antigo 2020 2'!U769))</f>
        <v>0</v>
      </c>
      <c r="Y769" s="56">
        <f>INT(X769*100000000000)</f>
        <v>0</v>
      </c>
      <c r="Z769" s="15">
        <f>IF(COUNTIF(Y$5:Y769,Y769)&gt;1,RANK(Y769,Y$5:Y$857)+COUNTIF(Y$5:Y769,Y769)-1,RANK(Y769,Y$5:Y$857))</f>
        <v>765</v>
      </c>
    </row>
    <row r="770" spans="1:26" ht="25.5" thickTop="1" thickBot="1">
      <c r="A770" s="65" t="s">
        <v>1558</v>
      </c>
      <c r="B770" s="66" t="s">
        <v>1559</v>
      </c>
      <c r="C770" s="67">
        <v>14020</v>
      </c>
      <c r="D770" s="67">
        <v>14212</v>
      </c>
      <c r="E770" s="67">
        <f>(C770+D770)/2</f>
        <v>14116</v>
      </c>
      <c r="F770" s="68">
        <v>1870</v>
      </c>
      <c r="G770" s="68">
        <f>E770+F770</f>
        <v>15986</v>
      </c>
      <c r="H770" s="68">
        <v>565</v>
      </c>
      <c r="I770" s="68">
        <v>299</v>
      </c>
      <c r="J770" s="68">
        <v>0</v>
      </c>
      <c r="K770" s="68">
        <v>15</v>
      </c>
      <c r="L770" s="68">
        <v>0</v>
      </c>
      <c r="M770" s="68">
        <v>0</v>
      </c>
      <c r="N770" s="68">
        <v>12</v>
      </c>
      <c r="O770" s="68" t="s">
        <v>23</v>
      </c>
      <c r="P770" s="70" t="e">
        <f>$U770</f>
        <v>#DIV/0!</v>
      </c>
      <c r="Q770" s="11">
        <f>G770/G$858*0.35</f>
        <v>4.1125321572951119</v>
      </c>
      <c r="R770" s="12">
        <f>H770/H$858*0.3</f>
        <v>0.84750000000000003</v>
      </c>
      <c r="S770" s="13">
        <f>W770/W$858*0.3</f>
        <v>0.4366071428571428</v>
      </c>
      <c r="T770" s="12" t="e">
        <f>V770/V$858*0.05</f>
        <v>#DIV/0!</v>
      </c>
      <c r="U770" s="14" t="e">
        <f>Q770+R770+S770+T770</f>
        <v>#DIV/0!</v>
      </c>
      <c r="V770" s="15">
        <f>IF(O770="Não",0,1)</f>
        <v>0</v>
      </c>
      <c r="W770" s="15">
        <f>IF(ISERROR(I770+J770+K770+L770+M770+N770),0,I770+J770+K770+L770+M770+N770)</f>
        <v>326</v>
      </c>
      <c r="X770" s="44">
        <f>IF(ISERROR(ABS(1-U770/'Antigo 2020 2'!U770)),0,ABS(1-U770/'Antigo 2020 2'!U770))</f>
        <v>0</v>
      </c>
      <c r="Y770" s="56">
        <f>INT(X770*100000000000)</f>
        <v>0</v>
      </c>
      <c r="Z770" s="15">
        <f>IF(COUNTIF(Y$5:Y770,Y770)&gt;1,RANK(Y770,Y$5:Y$857)+COUNTIF(Y$5:Y770,Y770)-1,RANK(Y770,Y$5:Y$857))</f>
        <v>766</v>
      </c>
    </row>
    <row r="771" spans="1:26" ht="25.5" thickTop="1" thickBot="1">
      <c r="A771" s="65" t="s">
        <v>1560</v>
      </c>
      <c r="B771" s="66" t="s">
        <v>1561</v>
      </c>
      <c r="C771" s="67">
        <v>9676.7000000000007</v>
      </c>
      <c r="D771" s="67">
        <v>8556</v>
      </c>
      <c r="E771" s="67">
        <f>(C771+D771)/2</f>
        <v>9116.35</v>
      </c>
      <c r="F771" s="68">
        <v>9248</v>
      </c>
      <c r="G771" s="68">
        <f>E771+F771</f>
        <v>18364.349999999999</v>
      </c>
      <c r="H771" s="68">
        <v>90</v>
      </c>
      <c r="I771" s="68">
        <v>8</v>
      </c>
      <c r="J771" s="68">
        <v>0</v>
      </c>
      <c r="K771" s="68">
        <v>32</v>
      </c>
      <c r="L771" s="68">
        <v>12</v>
      </c>
      <c r="M771" s="68">
        <v>0</v>
      </c>
      <c r="N771" s="68">
        <v>8</v>
      </c>
      <c r="O771" s="68" t="s">
        <v>23</v>
      </c>
      <c r="P771" s="70" t="e">
        <f>$U771</f>
        <v>#DIV/0!</v>
      </c>
      <c r="Q771" s="11">
        <f>G771/G$858*0.35</f>
        <v>4.724382579933847</v>
      </c>
      <c r="R771" s="12">
        <f>H771/H$858*0.3</f>
        <v>0.13500000000000001</v>
      </c>
      <c r="S771" s="13">
        <f>W771/W$858*0.3</f>
        <v>8.0357142857142849E-2</v>
      </c>
      <c r="T771" s="12" t="e">
        <f>V771/V$858*0.05</f>
        <v>#DIV/0!</v>
      </c>
      <c r="U771" s="14" t="e">
        <f>Q771+R771+S771+T771</f>
        <v>#DIV/0!</v>
      </c>
      <c r="V771" s="15">
        <f>IF(O771="Não",0,1)</f>
        <v>0</v>
      </c>
      <c r="W771" s="15">
        <f>IF(ISERROR(I771+J771+K771+L771+M771+N771),0,I771+J771+K771+L771+M771+N771)</f>
        <v>60</v>
      </c>
      <c r="X771" s="44">
        <f>IF(ISERROR(ABS(1-U771/'Antigo 2020 2'!U771)),0,ABS(1-U771/'Antigo 2020 2'!U771))</f>
        <v>0</v>
      </c>
      <c r="Y771" s="56">
        <f>INT(X771*100000000000)</f>
        <v>0</v>
      </c>
      <c r="Z771" s="15">
        <f>IF(COUNTIF(Y$5:Y771,Y771)&gt;1,RANK(Y771,Y$5:Y$857)+COUNTIF(Y$5:Y771,Y771)-1,RANK(Y771,Y$5:Y$857))</f>
        <v>767</v>
      </c>
    </row>
    <row r="772" spans="1:26" ht="16.5" thickTop="1" thickBot="1">
      <c r="A772" s="65" t="s">
        <v>1562</v>
      </c>
      <c r="B772" s="66" t="s">
        <v>1563</v>
      </c>
      <c r="C772" s="67">
        <v>1402.5</v>
      </c>
      <c r="D772" s="67">
        <v>1383</v>
      </c>
      <c r="E772" s="67">
        <f>(C772+D772)/2</f>
        <v>1392.75</v>
      </c>
      <c r="F772" s="68">
        <v>2143</v>
      </c>
      <c r="G772" s="68">
        <f>E772+F772</f>
        <v>3535.75</v>
      </c>
      <c r="H772" s="68">
        <v>208</v>
      </c>
      <c r="I772" s="68">
        <v>21</v>
      </c>
      <c r="J772" s="68">
        <v>0</v>
      </c>
      <c r="K772" s="68">
        <v>9</v>
      </c>
      <c r="L772" s="68">
        <v>0</v>
      </c>
      <c r="M772" s="68">
        <v>0</v>
      </c>
      <c r="N772" s="68">
        <v>6</v>
      </c>
      <c r="O772" s="68" t="s">
        <v>23</v>
      </c>
      <c r="P772" s="70" t="e">
        <f>$U772</f>
        <v>#DIV/0!</v>
      </c>
      <c r="Q772" s="11">
        <f>G772/G$858*0.35</f>
        <v>0.90960124954061006</v>
      </c>
      <c r="R772" s="12">
        <f>H772/H$858*0.3</f>
        <v>0.312</v>
      </c>
      <c r="S772" s="13">
        <f>W772/W$858*0.3</f>
        <v>4.8214285714285716E-2</v>
      </c>
      <c r="T772" s="12" t="e">
        <f>V772/V$858*0.05</f>
        <v>#DIV/0!</v>
      </c>
      <c r="U772" s="14" t="e">
        <f>Q772+R772+S772+T772</f>
        <v>#DIV/0!</v>
      </c>
      <c r="V772" s="15">
        <f>IF(O772="Não",0,1)</f>
        <v>0</v>
      </c>
      <c r="W772" s="15">
        <f>IF(ISERROR(I772+J772+K772+L772+M772+N772),0,I772+J772+K772+L772+M772+N772)</f>
        <v>36</v>
      </c>
      <c r="X772" s="44">
        <f>IF(ISERROR(ABS(1-U772/'Antigo 2020 2'!U772)),0,ABS(1-U772/'Antigo 2020 2'!U772))</f>
        <v>0</v>
      </c>
      <c r="Y772" s="56">
        <f>INT(X772*100000000000)</f>
        <v>0</v>
      </c>
      <c r="Z772" s="15">
        <f>IF(COUNTIF(Y$5:Y772,Y772)&gt;1,RANK(Y772,Y$5:Y$857)+COUNTIF(Y$5:Y772,Y772)-1,RANK(Y772,Y$5:Y$857))</f>
        <v>768</v>
      </c>
    </row>
    <row r="773" spans="1:26" ht="16.5" thickTop="1" thickBot="1">
      <c r="A773" s="65" t="s">
        <v>1564</v>
      </c>
      <c r="B773" s="66" t="s">
        <v>1565</v>
      </c>
      <c r="C773" s="67">
        <v>1644.01</v>
      </c>
      <c r="D773" s="67">
        <v>1591</v>
      </c>
      <c r="E773" s="67">
        <f>(C773+D773)/2</f>
        <v>1617.5050000000001</v>
      </c>
      <c r="F773" s="68">
        <v>3303</v>
      </c>
      <c r="G773" s="68">
        <f>E773+F773</f>
        <v>4920.5050000000001</v>
      </c>
      <c r="H773" s="68">
        <v>520</v>
      </c>
      <c r="I773" s="68">
        <v>81</v>
      </c>
      <c r="J773" s="68">
        <v>0</v>
      </c>
      <c r="K773" s="68">
        <v>221</v>
      </c>
      <c r="L773" s="68">
        <v>209</v>
      </c>
      <c r="M773" s="68">
        <v>0</v>
      </c>
      <c r="N773" s="68">
        <v>29</v>
      </c>
      <c r="O773" s="68" t="s">
        <v>30</v>
      </c>
      <c r="P773" s="70" t="e">
        <f>$U773</f>
        <v>#DIV/0!</v>
      </c>
      <c r="Q773" s="11">
        <f>G773/G$858*0.35</f>
        <v>1.2658410510841602</v>
      </c>
      <c r="R773" s="12">
        <f>H773/H$858*0.3</f>
        <v>0.78</v>
      </c>
      <c r="S773" s="13">
        <f>W773/W$858*0.3</f>
        <v>0.7232142857142857</v>
      </c>
      <c r="T773" s="12" t="e">
        <f>V773/V$858*0.05</f>
        <v>#DIV/0!</v>
      </c>
      <c r="U773" s="14" t="e">
        <f>Q773+R773+S773+T773</f>
        <v>#DIV/0!</v>
      </c>
      <c r="V773" s="15">
        <f>IF(O773="Não",0,1)</f>
        <v>1</v>
      </c>
      <c r="W773" s="15">
        <f>IF(ISERROR(I773+J773+K773+L773+M773+N773),0,I773+J773+K773+L773+M773+N773)</f>
        <v>540</v>
      </c>
      <c r="X773" s="44">
        <f>IF(ISERROR(ABS(1-U773/'Antigo 2020 2'!U773)),0,ABS(1-U773/'Antigo 2020 2'!U773))</f>
        <v>0</v>
      </c>
      <c r="Y773" s="56">
        <f>INT(X773*100000000000)</f>
        <v>0</v>
      </c>
      <c r="Z773" s="15">
        <f>IF(COUNTIF(Y$5:Y773,Y773)&gt;1,RANK(Y773,Y$5:Y$857)+COUNTIF(Y$5:Y773,Y773)-1,RANK(Y773,Y$5:Y$857))</f>
        <v>769</v>
      </c>
    </row>
    <row r="774" spans="1:26" ht="16.5" thickTop="1" thickBot="1">
      <c r="A774" s="65" t="s">
        <v>1566</v>
      </c>
      <c r="B774" s="66" t="s">
        <v>1567</v>
      </c>
      <c r="C774" s="67">
        <v>146.4</v>
      </c>
      <c r="D774" s="67">
        <v>152</v>
      </c>
      <c r="E774" s="67">
        <f>(C774+D774)/2</f>
        <v>149.19999999999999</v>
      </c>
      <c r="F774" s="68">
        <v>88</v>
      </c>
      <c r="G774" s="68">
        <f>E774+F774</f>
        <v>237.2</v>
      </c>
      <c r="H774" s="68">
        <v>196</v>
      </c>
      <c r="I774" s="68">
        <v>16</v>
      </c>
      <c r="J774" s="68">
        <v>0</v>
      </c>
      <c r="K774" s="68">
        <v>10</v>
      </c>
      <c r="L774" s="68">
        <v>0</v>
      </c>
      <c r="M774" s="68">
        <v>0</v>
      </c>
      <c r="N774" s="68">
        <v>7</v>
      </c>
      <c r="O774" s="68" t="s">
        <v>23</v>
      </c>
      <c r="P774" s="70" t="e">
        <f>$U774</f>
        <v>#DIV/0!</v>
      </c>
      <c r="Q774" s="11">
        <f>G774/G$858*0.35</f>
        <v>6.1021683204704143E-2</v>
      </c>
      <c r="R774" s="12">
        <f>H774/H$858*0.3</f>
        <v>0.29399999999999998</v>
      </c>
      <c r="S774" s="13">
        <f>W774/W$858*0.3</f>
        <v>4.4196428571428574E-2</v>
      </c>
      <c r="T774" s="12" t="e">
        <f>V774/V$858*0.05</f>
        <v>#DIV/0!</v>
      </c>
      <c r="U774" s="14" t="e">
        <f>Q774+R774+S774+T774</f>
        <v>#DIV/0!</v>
      </c>
      <c r="V774" s="15">
        <f>IF(O774="Não",0,1)</f>
        <v>0</v>
      </c>
      <c r="W774" s="15">
        <f>IF(ISERROR(I774+J774+K774+L774+M774+N774),0,I774+J774+K774+L774+M774+N774)</f>
        <v>33</v>
      </c>
      <c r="X774" s="44">
        <f>IF(ISERROR(ABS(1-U774/'Antigo 2020 2'!U774)),0,ABS(1-U774/'Antigo 2020 2'!U774))</f>
        <v>0</v>
      </c>
      <c r="Y774" s="56">
        <f>INT(X774*100000000000)</f>
        <v>0</v>
      </c>
      <c r="Z774" s="15">
        <f>IF(COUNTIF(Y$5:Y774,Y774)&gt;1,RANK(Y774,Y$5:Y$857)+COUNTIF(Y$5:Y774,Y774)-1,RANK(Y774,Y$5:Y$857))</f>
        <v>770</v>
      </c>
    </row>
    <row r="775" spans="1:26" ht="16.5" thickTop="1" thickBot="1">
      <c r="A775" s="65" t="s">
        <v>1568</v>
      </c>
      <c r="B775" s="66" t="s">
        <v>1569</v>
      </c>
      <c r="C775" s="67">
        <v>1233.3800000000001</v>
      </c>
      <c r="D775" s="67">
        <v>991</v>
      </c>
      <c r="E775" s="67">
        <f>(C775+D775)/2</f>
        <v>1112.19</v>
      </c>
      <c r="F775" s="68">
        <v>5660</v>
      </c>
      <c r="G775" s="68">
        <f>E775+F775</f>
        <v>6772.1900000000005</v>
      </c>
      <c r="H775" s="68">
        <v>700</v>
      </c>
      <c r="I775" s="68">
        <v>85</v>
      </c>
      <c r="J775" s="68"/>
      <c r="K775" s="68">
        <v>90</v>
      </c>
      <c r="L775" s="68"/>
      <c r="M775" s="68">
        <v>6</v>
      </c>
      <c r="N775" s="68">
        <v>24</v>
      </c>
      <c r="O775" s="68" t="s">
        <v>30</v>
      </c>
      <c r="P775" s="70" t="e">
        <f>$U775</f>
        <v>#DIV/0!</v>
      </c>
      <c r="Q775" s="11">
        <f>G775/G$858*0.35</f>
        <v>1.7422024990812202</v>
      </c>
      <c r="R775" s="12">
        <f>H775/H$858*0.3</f>
        <v>1.05</v>
      </c>
      <c r="S775" s="13">
        <f>W775/W$858*0.3</f>
        <v>0.2745535714285714</v>
      </c>
      <c r="T775" s="12" t="e">
        <f>V775/V$858*0.05</f>
        <v>#DIV/0!</v>
      </c>
      <c r="U775" s="14" t="e">
        <f>Q775+R775+S775+T775</f>
        <v>#DIV/0!</v>
      </c>
      <c r="V775" s="15">
        <f>IF(O775="Não",0,1)</f>
        <v>1</v>
      </c>
      <c r="W775" s="15">
        <f>IF(ISERROR(I775+J775+K775+L775+M775+N775),0,I775+J775+K775+L775+M775+N775)</f>
        <v>205</v>
      </c>
      <c r="X775" s="44">
        <f>IF(ISERROR(ABS(1-U775/'Antigo 2020 2'!U775)),0,ABS(1-U775/'Antigo 2020 2'!U775))</f>
        <v>0</v>
      </c>
      <c r="Y775" s="56">
        <f>INT(X775*100000000000)</f>
        <v>0</v>
      </c>
      <c r="Z775" s="15">
        <f>IF(COUNTIF(Y$5:Y775,Y775)&gt;1,RANK(Y775,Y$5:Y$857)+COUNTIF(Y$5:Y775,Y775)-1,RANK(Y775,Y$5:Y$857))</f>
        <v>771</v>
      </c>
    </row>
    <row r="776" spans="1:26" ht="16.5" thickTop="1" thickBot="1">
      <c r="A776" s="65" t="s">
        <v>1570</v>
      </c>
      <c r="B776" s="66" t="s">
        <v>1571</v>
      </c>
      <c r="C776" s="67">
        <v>2139.5</v>
      </c>
      <c r="D776" s="67">
        <v>2535</v>
      </c>
      <c r="E776" s="67">
        <f>(C776+D776)/2</f>
        <v>2337.25</v>
      </c>
      <c r="F776" s="68">
        <v>1080</v>
      </c>
      <c r="G776" s="68">
        <f>E776+F776</f>
        <v>3417.25</v>
      </c>
      <c r="H776" s="68">
        <v>1800</v>
      </c>
      <c r="I776" s="68">
        <v>175</v>
      </c>
      <c r="J776" s="68">
        <v>0</v>
      </c>
      <c r="K776" s="68">
        <v>5</v>
      </c>
      <c r="L776" s="68">
        <v>0</v>
      </c>
      <c r="M776" s="68">
        <v>0</v>
      </c>
      <c r="N776" s="68">
        <v>10</v>
      </c>
      <c r="O776" s="68" t="s">
        <v>23</v>
      </c>
      <c r="P776" s="70" t="e">
        <f>$U776</f>
        <v>#DIV/0!</v>
      </c>
      <c r="Q776" s="11">
        <f>G776/G$858*0.35</f>
        <v>0.87911613377434761</v>
      </c>
      <c r="R776" s="12">
        <f>H776/H$858*0.3</f>
        <v>2.6999999999999997</v>
      </c>
      <c r="S776" s="13">
        <f>W776/W$858*0.3</f>
        <v>0.2544642857142857</v>
      </c>
      <c r="T776" s="12" t="e">
        <f>V776/V$858*0.05</f>
        <v>#DIV/0!</v>
      </c>
      <c r="U776" s="14" t="e">
        <f>Q776+R776+S776+T776</f>
        <v>#DIV/0!</v>
      </c>
      <c r="V776" s="15">
        <f>IF(O776="Não",0,1)</f>
        <v>0</v>
      </c>
      <c r="W776" s="15">
        <f>IF(ISERROR(I776+J776+K776+L776+M776+N776),0,I776+J776+K776+L776+M776+N776)</f>
        <v>190</v>
      </c>
      <c r="X776" s="44">
        <f>IF(ISERROR(ABS(1-U776/'Antigo 2020 2'!U776)),0,ABS(1-U776/'Antigo 2020 2'!U776))</f>
        <v>0</v>
      </c>
      <c r="Y776" s="56">
        <f>INT(X776*100000000000)</f>
        <v>0</v>
      </c>
      <c r="Z776" s="15">
        <f>IF(COUNTIF(Y$5:Y776,Y776)&gt;1,RANK(Y776,Y$5:Y$857)+COUNTIF(Y$5:Y776,Y776)-1,RANK(Y776,Y$5:Y$857))</f>
        <v>772</v>
      </c>
    </row>
    <row r="777" spans="1:26" ht="16.5" thickTop="1" thickBot="1">
      <c r="A777" s="65" t="s">
        <v>1572</v>
      </c>
      <c r="B777" s="66" t="s">
        <v>1573</v>
      </c>
      <c r="C777" s="67">
        <v>981.07999999999993</v>
      </c>
      <c r="D777" s="67">
        <v>954</v>
      </c>
      <c r="E777" s="67">
        <f>(C777+D777)/2</f>
        <v>967.54</v>
      </c>
      <c r="F777" s="68">
        <v>3312</v>
      </c>
      <c r="G777" s="68">
        <f>E777+F777</f>
        <v>4279.54</v>
      </c>
      <c r="H777" s="68">
        <v>200</v>
      </c>
      <c r="I777" s="68">
        <v>94</v>
      </c>
      <c r="J777" s="68">
        <v>0</v>
      </c>
      <c r="K777" s="68">
        <v>30</v>
      </c>
      <c r="L777" s="68">
        <v>0</v>
      </c>
      <c r="M777" s="68">
        <v>0</v>
      </c>
      <c r="N777" s="68">
        <v>0</v>
      </c>
      <c r="O777" s="68" t="s">
        <v>23</v>
      </c>
      <c r="P777" s="70" t="e">
        <f>$U777</f>
        <v>#DIV/0!</v>
      </c>
      <c r="Q777" s="11">
        <f>G777/G$858*0.35</f>
        <v>1.1009474457919881</v>
      </c>
      <c r="R777" s="12">
        <f>H777/H$858*0.3</f>
        <v>0.3</v>
      </c>
      <c r="S777" s="13">
        <f>W777/W$858*0.3</f>
        <v>0.16607142857142856</v>
      </c>
      <c r="T777" s="12" t="e">
        <f>V777/V$858*0.05</f>
        <v>#DIV/0!</v>
      </c>
      <c r="U777" s="14" t="e">
        <f>Q777+R777+S777+T777</f>
        <v>#DIV/0!</v>
      </c>
      <c r="V777" s="15">
        <f>IF(O777="Não",0,1)</f>
        <v>0</v>
      </c>
      <c r="W777" s="15">
        <f>IF(ISERROR(I777+J777+K777+L777+M777+N777),0,I777+J777+K777+L777+M777+N777)</f>
        <v>124</v>
      </c>
      <c r="X777" s="44">
        <f>IF(ISERROR(ABS(1-U777/'Antigo 2020 2'!U777)),0,ABS(1-U777/'Antigo 2020 2'!U777))</f>
        <v>0</v>
      </c>
      <c r="Y777" s="56">
        <f>INT(X777*100000000000)</f>
        <v>0</v>
      </c>
      <c r="Z777" s="15">
        <f>IF(COUNTIF(Y$5:Y777,Y777)&gt;1,RANK(Y777,Y$5:Y$857)+COUNTIF(Y$5:Y777,Y777)-1,RANK(Y777,Y$5:Y$857))</f>
        <v>773</v>
      </c>
    </row>
    <row r="778" spans="1:26" ht="16.5" thickTop="1" thickBot="1">
      <c r="A778" s="65" t="s">
        <v>1574</v>
      </c>
      <c r="B778" s="66" t="s">
        <v>1575</v>
      </c>
      <c r="C778" s="67">
        <v>2225</v>
      </c>
      <c r="D778" s="67">
        <v>1900</v>
      </c>
      <c r="E778" s="67">
        <f>(C778+D778)/2</f>
        <v>2062.5</v>
      </c>
      <c r="F778" s="68">
        <v>2178</v>
      </c>
      <c r="G778" s="68">
        <f>E778+F778</f>
        <v>4240.5</v>
      </c>
      <c r="H778" s="68">
        <v>473</v>
      </c>
      <c r="I778" s="68">
        <v>88</v>
      </c>
      <c r="J778" s="68">
        <v>0</v>
      </c>
      <c r="K778" s="68">
        <v>0</v>
      </c>
      <c r="L778" s="68">
        <v>254</v>
      </c>
      <c r="M778" s="68">
        <v>0</v>
      </c>
      <c r="N778" s="68">
        <v>1</v>
      </c>
      <c r="O778" s="68" t="s">
        <v>23</v>
      </c>
      <c r="P778" s="70" t="e">
        <f>$U778</f>
        <v>#DIV/0!</v>
      </c>
      <c r="Q778" s="11">
        <f>G778/G$858*0.35</f>
        <v>1.0909040793825799</v>
      </c>
      <c r="R778" s="12">
        <f>H778/H$858*0.3</f>
        <v>0.70950000000000002</v>
      </c>
      <c r="S778" s="13">
        <f>W778/W$858*0.3</f>
        <v>0.45937499999999998</v>
      </c>
      <c r="T778" s="12" t="e">
        <f>V778/V$858*0.05</f>
        <v>#DIV/0!</v>
      </c>
      <c r="U778" s="14" t="e">
        <f>Q778+R778+S778+T778</f>
        <v>#DIV/0!</v>
      </c>
      <c r="V778" s="15">
        <f>IF(O778="Não",0,1)</f>
        <v>0</v>
      </c>
      <c r="W778" s="15">
        <f>IF(ISERROR(I778+J778+K778+L778+M778+N778),0,I778+J778+K778+L778+M778+N778)</f>
        <v>343</v>
      </c>
      <c r="X778" s="44">
        <f>IF(ISERROR(ABS(1-U778/'Antigo 2020 2'!U778)),0,ABS(1-U778/'Antigo 2020 2'!U778))</f>
        <v>0</v>
      </c>
      <c r="Y778" s="56">
        <f>INT(X778*100000000000)</f>
        <v>0</v>
      </c>
      <c r="Z778" s="15">
        <f>IF(COUNTIF(Y$5:Y778,Y778)&gt;1,RANK(Y778,Y$5:Y$857)+COUNTIF(Y$5:Y778,Y778)-1,RANK(Y778,Y$5:Y$857))</f>
        <v>774</v>
      </c>
    </row>
    <row r="779" spans="1:26" ht="25.5" thickTop="1" thickBot="1">
      <c r="A779" s="65" t="s">
        <v>1576</v>
      </c>
      <c r="B779" s="66" t="s">
        <v>1577</v>
      </c>
      <c r="C779" s="67">
        <v>1110</v>
      </c>
      <c r="D779" s="67">
        <v>1075</v>
      </c>
      <c r="E779" s="67">
        <f>(C779+D779)/2</f>
        <v>1092.5</v>
      </c>
      <c r="F779" s="68">
        <v>0</v>
      </c>
      <c r="G779" s="68">
        <f>E779+F779</f>
        <v>1092.5</v>
      </c>
      <c r="H779" s="68">
        <v>788</v>
      </c>
      <c r="I779" s="68">
        <v>18</v>
      </c>
      <c r="J779" s="68">
        <v>0</v>
      </c>
      <c r="K779" s="68">
        <v>18</v>
      </c>
      <c r="L779" s="68">
        <v>3</v>
      </c>
      <c r="M779" s="68">
        <v>5</v>
      </c>
      <c r="N779" s="68">
        <v>7</v>
      </c>
      <c r="O779" s="68" t="s">
        <v>23</v>
      </c>
      <c r="P779" s="70" t="e">
        <f>$U779</f>
        <v>#DIV/0!</v>
      </c>
      <c r="Q779" s="11">
        <f>G779/G$858*0.35</f>
        <v>0.2810547592796766</v>
      </c>
      <c r="R779" s="12">
        <f>H779/H$858*0.3</f>
        <v>1.1819999999999999</v>
      </c>
      <c r="S779" s="13">
        <f>W779/W$858*0.3</f>
        <v>6.8303571428571422E-2</v>
      </c>
      <c r="T779" s="12" t="e">
        <f>V779/V$858*0.05</f>
        <v>#DIV/0!</v>
      </c>
      <c r="U779" s="14" t="e">
        <f>Q779+R779+S779+T779</f>
        <v>#DIV/0!</v>
      </c>
      <c r="V779" s="15">
        <f>IF(O779="Não",0,1)</f>
        <v>0</v>
      </c>
      <c r="W779" s="15">
        <f>IF(ISERROR(I779+J779+K779+L779+M779+N779),0,I779+J779+K779+L779+M779+N779)</f>
        <v>51</v>
      </c>
      <c r="X779" s="44">
        <f>IF(ISERROR(ABS(1-U779/'Antigo 2020 2'!U779)),0,ABS(1-U779/'Antigo 2020 2'!U779))</f>
        <v>0</v>
      </c>
      <c r="Y779" s="56">
        <f>INT(X779*100000000000)</f>
        <v>0</v>
      </c>
      <c r="Z779" s="15">
        <f>IF(COUNTIF(Y$5:Y779,Y779)&gt;1,RANK(Y779,Y$5:Y$857)+COUNTIF(Y$5:Y779,Y779)-1,RANK(Y779,Y$5:Y$857))</f>
        <v>775</v>
      </c>
    </row>
    <row r="780" spans="1:26" ht="37.5" thickTop="1" thickBot="1">
      <c r="A780" s="65" t="s">
        <v>1578</v>
      </c>
      <c r="B780" s="66" t="s">
        <v>1579</v>
      </c>
      <c r="C780" s="67">
        <v>7705.9000000000005</v>
      </c>
      <c r="D780" s="67">
        <v>8349</v>
      </c>
      <c r="E780" s="67">
        <f>(C780+D780)/2</f>
        <v>8027.4500000000007</v>
      </c>
      <c r="F780" s="68">
        <v>7243</v>
      </c>
      <c r="G780" s="68">
        <f>E780+F780</f>
        <v>15270.45</v>
      </c>
      <c r="H780" s="68">
        <v>1400</v>
      </c>
      <c r="I780" s="68">
        <v>177</v>
      </c>
      <c r="J780" s="68">
        <v>0</v>
      </c>
      <c r="K780" s="68">
        <v>238</v>
      </c>
      <c r="L780" s="68">
        <v>0</v>
      </c>
      <c r="M780" s="68">
        <v>0</v>
      </c>
      <c r="N780" s="68">
        <v>45</v>
      </c>
      <c r="O780" s="68" t="s">
        <v>30</v>
      </c>
      <c r="P780" s="70" t="e">
        <f>$U780</f>
        <v>#DIV/0!</v>
      </c>
      <c r="Q780" s="11">
        <f>G780/G$858*0.35</f>
        <v>3.9284509371554579</v>
      </c>
      <c r="R780" s="12">
        <f>H780/H$858*0.3</f>
        <v>2.1</v>
      </c>
      <c r="S780" s="13">
        <f>W780/W$858*0.3</f>
        <v>0.61607142857142849</v>
      </c>
      <c r="T780" s="12" t="e">
        <f>V780/V$858*0.05</f>
        <v>#DIV/0!</v>
      </c>
      <c r="U780" s="14" t="e">
        <f>Q780+R780+S780+T780</f>
        <v>#DIV/0!</v>
      </c>
      <c r="V780" s="15">
        <f>IF(O780="Não",0,1)</f>
        <v>1</v>
      </c>
      <c r="W780" s="15">
        <f>IF(ISERROR(I780+J780+K780+L780+M780+N780),0,I780+J780+K780+L780+M780+N780)</f>
        <v>460</v>
      </c>
      <c r="X780" s="44">
        <f>IF(ISERROR(ABS(1-U780/'Antigo 2020 2'!U780)),0,ABS(1-U780/'Antigo 2020 2'!U780))</f>
        <v>0</v>
      </c>
      <c r="Y780" s="56">
        <f>INT(X780*100000000000)</f>
        <v>0</v>
      </c>
      <c r="Z780" s="15">
        <f>IF(COUNTIF(Y$5:Y780,Y780)&gt;1,RANK(Y780,Y$5:Y$857)+COUNTIF(Y$5:Y780,Y780)-1,RANK(Y780,Y$5:Y$857))</f>
        <v>776</v>
      </c>
    </row>
    <row r="781" spans="1:26" ht="25.5" thickTop="1" thickBot="1">
      <c r="A781" s="65" t="s">
        <v>1580</v>
      </c>
      <c r="B781" s="66" t="s">
        <v>1581</v>
      </c>
      <c r="C781" s="67">
        <v>2946</v>
      </c>
      <c r="D781" s="67">
        <v>2973</v>
      </c>
      <c r="E781" s="67">
        <f>(C781+D781)/2</f>
        <v>2959.5</v>
      </c>
      <c r="F781" s="68">
        <v>1858</v>
      </c>
      <c r="G781" s="68">
        <f>E781+F781</f>
        <v>4817.5</v>
      </c>
      <c r="H781" s="68">
        <v>950</v>
      </c>
      <c r="I781" s="68">
        <v>65</v>
      </c>
      <c r="J781" s="68">
        <v>0</v>
      </c>
      <c r="K781" s="68">
        <v>80</v>
      </c>
      <c r="L781" s="68">
        <v>46</v>
      </c>
      <c r="M781" s="68">
        <v>0</v>
      </c>
      <c r="N781" s="68">
        <v>73</v>
      </c>
      <c r="O781" s="68" t="s">
        <v>23</v>
      </c>
      <c r="P781" s="70" t="e">
        <f>$U781</f>
        <v>#DIV/0!</v>
      </c>
      <c r="Q781" s="11">
        <f>G781/G$858*0.35</f>
        <v>1.2393421536199927</v>
      </c>
      <c r="R781" s="12">
        <f>H781/H$858*0.3</f>
        <v>1.425</v>
      </c>
      <c r="S781" s="13">
        <f>W781/W$858*0.3</f>
        <v>0.35357142857142859</v>
      </c>
      <c r="T781" s="12" t="e">
        <f>V781/V$858*0.05</f>
        <v>#DIV/0!</v>
      </c>
      <c r="U781" s="14" t="e">
        <f>Q781+R781+S781+T781</f>
        <v>#DIV/0!</v>
      </c>
      <c r="V781" s="15">
        <f>IF(O781="Não",0,1)</f>
        <v>0</v>
      </c>
      <c r="W781" s="15">
        <f>IF(ISERROR(I781+J781+K781+L781+M781+N781),0,I781+J781+K781+L781+M781+N781)</f>
        <v>264</v>
      </c>
      <c r="X781" s="44">
        <f>IF(ISERROR(ABS(1-U781/'Antigo 2020 2'!U781)),0,ABS(1-U781/'Antigo 2020 2'!U781))</f>
        <v>0</v>
      </c>
      <c r="Y781" s="56">
        <f>INT(X781*100000000000)</f>
        <v>0</v>
      </c>
      <c r="Z781" s="15">
        <f>IF(COUNTIF(Y$5:Y781,Y781)&gt;1,RANK(Y781,Y$5:Y$857)+COUNTIF(Y$5:Y781,Y781)-1,RANK(Y781,Y$5:Y$857))</f>
        <v>777</v>
      </c>
    </row>
    <row r="782" spans="1:26" ht="16.5" thickTop="1" thickBot="1">
      <c r="A782" s="65" t="s">
        <v>1582</v>
      </c>
      <c r="B782" s="66" t="s">
        <v>1583</v>
      </c>
      <c r="C782" s="67">
        <v>145.1</v>
      </c>
      <c r="D782" s="67">
        <v>162</v>
      </c>
      <c r="E782" s="67">
        <f>(C782+D782)/2</f>
        <v>153.55000000000001</v>
      </c>
      <c r="F782" s="68">
        <v>9502</v>
      </c>
      <c r="G782" s="68">
        <f>E782+F782</f>
        <v>9655.5499999999993</v>
      </c>
      <c r="H782" s="68">
        <v>630</v>
      </c>
      <c r="I782" s="68">
        <v>32</v>
      </c>
      <c r="J782" s="68">
        <v>0</v>
      </c>
      <c r="K782" s="68">
        <v>40</v>
      </c>
      <c r="L782" s="68">
        <v>0</v>
      </c>
      <c r="M782" s="68">
        <v>0</v>
      </c>
      <c r="N782" s="68">
        <v>0</v>
      </c>
      <c r="O782" s="68" t="s">
        <v>23</v>
      </c>
      <c r="P782" s="70" t="e">
        <f>$U782</f>
        <v>#DIV/0!</v>
      </c>
      <c r="Q782" s="11">
        <f>G782/G$858*0.35</f>
        <v>2.4839709665564129</v>
      </c>
      <c r="R782" s="12">
        <f>H782/H$858*0.3</f>
        <v>0.94499999999999995</v>
      </c>
      <c r="S782" s="13">
        <f>W782/W$858*0.3</f>
        <v>9.6428571428571433E-2</v>
      </c>
      <c r="T782" s="12" t="e">
        <f>V782/V$858*0.05</f>
        <v>#DIV/0!</v>
      </c>
      <c r="U782" s="14" t="e">
        <f>Q782+R782+S782+T782</f>
        <v>#DIV/0!</v>
      </c>
      <c r="V782" s="15">
        <f>IF(O782="Não",0,1)</f>
        <v>0</v>
      </c>
      <c r="W782" s="15">
        <f>IF(ISERROR(I782+J782+K782+L782+M782+N782),0,I782+J782+K782+L782+M782+N782)</f>
        <v>72</v>
      </c>
      <c r="X782" s="44">
        <f>IF(ISERROR(ABS(1-U782/'Antigo 2020 2'!U782)),0,ABS(1-U782/'Antigo 2020 2'!U782))</f>
        <v>0</v>
      </c>
      <c r="Y782" s="56">
        <f>INT(X782*100000000000)</f>
        <v>0</v>
      </c>
      <c r="Z782" s="15">
        <f>IF(COUNTIF(Y$5:Y782,Y782)&gt;1,RANK(Y782,Y$5:Y$857)+COUNTIF(Y$5:Y782,Y782)-1,RANK(Y782,Y$5:Y$857))</f>
        <v>778</v>
      </c>
    </row>
    <row r="783" spans="1:26" ht="25.5" thickTop="1" thickBot="1">
      <c r="A783" s="65" t="s">
        <v>1584</v>
      </c>
      <c r="B783" s="66" t="s">
        <v>1585</v>
      </c>
      <c r="C783" s="67">
        <v>4905.0200000000004</v>
      </c>
      <c r="D783" s="67">
        <v>5716</v>
      </c>
      <c r="E783" s="67">
        <f>(C783+D783)/2</f>
        <v>5310.51</v>
      </c>
      <c r="F783" s="68">
        <v>3621</v>
      </c>
      <c r="G783" s="68">
        <f>E783+F783</f>
        <v>8931.51</v>
      </c>
      <c r="H783" s="68">
        <v>1383</v>
      </c>
      <c r="I783" s="68">
        <v>162</v>
      </c>
      <c r="J783" s="68"/>
      <c r="K783" s="68">
        <v>115</v>
      </c>
      <c r="L783" s="68"/>
      <c r="M783" s="68"/>
      <c r="N783" s="68">
        <v>13</v>
      </c>
      <c r="O783" s="68" t="s">
        <v>30</v>
      </c>
      <c r="P783" s="70" t="e">
        <f>$U783</f>
        <v>#DIV/0!</v>
      </c>
      <c r="Q783" s="11">
        <f>G783/G$858*0.35</f>
        <v>2.2977056229327451</v>
      </c>
      <c r="R783" s="12">
        <f>H783/H$858*0.3</f>
        <v>2.0745</v>
      </c>
      <c r="S783" s="13">
        <f>W783/W$858*0.3</f>
        <v>0.38839285714285715</v>
      </c>
      <c r="T783" s="12" t="e">
        <f>V783/V$858*0.05</f>
        <v>#DIV/0!</v>
      </c>
      <c r="U783" s="14" t="e">
        <f>Q783+R783+S783+T783</f>
        <v>#DIV/0!</v>
      </c>
      <c r="V783" s="15">
        <f>IF(O783="Não",0,1)</f>
        <v>1</v>
      </c>
      <c r="W783" s="15">
        <f>IF(ISERROR(I783+J783+K783+L783+M783+N783),0,I783+J783+K783+L783+M783+N783)</f>
        <v>290</v>
      </c>
      <c r="X783" s="44">
        <f>IF(ISERROR(ABS(1-U783/'Antigo 2020 2'!U783)),0,ABS(1-U783/'Antigo 2020 2'!U783))</f>
        <v>0</v>
      </c>
      <c r="Y783" s="56">
        <f>INT(X783*100000000000)</f>
        <v>0</v>
      </c>
      <c r="Z783" s="15">
        <f>IF(COUNTIF(Y$5:Y783,Y783)&gt;1,RANK(Y783,Y$5:Y$857)+COUNTIF(Y$5:Y783,Y783)-1,RANK(Y783,Y$5:Y$857))</f>
        <v>779</v>
      </c>
    </row>
    <row r="784" spans="1:26" ht="16.5" thickTop="1" thickBot="1">
      <c r="A784" s="65" t="s">
        <v>1586</v>
      </c>
      <c r="B784" s="66" t="s">
        <v>1587</v>
      </c>
      <c r="C784" s="67">
        <v>6995</v>
      </c>
      <c r="D784" s="67">
        <v>7095</v>
      </c>
      <c r="E784" s="67">
        <f>(C784+D784)/2</f>
        <v>7045</v>
      </c>
      <c r="F784" s="68">
        <v>3271</v>
      </c>
      <c r="G784" s="68">
        <f>E784+F784</f>
        <v>10316</v>
      </c>
      <c r="H784" s="68">
        <v>1150</v>
      </c>
      <c r="I784" s="68">
        <v>171</v>
      </c>
      <c r="J784" s="68">
        <v>0</v>
      </c>
      <c r="K784" s="68">
        <v>126</v>
      </c>
      <c r="L784" s="68">
        <v>0</v>
      </c>
      <c r="M784" s="68">
        <v>0</v>
      </c>
      <c r="N784" s="68">
        <v>25</v>
      </c>
      <c r="O784" s="68" t="s">
        <v>23</v>
      </c>
      <c r="P784" s="70" t="e">
        <f>$U784</f>
        <v>#DIV/0!</v>
      </c>
      <c r="Q784" s="11">
        <f>G784/G$858*0.35</f>
        <v>2.6538772510106576</v>
      </c>
      <c r="R784" s="12">
        <f>H784/H$858*0.3</f>
        <v>1.7249999999999999</v>
      </c>
      <c r="S784" s="13">
        <f>W784/W$858*0.3</f>
        <v>0.43124999999999997</v>
      </c>
      <c r="T784" s="12" t="e">
        <f>V784/V$858*0.05</f>
        <v>#DIV/0!</v>
      </c>
      <c r="U784" s="14" t="e">
        <f>Q784+R784+S784+T784</f>
        <v>#DIV/0!</v>
      </c>
      <c r="V784" s="15">
        <f>IF(O784="Não",0,1)</f>
        <v>0</v>
      </c>
      <c r="W784" s="15">
        <f>IF(ISERROR(I784+J784+K784+L784+M784+N784),0,I784+J784+K784+L784+M784+N784)</f>
        <v>322</v>
      </c>
      <c r="X784" s="44">
        <f>IF(ISERROR(ABS(1-U784/'Antigo 2020 2'!U784)),0,ABS(1-U784/'Antigo 2020 2'!U784))</f>
        <v>0</v>
      </c>
      <c r="Y784" s="56">
        <f>INT(X784*100000000000)</f>
        <v>0</v>
      </c>
      <c r="Z784" s="15">
        <f>IF(COUNTIF(Y$5:Y784,Y784)&gt;1,RANK(Y784,Y$5:Y$857)+COUNTIF(Y$5:Y784,Y784)-1,RANK(Y784,Y$5:Y$857))</f>
        <v>780</v>
      </c>
    </row>
    <row r="785" spans="1:26" ht="16.5" thickTop="1" thickBot="1">
      <c r="A785" s="65" t="s">
        <v>1588</v>
      </c>
      <c r="B785" s="66" t="s">
        <v>1589</v>
      </c>
      <c r="C785" s="67">
        <v>760</v>
      </c>
      <c r="D785" s="67">
        <v>966</v>
      </c>
      <c r="E785" s="67">
        <f>(C785+D785)/2</f>
        <v>863</v>
      </c>
      <c r="F785" s="68">
        <v>2975</v>
      </c>
      <c r="G785" s="68">
        <f>E785+F785</f>
        <v>3838</v>
      </c>
      <c r="H785" s="68">
        <v>140</v>
      </c>
      <c r="I785" s="68">
        <v>75</v>
      </c>
      <c r="J785" s="68">
        <v>54</v>
      </c>
      <c r="K785" s="68">
        <v>41</v>
      </c>
      <c r="L785" s="68">
        <v>112</v>
      </c>
      <c r="M785" s="68">
        <v>0</v>
      </c>
      <c r="N785" s="68">
        <v>3</v>
      </c>
      <c r="O785" s="68" t="s">
        <v>23</v>
      </c>
      <c r="P785" s="70" t="e">
        <f>$U785</f>
        <v>#DIV/0!</v>
      </c>
      <c r="Q785" s="11">
        <f>G785/G$858*0.35</f>
        <v>0.98735758912164651</v>
      </c>
      <c r="R785" s="12">
        <f>H785/H$858*0.3</f>
        <v>0.21</v>
      </c>
      <c r="S785" s="13">
        <f>W785/W$858*0.3</f>
        <v>0.38169642857142855</v>
      </c>
      <c r="T785" s="12" t="e">
        <f>V785/V$858*0.05</f>
        <v>#DIV/0!</v>
      </c>
      <c r="U785" s="14" t="e">
        <f>Q785+R785+S785+T785</f>
        <v>#DIV/0!</v>
      </c>
      <c r="V785" s="15">
        <f>IF(O785="Não",0,1)</f>
        <v>0</v>
      </c>
      <c r="W785" s="15">
        <f>IF(ISERROR(I785+J785+K785+L785+M785+N785),0,I785+J785+K785+L785+M785+N785)</f>
        <v>285</v>
      </c>
      <c r="X785" s="44">
        <f>IF(ISERROR(ABS(1-U785/'Antigo 2020 2'!U785)),0,ABS(1-U785/'Antigo 2020 2'!U785))</f>
        <v>0</v>
      </c>
      <c r="Y785" s="56">
        <f>INT(X785*100000000000)</f>
        <v>0</v>
      </c>
      <c r="Z785" s="15">
        <f>IF(COUNTIF(Y$5:Y785,Y785)&gt;1,RANK(Y785,Y$5:Y$857)+COUNTIF(Y$5:Y785,Y785)-1,RANK(Y785,Y$5:Y$857))</f>
        <v>781</v>
      </c>
    </row>
    <row r="786" spans="1:26" ht="25.5" thickTop="1" thickBot="1">
      <c r="A786" s="65" t="s">
        <v>1590</v>
      </c>
      <c r="B786" s="66" t="s">
        <v>1591</v>
      </c>
      <c r="C786" s="67">
        <v>251</v>
      </c>
      <c r="D786" s="67">
        <v>293</v>
      </c>
      <c r="E786" s="67">
        <f>(C786+D786)/2</f>
        <v>272</v>
      </c>
      <c r="F786" s="68">
        <v>6173</v>
      </c>
      <c r="G786" s="68">
        <f>E786+F786</f>
        <v>6445</v>
      </c>
      <c r="H786" s="68">
        <v>691</v>
      </c>
      <c r="I786" s="68">
        <v>41</v>
      </c>
      <c r="J786" s="68">
        <v>0</v>
      </c>
      <c r="K786" s="68">
        <v>103</v>
      </c>
      <c r="L786" s="68">
        <v>181</v>
      </c>
      <c r="M786" s="68">
        <v>181</v>
      </c>
      <c r="N786" s="68">
        <v>18</v>
      </c>
      <c r="O786" s="68" t="s">
        <v>30</v>
      </c>
      <c r="P786" s="70" t="e">
        <f>$U786</f>
        <v>#DIV/0!</v>
      </c>
      <c r="Q786" s="11">
        <f>G786/G$858*0.35</f>
        <v>1.6580301359794194</v>
      </c>
      <c r="R786" s="12">
        <f>H786/H$858*0.3</f>
        <v>1.0365</v>
      </c>
      <c r="S786" s="13">
        <f>W786/W$858*0.3</f>
        <v>0.70178571428571435</v>
      </c>
      <c r="T786" s="12" t="e">
        <f>V786/V$858*0.05</f>
        <v>#DIV/0!</v>
      </c>
      <c r="U786" s="14" t="e">
        <f>Q786+R786+S786+T786</f>
        <v>#DIV/0!</v>
      </c>
      <c r="V786" s="15">
        <f>IF(O786="Não",0,1)</f>
        <v>1</v>
      </c>
      <c r="W786" s="15">
        <f>IF(ISERROR(I786+J786+K786+L786+M786+N786),0,I786+J786+K786+L786+M786+N786)</f>
        <v>524</v>
      </c>
      <c r="X786" s="44">
        <f>IF(ISERROR(ABS(1-U786/'Antigo 2020 2'!U786)),0,ABS(1-U786/'Antigo 2020 2'!U786))</f>
        <v>0</v>
      </c>
      <c r="Y786" s="56">
        <f>INT(X786*100000000000)</f>
        <v>0</v>
      </c>
      <c r="Z786" s="15">
        <f>IF(COUNTIF(Y$5:Y786,Y786)&gt;1,RANK(Y786,Y$5:Y$857)+COUNTIF(Y$5:Y786,Y786)-1,RANK(Y786,Y$5:Y$857))</f>
        <v>782</v>
      </c>
    </row>
    <row r="787" spans="1:26" ht="16.5" thickTop="1" thickBot="1">
      <c r="A787" s="65" t="s">
        <v>1592</v>
      </c>
      <c r="B787" s="66" t="s">
        <v>1593</v>
      </c>
      <c r="C787" s="67">
        <v>280</v>
      </c>
      <c r="D787" s="67">
        <v>169</v>
      </c>
      <c r="E787" s="67">
        <f>(C787+D787)/2</f>
        <v>224.5</v>
      </c>
      <c r="F787" s="68">
        <v>15907</v>
      </c>
      <c r="G787" s="68">
        <f>E787+F787</f>
        <v>16131.5</v>
      </c>
      <c r="H787" s="68">
        <v>110</v>
      </c>
      <c r="I787" s="68">
        <v>12</v>
      </c>
      <c r="J787" s="68">
        <v>0</v>
      </c>
      <c r="K787" s="68">
        <v>19</v>
      </c>
      <c r="L787" s="68">
        <v>0</v>
      </c>
      <c r="M787" s="68">
        <v>0</v>
      </c>
      <c r="N787" s="68">
        <v>2</v>
      </c>
      <c r="O787" s="68" t="s">
        <v>23</v>
      </c>
      <c r="P787" s="70" t="e">
        <f>$U787</f>
        <v>#DIV/0!</v>
      </c>
      <c r="Q787" s="11">
        <f>G787/G$858*0.35</f>
        <v>4.1499632488055855</v>
      </c>
      <c r="R787" s="12">
        <f>H787/H$858*0.3</f>
        <v>0.16500000000000001</v>
      </c>
      <c r="S787" s="13">
        <f>W787/W$858*0.3</f>
        <v>4.4196428571428574E-2</v>
      </c>
      <c r="T787" s="12" t="e">
        <f>V787/V$858*0.05</f>
        <v>#DIV/0!</v>
      </c>
      <c r="U787" s="14" t="e">
        <f>Q787+R787+S787+T787</f>
        <v>#DIV/0!</v>
      </c>
      <c r="V787" s="15">
        <f>IF(O787="Não",0,1)</f>
        <v>0</v>
      </c>
      <c r="W787" s="15">
        <f>IF(ISERROR(I787+J787+K787+L787+M787+N787),0,I787+J787+K787+L787+M787+N787)</f>
        <v>33</v>
      </c>
      <c r="X787" s="44">
        <f>IF(ISERROR(ABS(1-U787/'Antigo 2020 2'!U787)),0,ABS(1-U787/'Antigo 2020 2'!U787))</f>
        <v>0</v>
      </c>
      <c r="Y787" s="56">
        <f>INT(X787*100000000000)</f>
        <v>0</v>
      </c>
      <c r="Z787" s="15">
        <f>IF(COUNTIF(Y$5:Y787,Y787)&gt;1,RANK(Y787,Y$5:Y$857)+COUNTIF(Y$5:Y787,Y787)-1,RANK(Y787,Y$5:Y$857))</f>
        <v>783</v>
      </c>
    </row>
    <row r="788" spans="1:26" ht="16.5" thickTop="1" thickBot="1">
      <c r="A788" s="65" t="s">
        <v>1594</v>
      </c>
      <c r="B788" s="66" t="s">
        <v>1595</v>
      </c>
      <c r="C788" s="67">
        <v>42274</v>
      </c>
      <c r="D788" s="67">
        <v>45077</v>
      </c>
      <c r="E788" s="67">
        <f>(C788+D788)/2</f>
        <v>43675.5</v>
      </c>
      <c r="F788" s="68">
        <v>22046</v>
      </c>
      <c r="G788" s="68">
        <f>E788+F788</f>
        <v>65721.5</v>
      </c>
      <c r="H788" s="68">
        <v>610</v>
      </c>
      <c r="I788" s="68">
        <v>86</v>
      </c>
      <c r="J788" s="68">
        <v>0</v>
      </c>
      <c r="K788" s="68">
        <v>245</v>
      </c>
      <c r="L788" s="68">
        <v>85</v>
      </c>
      <c r="M788" s="68">
        <v>0</v>
      </c>
      <c r="N788" s="68">
        <v>15</v>
      </c>
      <c r="O788" s="68" t="s">
        <v>23</v>
      </c>
      <c r="P788" s="70" t="e">
        <f>$U788</f>
        <v>#DIV/0!</v>
      </c>
      <c r="Q788" s="11">
        <f>G788/G$858*0.35</f>
        <v>16.907405365674382</v>
      </c>
      <c r="R788" s="12">
        <f>H788/H$858*0.3</f>
        <v>0.91499999999999992</v>
      </c>
      <c r="S788" s="13">
        <f>W788/W$858*0.3</f>
        <v>0.57723214285714286</v>
      </c>
      <c r="T788" s="12" t="e">
        <f>V788/V$858*0.05</f>
        <v>#DIV/0!</v>
      </c>
      <c r="U788" s="14" t="e">
        <f>Q788+R788+S788+T788</f>
        <v>#DIV/0!</v>
      </c>
      <c r="V788" s="15">
        <f>IF(O788="Não",0,1)</f>
        <v>0</v>
      </c>
      <c r="W788" s="15">
        <f>IF(ISERROR(I788+J788+K788+L788+M788+N788),0,I788+J788+K788+L788+M788+N788)</f>
        <v>431</v>
      </c>
      <c r="X788" s="44">
        <f>IF(ISERROR(ABS(1-U788/'Antigo 2020 2'!U788)),0,ABS(1-U788/'Antigo 2020 2'!U788))</f>
        <v>0</v>
      </c>
      <c r="Y788" s="56">
        <f>INT(X788*100000000000)</f>
        <v>0</v>
      </c>
      <c r="Z788" s="15">
        <f>IF(COUNTIF(Y$5:Y788,Y788)&gt;1,RANK(Y788,Y$5:Y$857)+COUNTIF(Y$5:Y788,Y788)-1,RANK(Y788,Y$5:Y$857))</f>
        <v>784</v>
      </c>
    </row>
    <row r="789" spans="1:26" ht="16.5" thickTop="1" thickBot="1">
      <c r="A789" s="65" t="s">
        <v>1596</v>
      </c>
      <c r="B789" s="66" t="s">
        <v>1597</v>
      </c>
      <c r="C789" s="67">
        <v>7923</v>
      </c>
      <c r="D789" s="67">
        <v>7405</v>
      </c>
      <c r="E789" s="67">
        <f>(C789+D789)/2</f>
        <v>7664</v>
      </c>
      <c r="F789" s="68">
        <v>6155</v>
      </c>
      <c r="G789" s="68">
        <f>E789+F789</f>
        <v>13819</v>
      </c>
      <c r="H789" s="68">
        <v>250</v>
      </c>
      <c r="I789" s="68">
        <v>136</v>
      </c>
      <c r="J789" s="68">
        <v>0</v>
      </c>
      <c r="K789" s="68">
        <v>45</v>
      </c>
      <c r="L789" s="68">
        <v>15</v>
      </c>
      <c r="M789" s="68">
        <v>0</v>
      </c>
      <c r="N789" s="68">
        <v>32</v>
      </c>
      <c r="O789" s="68" t="s">
        <v>30</v>
      </c>
      <c r="P789" s="70" t="e">
        <f>$U789</f>
        <v>#DIV/0!</v>
      </c>
      <c r="Q789" s="11">
        <f>G789/G$858*0.35</f>
        <v>3.5550532892318998</v>
      </c>
      <c r="R789" s="12">
        <f>H789/H$858*0.3</f>
        <v>0.375</v>
      </c>
      <c r="S789" s="13">
        <f>W789/W$858*0.3</f>
        <v>0.30535714285714283</v>
      </c>
      <c r="T789" s="12" t="e">
        <f>V789/V$858*0.05</f>
        <v>#DIV/0!</v>
      </c>
      <c r="U789" s="14" t="e">
        <f>Q789+R789+S789+T789</f>
        <v>#DIV/0!</v>
      </c>
      <c r="V789" s="15">
        <f>IF(O789="Não",0,1)</f>
        <v>1</v>
      </c>
      <c r="W789" s="15">
        <f>IF(ISERROR(I789+J789+K789+L789+M789+N789),0,I789+J789+K789+L789+M789+N789)</f>
        <v>228</v>
      </c>
      <c r="X789" s="44">
        <f>IF(ISERROR(ABS(1-U789/'Antigo 2020 2'!U789)),0,ABS(1-U789/'Antigo 2020 2'!U789))</f>
        <v>0</v>
      </c>
      <c r="Y789" s="56">
        <f>INT(X789*100000000000)</f>
        <v>0</v>
      </c>
      <c r="Z789" s="15">
        <f>IF(COUNTIF(Y$5:Y789,Y789)&gt;1,RANK(Y789,Y$5:Y$857)+COUNTIF(Y$5:Y789,Y789)-1,RANK(Y789,Y$5:Y$857))</f>
        <v>785</v>
      </c>
    </row>
    <row r="790" spans="1:26" ht="16.5" thickTop="1" thickBot="1">
      <c r="A790" s="65" t="s">
        <v>1598</v>
      </c>
      <c r="B790" s="66" t="s">
        <v>1599</v>
      </c>
      <c r="C790" s="67">
        <v>6287.5</v>
      </c>
      <c r="D790" s="67">
        <v>6127</v>
      </c>
      <c r="E790" s="67">
        <f>(C790+D790)/2</f>
        <v>6207.25</v>
      </c>
      <c r="F790" s="68">
        <v>2771</v>
      </c>
      <c r="G790" s="68">
        <f>E790+F790</f>
        <v>8978.25</v>
      </c>
      <c r="H790" s="68">
        <v>230</v>
      </c>
      <c r="I790" s="68">
        <v>120</v>
      </c>
      <c r="J790" s="68">
        <v>0</v>
      </c>
      <c r="K790" s="68">
        <v>28</v>
      </c>
      <c r="L790" s="68">
        <v>0</v>
      </c>
      <c r="M790" s="68">
        <v>0</v>
      </c>
      <c r="N790" s="68">
        <v>16</v>
      </c>
      <c r="O790" s="68" t="s">
        <v>30</v>
      </c>
      <c r="P790" s="70" t="e">
        <f>$U790</f>
        <v>#DIV/0!</v>
      </c>
      <c r="Q790" s="11">
        <f>G790/G$858*0.35</f>
        <v>2.3097298787210581</v>
      </c>
      <c r="R790" s="12">
        <f>H790/H$858*0.3</f>
        <v>0.34499999999999997</v>
      </c>
      <c r="S790" s="13">
        <f>W790/W$858*0.3</f>
        <v>0.21964285714285711</v>
      </c>
      <c r="T790" s="12" t="e">
        <f>V790/V$858*0.05</f>
        <v>#DIV/0!</v>
      </c>
      <c r="U790" s="14" t="e">
        <f>Q790+R790+S790+T790</f>
        <v>#DIV/0!</v>
      </c>
      <c r="V790" s="15">
        <f>IF(O790="Não",0,1)</f>
        <v>1</v>
      </c>
      <c r="W790" s="15">
        <f>IF(ISERROR(I790+J790+K790+L790+M790+N790),0,I790+J790+K790+L790+M790+N790)</f>
        <v>164</v>
      </c>
      <c r="X790" s="44">
        <f>IF(ISERROR(ABS(1-U790/'Antigo 2020 2'!U790)),0,ABS(1-U790/'Antigo 2020 2'!U790))</f>
        <v>0</v>
      </c>
      <c r="Y790" s="56">
        <f>INT(X790*100000000000)</f>
        <v>0</v>
      </c>
      <c r="Z790" s="15">
        <f>IF(COUNTIF(Y$5:Y790,Y790)&gt;1,RANK(Y790,Y$5:Y$857)+COUNTIF(Y$5:Y790,Y790)-1,RANK(Y790,Y$5:Y$857))</f>
        <v>786</v>
      </c>
    </row>
    <row r="791" spans="1:26" ht="25.5" thickTop="1" thickBot="1">
      <c r="A791" s="65" t="s">
        <v>1600</v>
      </c>
      <c r="B791" s="66" t="s">
        <v>1601</v>
      </c>
      <c r="C791" s="67">
        <v>731</v>
      </c>
      <c r="D791" s="67">
        <v>808</v>
      </c>
      <c r="E791" s="67">
        <f>(C791+D791)/2</f>
        <v>769.5</v>
      </c>
      <c r="F791" s="68">
        <v>10557</v>
      </c>
      <c r="G791" s="68">
        <f>E791+F791</f>
        <v>11326.5</v>
      </c>
      <c r="H791" s="68">
        <v>1350</v>
      </c>
      <c r="I791" s="68">
        <v>421</v>
      </c>
      <c r="J791" s="68">
        <v>0</v>
      </c>
      <c r="K791" s="68">
        <v>210</v>
      </c>
      <c r="L791" s="68">
        <v>380</v>
      </c>
      <c r="M791" s="68">
        <v>30</v>
      </c>
      <c r="N791" s="68">
        <v>200</v>
      </c>
      <c r="O791" s="68" t="s">
        <v>30</v>
      </c>
      <c r="P791" s="70" t="e">
        <f>$U791</f>
        <v>#DIV/0!</v>
      </c>
      <c r="Q791" s="11">
        <f>G791/G$858*0.35</f>
        <v>2.9138368246968027</v>
      </c>
      <c r="R791" s="12">
        <f>H791/H$858*0.3</f>
        <v>2.0249999999999999</v>
      </c>
      <c r="S791" s="13">
        <f>W791/W$858*0.3</f>
        <v>1.6620535714285714</v>
      </c>
      <c r="T791" s="12" t="e">
        <f>V791/V$858*0.05</f>
        <v>#DIV/0!</v>
      </c>
      <c r="U791" s="14" t="e">
        <f>Q791+R791+S791+T791</f>
        <v>#DIV/0!</v>
      </c>
      <c r="V791" s="15">
        <f>IF(O791="Não",0,1)</f>
        <v>1</v>
      </c>
      <c r="W791" s="15">
        <f>IF(ISERROR(I791+J791+K791+L791+M791+N791),0,I791+J791+K791+L791+M791+N791)</f>
        <v>1241</v>
      </c>
      <c r="X791" s="44">
        <f>IF(ISERROR(ABS(1-U791/'Antigo 2020 2'!U791)),0,ABS(1-U791/'Antigo 2020 2'!U791))</f>
        <v>0</v>
      </c>
      <c r="Y791" s="56">
        <f>INT(X791*100000000000)</f>
        <v>0</v>
      </c>
      <c r="Z791" s="15">
        <f>IF(COUNTIF(Y$5:Y791,Y791)&gt;1,RANK(Y791,Y$5:Y$857)+COUNTIF(Y$5:Y791,Y791)-1,RANK(Y791,Y$5:Y$857))</f>
        <v>787</v>
      </c>
    </row>
    <row r="792" spans="1:26" ht="16.5" thickTop="1" thickBot="1">
      <c r="A792" s="65" t="s">
        <v>1602</v>
      </c>
      <c r="B792" s="66" t="s">
        <v>1603</v>
      </c>
      <c r="C792" s="67">
        <v>1591.42</v>
      </c>
      <c r="D792" s="67">
        <v>1729</v>
      </c>
      <c r="E792" s="67">
        <f>(C792+D792)/2</f>
        <v>1660.21</v>
      </c>
      <c r="F792" s="68">
        <v>5861</v>
      </c>
      <c r="G792" s="68">
        <f>E792+F792</f>
        <v>7521.21</v>
      </c>
      <c r="H792" s="68">
        <v>240</v>
      </c>
      <c r="I792" s="68">
        <v>112</v>
      </c>
      <c r="J792" s="68">
        <v>0</v>
      </c>
      <c r="K792" s="68">
        <v>29</v>
      </c>
      <c r="L792" s="68">
        <v>0</v>
      </c>
      <c r="M792" s="68">
        <v>0</v>
      </c>
      <c r="N792" s="68">
        <v>2</v>
      </c>
      <c r="O792" s="68" t="s">
        <v>23</v>
      </c>
      <c r="P792" s="70" t="e">
        <f>$U792</f>
        <v>#DIV/0!</v>
      </c>
      <c r="Q792" s="11">
        <f>G792/G$858*0.35</f>
        <v>1.9348941565600881</v>
      </c>
      <c r="R792" s="12">
        <f>H792/H$858*0.3</f>
        <v>0.36</v>
      </c>
      <c r="S792" s="13">
        <f>W792/W$858*0.3</f>
        <v>0.19151785714285713</v>
      </c>
      <c r="T792" s="12" t="e">
        <f>V792/V$858*0.05</f>
        <v>#DIV/0!</v>
      </c>
      <c r="U792" s="14" t="e">
        <f>Q792+R792+S792+T792</f>
        <v>#DIV/0!</v>
      </c>
      <c r="V792" s="15">
        <f>IF(O792="Não",0,1)</f>
        <v>0</v>
      </c>
      <c r="W792" s="15">
        <f>IF(ISERROR(I792+J792+K792+L792+M792+N792),0,I792+J792+K792+L792+M792+N792)</f>
        <v>143</v>
      </c>
      <c r="X792" s="44">
        <f>IF(ISERROR(ABS(1-U792/'Antigo 2020 2'!U792)),0,ABS(1-U792/'Antigo 2020 2'!U792))</f>
        <v>0</v>
      </c>
      <c r="Y792" s="56">
        <f>INT(X792*100000000000)</f>
        <v>0</v>
      </c>
      <c r="Z792" s="15">
        <f>IF(COUNTIF(Y$5:Y792,Y792)&gt;1,RANK(Y792,Y$5:Y$857)+COUNTIF(Y$5:Y792,Y792)-1,RANK(Y792,Y$5:Y$857))</f>
        <v>788</v>
      </c>
    </row>
    <row r="793" spans="1:26" ht="16.5" thickTop="1" thickBot="1">
      <c r="A793" s="65" t="s">
        <v>1604</v>
      </c>
      <c r="B793" s="66" t="s">
        <v>1605</v>
      </c>
      <c r="C793" s="67">
        <v>2354</v>
      </c>
      <c r="D793" s="67">
        <v>2812</v>
      </c>
      <c r="E793" s="67">
        <f>(C793+D793)/2</f>
        <v>2583</v>
      </c>
      <c r="F793" s="68">
        <v>22981</v>
      </c>
      <c r="G793" s="68">
        <f>E793+F793</f>
        <v>25564</v>
      </c>
      <c r="H793" s="68">
        <v>1350</v>
      </c>
      <c r="I793" s="68">
        <v>231</v>
      </c>
      <c r="J793" s="68">
        <v>0</v>
      </c>
      <c r="K793" s="68">
        <v>22</v>
      </c>
      <c r="L793" s="68">
        <v>0</v>
      </c>
      <c r="M793" s="68">
        <v>0</v>
      </c>
      <c r="N793" s="68">
        <v>50</v>
      </c>
      <c r="O793" s="68" t="s">
        <v>30</v>
      </c>
      <c r="P793" s="70" t="e">
        <f>$U793</f>
        <v>#DIV/0!</v>
      </c>
      <c r="Q793" s="11">
        <f>G793/G$858*0.35</f>
        <v>6.5765527379639828</v>
      </c>
      <c r="R793" s="12">
        <f>H793/H$858*0.3</f>
        <v>2.0249999999999999</v>
      </c>
      <c r="S793" s="13">
        <f>W793/W$858*0.3</f>
        <v>0.40580357142857143</v>
      </c>
      <c r="T793" s="12" t="e">
        <f>V793/V$858*0.05</f>
        <v>#DIV/0!</v>
      </c>
      <c r="U793" s="14" t="e">
        <f>Q793+R793+S793+T793</f>
        <v>#DIV/0!</v>
      </c>
      <c r="V793" s="15">
        <f>IF(O793="Não",0,1)</f>
        <v>1</v>
      </c>
      <c r="W793" s="15">
        <f>IF(ISERROR(I793+J793+K793+L793+M793+N793),0,I793+J793+K793+L793+M793+N793)</f>
        <v>303</v>
      </c>
      <c r="X793" s="44">
        <f>IF(ISERROR(ABS(1-U793/'Antigo 2020 2'!U793)),0,ABS(1-U793/'Antigo 2020 2'!U793))</f>
        <v>0</v>
      </c>
      <c r="Y793" s="56">
        <f>INT(X793*100000000000)</f>
        <v>0</v>
      </c>
      <c r="Z793" s="15">
        <f>IF(COUNTIF(Y$5:Y793,Y793)&gt;1,RANK(Y793,Y$5:Y$857)+COUNTIF(Y$5:Y793,Y793)-1,RANK(Y793,Y$5:Y$857))</f>
        <v>789</v>
      </c>
    </row>
    <row r="794" spans="1:26" ht="16.5" thickTop="1" thickBot="1">
      <c r="A794" s="65" t="s">
        <v>154</v>
      </c>
      <c r="B794" s="66" t="s">
        <v>1606</v>
      </c>
      <c r="C794" s="67">
        <v>1591.6</v>
      </c>
      <c r="D794" s="67">
        <v>1361</v>
      </c>
      <c r="E794" s="67">
        <f>(C794+D794)/2</f>
        <v>1476.3</v>
      </c>
      <c r="F794" s="68">
        <v>8514</v>
      </c>
      <c r="G794" s="68">
        <f>E794+F794</f>
        <v>9990.2999999999993</v>
      </c>
      <c r="H794" s="68">
        <v>167</v>
      </c>
      <c r="I794" s="68">
        <v>65</v>
      </c>
      <c r="J794" s="68">
        <v>0</v>
      </c>
      <c r="K794" s="68">
        <v>52</v>
      </c>
      <c r="L794" s="68">
        <v>0</v>
      </c>
      <c r="M794" s="68">
        <v>0</v>
      </c>
      <c r="N794" s="68">
        <v>0</v>
      </c>
      <c r="O794" s="68" t="s">
        <v>23</v>
      </c>
      <c r="P794" s="70" t="e">
        <f>$U794</f>
        <v>#DIV/0!</v>
      </c>
      <c r="Q794" s="11">
        <f>G794/G$858*0.35</f>
        <v>2.570088202866593</v>
      </c>
      <c r="R794" s="12">
        <f>H794/H$858*0.3</f>
        <v>0.2505</v>
      </c>
      <c r="S794" s="13">
        <f>W794/W$858*0.3</f>
        <v>0.15669642857142857</v>
      </c>
      <c r="T794" s="12" t="e">
        <f>V794/V$858*0.05</f>
        <v>#DIV/0!</v>
      </c>
      <c r="U794" s="14" t="e">
        <f>Q794+R794+S794+T794</f>
        <v>#DIV/0!</v>
      </c>
      <c r="V794" s="15">
        <f>IF(O794="Não",0,1)</f>
        <v>0</v>
      </c>
      <c r="W794" s="15">
        <f>IF(ISERROR(I794+J794+K794+L794+M794+N794),0,I794+J794+K794+L794+M794+N794)</f>
        <v>117</v>
      </c>
      <c r="X794" s="44">
        <f>IF(ISERROR(ABS(1-U794/'Antigo 2020 2'!U794)),0,ABS(1-U794/'Antigo 2020 2'!U794))</f>
        <v>0</v>
      </c>
      <c r="Y794" s="56">
        <f>INT(X794*100000000000)</f>
        <v>0</v>
      </c>
      <c r="Z794" s="15">
        <f>IF(COUNTIF(Y$5:Y794,Y794)&gt;1,RANK(Y794,Y$5:Y$857)+COUNTIF(Y$5:Y794,Y794)-1,RANK(Y794,Y$5:Y$857))</f>
        <v>790</v>
      </c>
    </row>
    <row r="795" spans="1:26" ht="16.5" thickTop="1" thickBot="1">
      <c r="A795" s="65" t="s">
        <v>1607</v>
      </c>
      <c r="B795" s="66" t="s">
        <v>1608</v>
      </c>
      <c r="C795" s="67">
        <v>1580</v>
      </c>
      <c r="D795" s="67">
        <v>3890</v>
      </c>
      <c r="E795" s="67">
        <f>(C795+D795)/2</f>
        <v>2735</v>
      </c>
      <c r="F795" s="68">
        <v>6953</v>
      </c>
      <c r="G795" s="68">
        <f>E795+F795</f>
        <v>9688</v>
      </c>
      <c r="H795" s="68">
        <v>3920</v>
      </c>
      <c r="I795" s="68">
        <v>309</v>
      </c>
      <c r="J795" s="68">
        <v>0</v>
      </c>
      <c r="K795" s="68">
        <v>421</v>
      </c>
      <c r="L795" s="68">
        <v>0</v>
      </c>
      <c r="M795" s="68">
        <v>0</v>
      </c>
      <c r="N795" s="68">
        <v>950</v>
      </c>
      <c r="O795" s="68" t="s">
        <v>30</v>
      </c>
      <c r="P795" s="70" t="e">
        <f>$U795</f>
        <v>#DIV/0!</v>
      </c>
      <c r="Q795" s="11">
        <f>G795/G$858*0.35</f>
        <v>2.4923190003675115</v>
      </c>
      <c r="R795" s="12">
        <f>H795/H$858*0.3</f>
        <v>5.88</v>
      </c>
      <c r="S795" s="13">
        <f>W795/W$858*0.3</f>
        <v>2.25</v>
      </c>
      <c r="T795" s="12" t="e">
        <f>V795/V$858*0.05</f>
        <v>#DIV/0!</v>
      </c>
      <c r="U795" s="14" t="e">
        <f>Q795+R795+S795+T795</f>
        <v>#DIV/0!</v>
      </c>
      <c r="V795" s="15">
        <f>IF(O795="Não",0,1)</f>
        <v>1</v>
      </c>
      <c r="W795" s="15">
        <f>IF(ISERROR(I795+J795+K795+L795+M795+N795),0,I795+J795+K795+L795+M795+N795)</f>
        <v>1680</v>
      </c>
      <c r="X795" s="44">
        <f>IF(ISERROR(ABS(1-U795/'Antigo 2020 2'!U795)),0,ABS(1-U795/'Antigo 2020 2'!U795))</f>
        <v>0</v>
      </c>
      <c r="Y795" s="56">
        <f>INT(X795*100000000000)</f>
        <v>0</v>
      </c>
      <c r="Z795" s="15">
        <f>IF(COUNTIF(Y$5:Y795,Y795)&gt;1,RANK(Y795,Y$5:Y$857)+COUNTIF(Y$5:Y795,Y795)-1,RANK(Y795,Y$5:Y$857))</f>
        <v>791</v>
      </c>
    </row>
    <row r="796" spans="1:26" ht="16.5" thickTop="1" thickBot="1">
      <c r="A796" s="65" t="s">
        <v>1609</v>
      </c>
      <c r="B796" s="66" t="s">
        <v>1610</v>
      </c>
      <c r="C796" s="67">
        <v>385.55999999999995</v>
      </c>
      <c r="D796" s="67">
        <v>222</v>
      </c>
      <c r="E796" s="67">
        <f>(C796+D796)/2</f>
        <v>303.77999999999997</v>
      </c>
      <c r="F796" s="68">
        <v>6345</v>
      </c>
      <c r="G796" s="68">
        <f>E796+F796</f>
        <v>6648.78</v>
      </c>
      <c r="H796" s="68">
        <v>250</v>
      </c>
      <c r="I796" s="68">
        <v>91</v>
      </c>
      <c r="J796" s="68">
        <v>0</v>
      </c>
      <c r="K796" s="68">
        <v>80</v>
      </c>
      <c r="L796" s="68">
        <v>0</v>
      </c>
      <c r="M796" s="68">
        <v>0</v>
      </c>
      <c r="N796" s="68">
        <v>4</v>
      </c>
      <c r="O796" s="68" t="s">
        <v>30</v>
      </c>
      <c r="P796" s="70" t="e">
        <f>$U796</f>
        <v>#DIV/0!</v>
      </c>
      <c r="Q796" s="11">
        <f>G796/G$858*0.35</f>
        <v>1.7104542447629545</v>
      </c>
      <c r="R796" s="12">
        <f>H796/H$858*0.3</f>
        <v>0.375</v>
      </c>
      <c r="S796" s="13">
        <f>W796/W$858*0.3</f>
        <v>0.234375</v>
      </c>
      <c r="T796" s="12" t="e">
        <f>V796/V$858*0.05</f>
        <v>#DIV/0!</v>
      </c>
      <c r="U796" s="14" t="e">
        <f>Q796+R796+S796+T796</f>
        <v>#DIV/0!</v>
      </c>
      <c r="V796" s="15">
        <f>IF(O796="Não",0,1)</f>
        <v>1</v>
      </c>
      <c r="W796" s="15">
        <f>IF(ISERROR(I796+J796+K796+L796+M796+N796),0,I796+J796+K796+L796+M796+N796)</f>
        <v>175</v>
      </c>
      <c r="X796" s="44">
        <f>IF(ISERROR(ABS(1-U796/'Antigo 2020 2'!U796)),0,ABS(1-U796/'Antigo 2020 2'!U796))</f>
        <v>0</v>
      </c>
      <c r="Y796" s="56">
        <f>INT(X796*100000000000)</f>
        <v>0</v>
      </c>
      <c r="Z796" s="15">
        <f>IF(COUNTIF(Y$5:Y796,Y796)&gt;1,RANK(Y796,Y$5:Y$857)+COUNTIF(Y$5:Y796,Y796)-1,RANK(Y796,Y$5:Y$857))</f>
        <v>792</v>
      </c>
    </row>
    <row r="797" spans="1:26" ht="16.5" thickTop="1" thickBot="1">
      <c r="A797" s="65" t="s">
        <v>1611</v>
      </c>
      <c r="B797" s="66" t="s">
        <v>1612</v>
      </c>
      <c r="C797" s="67">
        <v>7038.4000000000015</v>
      </c>
      <c r="D797" s="67">
        <v>6269</v>
      </c>
      <c r="E797" s="67">
        <f>(C797+D797)/2</f>
        <v>6653.7000000000007</v>
      </c>
      <c r="F797" s="68">
        <v>11172</v>
      </c>
      <c r="G797" s="68">
        <f>E797+F797</f>
        <v>17825.7</v>
      </c>
      <c r="H797" s="68">
        <v>850</v>
      </c>
      <c r="I797" s="68">
        <v>66</v>
      </c>
      <c r="J797" s="68">
        <v>0</v>
      </c>
      <c r="K797" s="68">
        <v>128</v>
      </c>
      <c r="L797" s="68">
        <v>0</v>
      </c>
      <c r="M797" s="68">
        <v>0</v>
      </c>
      <c r="N797" s="68">
        <v>25</v>
      </c>
      <c r="O797" s="68" t="s">
        <v>23</v>
      </c>
      <c r="P797" s="70" t="e">
        <f>$U797</f>
        <v>#DIV/0!</v>
      </c>
      <c r="Q797" s="11">
        <f>G797/G$858*0.35</f>
        <v>4.5858103638368242</v>
      </c>
      <c r="R797" s="12">
        <f>H797/H$858*0.3</f>
        <v>1.2749999999999999</v>
      </c>
      <c r="S797" s="13">
        <f>W797/W$858*0.3</f>
        <v>0.29330357142857139</v>
      </c>
      <c r="T797" s="12" t="e">
        <f>V797/V$858*0.05</f>
        <v>#DIV/0!</v>
      </c>
      <c r="U797" s="14" t="e">
        <f>Q797+R797+S797+T797</f>
        <v>#DIV/0!</v>
      </c>
      <c r="V797" s="15">
        <f>IF(O797="Não",0,1)</f>
        <v>0</v>
      </c>
      <c r="W797" s="15">
        <f>IF(ISERROR(I797+J797+K797+L797+M797+N797),0,I797+J797+K797+L797+M797+N797)</f>
        <v>219</v>
      </c>
      <c r="X797" s="44">
        <f>IF(ISERROR(ABS(1-U797/'Antigo 2020 2'!U797)),0,ABS(1-U797/'Antigo 2020 2'!U797))</f>
        <v>0</v>
      </c>
      <c r="Y797" s="56">
        <f>INT(X797*100000000000)</f>
        <v>0</v>
      </c>
      <c r="Z797" s="15">
        <f>IF(COUNTIF(Y$5:Y797,Y797)&gt;1,RANK(Y797,Y$5:Y$857)+COUNTIF(Y$5:Y797,Y797)-1,RANK(Y797,Y$5:Y$857))</f>
        <v>793</v>
      </c>
    </row>
    <row r="798" spans="1:26" ht="16.5" thickTop="1" thickBot="1">
      <c r="A798" s="65" t="s">
        <v>1613</v>
      </c>
      <c r="B798" s="66" t="s">
        <v>1614</v>
      </c>
      <c r="C798" s="67">
        <v>100.66</v>
      </c>
      <c r="D798" s="67">
        <v>149</v>
      </c>
      <c r="E798" s="67">
        <f>(C798+D798)/2</f>
        <v>124.83</v>
      </c>
      <c r="F798" s="68">
        <v>5093</v>
      </c>
      <c r="G798" s="68">
        <f>E798+F798</f>
        <v>5217.83</v>
      </c>
      <c r="H798" s="68">
        <v>70</v>
      </c>
      <c r="I798" s="68">
        <v>57</v>
      </c>
      <c r="J798" s="68">
        <v>0</v>
      </c>
      <c r="K798" s="68">
        <v>35</v>
      </c>
      <c r="L798" s="68">
        <v>15</v>
      </c>
      <c r="M798" s="68">
        <v>0</v>
      </c>
      <c r="N798" s="68">
        <v>13</v>
      </c>
      <c r="O798" s="68" t="s">
        <v>30</v>
      </c>
      <c r="P798" s="70" t="e">
        <f>$U798</f>
        <v>#DIV/0!</v>
      </c>
      <c r="Q798" s="11">
        <f>G798/G$858*0.35</f>
        <v>1.3423303932377801</v>
      </c>
      <c r="R798" s="12">
        <f>H798/H$858*0.3</f>
        <v>0.105</v>
      </c>
      <c r="S798" s="13">
        <f>W798/W$858*0.3</f>
        <v>0.1607142857142857</v>
      </c>
      <c r="T798" s="12" t="e">
        <f>V798/V$858*0.05</f>
        <v>#DIV/0!</v>
      </c>
      <c r="U798" s="14" t="e">
        <f>Q798+R798+S798+T798</f>
        <v>#DIV/0!</v>
      </c>
      <c r="V798" s="15">
        <f>IF(O798="Não",0,1)</f>
        <v>1</v>
      </c>
      <c r="W798" s="15">
        <f>IF(ISERROR(I798+J798+K798+L798+M798+N798),0,I798+J798+K798+L798+M798+N798)</f>
        <v>120</v>
      </c>
      <c r="X798" s="44">
        <f>IF(ISERROR(ABS(1-U798/'Antigo 2020 2'!U798)),0,ABS(1-U798/'Antigo 2020 2'!U798))</f>
        <v>0</v>
      </c>
      <c r="Y798" s="56">
        <f>INT(X798*100000000000)</f>
        <v>0</v>
      </c>
      <c r="Z798" s="15">
        <f>IF(COUNTIF(Y$5:Y798,Y798)&gt;1,RANK(Y798,Y$5:Y$857)+COUNTIF(Y$5:Y798,Y798)-1,RANK(Y798,Y$5:Y$857))</f>
        <v>794</v>
      </c>
    </row>
    <row r="799" spans="1:26" ht="16.5" thickTop="1" thickBot="1">
      <c r="A799" s="65" t="s">
        <v>1615</v>
      </c>
      <c r="B799" s="66" t="s">
        <v>1616</v>
      </c>
      <c r="C799" s="67">
        <v>12609.5</v>
      </c>
      <c r="D799" s="67">
        <v>12990</v>
      </c>
      <c r="E799" s="67">
        <f>(C799+D799)/2</f>
        <v>12799.75</v>
      </c>
      <c r="F799" s="68">
        <v>7233</v>
      </c>
      <c r="G799" s="68">
        <f>E799+F799</f>
        <v>20032.75</v>
      </c>
      <c r="H799" s="68">
        <v>3730</v>
      </c>
      <c r="I799" s="68">
        <v>220</v>
      </c>
      <c r="J799" s="68">
        <v>0</v>
      </c>
      <c r="K799" s="68">
        <v>5</v>
      </c>
      <c r="L799" s="68">
        <v>0</v>
      </c>
      <c r="M799" s="68">
        <v>0</v>
      </c>
      <c r="N799" s="68">
        <v>50</v>
      </c>
      <c r="O799" s="68" t="s">
        <v>23</v>
      </c>
      <c r="P799" s="70" t="e">
        <f>$U799</f>
        <v>#DIV/0!</v>
      </c>
      <c r="Q799" s="11">
        <f>G799/G$858*0.35</f>
        <v>5.1535924292539503</v>
      </c>
      <c r="R799" s="12">
        <f>H799/H$858*0.3</f>
        <v>5.5949999999999998</v>
      </c>
      <c r="S799" s="13">
        <f>W799/W$858*0.3</f>
        <v>0.3683035714285714</v>
      </c>
      <c r="T799" s="12" t="e">
        <f>V799/V$858*0.05</f>
        <v>#DIV/0!</v>
      </c>
      <c r="U799" s="14" t="e">
        <f>Q799+R799+S799+T799</f>
        <v>#DIV/0!</v>
      </c>
      <c r="V799" s="15">
        <f>IF(O799="Não",0,1)</f>
        <v>0</v>
      </c>
      <c r="W799" s="15">
        <f>IF(ISERROR(I799+J799+K799+L799+M799+N799),0,I799+J799+K799+L799+M799+N799)</f>
        <v>275</v>
      </c>
      <c r="X799" s="44">
        <f>IF(ISERROR(ABS(1-U799/'Antigo 2020 2'!U799)),0,ABS(1-U799/'Antigo 2020 2'!U799))</f>
        <v>0</v>
      </c>
      <c r="Y799" s="56">
        <f>INT(X799*100000000000)</f>
        <v>0</v>
      </c>
      <c r="Z799" s="15">
        <f>IF(COUNTIF(Y$5:Y799,Y799)&gt;1,RANK(Y799,Y$5:Y$857)+COUNTIF(Y$5:Y799,Y799)-1,RANK(Y799,Y$5:Y$857))</f>
        <v>795</v>
      </c>
    </row>
    <row r="800" spans="1:26" ht="16.5" thickTop="1" thickBot="1">
      <c r="A800" s="65" t="s">
        <v>1617</v>
      </c>
      <c r="B800" s="66" t="s">
        <v>1618</v>
      </c>
      <c r="C800" s="67">
        <v>150</v>
      </c>
      <c r="D800" s="67">
        <v>185</v>
      </c>
      <c r="E800" s="67">
        <f>(C800+D800)/2</f>
        <v>167.5</v>
      </c>
      <c r="F800" s="68">
        <v>13611</v>
      </c>
      <c r="G800" s="68">
        <f>E800+F800</f>
        <v>13778.5</v>
      </c>
      <c r="H800" s="68">
        <v>612</v>
      </c>
      <c r="I800" s="68">
        <v>71</v>
      </c>
      <c r="J800" s="68"/>
      <c r="K800" s="68">
        <v>39</v>
      </c>
      <c r="L800" s="68"/>
      <c r="M800" s="68"/>
      <c r="N800" s="68">
        <v>15</v>
      </c>
      <c r="O800" s="68" t="s">
        <v>30</v>
      </c>
      <c r="P800" s="70" t="e">
        <f>$U800</f>
        <v>#DIV/0!</v>
      </c>
      <c r="Q800" s="11">
        <f>G800/G$858*0.35</f>
        <v>3.5446343256155819</v>
      </c>
      <c r="R800" s="12">
        <f>H800/H$858*0.3</f>
        <v>0.91799999999999993</v>
      </c>
      <c r="S800" s="13">
        <f>W800/W$858*0.3</f>
        <v>0.16741071428571427</v>
      </c>
      <c r="T800" s="12" t="e">
        <f>V800/V$858*0.05</f>
        <v>#DIV/0!</v>
      </c>
      <c r="U800" s="14" t="e">
        <f>Q800+R800+S800+T800</f>
        <v>#DIV/0!</v>
      </c>
      <c r="V800" s="15">
        <f>IF(O800="Não",0,1)</f>
        <v>1</v>
      </c>
      <c r="W800" s="15">
        <f>IF(ISERROR(I800+J800+K800+L800+M800+N800),0,I800+J800+K800+L800+M800+N800)</f>
        <v>125</v>
      </c>
      <c r="X800" s="44">
        <f>IF(ISERROR(ABS(1-U800/'Antigo 2020 2'!U800)),0,ABS(1-U800/'Antigo 2020 2'!U800))</f>
        <v>0</v>
      </c>
      <c r="Y800" s="56">
        <f>INT(X800*100000000000)</f>
        <v>0</v>
      </c>
      <c r="Z800" s="15">
        <f>IF(COUNTIF(Y$5:Y800,Y800)&gt;1,RANK(Y800,Y$5:Y$857)+COUNTIF(Y$5:Y800,Y800)-1,RANK(Y800,Y$5:Y$857))</f>
        <v>796</v>
      </c>
    </row>
    <row r="801" spans="1:26" ht="25.5" thickTop="1" thickBot="1">
      <c r="A801" s="65" t="s">
        <v>1619</v>
      </c>
      <c r="B801" s="66" t="s">
        <v>1620</v>
      </c>
      <c r="C801" s="67">
        <v>825</v>
      </c>
      <c r="D801" s="67">
        <v>835</v>
      </c>
      <c r="E801" s="67">
        <f>(C801+D801)/2</f>
        <v>830</v>
      </c>
      <c r="F801" s="68">
        <v>4888</v>
      </c>
      <c r="G801" s="68">
        <f>E801+F801</f>
        <v>5718</v>
      </c>
      <c r="H801" s="68">
        <v>325</v>
      </c>
      <c r="I801" s="68">
        <v>131</v>
      </c>
      <c r="J801" s="68">
        <v>0</v>
      </c>
      <c r="K801" s="68">
        <v>25</v>
      </c>
      <c r="L801" s="68">
        <v>0</v>
      </c>
      <c r="M801" s="68">
        <v>0</v>
      </c>
      <c r="N801" s="68">
        <v>5</v>
      </c>
      <c r="O801" s="68" t="s">
        <v>23</v>
      </c>
      <c r="P801" s="70" t="e">
        <f>$U801</f>
        <v>#DIV/0!</v>
      </c>
      <c r="Q801" s="11">
        <f>G801/G$858*0.35</f>
        <v>1.4710033076074971</v>
      </c>
      <c r="R801" s="12">
        <f>H801/H$858*0.3</f>
        <v>0.48749999999999999</v>
      </c>
      <c r="S801" s="13">
        <f>W801/W$858*0.3</f>
        <v>0.21562499999999998</v>
      </c>
      <c r="T801" s="12" t="e">
        <f>V801/V$858*0.05</f>
        <v>#DIV/0!</v>
      </c>
      <c r="U801" s="14" t="e">
        <f>Q801+R801+S801+T801</f>
        <v>#DIV/0!</v>
      </c>
      <c r="V801" s="15">
        <f>IF(O801="Não",0,1)</f>
        <v>0</v>
      </c>
      <c r="W801" s="15">
        <f>IF(ISERROR(I801+J801+K801+L801+M801+N801),0,I801+J801+K801+L801+M801+N801)</f>
        <v>161</v>
      </c>
      <c r="X801" s="44">
        <f>IF(ISERROR(ABS(1-U801/'Antigo 2020 2'!U801)),0,ABS(1-U801/'Antigo 2020 2'!U801))</f>
        <v>0</v>
      </c>
      <c r="Y801" s="56">
        <f>INT(X801*100000000000)</f>
        <v>0</v>
      </c>
      <c r="Z801" s="15">
        <f>IF(COUNTIF(Y$5:Y801,Y801)&gt;1,RANK(Y801,Y$5:Y$857)+COUNTIF(Y$5:Y801,Y801)-1,RANK(Y801,Y$5:Y$857))</f>
        <v>797</v>
      </c>
    </row>
    <row r="802" spans="1:26" ht="16.5" thickTop="1" thickBot="1">
      <c r="A802" s="65" t="s">
        <v>1621</v>
      </c>
      <c r="B802" s="66" t="s">
        <v>1622</v>
      </c>
      <c r="C802" s="67">
        <v>479.6</v>
      </c>
      <c r="D802" s="67">
        <v>448</v>
      </c>
      <c r="E802" s="67">
        <f>(C802+D802)/2</f>
        <v>463.8</v>
      </c>
      <c r="F802" s="68">
        <v>3991</v>
      </c>
      <c r="G802" s="68">
        <f>E802+F802</f>
        <v>4454.8</v>
      </c>
      <c r="H802" s="68">
        <v>330</v>
      </c>
      <c r="I802" s="68">
        <v>164</v>
      </c>
      <c r="J802" s="68">
        <v>0</v>
      </c>
      <c r="K802" s="68">
        <v>12</v>
      </c>
      <c r="L802" s="68">
        <v>15</v>
      </c>
      <c r="M802" s="68">
        <v>0</v>
      </c>
      <c r="N802" s="68">
        <v>5</v>
      </c>
      <c r="O802" s="68" t="s">
        <v>23</v>
      </c>
      <c r="P802" s="70" t="e">
        <f>$U802</f>
        <v>#DIV/0!</v>
      </c>
      <c r="Q802" s="11">
        <f>G802/G$858*0.35</f>
        <v>1.146034546122749</v>
      </c>
      <c r="R802" s="12">
        <f>H802/H$858*0.3</f>
        <v>0.49499999999999994</v>
      </c>
      <c r="S802" s="13">
        <f>W802/W$858*0.3</f>
        <v>0.26250000000000001</v>
      </c>
      <c r="T802" s="12" t="e">
        <f>V802/V$858*0.05</f>
        <v>#DIV/0!</v>
      </c>
      <c r="U802" s="14" t="e">
        <f>Q802+R802+S802+T802</f>
        <v>#DIV/0!</v>
      </c>
      <c r="V802" s="15">
        <f>IF(O802="Não",0,1)</f>
        <v>0</v>
      </c>
      <c r="W802" s="15">
        <f>IF(ISERROR(I802+J802+K802+L802+M802+N802),0,I802+J802+K802+L802+M802+N802)</f>
        <v>196</v>
      </c>
      <c r="X802" s="44">
        <f>IF(ISERROR(ABS(1-U802/'Antigo 2020 2'!U802)),0,ABS(1-U802/'Antigo 2020 2'!U802))</f>
        <v>0</v>
      </c>
      <c r="Y802" s="56">
        <f>INT(X802*100000000000)</f>
        <v>0</v>
      </c>
      <c r="Z802" s="15">
        <f>IF(COUNTIF(Y$5:Y802,Y802)&gt;1,RANK(Y802,Y$5:Y$857)+COUNTIF(Y$5:Y802,Y802)-1,RANK(Y802,Y$5:Y$857))</f>
        <v>798</v>
      </c>
    </row>
    <row r="803" spans="1:26" ht="16.5" thickTop="1" thickBot="1">
      <c r="A803" s="65" t="s">
        <v>1623</v>
      </c>
      <c r="B803" s="66" t="s">
        <v>1624</v>
      </c>
      <c r="C803" s="67">
        <v>3510.5</v>
      </c>
      <c r="D803" s="67">
        <v>3628</v>
      </c>
      <c r="E803" s="67">
        <f>(C803+D803)/2</f>
        <v>3569.25</v>
      </c>
      <c r="F803" s="68">
        <v>16264</v>
      </c>
      <c r="G803" s="68">
        <f>E803+F803</f>
        <v>19833.25</v>
      </c>
      <c r="H803" s="68">
        <v>2930</v>
      </c>
      <c r="I803" s="68">
        <v>476</v>
      </c>
      <c r="J803" s="68">
        <v>0</v>
      </c>
      <c r="K803" s="68">
        <v>1465</v>
      </c>
      <c r="L803" s="68">
        <v>0</v>
      </c>
      <c r="M803" s="68">
        <v>0</v>
      </c>
      <c r="N803" s="68">
        <v>1500</v>
      </c>
      <c r="O803" s="68" t="s">
        <v>30</v>
      </c>
      <c r="P803" s="70" t="e">
        <f>$U803</f>
        <v>#DIV/0!</v>
      </c>
      <c r="Q803" s="11">
        <f>G803/G$858*0.35</f>
        <v>5.1022693862550534</v>
      </c>
      <c r="R803" s="12">
        <f>H803/H$858*0.3</f>
        <v>4.3949999999999996</v>
      </c>
      <c r="S803" s="13">
        <f>W803/W$858*0.3</f>
        <v>4.6084821428571425</v>
      </c>
      <c r="T803" s="12" t="e">
        <f>V803/V$858*0.05</f>
        <v>#DIV/0!</v>
      </c>
      <c r="U803" s="14" t="e">
        <f>Q803+R803+S803+T803</f>
        <v>#DIV/0!</v>
      </c>
      <c r="V803" s="15">
        <f>IF(O803="Não",0,1)</f>
        <v>1</v>
      </c>
      <c r="W803" s="15">
        <f>IF(ISERROR(I803+J803+K803+L803+M803+N803),0,I803+J803+K803+L803+M803+N803)</f>
        <v>3441</v>
      </c>
      <c r="X803" s="44">
        <f>IF(ISERROR(ABS(1-U803/'Antigo 2020 2'!U803)),0,ABS(1-U803/'Antigo 2020 2'!U803))</f>
        <v>0</v>
      </c>
      <c r="Y803" s="56">
        <f>INT(X803*100000000000)</f>
        <v>0</v>
      </c>
      <c r="Z803" s="15">
        <f>IF(COUNTIF(Y$5:Y803,Y803)&gt;1,RANK(Y803,Y$5:Y$857)+COUNTIF(Y$5:Y803,Y803)-1,RANK(Y803,Y$5:Y$857))</f>
        <v>799</v>
      </c>
    </row>
    <row r="804" spans="1:26" ht="16.5" thickTop="1" thickBot="1">
      <c r="A804" s="65" t="s">
        <v>1625</v>
      </c>
      <c r="B804" s="66" t="s">
        <v>1626</v>
      </c>
      <c r="C804" s="67">
        <v>1511.9</v>
      </c>
      <c r="D804" s="67">
        <v>1334</v>
      </c>
      <c r="E804" s="67">
        <f>(C804+D804)/2</f>
        <v>1422.95</v>
      </c>
      <c r="F804" s="68">
        <v>8985</v>
      </c>
      <c r="G804" s="68">
        <f>E804+F804</f>
        <v>10407.950000000001</v>
      </c>
      <c r="H804" s="68">
        <v>420</v>
      </c>
      <c r="I804" s="68">
        <v>63</v>
      </c>
      <c r="J804" s="68"/>
      <c r="K804" s="68">
        <v>225</v>
      </c>
      <c r="L804" s="68"/>
      <c r="M804" s="68"/>
      <c r="N804" s="68">
        <v>8</v>
      </c>
      <c r="O804" s="68" t="s">
        <v>30</v>
      </c>
      <c r="P804" s="70" t="e">
        <f>$U804</f>
        <v>#DIV/0!</v>
      </c>
      <c r="Q804" s="11">
        <f>G804/G$858*0.35</f>
        <v>2.6775321572951118</v>
      </c>
      <c r="R804" s="12">
        <f>H804/H$858*0.3</f>
        <v>0.63</v>
      </c>
      <c r="S804" s="13">
        <f>W804/W$858*0.3</f>
        <v>0.39642857142857141</v>
      </c>
      <c r="T804" s="12" t="e">
        <f>V804/V$858*0.05</f>
        <v>#DIV/0!</v>
      </c>
      <c r="U804" s="14" t="e">
        <f>Q804+R804+S804+T804</f>
        <v>#DIV/0!</v>
      </c>
      <c r="V804" s="15">
        <f>IF(O804="Não",0,1)</f>
        <v>1</v>
      </c>
      <c r="W804" s="15">
        <f>IF(ISERROR(I804+J804+K804+L804+M804+N804),0,I804+J804+K804+L804+M804+N804)</f>
        <v>296</v>
      </c>
      <c r="X804" s="44">
        <f>IF(ISERROR(ABS(1-U804/'Antigo 2020 2'!U804)),0,ABS(1-U804/'Antigo 2020 2'!U804))</f>
        <v>0</v>
      </c>
      <c r="Y804" s="56">
        <f>INT(X804*100000000000)</f>
        <v>0</v>
      </c>
      <c r="Z804" s="15">
        <f>IF(COUNTIF(Y$5:Y804,Y804)&gt;1,RANK(Y804,Y$5:Y$857)+COUNTIF(Y$5:Y804,Y804)-1,RANK(Y804,Y$5:Y$857))</f>
        <v>800</v>
      </c>
    </row>
    <row r="805" spans="1:26" ht="16.5" thickTop="1" thickBot="1">
      <c r="A805" s="65" t="s">
        <v>1627</v>
      </c>
      <c r="B805" s="66" t="s">
        <v>1628</v>
      </c>
      <c r="C805" s="67">
        <v>12504.6</v>
      </c>
      <c r="D805" s="67">
        <v>11653</v>
      </c>
      <c r="E805" s="67">
        <f>(C805+D805)/2</f>
        <v>12078.8</v>
      </c>
      <c r="F805" s="68">
        <v>35583</v>
      </c>
      <c r="G805" s="68">
        <f>E805+F805</f>
        <v>47661.8</v>
      </c>
      <c r="H805" s="68">
        <v>908</v>
      </c>
      <c r="I805" s="68">
        <v>109</v>
      </c>
      <c r="J805" s="68">
        <v>0</v>
      </c>
      <c r="K805" s="68">
        <v>95</v>
      </c>
      <c r="L805" s="68">
        <v>58</v>
      </c>
      <c r="M805" s="68">
        <v>114</v>
      </c>
      <c r="N805" s="68">
        <v>32</v>
      </c>
      <c r="O805" s="68" t="s">
        <v>30</v>
      </c>
      <c r="P805" s="70" t="e">
        <f>$U805</f>
        <v>#DIV/0!</v>
      </c>
      <c r="Q805" s="11">
        <f>G805/G$858*0.35</f>
        <v>12.261396545387726</v>
      </c>
      <c r="R805" s="12">
        <f>H805/H$858*0.3</f>
        <v>1.3619999999999999</v>
      </c>
      <c r="S805" s="13">
        <f>W805/W$858*0.3</f>
        <v>0.54642857142857137</v>
      </c>
      <c r="T805" s="12" t="e">
        <f>V805/V$858*0.05</f>
        <v>#DIV/0!</v>
      </c>
      <c r="U805" s="14" t="e">
        <f>Q805+R805+S805+T805</f>
        <v>#DIV/0!</v>
      </c>
      <c r="V805" s="15">
        <f>IF(O805="Não",0,1)</f>
        <v>1</v>
      </c>
      <c r="W805" s="15">
        <f>IF(ISERROR(I805+J805+K805+L805+M805+N805),0,I805+J805+K805+L805+M805+N805)</f>
        <v>408</v>
      </c>
      <c r="X805" s="44">
        <f>IF(ISERROR(ABS(1-U805/'Antigo 2020 2'!U805)),0,ABS(1-U805/'Antigo 2020 2'!U805))</f>
        <v>0</v>
      </c>
      <c r="Y805" s="56">
        <f>INT(X805*100000000000)</f>
        <v>0</v>
      </c>
      <c r="Z805" s="15">
        <f>IF(COUNTIF(Y$5:Y805,Y805)&gt;1,RANK(Y805,Y$5:Y$857)+COUNTIF(Y$5:Y805,Y805)-1,RANK(Y805,Y$5:Y$857))</f>
        <v>801</v>
      </c>
    </row>
    <row r="806" spans="1:26" ht="16.5" thickTop="1" thickBot="1">
      <c r="A806" s="65" t="s">
        <v>1629</v>
      </c>
      <c r="B806" s="66" t="s">
        <v>1630</v>
      </c>
      <c r="C806" s="67">
        <v>4815.5</v>
      </c>
      <c r="D806" s="67">
        <v>4917</v>
      </c>
      <c r="E806" s="67">
        <f>(C806+D806)/2</f>
        <v>4866.25</v>
      </c>
      <c r="F806" s="68">
        <v>15141</v>
      </c>
      <c r="G806" s="68">
        <f>E806+F806</f>
        <v>20007.25</v>
      </c>
      <c r="H806" s="68">
        <v>340</v>
      </c>
      <c r="I806" s="68">
        <v>110</v>
      </c>
      <c r="J806" s="68"/>
      <c r="K806" s="68">
        <v>43</v>
      </c>
      <c r="L806" s="68"/>
      <c r="M806" s="68">
        <v>26</v>
      </c>
      <c r="N806" s="68"/>
      <c r="O806" s="68" t="s">
        <v>23</v>
      </c>
      <c r="P806" s="70" t="e">
        <f>$U806</f>
        <v>#DIV/0!</v>
      </c>
      <c r="Q806" s="11">
        <f>G806/G$858*0.35</f>
        <v>5.1470323410510836</v>
      </c>
      <c r="R806" s="12">
        <f>H806/H$858*0.3</f>
        <v>0.51</v>
      </c>
      <c r="S806" s="13">
        <f>W806/W$858*0.3</f>
        <v>0.23973214285714287</v>
      </c>
      <c r="T806" s="12" t="e">
        <f>V806/V$858*0.05</f>
        <v>#DIV/0!</v>
      </c>
      <c r="U806" s="14" t="e">
        <f>Q806+R806+S806+T806</f>
        <v>#DIV/0!</v>
      </c>
      <c r="V806" s="15">
        <f>IF(O806="Não",0,1)</f>
        <v>0</v>
      </c>
      <c r="W806" s="15">
        <f>IF(ISERROR(I806+J806+K806+L806+M806+N806),0,I806+J806+K806+L806+M806+N806)</f>
        <v>179</v>
      </c>
      <c r="X806" s="44">
        <f>IF(ISERROR(ABS(1-U806/'Antigo 2020 2'!U806)),0,ABS(1-U806/'Antigo 2020 2'!U806))</f>
        <v>0</v>
      </c>
      <c r="Y806" s="56">
        <f>INT(X806*100000000000)</f>
        <v>0</v>
      </c>
      <c r="Z806" s="15">
        <f>IF(COUNTIF(Y$5:Y806,Y806)&gt;1,RANK(Y806,Y$5:Y$857)+COUNTIF(Y$5:Y806,Y806)-1,RANK(Y806,Y$5:Y$857))</f>
        <v>802</v>
      </c>
    </row>
    <row r="807" spans="1:26" ht="25.5" thickTop="1" thickBot="1">
      <c r="A807" s="65" t="s">
        <v>1631</v>
      </c>
      <c r="B807" s="66" t="s">
        <v>1632</v>
      </c>
      <c r="C807" s="67">
        <v>0</v>
      </c>
      <c r="D807" s="67">
        <v>0</v>
      </c>
      <c r="E807" s="67">
        <f>(C807+D807)/2</f>
        <v>0</v>
      </c>
      <c r="F807" s="68">
        <v>4739</v>
      </c>
      <c r="G807" s="68">
        <f>E807+F807</f>
        <v>4739</v>
      </c>
      <c r="H807" s="68">
        <v>256</v>
      </c>
      <c r="I807" s="68">
        <v>0</v>
      </c>
      <c r="J807" s="68">
        <v>0</v>
      </c>
      <c r="K807" s="68">
        <v>0</v>
      </c>
      <c r="L807" s="68">
        <v>0</v>
      </c>
      <c r="M807" s="68">
        <v>0</v>
      </c>
      <c r="N807" s="68">
        <v>22</v>
      </c>
      <c r="O807" s="68" t="s">
        <v>23</v>
      </c>
      <c r="P807" s="70" t="e">
        <f>$U807</f>
        <v>#DIV/0!</v>
      </c>
      <c r="Q807" s="11">
        <f>G807/G$858*0.35</f>
        <v>1.2191473722895994</v>
      </c>
      <c r="R807" s="12">
        <f>H807/H$858*0.3</f>
        <v>0.38400000000000001</v>
      </c>
      <c r="S807" s="13">
        <f>W807/W$858*0.3</f>
        <v>2.9464285714285714E-2</v>
      </c>
      <c r="T807" s="12" t="e">
        <f>V807/V$858*0.05</f>
        <v>#DIV/0!</v>
      </c>
      <c r="U807" s="14" t="e">
        <f>Q807+R807+S807+T807</f>
        <v>#DIV/0!</v>
      </c>
      <c r="V807" s="15">
        <f>IF(O807="Não",0,1)</f>
        <v>0</v>
      </c>
      <c r="W807" s="15">
        <f>IF(ISERROR(I807+J807+K807+L807+M807+N807),0,I807+J807+K807+L807+M807+N807)</f>
        <v>22</v>
      </c>
      <c r="X807" s="44">
        <f>IF(ISERROR(ABS(1-U807/'Antigo 2020 2'!U807)),0,ABS(1-U807/'Antigo 2020 2'!U807))</f>
        <v>0</v>
      </c>
      <c r="Y807" s="56">
        <f>INT(X807*100000000000)</f>
        <v>0</v>
      </c>
      <c r="Z807" s="15">
        <f>IF(COUNTIF(Y$5:Y807,Y807)&gt;1,RANK(Y807,Y$5:Y$857)+COUNTIF(Y$5:Y807,Y807)-1,RANK(Y807,Y$5:Y$857))</f>
        <v>803</v>
      </c>
    </row>
    <row r="808" spans="1:26" ht="16.5" thickTop="1" thickBot="1">
      <c r="A808" s="65" t="s">
        <v>1633</v>
      </c>
      <c r="B808" s="66" t="s">
        <v>1634</v>
      </c>
      <c r="C808" s="67">
        <v>1239</v>
      </c>
      <c r="D808" s="67">
        <v>1751</v>
      </c>
      <c r="E808" s="67">
        <f>(C808+D808)/2</f>
        <v>1495</v>
      </c>
      <c r="F808" s="68">
        <v>11383</v>
      </c>
      <c r="G808" s="68">
        <f>E808+F808</f>
        <v>12878</v>
      </c>
      <c r="H808" s="68">
        <v>1500</v>
      </c>
      <c r="I808" s="68">
        <v>256</v>
      </c>
      <c r="J808" s="68">
        <v>0</v>
      </c>
      <c r="K808" s="68">
        <v>0</v>
      </c>
      <c r="L808" s="68">
        <v>0</v>
      </c>
      <c r="M808" s="68">
        <v>0</v>
      </c>
      <c r="N808" s="68">
        <v>0</v>
      </c>
      <c r="O808" s="68" t="s">
        <v>23</v>
      </c>
      <c r="P808" s="70" t="e">
        <f>$U808</f>
        <v>#DIV/0!</v>
      </c>
      <c r="Q808" s="11">
        <f>G808/G$858*0.35</f>
        <v>3.3129731716280779</v>
      </c>
      <c r="R808" s="12">
        <f>H808/H$858*0.3</f>
        <v>2.25</v>
      </c>
      <c r="S808" s="13">
        <f>W808/W$858*0.3</f>
        <v>0.3428571428571428</v>
      </c>
      <c r="T808" s="12" t="e">
        <f>V808/V$858*0.05</f>
        <v>#DIV/0!</v>
      </c>
      <c r="U808" s="14" t="e">
        <f>Q808+R808+S808+T808</f>
        <v>#DIV/0!</v>
      </c>
      <c r="V808" s="15">
        <f>IF(O808="Não",0,1)</f>
        <v>0</v>
      </c>
      <c r="W808" s="15">
        <f>IF(ISERROR(I808+J808+K808+L808+M808+N808),0,I808+J808+K808+L808+M808+N808)</f>
        <v>256</v>
      </c>
      <c r="X808" s="44">
        <f>IF(ISERROR(ABS(1-U808/'Antigo 2020 2'!U808)),0,ABS(1-U808/'Antigo 2020 2'!U808))</f>
        <v>0</v>
      </c>
      <c r="Y808" s="56">
        <f>INT(X808*100000000000)</f>
        <v>0</v>
      </c>
      <c r="Z808" s="15">
        <f>IF(COUNTIF(Y$5:Y808,Y808)&gt;1,RANK(Y808,Y$5:Y$857)+COUNTIF(Y$5:Y808,Y808)-1,RANK(Y808,Y$5:Y$857))</f>
        <v>804</v>
      </c>
    </row>
    <row r="809" spans="1:26" ht="16.5" thickTop="1" thickBot="1">
      <c r="A809" s="65" t="s">
        <v>1635</v>
      </c>
      <c r="B809" s="66" t="s">
        <v>1636</v>
      </c>
      <c r="C809" s="67">
        <v>1339.8999999999999</v>
      </c>
      <c r="D809" s="67">
        <v>1375</v>
      </c>
      <c r="E809" s="67">
        <f>(C809+D809)/2</f>
        <v>1357.4499999999998</v>
      </c>
      <c r="F809" s="68">
        <v>1236</v>
      </c>
      <c r="G809" s="68">
        <f>E809+F809</f>
        <v>2593.4499999999998</v>
      </c>
      <c r="H809" s="68">
        <v>1200</v>
      </c>
      <c r="I809" s="68">
        <v>166</v>
      </c>
      <c r="J809" s="68">
        <v>0</v>
      </c>
      <c r="K809" s="68">
        <v>35</v>
      </c>
      <c r="L809" s="68">
        <v>30</v>
      </c>
      <c r="M809" s="68">
        <v>30</v>
      </c>
      <c r="N809" s="68">
        <v>11</v>
      </c>
      <c r="O809" s="68" t="s">
        <v>23</v>
      </c>
      <c r="P809" s="70" t="e">
        <f>$U809</f>
        <v>#DIV/0!</v>
      </c>
      <c r="Q809" s="11">
        <f>G809/G$858*0.35</f>
        <v>0.66718669606762215</v>
      </c>
      <c r="R809" s="12">
        <f>H809/H$858*0.3</f>
        <v>1.7999999999999998</v>
      </c>
      <c r="S809" s="13">
        <f>W809/W$858*0.3</f>
        <v>0.36428571428571427</v>
      </c>
      <c r="T809" s="12" t="e">
        <f>V809/V$858*0.05</f>
        <v>#DIV/0!</v>
      </c>
      <c r="U809" s="14" t="e">
        <f>Q809+R809+S809+T809</f>
        <v>#DIV/0!</v>
      </c>
      <c r="V809" s="15">
        <f>IF(O809="Não",0,1)</f>
        <v>0</v>
      </c>
      <c r="W809" s="15">
        <f>IF(ISERROR(I809+J809+K809+L809+M809+N809),0,I809+J809+K809+L809+M809+N809)</f>
        <v>272</v>
      </c>
      <c r="X809" s="44">
        <f>IF(ISERROR(ABS(1-U809/'Antigo 2020 2'!U809)),0,ABS(1-U809/'Antigo 2020 2'!U809))</f>
        <v>0</v>
      </c>
      <c r="Y809" s="56">
        <f>INT(X809*100000000000)</f>
        <v>0</v>
      </c>
      <c r="Z809" s="15">
        <f>IF(COUNTIF(Y$5:Y809,Y809)&gt;1,RANK(Y809,Y$5:Y$857)+COUNTIF(Y$5:Y809,Y809)-1,RANK(Y809,Y$5:Y$857))</f>
        <v>805</v>
      </c>
    </row>
    <row r="810" spans="1:26" ht="16.5" thickTop="1" thickBot="1">
      <c r="A810" s="65" t="s">
        <v>48</v>
      </c>
      <c r="B810" s="66" t="s">
        <v>1637</v>
      </c>
      <c r="C810" s="67">
        <v>5717</v>
      </c>
      <c r="D810" s="67">
        <v>4180</v>
      </c>
      <c r="E810" s="67">
        <f>(C810+D810)/2</f>
        <v>4948.5</v>
      </c>
      <c r="F810" s="68">
        <v>118476</v>
      </c>
      <c r="G810" s="68">
        <f>E810+F810</f>
        <v>123424.5</v>
      </c>
      <c r="H810" s="68">
        <v>7200</v>
      </c>
      <c r="I810" s="68">
        <v>375</v>
      </c>
      <c r="J810" s="68">
        <v>0</v>
      </c>
      <c r="K810" s="68">
        <v>450</v>
      </c>
      <c r="L810" s="68">
        <v>320</v>
      </c>
      <c r="M810" s="68">
        <v>0</v>
      </c>
      <c r="N810" s="68">
        <v>750</v>
      </c>
      <c r="O810" s="68" t="s">
        <v>30</v>
      </c>
      <c r="P810" s="70" t="e">
        <f>$U810</f>
        <v>#DIV/0!</v>
      </c>
      <c r="Q810" s="11">
        <f>G810/G$858*0.35</f>
        <v>31.751984564498347</v>
      </c>
      <c r="R810" s="12">
        <f>H810/H$858*0.3</f>
        <v>10.799999999999999</v>
      </c>
      <c r="S810" s="13">
        <f>W810/W$858*0.3</f>
        <v>2.5379464285714284</v>
      </c>
      <c r="T810" s="12" t="e">
        <f>V810/V$858*0.05</f>
        <v>#DIV/0!</v>
      </c>
      <c r="U810" s="14" t="e">
        <f>Q810+R810+S810+T810</f>
        <v>#DIV/0!</v>
      </c>
      <c r="V810" s="15">
        <f>IF(O810="Não",0,1)</f>
        <v>1</v>
      </c>
      <c r="W810" s="15">
        <f>IF(ISERROR(I810+J810+K810+L810+M810+N810),0,I810+J810+K810+L810+M810+N810)</f>
        <v>1895</v>
      </c>
      <c r="X810" s="44">
        <f>IF(ISERROR(ABS(1-U810/'Antigo 2020 2'!U810)),0,ABS(1-U810/'Antigo 2020 2'!U810))</f>
        <v>0</v>
      </c>
      <c r="Y810" s="56">
        <f>INT(X810*100000000000)</f>
        <v>0</v>
      </c>
      <c r="Z810" s="15">
        <f>IF(COUNTIF(Y$5:Y810,Y810)&gt;1,RANK(Y810,Y$5:Y$857)+COUNTIF(Y$5:Y810,Y810)-1,RANK(Y810,Y$5:Y$857))</f>
        <v>806</v>
      </c>
    </row>
    <row r="811" spans="1:26" ht="16.5" thickTop="1" thickBot="1">
      <c r="A811" s="65" t="s">
        <v>1638</v>
      </c>
      <c r="B811" s="66" t="s">
        <v>1639</v>
      </c>
      <c r="C811" s="67">
        <v>8.5</v>
      </c>
      <c r="D811" s="67">
        <v>9</v>
      </c>
      <c r="E811" s="67">
        <f>(C811+D811)/2</f>
        <v>8.75</v>
      </c>
      <c r="F811" s="68">
        <v>211</v>
      </c>
      <c r="G811" s="68">
        <f>E811+F811</f>
        <v>219.75</v>
      </c>
      <c r="H811" s="68">
        <v>65</v>
      </c>
      <c r="I811" s="68">
        <v>30</v>
      </c>
      <c r="J811" s="68">
        <v>0</v>
      </c>
      <c r="K811" s="68">
        <v>12</v>
      </c>
      <c r="L811" s="68">
        <v>0</v>
      </c>
      <c r="M811" s="68">
        <v>0</v>
      </c>
      <c r="N811" s="68">
        <v>40</v>
      </c>
      <c r="O811" s="68" t="s">
        <v>23</v>
      </c>
      <c r="P811" s="70" t="e">
        <f>$U811</f>
        <v>#DIV/0!</v>
      </c>
      <c r="Q811" s="11">
        <f>G811/G$858*0.35</f>
        <v>5.6532524807056228E-2</v>
      </c>
      <c r="R811" s="12">
        <f>H811/H$858*0.3</f>
        <v>9.7500000000000003E-2</v>
      </c>
      <c r="S811" s="13">
        <f>W811/W$858*0.3</f>
        <v>0.10982142857142856</v>
      </c>
      <c r="T811" s="12" t="e">
        <f>V811/V$858*0.05</f>
        <v>#DIV/0!</v>
      </c>
      <c r="U811" s="14" t="e">
        <f>Q811+R811+S811+T811</f>
        <v>#DIV/0!</v>
      </c>
      <c r="V811" s="15">
        <f>IF(O811="Não",0,1)</f>
        <v>0</v>
      </c>
      <c r="W811" s="15">
        <f>IF(ISERROR(I811+J811+K811+L811+M811+N811),0,I811+J811+K811+L811+M811+N811)</f>
        <v>82</v>
      </c>
      <c r="X811" s="44">
        <f>IF(ISERROR(ABS(1-U811/'Antigo 2020 2'!U811)),0,ABS(1-U811/'Antigo 2020 2'!U811))</f>
        <v>0</v>
      </c>
      <c r="Y811" s="56">
        <f>INT(X811*100000000000)</f>
        <v>0</v>
      </c>
      <c r="Z811" s="15">
        <f>IF(COUNTIF(Y$5:Y811,Y811)&gt;1,RANK(Y811,Y$5:Y$857)+COUNTIF(Y$5:Y811,Y811)-1,RANK(Y811,Y$5:Y$857))</f>
        <v>807</v>
      </c>
    </row>
    <row r="812" spans="1:26" ht="16.5" thickTop="1" thickBot="1">
      <c r="A812" s="65" t="s">
        <v>1640</v>
      </c>
      <c r="B812" s="66" t="s">
        <v>1641</v>
      </c>
      <c r="C812" s="67">
        <v>1280</v>
      </c>
      <c r="D812" s="67">
        <v>1180</v>
      </c>
      <c r="E812" s="67">
        <f>(C812+D812)/2</f>
        <v>1230</v>
      </c>
      <c r="F812" s="68">
        <v>1460</v>
      </c>
      <c r="G812" s="68">
        <f>E812+F812</f>
        <v>2690</v>
      </c>
      <c r="H812" s="68">
        <v>185</v>
      </c>
      <c r="I812" s="68">
        <v>60</v>
      </c>
      <c r="J812" s="68">
        <v>0</v>
      </c>
      <c r="K812" s="68">
        <v>40</v>
      </c>
      <c r="L812" s="68">
        <v>0</v>
      </c>
      <c r="M812" s="68">
        <v>0</v>
      </c>
      <c r="N812" s="68">
        <v>73</v>
      </c>
      <c r="O812" s="68" t="s">
        <v>23</v>
      </c>
      <c r="P812" s="70" t="e">
        <f>$U812</f>
        <v>#DIV/0!</v>
      </c>
      <c r="Q812" s="11">
        <f>G812/G$858*0.35</f>
        <v>0.69202499081220137</v>
      </c>
      <c r="R812" s="12">
        <f>H812/H$858*0.3</f>
        <v>0.27750000000000002</v>
      </c>
      <c r="S812" s="13">
        <f>W812/W$858*0.3</f>
        <v>0.23169642857142858</v>
      </c>
      <c r="T812" s="12" t="e">
        <f>V812/V$858*0.05</f>
        <v>#DIV/0!</v>
      </c>
      <c r="U812" s="14" t="e">
        <f>Q812+R812+S812+T812</f>
        <v>#DIV/0!</v>
      </c>
      <c r="V812" s="15">
        <f>IF(O812="Não",0,1)</f>
        <v>0</v>
      </c>
      <c r="W812" s="15">
        <f>IF(ISERROR(I812+J812+K812+L812+M812+N812),0,I812+J812+K812+L812+M812+N812)</f>
        <v>173</v>
      </c>
      <c r="X812" s="44">
        <f>IF(ISERROR(ABS(1-U812/'Antigo 2020 2'!U812)),0,ABS(1-U812/'Antigo 2020 2'!U812))</f>
        <v>0</v>
      </c>
      <c r="Y812" s="56">
        <f>INT(X812*100000000000)</f>
        <v>0</v>
      </c>
      <c r="Z812" s="15">
        <f>IF(COUNTIF(Y$5:Y812,Y812)&gt;1,RANK(Y812,Y$5:Y$857)+COUNTIF(Y$5:Y812,Y812)-1,RANK(Y812,Y$5:Y$857))</f>
        <v>808</v>
      </c>
    </row>
    <row r="813" spans="1:26" ht="16.5" thickTop="1" thickBot="1">
      <c r="A813" s="65" t="s">
        <v>1642</v>
      </c>
      <c r="B813" s="66" t="s">
        <v>1643</v>
      </c>
      <c r="C813" s="67">
        <v>14838</v>
      </c>
      <c r="D813" s="67">
        <v>15937</v>
      </c>
      <c r="E813" s="67">
        <f>(C813+D813)/2</f>
        <v>15387.5</v>
      </c>
      <c r="F813" s="68">
        <v>53137</v>
      </c>
      <c r="G813" s="68">
        <f>E813+F813</f>
        <v>68524.5</v>
      </c>
      <c r="H813" s="68">
        <v>1400</v>
      </c>
      <c r="I813" s="68">
        <v>37</v>
      </c>
      <c r="J813" s="68">
        <v>0</v>
      </c>
      <c r="K813" s="68">
        <v>60</v>
      </c>
      <c r="L813" s="68">
        <v>0</v>
      </c>
      <c r="M813" s="68">
        <v>0</v>
      </c>
      <c r="N813" s="68">
        <v>20</v>
      </c>
      <c r="O813" s="68" t="s">
        <v>23</v>
      </c>
      <c r="P813" s="70" t="e">
        <f>$U813</f>
        <v>#DIV/0!</v>
      </c>
      <c r="Q813" s="11">
        <f>G813/G$858*0.35</f>
        <v>17.628500551267916</v>
      </c>
      <c r="R813" s="12">
        <f>H813/H$858*0.3</f>
        <v>2.1</v>
      </c>
      <c r="S813" s="13">
        <f>W813/W$858*0.3</f>
        <v>0.15669642857142857</v>
      </c>
      <c r="T813" s="12" t="e">
        <f>V813/V$858*0.05</f>
        <v>#DIV/0!</v>
      </c>
      <c r="U813" s="14" t="e">
        <f>Q813+R813+S813+T813</f>
        <v>#DIV/0!</v>
      </c>
      <c r="V813" s="15">
        <f>IF(O813="Não",0,1)</f>
        <v>0</v>
      </c>
      <c r="W813" s="15">
        <f>IF(ISERROR(I813+J813+K813+L813+M813+N813),0,I813+J813+K813+L813+M813+N813)</f>
        <v>117</v>
      </c>
      <c r="X813" s="44">
        <f>IF(ISERROR(ABS(1-U813/'Antigo 2020 2'!U813)),0,ABS(1-U813/'Antigo 2020 2'!U813))</f>
        <v>0</v>
      </c>
      <c r="Y813" s="56">
        <f>INT(X813*100000000000)</f>
        <v>0</v>
      </c>
      <c r="Z813" s="15">
        <f>IF(COUNTIF(Y$5:Y813,Y813)&gt;1,RANK(Y813,Y$5:Y$857)+COUNTIF(Y$5:Y813,Y813)-1,RANK(Y813,Y$5:Y$857))</f>
        <v>809</v>
      </c>
    </row>
    <row r="814" spans="1:26" ht="16.5" thickTop="1" thickBot="1">
      <c r="A814" s="65" t="s">
        <v>1644</v>
      </c>
      <c r="B814" s="66" t="s">
        <v>1645</v>
      </c>
      <c r="C814" s="67">
        <v>2079.5</v>
      </c>
      <c r="D814" s="67">
        <v>3452</v>
      </c>
      <c r="E814" s="67">
        <f>(C814+D814)/2</f>
        <v>2765.75</v>
      </c>
      <c r="F814" s="68">
        <v>4947</v>
      </c>
      <c r="G814" s="68">
        <f>E814+F814</f>
        <v>7712.75</v>
      </c>
      <c r="H814" s="68">
        <v>1200</v>
      </c>
      <c r="I814" s="68">
        <v>422</v>
      </c>
      <c r="J814" s="68">
        <v>0</v>
      </c>
      <c r="K814" s="68">
        <v>150</v>
      </c>
      <c r="L814" s="68">
        <v>50</v>
      </c>
      <c r="M814" s="68">
        <v>0</v>
      </c>
      <c r="N814" s="68">
        <v>12</v>
      </c>
      <c r="O814" s="68" t="s">
        <v>23</v>
      </c>
      <c r="P814" s="70" t="e">
        <f>$U814</f>
        <v>#DIV/0!</v>
      </c>
      <c r="Q814" s="11">
        <f>G814/G$858*0.35</f>
        <v>1.9841694230062474</v>
      </c>
      <c r="R814" s="12">
        <f>H814/H$858*0.3</f>
        <v>1.7999999999999998</v>
      </c>
      <c r="S814" s="13">
        <f>W814/W$858*0.3</f>
        <v>0.84910714285714284</v>
      </c>
      <c r="T814" s="12" t="e">
        <f>V814/V$858*0.05</f>
        <v>#DIV/0!</v>
      </c>
      <c r="U814" s="14" t="e">
        <f>Q814+R814+S814+T814</f>
        <v>#DIV/0!</v>
      </c>
      <c r="V814" s="15">
        <f>IF(O814="Não",0,1)</f>
        <v>0</v>
      </c>
      <c r="W814" s="15">
        <f>IF(ISERROR(I814+J814+K814+L814+M814+N814),0,I814+J814+K814+L814+M814+N814)</f>
        <v>634</v>
      </c>
      <c r="X814" s="44">
        <f>IF(ISERROR(ABS(1-U814/'Antigo 2020 2'!U814)),0,ABS(1-U814/'Antigo 2020 2'!U814))</f>
        <v>0</v>
      </c>
      <c r="Y814" s="56">
        <f>INT(X814*100000000000)</f>
        <v>0</v>
      </c>
      <c r="Z814" s="15">
        <f>IF(COUNTIF(Y$5:Y814,Y814)&gt;1,RANK(Y814,Y$5:Y$857)+COUNTIF(Y$5:Y814,Y814)-1,RANK(Y814,Y$5:Y$857))</f>
        <v>810</v>
      </c>
    </row>
    <row r="815" spans="1:26" ht="16.5" thickTop="1" thickBot="1">
      <c r="A815" s="65" t="s">
        <v>1646</v>
      </c>
      <c r="B815" s="66" t="s">
        <v>1647</v>
      </c>
      <c r="C815" s="67">
        <v>933.4</v>
      </c>
      <c r="D815" s="67">
        <v>961</v>
      </c>
      <c r="E815" s="67">
        <f>(C815+D815)/2</f>
        <v>947.2</v>
      </c>
      <c r="F815" s="68">
        <v>2580</v>
      </c>
      <c r="G815" s="68">
        <f>E815+F815</f>
        <v>3527.2</v>
      </c>
      <c r="H815" s="68">
        <v>1174</v>
      </c>
      <c r="I815" s="68">
        <v>123</v>
      </c>
      <c r="J815" s="68">
        <v>0</v>
      </c>
      <c r="K815" s="68">
        <v>0</v>
      </c>
      <c r="L815" s="68">
        <v>0</v>
      </c>
      <c r="M815" s="68">
        <v>0</v>
      </c>
      <c r="N815" s="68">
        <v>4</v>
      </c>
      <c r="O815" s="68" t="s">
        <v>23</v>
      </c>
      <c r="P815" s="70" t="e">
        <f>$U815</f>
        <v>#DIV/0!</v>
      </c>
      <c r="Q815" s="11">
        <f>G815/G$858*0.35</f>
        <v>0.90740169055494302</v>
      </c>
      <c r="R815" s="12">
        <f>H815/H$858*0.3</f>
        <v>1.7609999999999999</v>
      </c>
      <c r="S815" s="13">
        <f>W815/W$858*0.3</f>
        <v>0.17008928571428569</v>
      </c>
      <c r="T815" s="12" t="e">
        <f>V815/V$858*0.05</f>
        <v>#DIV/0!</v>
      </c>
      <c r="U815" s="14" t="e">
        <f>Q815+R815+S815+T815</f>
        <v>#DIV/0!</v>
      </c>
      <c r="V815" s="15">
        <f>IF(O815="Não",0,1)</f>
        <v>0</v>
      </c>
      <c r="W815" s="15">
        <f>IF(ISERROR(I815+J815+K815+L815+M815+N815),0,I815+J815+K815+L815+M815+N815)</f>
        <v>127</v>
      </c>
      <c r="X815" s="44">
        <f>IF(ISERROR(ABS(1-U815/'Antigo 2020 2'!U815)),0,ABS(1-U815/'Antigo 2020 2'!U815))</f>
        <v>0</v>
      </c>
      <c r="Y815" s="56">
        <f>INT(X815*100000000000)</f>
        <v>0</v>
      </c>
      <c r="Z815" s="15">
        <f>IF(COUNTIF(Y$5:Y815,Y815)&gt;1,RANK(Y815,Y$5:Y$857)+COUNTIF(Y$5:Y815,Y815)-1,RANK(Y815,Y$5:Y$857))</f>
        <v>811</v>
      </c>
    </row>
    <row r="816" spans="1:26" ht="16.5" thickTop="1" thickBot="1">
      <c r="A816" s="65" t="s">
        <v>1648</v>
      </c>
      <c r="B816" s="66" t="s">
        <v>1649</v>
      </c>
      <c r="C816" s="67">
        <v>1440</v>
      </c>
      <c r="D816" s="67">
        <v>1970</v>
      </c>
      <c r="E816" s="67">
        <f>(C816+D816)/2</f>
        <v>1705</v>
      </c>
      <c r="F816" s="68">
        <v>154</v>
      </c>
      <c r="G816" s="68">
        <f>E816+F816</f>
        <v>1859</v>
      </c>
      <c r="H816" s="68">
        <v>72</v>
      </c>
      <c r="I816" s="68">
        <v>0</v>
      </c>
      <c r="J816" s="68">
        <v>0</v>
      </c>
      <c r="K816" s="68">
        <v>0</v>
      </c>
      <c r="L816" s="68">
        <v>0</v>
      </c>
      <c r="M816" s="68">
        <v>0</v>
      </c>
      <c r="N816" s="68">
        <v>0</v>
      </c>
      <c r="O816" s="68" t="s">
        <v>23</v>
      </c>
      <c r="P816" s="70" t="e">
        <f>$U816</f>
        <v>#DIV/0!</v>
      </c>
      <c r="Q816" s="11">
        <f>G816/G$858*0.35</f>
        <v>0.47824329290701939</v>
      </c>
      <c r="R816" s="12">
        <f>H816/H$858*0.3</f>
        <v>0.108</v>
      </c>
      <c r="S816" s="13">
        <f>W816/W$858*0.3</f>
        <v>0</v>
      </c>
      <c r="T816" s="12" t="e">
        <f>V816/V$858*0.05</f>
        <v>#DIV/0!</v>
      </c>
      <c r="U816" s="14" t="e">
        <f>Q816+R816+S816+T816</f>
        <v>#DIV/0!</v>
      </c>
      <c r="V816" s="15">
        <f>IF(O816="Não",0,1)</f>
        <v>0</v>
      </c>
      <c r="W816" s="15">
        <f>IF(ISERROR(I816+J816+K816+L816+M816+N816),0,I816+J816+K816+L816+M816+N816)</f>
        <v>0</v>
      </c>
      <c r="X816" s="44">
        <f>IF(ISERROR(ABS(1-U816/'Antigo 2020 2'!U816)),0,ABS(1-U816/'Antigo 2020 2'!U816))</f>
        <v>0</v>
      </c>
      <c r="Y816" s="56">
        <f>INT(X816*100000000000)</f>
        <v>0</v>
      </c>
      <c r="Z816" s="15">
        <f>IF(COUNTIF(Y$5:Y816,Y816)&gt;1,RANK(Y816,Y$5:Y$857)+COUNTIF(Y$5:Y816,Y816)-1,RANK(Y816,Y$5:Y$857))</f>
        <v>812</v>
      </c>
    </row>
    <row r="817" spans="1:26" ht="16.5" thickTop="1" thickBot="1">
      <c r="A817" s="65" t="s">
        <v>1650</v>
      </c>
      <c r="B817" s="66" t="s">
        <v>1651</v>
      </c>
      <c r="C817" s="67">
        <v>1887</v>
      </c>
      <c r="D817" s="67">
        <v>1875</v>
      </c>
      <c r="E817" s="67">
        <f>(C817+D817)/2</f>
        <v>1881</v>
      </c>
      <c r="F817" s="68">
        <v>11837</v>
      </c>
      <c r="G817" s="68">
        <f>E817+F817</f>
        <v>13718</v>
      </c>
      <c r="H817" s="68">
        <v>1200</v>
      </c>
      <c r="I817" s="68">
        <v>221</v>
      </c>
      <c r="J817" s="68"/>
      <c r="K817" s="68">
        <v>80</v>
      </c>
      <c r="L817" s="68">
        <v>50</v>
      </c>
      <c r="M817" s="68">
        <v>20</v>
      </c>
      <c r="N817" s="68">
        <v>35</v>
      </c>
      <c r="O817" s="68" t="s">
        <v>30</v>
      </c>
      <c r="P817" s="70" t="e">
        <f>$U817</f>
        <v>#DIV/0!</v>
      </c>
      <c r="Q817" s="11">
        <f>G817/G$858*0.35</f>
        <v>3.5290701947813301</v>
      </c>
      <c r="R817" s="12">
        <f>H817/H$858*0.3</f>
        <v>1.7999999999999998</v>
      </c>
      <c r="S817" s="13">
        <f>W817/W$858*0.3</f>
        <v>0.54374999999999996</v>
      </c>
      <c r="T817" s="12" t="e">
        <f>V817/V$858*0.05</f>
        <v>#DIV/0!</v>
      </c>
      <c r="U817" s="14" t="e">
        <f>Q817+R817+S817+T817</f>
        <v>#DIV/0!</v>
      </c>
      <c r="V817" s="15">
        <f>IF(O817="Não",0,1)</f>
        <v>1</v>
      </c>
      <c r="W817" s="15">
        <f>IF(ISERROR(I817+J817+K817+L817+M817+N817),0,I817+J817+K817+L817+M817+N817)</f>
        <v>406</v>
      </c>
      <c r="X817" s="44">
        <f>IF(ISERROR(ABS(1-U817/'Antigo 2020 2'!U817)),0,ABS(1-U817/'Antigo 2020 2'!U817))</f>
        <v>0</v>
      </c>
      <c r="Y817" s="56">
        <f>INT(X817*100000000000)</f>
        <v>0</v>
      </c>
      <c r="Z817" s="15">
        <f>IF(COUNTIF(Y$5:Y817,Y817)&gt;1,RANK(Y817,Y$5:Y$857)+COUNTIF(Y$5:Y817,Y817)-1,RANK(Y817,Y$5:Y$857))</f>
        <v>813</v>
      </c>
    </row>
    <row r="818" spans="1:26" ht="16.5" thickTop="1" thickBot="1">
      <c r="A818" s="65" t="s">
        <v>1728</v>
      </c>
      <c r="B818" s="65"/>
      <c r="C818" s="67">
        <v>7960515.2399999993</v>
      </c>
      <c r="D818" s="67">
        <f>SUM(D1:D817)</f>
        <v>7760252</v>
      </c>
      <c r="E818" s="67">
        <f>SUM(E1:E817)</f>
        <v>7675590.9700000044</v>
      </c>
      <c r="F818" s="67">
        <f>SUM(F1:F817)</f>
        <v>12722600</v>
      </c>
      <c r="G818" s="68">
        <f>SUM(G1:G817)</f>
        <v>20398190.969999991</v>
      </c>
      <c r="H818" s="68">
        <f>SUM(H1:H817)</f>
        <v>921755</v>
      </c>
      <c r="I818" s="74">
        <f>SUM(I1:I817)</f>
        <v>123684</v>
      </c>
      <c r="J818" s="68">
        <f>SUM(J1:J817)</f>
        <v>3023</v>
      </c>
      <c r="K818" s="68">
        <f>SUM(K1:K817)</f>
        <v>84996</v>
      </c>
      <c r="L818" s="68">
        <f>SUM(L1:L817)</f>
        <v>34803</v>
      </c>
      <c r="M818" s="68">
        <f>SUM(M1:M817)</f>
        <v>10049</v>
      </c>
      <c r="N818" s="68">
        <f>SUM(N1:N817)</f>
        <v>48541</v>
      </c>
      <c r="O818" s="68">
        <f>SUM(O1:O817)</f>
        <v>0</v>
      </c>
      <c r="P818" s="28" t="e">
        <f>SUM(P1:P817)</f>
        <v>#DIV/0!</v>
      </c>
      <c r="Q818" s="103">
        <f>SUM(Q1:Q817)</f>
        <v>5247.6051742006639</v>
      </c>
      <c r="R818" s="28">
        <f>SUM(R1:R817)</f>
        <v>1382.6324999999995</v>
      </c>
      <c r="S818" s="104">
        <f>SUM(S1:S817)</f>
        <v>408.61071428571421</v>
      </c>
      <c r="T818" s="28" t="e">
        <f>SUM(T1:T817)</f>
        <v>#DIV/0!</v>
      </c>
      <c r="U818" s="105" t="e">
        <f>SUM(U1:U817)</f>
        <v>#DIV/0!</v>
      </c>
      <c r="V818" s="15">
        <f>SUM(V1:V817)</f>
        <v>423</v>
      </c>
      <c r="W818" s="15">
        <f>SUM(W1:W817)</f>
        <v>305096</v>
      </c>
      <c r="X818" s="16"/>
      <c r="Y818" s="16"/>
      <c r="Z818" s="16"/>
    </row>
    <row r="819" spans="1:26" ht="16.5" thickTop="1" thickBot="1">
      <c r="A819" s="65" t="s">
        <v>1652</v>
      </c>
      <c r="B819" s="66" t="s">
        <v>1653</v>
      </c>
      <c r="C819" s="67">
        <v>37159.699999999997</v>
      </c>
      <c r="D819" s="67">
        <v>33835</v>
      </c>
      <c r="E819" s="67">
        <f>(C819+D819)/2</f>
        <v>35497.35</v>
      </c>
      <c r="F819" s="68">
        <v>11052</v>
      </c>
      <c r="G819" s="68">
        <f>E819+F819</f>
        <v>46549.35</v>
      </c>
      <c r="H819" s="68">
        <v>800</v>
      </c>
      <c r="I819" s="68">
        <v>94</v>
      </c>
      <c r="J819" s="68"/>
      <c r="K819" s="68"/>
      <c r="L819" s="68"/>
      <c r="M819" s="68"/>
      <c r="N819" s="68">
        <v>42</v>
      </c>
      <c r="O819" s="68" t="s">
        <v>23</v>
      </c>
      <c r="P819" s="70" t="e">
        <f>$U819</f>
        <v>#DIV/0!</v>
      </c>
      <c r="Q819" s="11">
        <f>G819/G$858*0.35</f>
        <v>11.975209481808157</v>
      </c>
      <c r="R819" s="12">
        <f>H819/H$858*0.3</f>
        <v>1.2</v>
      </c>
      <c r="S819" s="13">
        <f>W819/W$858*0.3</f>
        <v>0.18214285714285713</v>
      </c>
      <c r="T819" s="12" t="e">
        <f>V819/V$858*0.05</f>
        <v>#DIV/0!</v>
      </c>
      <c r="U819" s="14" t="e">
        <f>Q819+R819+S819+T819</f>
        <v>#DIV/0!</v>
      </c>
      <c r="V819" s="15">
        <f>IF(O819="Não",0,1)</f>
        <v>0</v>
      </c>
      <c r="W819" s="15">
        <f>IF(ISERROR(I819+J819+K819+L819+M819+N819),0,I819+J819+K819+L819+M819+N819)</f>
        <v>136</v>
      </c>
      <c r="X819" s="44">
        <f>IF(ISERROR(ABS(1-U819/'Antigo 2020 2'!U818)),0,ABS(1-U819/'Antigo 2020 2'!U818))</f>
        <v>0</v>
      </c>
      <c r="Y819" s="56">
        <f>INT(X819*100000000000)</f>
        <v>0</v>
      </c>
      <c r="Z819" s="15">
        <f>IF(COUNTIF(Y$5:Y819,Y819)&gt;1,RANK(Y819,Y$5:Y$857)+COUNTIF(Y$5:Y819,Y819)-1,RANK(Y819,Y$5:Y$857))</f>
        <v>814</v>
      </c>
    </row>
    <row r="820" spans="1:26" ht="16.5" thickTop="1" thickBot="1">
      <c r="A820" s="65" t="s">
        <v>1654</v>
      </c>
      <c r="B820" s="66" t="s">
        <v>1655</v>
      </c>
      <c r="C820" s="67">
        <v>46337.5</v>
      </c>
      <c r="D820" s="67">
        <v>47203</v>
      </c>
      <c r="E820" s="67">
        <f>(C820+D820)/2</f>
        <v>46770.25</v>
      </c>
      <c r="F820" s="68">
        <v>30196</v>
      </c>
      <c r="G820" s="68">
        <f>E820+F820</f>
        <v>76966.25</v>
      </c>
      <c r="H820" s="68">
        <v>650</v>
      </c>
      <c r="I820" s="68">
        <v>103</v>
      </c>
      <c r="J820" s="68">
        <v>0</v>
      </c>
      <c r="K820" s="68">
        <v>50</v>
      </c>
      <c r="L820" s="68">
        <v>0</v>
      </c>
      <c r="M820" s="68">
        <v>0</v>
      </c>
      <c r="N820" s="68">
        <v>30</v>
      </c>
      <c r="O820" s="68" t="s">
        <v>23</v>
      </c>
      <c r="P820" s="70" t="e">
        <f>$U820</f>
        <v>#DIV/0!</v>
      </c>
      <c r="Q820" s="11">
        <f>G820/G$858*0.35</f>
        <v>19.800211319367879</v>
      </c>
      <c r="R820" s="12">
        <f>H820/H$858*0.3</f>
        <v>0.97499999999999998</v>
      </c>
      <c r="S820" s="13">
        <f>W820/W$858*0.3</f>
        <v>0.2450892857142857</v>
      </c>
      <c r="T820" s="12" t="e">
        <f>V820/V$858*0.05</f>
        <v>#DIV/0!</v>
      </c>
      <c r="U820" s="14" t="e">
        <f>Q820+R820+S820+T820</f>
        <v>#DIV/0!</v>
      </c>
      <c r="V820" s="15">
        <f>IF(O820="Não",0,1)</f>
        <v>0</v>
      </c>
      <c r="W820" s="15">
        <f>IF(ISERROR(I820+J820+K820+L820+M820+N820),0,I820+J820+K820+L820+M820+N820)</f>
        <v>183</v>
      </c>
      <c r="X820" s="44">
        <f>IF(ISERROR(ABS(1-U820/'Antigo 2020 2'!U819)),0,ABS(1-U820/'Antigo 2020 2'!U819))</f>
        <v>0</v>
      </c>
      <c r="Y820" s="56">
        <f>INT(X820*100000000000)</f>
        <v>0</v>
      </c>
      <c r="Z820" s="15">
        <f>IF(COUNTIF(Y$5:Y820,Y820)&gt;1,RANK(Y820,Y$5:Y$857)+COUNTIF(Y$5:Y820,Y820)-1,RANK(Y820,Y$5:Y$857))</f>
        <v>815</v>
      </c>
    </row>
    <row r="821" spans="1:26" ht="16.5" thickTop="1" thickBot="1">
      <c r="A821" s="65" t="s">
        <v>1656</v>
      </c>
      <c r="B821" s="66" t="s">
        <v>1657</v>
      </c>
      <c r="C821" s="67">
        <v>28321</v>
      </c>
      <c r="D821" s="67">
        <v>28469</v>
      </c>
      <c r="E821" s="67">
        <f>(C821+D821)/2</f>
        <v>28395</v>
      </c>
      <c r="F821" s="68">
        <v>6572</v>
      </c>
      <c r="G821" s="68">
        <f>E821+F821</f>
        <v>34967</v>
      </c>
      <c r="H821" s="68">
        <v>1200</v>
      </c>
      <c r="I821" s="68">
        <v>394</v>
      </c>
      <c r="J821" s="68">
        <v>0</v>
      </c>
      <c r="K821" s="68">
        <v>170</v>
      </c>
      <c r="L821" s="68">
        <v>80</v>
      </c>
      <c r="M821" s="68">
        <v>0</v>
      </c>
      <c r="N821" s="68">
        <v>65</v>
      </c>
      <c r="O821" s="68" t="s">
        <v>30</v>
      </c>
      <c r="P821" s="70" t="e">
        <f>$U821</f>
        <v>#DIV/0!</v>
      </c>
      <c r="Q821" s="11">
        <f>G821/G$858*0.35</f>
        <v>8.9955531054759277</v>
      </c>
      <c r="R821" s="12">
        <f>H821/H$858*0.3</f>
        <v>1.7999999999999998</v>
      </c>
      <c r="S821" s="13">
        <f>W821/W$858*0.3</f>
        <v>0.94955357142857144</v>
      </c>
      <c r="T821" s="12" t="e">
        <f>V821/V$858*0.05</f>
        <v>#DIV/0!</v>
      </c>
      <c r="U821" s="14" t="e">
        <f>Q821+R821+S821+T821</f>
        <v>#DIV/0!</v>
      </c>
      <c r="V821" s="15">
        <f>IF(O821="Não",0,1)</f>
        <v>1</v>
      </c>
      <c r="W821" s="15">
        <f>IF(ISERROR(I821+J821+K821+L821+M821+N821),0,I821+J821+K821+L821+M821+N821)</f>
        <v>709</v>
      </c>
      <c r="X821" s="44">
        <f>IF(ISERROR(ABS(1-U821/'Antigo 2020 2'!U820)),0,ABS(1-U821/'Antigo 2020 2'!U820))</f>
        <v>0</v>
      </c>
      <c r="Y821" s="56">
        <f>INT(X821*100000000000)</f>
        <v>0</v>
      </c>
      <c r="Z821" s="15">
        <f>IF(COUNTIF(Y$5:Y821,Y821)&gt;1,RANK(Y821,Y$5:Y$857)+COUNTIF(Y$5:Y821,Y821)-1,RANK(Y821,Y$5:Y$857))</f>
        <v>816</v>
      </c>
    </row>
    <row r="822" spans="1:26" ht="16.5" thickTop="1" thickBot="1">
      <c r="A822" s="65" t="s">
        <v>1658</v>
      </c>
      <c r="B822" s="66" t="s">
        <v>1659</v>
      </c>
      <c r="C822" s="67">
        <v>161</v>
      </c>
      <c r="D822" s="67">
        <v>407</v>
      </c>
      <c r="E822" s="67">
        <f>(C822+D822)/2</f>
        <v>284</v>
      </c>
      <c r="F822" s="68">
        <v>7345</v>
      </c>
      <c r="G822" s="68">
        <f>E822+F822</f>
        <v>7629</v>
      </c>
      <c r="H822" s="68">
        <v>760</v>
      </c>
      <c r="I822" s="68">
        <v>84</v>
      </c>
      <c r="J822" s="68">
        <v>0</v>
      </c>
      <c r="K822" s="68">
        <v>182</v>
      </c>
      <c r="L822" s="68">
        <v>0</v>
      </c>
      <c r="M822" s="68">
        <v>0</v>
      </c>
      <c r="N822" s="68">
        <v>15</v>
      </c>
      <c r="O822" s="68" t="s">
        <v>23</v>
      </c>
      <c r="P822" s="70" t="e">
        <f>$U822</f>
        <v>#DIV/0!</v>
      </c>
      <c r="Q822" s="11">
        <f>G822/G$858*0.35</f>
        <v>1.9626240352811466</v>
      </c>
      <c r="R822" s="12">
        <f>H822/H$858*0.3</f>
        <v>1.1399999999999999</v>
      </c>
      <c r="S822" s="13">
        <f>W822/W$858*0.3</f>
        <v>0.37633928571428571</v>
      </c>
      <c r="T822" s="12" t="e">
        <f>V822/V$858*0.05</f>
        <v>#DIV/0!</v>
      </c>
      <c r="U822" s="14" t="e">
        <f>Q822+R822+S822+T822</f>
        <v>#DIV/0!</v>
      </c>
      <c r="V822" s="15">
        <f>IF(O822="Não",0,1)</f>
        <v>0</v>
      </c>
      <c r="W822" s="15">
        <f>IF(ISERROR(I822+J822+K822+L822+M822+N822),0,I822+J822+K822+L822+M822+N822)</f>
        <v>281</v>
      </c>
      <c r="X822" s="44">
        <f>IF(ISERROR(ABS(1-U822/'Antigo 2020 2'!U821)),0,ABS(1-U822/'Antigo 2020 2'!U821))</f>
        <v>0</v>
      </c>
      <c r="Y822" s="56">
        <f>INT(X822*100000000000)</f>
        <v>0</v>
      </c>
      <c r="Z822" s="15">
        <f>IF(COUNTIF(Y$5:Y822,Y822)&gt;1,RANK(Y822,Y$5:Y$857)+COUNTIF(Y$5:Y822,Y822)-1,RANK(Y822,Y$5:Y$857))</f>
        <v>817</v>
      </c>
    </row>
    <row r="823" spans="1:26" ht="16.5" thickTop="1" thickBot="1">
      <c r="A823" s="65" t="s">
        <v>1660</v>
      </c>
      <c r="B823" s="66" t="s">
        <v>1661</v>
      </c>
      <c r="C823" s="67">
        <v>60085</v>
      </c>
      <c r="D823" s="67">
        <v>60189</v>
      </c>
      <c r="E823" s="67">
        <f>(C823+D823)/2</f>
        <v>60137</v>
      </c>
      <c r="F823" s="68">
        <v>54266</v>
      </c>
      <c r="G823" s="68">
        <f>E823+F823</f>
        <v>114403</v>
      </c>
      <c r="H823" s="68">
        <v>260</v>
      </c>
      <c r="I823" s="68">
        <v>115</v>
      </c>
      <c r="J823" s="68"/>
      <c r="K823" s="68">
        <v>35</v>
      </c>
      <c r="L823" s="68"/>
      <c r="M823" s="68"/>
      <c r="N823" s="68">
        <v>4</v>
      </c>
      <c r="O823" s="68" t="s">
        <v>30</v>
      </c>
      <c r="P823" s="70" t="e">
        <f>$U823</f>
        <v>#DIV/0!</v>
      </c>
      <c r="Q823" s="11">
        <f>G823/G$858*0.35</f>
        <v>29.431128261668505</v>
      </c>
      <c r="R823" s="12">
        <f>H823/H$858*0.3</f>
        <v>0.39</v>
      </c>
      <c r="S823" s="13">
        <f>W823/W$858*0.3</f>
        <v>0.20624999999999999</v>
      </c>
      <c r="T823" s="12" t="e">
        <f>V823/V$858*0.05</f>
        <v>#DIV/0!</v>
      </c>
      <c r="U823" s="14" t="e">
        <f>Q823+R823+S823+T823</f>
        <v>#DIV/0!</v>
      </c>
      <c r="V823" s="15">
        <f>IF(O823="Não",0,1)</f>
        <v>1</v>
      </c>
      <c r="W823" s="15">
        <f>IF(ISERROR(I823+J823+K823+L823+M823+N823),0,I823+J823+K823+L823+M823+N823)</f>
        <v>154</v>
      </c>
      <c r="X823" s="44">
        <f>IF(ISERROR(ABS(1-U823/'Antigo 2020 2'!U822)),0,ABS(1-U823/'Antigo 2020 2'!U822))</f>
        <v>0</v>
      </c>
      <c r="Y823" s="56">
        <f>INT(X823*100000000000)</f>
        <v>0</v>
      </c>
      <c r="Z823" s="15">
        <f>IF(COUNTIF(Y$5:Y823,Y823)&gt;1,RANK(Y823,Y$5:Y$857)+COUNTIF(Y$5:Y823,Y823)-1,RANK(Y823,Y$5:Y$857))</f>
        <v>818</v>
      </c>
    </row>
    <row r="824" spans="1:26" ht="16.5" thickTop="1" thickBot="1">
      <c r="A824" s="65" t="s">
        <v>1662</v>
      </c>
      <c r="B824" s="66" t="s">
        <v>1663</v>
      </c>
      <c r="C824" s="67">
        <v>15650</v>
      </c>
      <c r="D824" s="67">
        <v>15444</v>
      </c>
      <c r="E824" s="67">
        <f>(C824+D824)/2</f>
        <v>15547</v>
      </c>
      <c r="F824" s="68">
        <v>2743</v>
      </c>
      <c r="G824" s="68">
        <f>E824+F824</f>
        <v>18290</v>
      </c>
      <c r="H824" s="68">
        <v>1793</v>
      </c>
      <c r="I824" s="68">
        <v>156</v>
      </c>
      <c r="J824" s="68">
        <v>0</v>
      </c>
      <c r="K824" s="68">
        <v>270</v>
      </c>
      <c r="L824" s="68">
        <v>250</v>
      </c>
      <c r="M824" s="68">
        <v>0</v>
      </c>
      <c r="N824" s="68">
        <v>160</v>
      </c>
      <c r="O824" s="68" t="s">
        <v>30</v>
      </c>
      <c r="P824" s="70" t="e">
        <f>$U824</f>
        <v>#DIV/0!</v>
      </c>
      <c r="Q824" s="11">
        <f>G824/G$858*0.35</f>
        <v>4.7052554208011763</v>
      </c>
      <c r="R824" s="12">
        <f>H824/H$858*0.3</f>
        <v>2.6894999999999998</v>
      </c>
      <c r="S824" s="13">
        <f>W824/W$858*0.3</f>
        <v>1.1196428571428572</v>
      </c>
      <c r="T824" s="12" t="e">
        <f>V824/V$858*0.05</f>
        <v>#DIV/0!</v>
      </c>
      <c r="U824" s="14" t="e">
        <f>Q824+R824+S824+T824</f>
        <v>#DIV/0!</v>
      </c>
      <c r="V824" s="15">
        <f>IF(O824="Não",0,1)</f>
        <v>1</v>
      </c>
      <c r="W824" s="15">
        <f>IF(ISERROR(I824+J824+K824+L824+M824+N824),0,I824+J824+K824+L824+M824+N824)</f>
        <v>836</v>
      </c>
      <c r="X824" s="44">
        <f>IF(ISERROR(ABS(1-U824/'Antigo 2020 2'!U823)),0,ABS(1-U824/'Antigo 2020 2'!U823))</f>
        <v>0</v>
      </c>
      <c r="Y824" s="56">
        <f>INT(X824*100000000000)</f>
        <v>0</v>
      </c>
      <c r="Z824" s="15">
        <f>IF(COUNTIF(Y$5:Y824,Y824)&gt;1,RANK(Y824,Y$5:Y$857)+COUNTIF(Y$5:Y824,Y824)-1,RANK(Y824,Y$5:Y$857))</f>
        <v>819</v>
      </c>
    </row>
    <row r="825" spans="1:26" ht="16.5" thickTop="1" thickBot="1">
      <c r="A825" s="65" t="s">
        <v>1664</v>
      </c>
      <c r="B825" s="66" t="s">
        <v>1665</v>
      </c>
      <c r="C825" s="67">
        <v>7010</v>
      </c>
      <c r="D825" s="67">
        <v>6234</v>
      </c>
      <c r="E825" s="67">
        <f>(C825+D825)/2</f>
        <v>6622</v>
      </c>
      <c r="F825" s="68">
        <v>854</v>
      </c>
      <c r="G825" s="68">
        <f>E825+F825</f>
        <v>7476</v>
      </c>
      <c r="H825" s="68">
        <v>710</v>
      </c>
      <c r="I825" s="68">
        <v>145</v>
      </c>
      <c r="J825" s="68"/>
      <c r="K825" s="68">
        <v>40</v>
      </c>
      <c r="L825" s="68"/>
      <c r="M825" s="68"/>
      <c r="N825" s="68">
        <v>3</v>
      </c>
      <c r="O825" s="68" t="s">
        <v>23</v>
      </c>
      <c r="P825" s="70" t="e">
        <f>$U825</f>
        <v>#DIV/0!</v>
      </c>
      <c r="Q825" s="11">
        <f>G825/G$858*0.35</f>
        <v>1.9232635060639469</v>
      </c>
      <c r="R825" s="12">
        <f>H825/H$858*0.3</f>
        <v>1.0649999999999999</v>
      </c>
      <c r="S825" s="13">
        <f>W825/W$858*0.3</f>
        <v>0.25178571428571428</v>
      </c>
      <c r="T825" s="12" t="e">
        <f>V825/V$858*0.05</f>
        <v>#DIV/0!</v>
      </c>
      <c r="U825" s="14" t="e">
        <f>Q825+R825+S825+T825</f>
        <v>#DIV/0!</v>
      </c>
      <c r="V825" s="15">
        <f>IF(O825="Não",0,1)</f>
        <v>0</v>
      </c>
      <c r="W825" s="15">
        <f>IF(ISERROR(I825+J825+K825+L825+M825+N825),0,I825+J825+K825+L825+M825+N825)</f>
        <v>188</v>
      </c>
      <c r="X825" s="44">
        <f>IF(ISERROR(ABS(1-U825/'Antigo 2020 2'!U824)),0,ABS(1-U825/'Antigo 2020 2'!U824))</f>
        <v>0</v>
      </c>
      <c r="Y825" s="56">
        <f>INT(X825*100000000000)</f>
        <v>0</v>
      </c>
      <c r="Z825" s="15">
        <f>IF(COUNTIF(Y$5:Y825,Y825)&gt;1,RANK(Y825,Y$5:Y$857)+COUNTIF(Y$5:Y825,Y825)-1,RANK(Y825,Y$5:Y$857))</f>
        <v>820</v>
      </c>
    </row>
    <row r="826" spans="1:26" ht="16.5" thickTop="1" thickBot="1">
      <c r="A826" s="65" t="s">
        <v>1666</v>
      </c>
      <c r="B826" s="66" t="s">
        <v>1667</v>
      </c>
      <c r="C826" s="67">
        <v>2979.2</v>
      </c>
      <c r="D826" s="67">
        <v>2918</v>
      </c>
      <c r="E826" s="67">
        <f>(C826+D826)/2</f>
        <v>2948.6</v>
      </c>
      <c r="F826" s="68">
        <v>4402</v>
      </c>
      <c r="G826" s="68">
        <f>E826+F826</f>
        <v>7350.6</v>
      </c>
      <c r="H826" s="68">
        <v>910</v>
      </c>
      <c r="I826" s="68">
        <v>107</v>
      </c>
      <c r="J826" s="68">
        <v>0</v>
      </c>
      <c r="K826" s="68">
        <v>46</v>
      </c>
      <c r="L826" s="68">
        <v>0</v>
      </c>
      <c r="M826" s="68">
        <v>0</v>
      </c>
      <c r="N826" s="68">
        <v>128</v>
      </c>
      <c r="O826" s="68" t="s">
        <v>30</v>
      </c>
      <c r="P826" s="70" t="e">
        <f>$U826</f>
        <v>#DIV/0!</v>
      </c>
      <c r="Q826" s="11">
        <f>G826/G$858*0.35</f>
        <v>1.8910033076074972</v>
      </c>
      <c r="R826" s="12">
        <f>H826/H$858*0.3</f>
        <v>1.365</v>
      </c>
      <c r="S826" s="13">
        <f>W826/W$858*0.3</f>
        <v>0.37633928571428571</v>
      </c>
      <c r="T826" s="12" t="e">
        <f>V826/V$858*0.05</f>
        <v>#DIV/0!</v>
      </c>
      <c r="U826" s="14" t="e">
        <f>Q826+R826+S826+T826</f>
        <v>#DIV/0!</v>
      </c>
      <c r="V826" s="15">
        <f>IF(O826="Não",0,1)</f>
        <v>1</v>
      </c>
      <c r="W826" s="15">
        <f>IF(ISERROR(I826+J826+K826+L826+M826+N826),0,I826+J826+K826+L826+M826+N826)</f>
        <v>281</v>
      </c>
      <c r="X826" s="44">
        <f>IF(ISERROR(ABS(1-U826/'Antigo 2020 2'!U825)),0,ABS(1-U826/'Antigo 2020 2'!U825))</f>
        <v>0</v>
      </c>
      <c r="Y826" s="56">
        <f>INT(X826*100000000000)</f>
        <v>0</v>
      </c>
      <c r="Z826" s="15">
        <f>IF(COUNTIF(Y$5:Y826,Y826)&gt;1,RANK(Y826,Y$5:Y$857)+COUNTIF(Y$5:Y826,Y826)-1,RANK(Y826,Y$5:Y$857))</f>
        <v>821</v>
      </c>
    </row>
    <row r="827" spans="1:26" ht="16.5" thickTop="1" thickBot="1">
      <c r="A827" s="65" t="s">
        <v>1668</v>
      </c>
      <c r="B827" s="66" t="s">
        <v>1669</v>
      </c>
      <c r="C827" s="67">
        <v>2107</v>
      </c>
      <c r="D827" s="67">
        <v>1946</v>
      </c>
      <c r="E827" s="67">
        <f>(C827+D827)/2</f>
        <v>2026.5</v>
      </c>
      <c r="F827" s="68">
        <v>28225</v>
      </c>
      <c r="G827" s="68">
        <f>E827+F827</f>
        <v>30251.5</v>
      </c>
      <c r="H827" s="68">
        <v>2984</v>
      </c>
      <c r="I827" s="68">
        <v>517</v>
      </c>
      <c r="J827" s="68">
        <v>0</v>
      </c>
      <c r="K827" s="68">
        <v>280</v>
      </c>
      <c r="L827" s="68">
        <v>0</v>
      </c>
      <c r="M827" s="68">
        <v>0</v>
      </c>
      <c r="N827" s="68">
        <v>130</v>
      </c>
      <c r="O827" s="68" t="s">
        <v>30</v>
      </c>
      <c r="P827" s="70" t="e">
        <f>$U827</f>
        <v>#DIV/0!</v>
      </c>
      <c r="Q827" s="11">
        <f>G827/G$858*0.35</f>
        <v>7.7824513046674015</v>
      </c>
      <c r="R827" s="12">
        <f>H827/H$858*0.3</f>
        <v>4.476</v>
      </c>
      <c r="S827" s="13">
        <f>W827/W$858*0.3</f>
        <v>1.2415178571428569</v>
      </c>
      <c r="T827" s="12" t="e">
        <f>V827/V$858*0.05</f>
        <v>#DIV/0!</v>
      </c>
      <c r="U827" s="14" t="e">
        <f>Q827+R827+S827+T827</f>
        <v>#DIV/0!</v>
      </c>
      <c r="V827" s="15">
        <f>IF(O827="Não",0,1)</f>
        <v>1</v>
      </c>
      <c r="W827" s="15">
        <f>IF(ISERROR(I827+J827+K827+L827+M827+N827),0,I827+J827+K827+L827+M827+N827)</f>
        <v>927</v>
      </c>
      <c r="X827" s="44">
        <f>IF(ISERROR(ABS(1-U827/'Antigo 2020 2'!U826)),0,ABS(1-U827/'Antigo 2020 2'!U826))</f>
        <v>0</v>
      </c>
      <c r="Y827" s="56">
        <f>INT(X827*100000000000)</f>
        <v>0</v>
      </c>
      <c r="Z827" s="15">
        <f>IF(COUNTIF(Y$5:Y827,Y827)&gt;1,RANK(Y827,Y$5:Y$857)+COUNTIF(Y$5:Y827,Y827)-1,RANK(Y827,Y$5:Y$857))</f>
        <v>822</v>
      </c>
    </row>
    <row r="828" spans="1:26" ht="16.5" thickTop="1" thickBot="1">
      <c r="A828" s="65" t="s">
        <v>1670</v>
      </c>
      <c r="B828" s="66" t="s">
        <v>1671</v>
      </c>
      <c r="C828" s="67">
        <v>4213</v>
      </c>
      <c r="D828" s="67">
        <v>4267</v>
      </c>
      <c r="E828" s="67">
        <f>(C828+D828)/2</f>
        <v>4240</v>
      </c>
      <c r="F828" s="68">
        <v>1227</v>
      </c>
      <c r="G828" s="68">
        <f>E828+F828</f>
        <v>5467</v>
      </c>
      <c r="H828" s="68">
        <v>968</v>
      </c>
      <c r="I828" s="68">
        <v>116</v>
      </c>
      <c r="J828" s="68">
        <v>0</v>
      </c>
      <c r="K828" s="68">
        <v>370</v>
      </c>
      <c r="L828" s="68">
        <v>0</v>
      </c>
      <c r="M828" s="68">
        <v>0</v>
      </c>
      <c r="N828" s="68">
        <v>250</v>
      </c>
      <c r="O828" s="68" t="s">
        <v>23</v>
      </c>
      <c r="P828" s="70" t="e">
        <f>$U828</f>
        <v>#DIV/0!</v>
      </c>
      <c r="Q828" s="11">
        <f>G828/G$858*0.35</f>
        <v>1.4064314590224183</v>
      </c>
      <c r="R828" s="12">
        <f>H828/H$858*0.3</f>
        <v>1.452</v>
      </c>
      <c r="S828" s="13">
        <f>W828/W$858*0.3</f>
        <v>0.98571428571428565</v>
      </c>
      <c r="T828" s="12" t="e">
        <f>V828/V$858*0.05</f>
        <v>#DIV/0!</v>
      </c>
      <c r="U828" s="14" t="e">
        <f>Q828+R828+S828+T828</f>
        <v>#DIV/0!</v>
      </c>
      <c r="V828" s="15">
        <f>IF(O828="Não",0,1)</f>
        <v>0</v>
      </c>
      <c r="W828" s="15">
        <f>IF(ISERROR(I828+J828+K828+L828+M828+N828),0,I828+J828+K828+L828+M828+N828)</f>
        <v>736</v>
      </c>
      <c r="X828" s="44">
        <f>IF(ISERROR(ABS(1-U828/'Antigo 2020 2'!U827)),0,ABS(1-U828/'Antigo 2020 2'!U827))</f>
        <v>0</v>
      </c>
      <c r="Y828" s="56">
        <f>INT(X828*100000000000)</f>
        <v>0</v>
      </c>
      <c r="Z828" s="15">
        <f>IF(COUNTIF(Y$5:Y828,Y828)&gt;1,RANK(Y828,Y$5:Y$857)+COUNTIF(Y$5:Y828,Y828)-1,RANK(Y828,Y$5:Y$857))</f>
        <v>823</v>
      </c>
    </row>
    <row r="829" spans="1:26" ht="16.5" thickTop="1" thickBot="1">
      <c r="A829" s="65" t="s">
        <v>42</v>
      </c>
      <c r="B829" s="66" t="s">
        <v>1672</v>
      </c>
      <c r="C829" s="67">
        <v>265036.5</v>
      </c>
      <c r="D829" s="67">
        <v>304080</v>
      </c>
      <c r="E829" s="67">
        <f>(C829+D829)/2</f>
        <v>284558.25</v>
      </c>
      <c r="F829" s="68">
        <v>89028</v>
      </c>
      <c r="G829" s="68">
        <f>E829+F829</f>
        <v>373586.25</v>
      </c>
      <c r="H829" s="68">
        <v>1954</v>
      </c>
      <c r="I829" s="68">
        <v>130</v>
      </c>
      <c r="J829" s="68"/>
      <c r="K829" s="68">
        <v>101</v>
      </c>
      <c r="L829" s="68"/>
      <c r="M829" s="68"/>
      <c r="N829" s="68">
        <v>65</v>
      </c>
      <c r="O829" s="68" t="s">
        <v>30</v>
      </c>
      <c r="P829" s="70" t="e">
        <f>$U829</f>
        <v>#DIV/0!</v>
      </c>
      <c r="Q829" s="11">
        <f>G829/G$858*0.35</f>
        <v>96.108186328555675</v>
      </c>
      <c r="R829" s="12">
        <f>H829/H$858*0.3</f>
        <v>2.9309999999999996</v>
      </c>
      <c r="S829" s="13">
        <f>W829/W$858*0.3</f>
        <v>0.39642857142857141</v>
      </c>
      <c r="T829" s="12" t="e">
        <f>V829/V$858*0.05</f>
        <v>#DIV/0!</v>
      </c>
      <c r="U829" s="14" t="e">
        <f>Q829+R829+S829+T829</f>
        <v>#DIV/0!</v>
      </c>
      <c r="V829" s="15">
        <f>IF(O829="Não",0,1)</f>
        <v>1</v>
      </c>
      <c r="W829" s="15">
        <f>IF(ISERROR(I829+J829+K829+L829+M829+N829),0,I829+J829+K829+L829+M829+N829)</f>
        <v>296</v>
      </c>
      <c r="X829" s="44">
        <f>IF(ISERROR(ABS(1-U829/'Antigo 2020 2'!U828)),0,ABS(1-U829/'Antigo 2020 2'!U828))</f>
        <v>0</v>
      </c>
      <c r="Y829" s="56">
        <f>INT(X829*100000000000)</f>
        <v>0</v>
      </c>
      <c r="Z829" s="15">
        <f>IF(COUNTIF(Y$5:Y829,Y829)&gt;1,RANK(Y829,Y$5:Y$857)+COUNTIF(Y$5:Y829,Y829)-1,RANK(Y829,Y$5:Y$857))</f>
        <v>824</v>
      </c>
    </row>
    <row r="830" spans="1:26" ht="16.5" thickTop="1" thickBot="1">
      <c r="A830" s="65" t="s">
        <v>115</v>
      </c>
      <c r="B830" s="66" t="s">
        <v>1673</v>
      </c>
      <c r="C830" s="67">
        <v>136935</v>
      </c>
      <c r="D830" s="67">
        <v>128808</v>
      </c>
      <c r="E830" s="67">
        <f>(C830+D830)/2</f>
        <v>132871.5</v>
      </c>
      <c r="F830" s="68">
        <v>85822</v>
      </c>
      <c r="G830" s="68">
        <f>E830+F830</f>
        <v>218693.5</v>
      </c>
      <c r="H830" s="68">
        <v>2020</v>
      </c>
      <c r="I830" s="68">
        <v>373</v>
      </c>
      <c r="J830" s="68">
        <v>0</v>
      </c>
      <c r="K830" s="68">
        <v>95</v>
      </c>
      <c r="L830" s="68">
        <v>0</v>
      </c>
      <c r="M830" s="68">
        <v>0</v>
      </c>
      <c r="N830" s="68">
        <v>150</v>
      </c>
      <c r="O830" s="68" t="s">
        <v>30</v>
      </c>
      <c r="P830" s="70" t="e">
        <f>$U830</f>
        <v>#DIV/0!</v>
      </c>
      <c r="Q830" s="11">
        <f>G830/G$858*0.35</f>
        <v>56.260731348768829</v>
      </c>
      <c r="R830" s="12">
        <f>H830/H$858*0.3</f>
        <v>3.03</v>
      </c>
      <c r="S830" s="13">
        <f>W830/W$858*0.3</f>
        <v>0.82767857142857149</v>
      </c>
      <c r="T830" s="12" t="e">
        <f>V830/V$858*0.05</f>
        <v>#DIV/0!</v>
      </c>
      <c r="U830" s="14" t="e">
        <f>Q830+R830+S830+T830</f>
        <v>#DIV/0!</v>
      </c>
      <c r="V830" s="15">
        <f>IF(O830="Não",0,1)</f>
        <v>1</v>
      </c>
      <c r="W830" s="15">
        <f>IF(ISERROR(I830+J830+K830+L830+M830+N830),0,I830+J830+K830+L830+M830+N830)</f>
        <v>618</v>
      </c>
      <c r="X830" s="44">
        <f>IF(ISERROR(ABS(1-U830/'Antigo 2020 2'!U829)),0,ABS(1-U830/'Antigo 2020 2'!U829))</f>
        <v>0</v>
      </c>
      <c r="Y830" s="56">
        <f>INT(X830*100000000000)</f>
        <v>0</v>
      </c>
      <c r="Z830" s="15">
        <f>IF(COUNTIF(Y$5:Y830,Y830)&gt;1,RANK(Y830,Y$5:Y$857)+COUNTIF(Y$5:Y830,Y830)-1,RANK(Y830,Y$5:Y$857))</f>
        <v>825</v>
      </c>
    </row>
    <row r="831" spans="1:26" ht="16.5" thickTop="1" thickBot="1">
      <c r="A831" s="65" t="s">
        <v>1674</v>
      </c>
      <c r="B831" s="66" t="s">
        <v>1675</v>
      </c>
      <c r="C831" s="67">
        <v>2580</v>
      </c>
      <c r="D831" s="67">
        <v>2570</v>
      </c>
      <c r="E831" s="67">
        <f>(C831+D831)/2</f>
        <v>2575</v>
      </c>
      <c r="F831" s="68">
        <v>19162</v>
      </c>
      <c r="G831" s="68">
        <f>E831+F831</f>
        <v>21737</v>
      </c>
      <c r="H831" s="68">
        <v>250</v>
      </c>
      <c r="I831" s="68">
        <v>0</v>
      </c>
      <c r="J831" s="68">
        <v>0</v>
      </c>
      <c r="K831" s="68">
        <v>50</v>
      </c>
      <c r="L831" s="68">
        <v>50</v>
      </c>
      <c r="M831" s="68">
        <v>20</v>
      </c>
      <c r="N831" s="68">
        <v>20</v>
      </c>
      <c r="O831" s="68" t="s">
        <v>30</v>
      </c>
      <c r="P831" s="70" t="e">
        <f>$U831</f>
        <v>#DIV/0!</v>
      </c>
      <c r="Q831" s="11">
        <f>G831/G$858*0.35</f>
        <v>5.5920249908122006</v>
      </c>
      <c r="R831" s="12">
        <f>H831/H$858*0.3</f>
        <v>0.375</v>
      </c>
      <c r="S831" s="13">
        <f>W831/W$858*0.3</f>
        <v>0.1875</v>
      </c>
      <c r="T831" s="12" t="e">
        <f>V831/V$858*0.05</f>
        <v>#DIV/0!</v>
      </c>
      <c r="U831" s="14" t="e">
        <f>Q831+R831+S831+T831</f>
        <v>#DIV/0!</v>
      </c>
      <c r="V831" s="15">
        <f>IF(O831="Não",0,1)</f>
        <v>1</v>
      </c>
      <c r="W831" s="15">
        <f>IF(ISERROR(I831+J831+K831+L831+M831+N831),0,I831+J831+K831+L831+M831+N831)</f>
        <v>140</v>
      </c>
      <c r="X831" s="44">
        <f>IF(ISERROR(ABS(1-U831/'Antigo 2020 2'!U830)),0,ABS(1-U831/'Antigo 2020 2'!U830))</f>
        <v>0</v>
      </c>
      <c r="Y831" s="56">
        <f>INT(X831*100000000000)</f>
        <v>0</v>
      </c>
      <c r="Z831" s="15">
        <f>IF(COUNTIF(Y$5:Y831,Y831)&gt;1,RANK(Y831,Y$5:Y$857)+COUNTIF(Y$5:Y831,Y831)-1,RANK(Y831,Y$5:Y$857))</f>
        <v>826</v>
      </c>
    </row>
    <row r="832" spans="1:26" ht="16.5" thickTop="1" thickBot="1">
      <c r="A832" s="65" t="s">
        <v>143</v>
      </c>
      <c r="B832" s="66" t="s">
        <v>1676</v>
      </c>
      <c r="C832" s="67">
        <v>202654</v>
      </c>
      <c r="D832" s="67">
        <v>212208</v>
      </c>
      <c r="E832" s="67">
        <f>(C832+D832)/2</f>
        <v>207431</v>
      </c>
      <c r="F832" s="68">
        <v>215713</v>
      </c>
      <c r="G832" s="68">
        <f>E832+F832</f>
        <v>423144</v>
      </c>
      <c r="H832" s="68">
        <v>4390</v>
      </c>
      <c r="I832" s="68">
        <v>143</v>
      </c>
      <c r="J832" s="68">
        <v>18</v>
      </c>
      <c r="K832" s="68">
        <v>220</v>
      </c>
      <c r="L832" s="68">
        <v>0</v>
      </c>
      <c r="M832" s="68">
        <v>18</v>
      </c>
      <c r="N832" s="68">
        <v>128</v>
      </c>
      <c r="O832" s="68" t="s">
        <v>30</v>
      </c>
      <c r="P832" s="70" t="e">
        <f>$U832</f>
        <v>#DIV/0!</v>
      </c>
      <c r="Q832" s="11">
        <f>G832/G$858*0.35</f>
        <v>108.85733186328555</v>
      </c>
      <c r="R832" s="12">
        <f>H832/H$858*0.3</f>
        <v>6.585</v>
      </c>
      <c r="S832" s="13">
        <f>W832/W$858*0.3</f>
        <v>0.70580357142857142</v>
      </c>
      <c r="T832" s="12" t="e">
        <f>V832/V$858*0.05</f>
        <v>#DIV/0!</v>
      </c>
      <c r="U832" s="14" t="e">
        <f>Q832+R832+S832+T832</f>
        <v>#DIV/0!</v>
      </c>
      <c r="V832" s="15">
        <f>IF(O832="Não",0,1)</f>
        <v>1</v>
      </c>
      <c r="W832" s="15">
        <f>IF(ISERROR(I832+J832+K832+L832+M832+N832),0,I832+J832+K832+L832+M832+N832)</f>
        <v>527</v>
      </c>
      <c r="X832" s="44">
        <f>IF(ISERROR(ABS(1-U832/'Antigo 2020 2'!U831)),0,ABS(1-U832/'Antigo 2020 2'!U831))</f>
        <v>0</v>
      </c>
      <c r="Y832" s="56">
        <f>INT(X832*100000000000)</f>
        <v>0</v>
      </c>
      <c r="Z832" s="15">
        <f>IF(COUNTIF(Y$5:Y832,Y832)&gt;1,RANK(Y832,Y$5:Y$857)+COUNTIF(Y$5:Y832,Y832)-1,RANK(Y832,Y$5:Y$857))</f>
        <v>827</v>
      </c>
    </row>
    <row r="833" spans="1:26" ht="16.5" thickTop="1" thickBot="1">
      <c r="A833" s="65" t="s">
        <v>1677</v>
      </c>
      <c r="B833" s="66" t="s">
        <v>1678</v>
      </c>
      <c r="C833" s="67">
        <v>14642</v>
      </c>
      <c r="D833" s="67">
        <v>14953</v>
      </c>
      <c r="E833" s="67">
        <f>(C833+D833)/2</f>
        <v>14797.5</v>
      </c>
      <c r="F833" s="68">
        <v>73914</v>
      </c>
      <c r="G833" s="68">
        <f>E833+F833</f>
        <v>88711.5</v>
      </c>
      <c r="H833" s="68">
        <v>332</v>
      </c>
      <c r="I833" s="68">
        <v>26</v>
      </c>
      <c r="J833" s="68"/>
      <c r="K833" s="68">
        <v>38</v>
      </c>
      <c r="L833" s="68">
        <v>0</v>
      </c>
      <c r="M833" s="68">
        <v>0</v>
      </c>
      <c r="N833" s="68">
        <v>0</v>
      </c>
      <c r="O833" s="68" t="s">
        <v>30</v>
      </c>
      <c r="P833" s="70" t="e">
        <f>$U833</f>
        <v>#DIV/0!</v>
      </c>
      <c r="Q833" s="11">
        <f>G833/G$858*0.35</f>
        <v>22.821775082690184</v>
      </c>
      <c r="R833" s="12">
        <f>H833/H$858*0.3</f>
        <v>0.49799999999999994</v>
      </c>
      <c r="S833" s="13">
        <f>W833/W$858*0.3</f>
        <v>8.5714285714285701E-2</v>
      </c>
      <c r="T833" s="12" t="e">
        <f>V833/V$858*0.05</f>
        <v>#DIV/0!</v>
      </c>
      <c r="U833" s="14" t="e">
        <f>Q833+R833+S833+T833</f>
        <v>#DIV/0!</v>
      </c>
      <c r="V833" s="15">
        <f>IF(O833="Não",0,1)</f>
        <v>1</v>
      </c>
      <c r="W833" s="15">
        <f>IF(ISERROR(I833+J833+K833+L833+M833+N833),0,I833+J833+K833+L833+M833+N833)</f>
        <v>64</v>
      </c>
      <c r="X833" s="44">
        <f>IF(ISERROR(ABS(1-U833/'Antigo 2020 2'!U832)),0,ABS(1-U833/'Antigo 2020 2'!U832))</f>
        <v>0</v>
      </c>
      <c r="Y833" s="56">
        <f>INT(X833*100000000000)</f>
        <v>0</v>
      </c>
      <c r="Z833" s="15">
        <f>IF(COUNTIF(Y$5:Y833,Y833)&gt;1,RANK(Y833,Y$5:Y$857)+COUNTIF(Y$5:Y833,Y833)-1,RANK(Y833,Y$5:Y$857))</f>
        <v>828</v>
      </c>
    </row>
    <row r="834" spans="1:26" ht="16.5" thickTop="1" thickBot="1">
      <c r="A834" s="65" t="s">
        <v>1679</v>
      </c>
      <c r="B834" s="66" t="s">
        <v>1680</v>
      </c>
      <c r="C834" s="67">
        <v>9057.18</v>
      </c>
      <c r="D834" s="67">
        <v>8884</v>
      </c>
      <c r="E834" s="67">
        <f>(C834+D834)/2</f>
        <v>8970.59</v>
      </c>
      <c r="F834" s="68">
        <v>14156</v>
      </c>
      <c r="G834" s="68">
        <f>E834+F834</f>
        <v>23126.59</v>
      </c>
      <c r="H834" s="68">
        <v>600</v>
      </c>
      <c r="I834" s="68">
        <v>91</v>
      </c>
      <c r="J834" s="68">
        <v>0</v>
      </c>
      <c r="K834" s="68">
        <v>120</v>
      </c>
      <c r="L834" s="68">
        <v>0</v>
      </c>
      <c r="M834" s="68">
        <v>0</v>
      </c>
      <c r="N834" s="68">
        <v>20</v>
      </c>
      <c r="O834" s="68" t="s">
        <v>23</v>
      </c>
      <c r="P834" s="70" t="e">
        <f>$U834</f>
        <v>#DIV/0!</v>
      </c>
      <c r="Q834" s="11">
        <f>G834/G$858*0.35</f>
        <v>5.9495086365306866</v>
      </c>
      <c r="R834" s="12">
        <f>H834/H$858*0.3</f>
        <v>0.89999999999999991</v>
      </c>
      <c r="S834" s="13">
        <f>W834/W$858*0.3</f>
        <v>0.30937500000000001</v>
      </c>
      <c r="T834" s="12" t="e">
        <f>V834/V$858*0.05</f>
        <v>#DIV/0!</v>
      </c>
      <c r="U834" s="14" t="e">
        <f>Q834+R834+S834+T834</f>
        <v>#DIV/0!</v>
      </c>
      <c r="V834" s="15">
        <f>IF(O834="Não",0,1)</f>
        <v>0</v>
      </c>
      <c r="W834" s="15">
        <f>IF(ISERROR(I834+J834+K834+L834+M834+N834),0,I834+J834+K834+L834+M834+N834)</f>
        <v>231</v>
      </c>
      <c r="X834" s="44">
        <f>IF(ISERROR(ABS(1-U834/'Antigo 2020 2'!U833)),0,ABS(1-U834/'Antigo 2020 2'!U833))</f>
        <v>0</v>
      </c>
      <c r="Y834" s="56">
        <f>INT(X834*100000000000)</f>
        <v>0</v>
      </c>
      <c r="Z834" s="15">
        <f>IF(COUNTIF(Y$5:Y834,Y834)&gt;1,RANK(Y834,Y$5:Y$857)+COUNTIF(Y$5:Y834,Y834)-1,RANK(Y834,Y$5:Y$857))</f>
        <v>829</v>
      </c>
    </row>
    <row r="835" spans="1:26" ht="16.5" thickTop="1" thickBot="1">
      <c r="A835" s="65" t="s">
        <v>1681</v>
      </c>
      <c r="B835" s="66" t="s">
        <v>1682</v>
      </c>
      <c r="C835" s="67">
        <v>4729</v>
      </c>
      <c r="D835" s="67">
        <v>4607</v>
      </c>
      <c r="E835" s="67">
        <f>(C835+D835)/2</f>
        <v>4668</v>
      </c>
      <c r="F835" s="68">
        <v>2431</v>
      </c>
      <c r="G835" s="68">
        <f>E835+F835</f>
        <v>7099</v>
      </c>
      <c r="H835" s="68">
        <v>350</v>
      </c>
      <c r="I835" s="68">
        <v>24</v>
      </c>
      <c r="J835" s="68">
        <v>0</v>
      </c>
      <c r="K835" s="68">
        <v>150</v>
      </c>
      <c r="L835" s="68">
        <v>0</v>
      </c>
      <c r="M835" s="68">
        <v>0</v>
      </c>
      <c r="N835" s="68">
        <v>30</v>
      </c>
      <c r="O835" s="68" t="s">
        <v>23</v>
      </c>
      <c r="P835" s="70" t="e">
        <f>$U835</f>
        <v>#DIV/0!</v>
      </c>
      <c r="Q835" s="11">
        <f>G835/G$858*0.35</f>
        <v>1.8262771040058801</v>
      </c>
      <c r="R835" s="12">
        <f>H835/H$858*0.3</f>
        <v>0.52500000000000002</v>
      </c>
      <c r="S835" s="13">
        <f>W835/W$858*0.3</f>
        <v>0.27321428571428569</v>
      </c>
      <c r="T835" s="12" t="e">
        <f>V835/V$858*0.05</f>
        <v>#DIV/0!</v>
      </c>
      <c r="U835" s="14" t="e">
        <f>Q835+R835+S835+T835</f>
        <v>#DIV/0!</v>
      </c>
      <c r="V835" s="15">
        <f>IF(O835="Não",0,1)</f>
        <v>0</v>
      </c>
      <c r="W835" s="15">
        <f>IF(ISERROR(I835+J835+K835+L835+M835+N835),0,I835+J835+K835+L835+M835+N835)</f>
        <v>204</v>
      </c>
      <c r="X835" s="44">
        <f>IF(ISERROR(ABS(1-U835/'Antigo 2020 2'!U834)),0,ABS(1-U835/'Antigo 2020 2'!U834))</f>
        <v>0</v>
      </c>
      <c r="Y835" s="56">
        <f>INT(X835*100000000000)</f>
        <v>0</v>
      </c>
      <c r="Z835" s="15">
        <f>IF(COUNTIF(Y$5:Y835,Y835)&gt;1,RANK(Y835,Y$5:Y$857)+COUNTIF(Y$5:Y835,Y835)-1,RANK(Y835,Y$5:Y$857))</f>
        <v>830</v>
      </c>
    </row>
    <row r="836" spans="1:26" ht="16.5" thickTop="1" thickBot="1">
      <c r="A836" s="65" t="s">
        <v>1683</v>
      </c>
      <c r="B836" s="66" t="s">
        <v>1684</v>
      </c>
      <c r="C836" s="67">
        <v>8567</v>
      </c>
      <c r="D836" s="67">
        <v>8281</v>
      </c>
      <c r="E836" s="67">
        <f>(C836+D836)/2</f>
        <v>8424</v>
      </c>
      <c r="F836" s="68">
        <v>47467</v>
      </c>
      <c r="G836" s="68">
        <f>E836+F836</f>
        <v>55891</v>
      </c>
      <c r="H836" s="68">
        <v>1903</v>
      </c>
      <c r="I836" s="68">
        <v>343</v>
      </c>
      <c r="J836" s="68">
        <v>0</v>
      </c>
      <c r="K836" s="68">
        <v>300</v>
      </c>
      <c r="L836" s="68">
        <v>0</v>
      </c>
      <c r="M836" s="68">
        <v>0</v>
      </c>
      <c r="N836" s="68">
        <v>66</v>
      </c>
      <c r="O836" s="68" t="s">
        <v>30</v>
      </c>
      <c r="P836" s="70" t="e">
        <f>$U836</f>
        <v>#DIV/0!</v>
      </c>
      <c r="Q836" s="11">
        <f>G836/G$858*0.35</f>
        <v>14.378427048879088</v>
      </c>
      <c r="R836" s="12">
        <f>H836/H$858*0.3</f>
        <v>2.8545000000000003</v>
      </c>
      <c r="S836" s="13">
        <f>W836/W$858*0.3</f>
        <v>0.94955357142857144</v>
      </c>
      <c r="T836" s="12" t="e">
        <f>V836/V$858*0.05</f>
        <v>#DIV/0!</v>
      </c>
      <c r="U836" s="14" t="e">
        <f>Q836+R836+S836+T836</f>
        <v>#DIV/0!</v>
      </c>
      <c r="V836" s="15">
        <f>IF(O836="Não",0,1)</f>
        <v>1</v>
      </c>
      <c r="W836" s="15">
        <f>IF(ISERROR(I836+J836+K836+L836+M836+N836),0,I836+J836+K836+L836+M836+N836)</f>
        <v>709</v>
      </c>
      <c r="X836" s="44">
        <f>IF(ISERROR(ABS(1-U836/'Antigo 2020 2'!U835)),0,ABS(1-U836/'Antigo 2020 2'!U835))</f>
        <v>0</v>
      </c>
      <c r="Y836" s="56">
        <f>INT(X836*100000000000)</f>
        <v>0</v>
      </c>
      <c r="Z836" s="15">
        <f>IF(COUNTIF(Y$5:Y836,Y836)&gt;1,RANK(Y836,Y$5:Y$857)+COUNTIF(Y$5:Y836,Y836)-1,RANK(Y836,Y$5:Y$857))</f>
        <v>831</v>
      </c>
    </row>
    <row r="837" spans="1:26" ht="16.5" thickTop="1" thickBot="1">
      <c r="A837" s="65" t="s">
        <v>1685</v>
      </c>
      <c r="B837" s="66" t="s">
        <v>1686</v>
      </c>
      <c r="C837" s="67">
        <v>843</v>
      </c>
      <c r="D837" s="67">
        <v>863</v>
      </c>
      <c r="E837" s="67">
        <f>(C837+D837)/2</f>
        <v>853</v>
      </c>
      <c r="F837" s="68">
        <v>5240</v>
      </c>
      <c r="G837" s="68">
        <f>E837+F837</f>
        <v>6093</v>
      </c>
      <c r="H837" s="68">
        <v>380</v>
      </c>
      <c r="I837" s="68">
        <v>0</v>
      </c>
      <c r="J837" s="68">
        <v>0</v>
      </c>
      <c r="K837" s="68">
        <v>203</v>
      </c>
      <c r="L837" s="68">
        <v>0</v>
      </c>
      <c r="M837" s="68">
        <v>0</v>
      </c>
      <c r="N837" s="68">
        <v>0</v>
      </c>
      <c r="O837" s="68" t="s">
        <v>30</v>
      </c>
      <c r="P837" s="70" t="e">
        <f>$U837</f>
        <v>#DIV/0!</v>
      </c>
      <c r="Q837" s="11">
        <f>G837/G$858*0.35</f>
        <v>1.5674751929437705</v>
      </c>
      <c r="R837" s="12">
        <f>H837/H$858*0.3</f>
        <v>0.56999999999999995</v>
      </c>
      <c r="S837" s="13">
        <f>W837/W$858*0.3</f>
        <v>0.27187499999999998</v>
      </c>
      <c r="T837" s="12" t="e">
        <f>V837/V$858*0.05</f>
        <v>#DIV/0!</v>
      </c>
      <c r="U837" s="14" t="e">
        <f>Q837+R837+S837+T837</f>
        <v>#DIV/0!</v>
      </c>
      <c r="V837" s="15">
        <f>IF(O837="Não",0,1)</f>
        <v>1</v>
      </c>
      <c r="W837" s="15">
        <f>IF(ISERROR(I837+J837+K837+L837+M837+N837),0,I837+J837+K837+L837+M837+N837)</f>
        <v>203</v>
      </c>
      <c r="X837" s="44">
        <f>IF(ISERROR(ABS(1-U837/'Antigo 2020 2'!U836)),0,ABS(1-U837/'Antigo 2020 2'!U836))</f>
        <v>0</v>
      </c>
      <c r="Y837" s="56">
        <f>INT(X837*100000000000)</f>
        <v>0</v>
      </c>
      <c r="Z837" s="15">
        <f>IF(COUNTIF(Y$5:Y837,Y837)&gt;1,RANK(Y837,Y$5:Y$857)+COUNTIF(Y$5:Y837,Y837)-1,RANK(Y837,Y$5:Y$857))</f>
        <v>832</v>
      </c>
    </row>
    <row r="838" spans="1:26" ht="16.5" thickTop="1" thickBot="1">
      <c r="A838" s="65" t="s">
        <v>1687</v>
      </c>
      <c r="B838" s="66" t="s">
        <v>1688</v>
      </c>
      <c r="C838" s="67">
        <v>3700.9600000000009</v>
      </c>
      <c r="D838" s="67">
        <v>3389</v>
      </c>
      <c r="E838" s="67">
        <f>(C838+D838)/2</f>
        <v>3544.9800000000005</v>
      </c>
      <c r="F838" s="68">
        <v>9552</v>
      </c>
      <c r="G838" s="68">
        <f>E838+F838</f>
        <v>13096.98</v>
      </c>
      <c r="H838" s="68">
        <v>325</v>
      </c>
      <c r="I838" s="68">
        <v>56</v>
      </c>
      <c r="J838" s="68">
        <v>0</v>
      </c>
      <c r="K838" s="68">
        <v>50</v>
      </c>
      <c r="L838" s="68">
        <v>100</v>
      </c>
      <c r="M838" s="68">
        <v>0</v>
      </c>
      <c r="N838" s="68">
        <v>15</v>
      </c>
      <c r="O838" s="68" t="s">
        <v>23</v>
      </c>
      <c r="P838" s="70" t="e">
        <f>$U838</f>
        <v>#DIV/0!</v>
      </c>
      <c r="Q838" s="11">
        <f>G838/G$858*0.35</f>
        <v>3.3693076074972437</v>
      </c>
      <c r="R838" s="12">
        <f>H838/H$858*0.3</f>
        <v>0.48749999999999999</v>
      </c>
      <c r="S838" s="13">
        <f>W838/W$858*0.3</f>
        <v>0.29598214285714286</v>
      </c>
      <c r="T838" s="12" t="e">
        <f>V838/V$858*0.05</f>
        <v>#DIV/0!</v>
      </c>
      <c r="U838" s="14" t="e">
        <f>Q838+R838+S838+T838</f>
        <v>#DIV/0!</v>
      </c>
      <c r="V838" s="15">
        <f>IF(O838="Não",0,1)</f>
        <v>0</v>
      </c>
      <c r="W838" s="15">
        <f>IF(ISERROR(I838+J838+K838+L838+M838+N838),0,I838+J838+K838+L838+M838+N838)</f>
        <v>221</v>
      </c>
      <c r="X838" s="44">
        <f>IF(ISERROR(ABS(1-U838/'Antigo 2020 2'!U837)),0,ABS(1-U838/'Antigo 2020 2'!U837))</f>
        <v>0</v>
      </c>
      <c r="Y838" s="56">
        <f>INT(X838*100000000000)</f>
        <v>0</v>
      </c>
      <c r="Z838" s="15">
        <f>IF(COUNTIF(Y$5:Y838,Y838)&gt;1,RANK(Y838,Y$5:Y$857)+COUNTIF(Y$5:Y838,Y838)-1,RANK(Y838,Y$5:Y$857))</f>
        <v>833</v>
      </c>
    </row>
    <row r="839" spans="1:26" ht="25.5" thickTop="1" thickBot="1">
      <c r="A839" s="65" t="s">
        <v>1689</v>
      </c>
      <c r="B839" s="66" t="s">
        <v>1690</v>
      </c>
      <c r="C839" s="67">
        <v>17994</v>
      </c>
      <c r="D839" s="67">
        <v>14764</v>
      </c>
      <c r="E839" s="67">
        <f>(C839+D839)/2</f>
        <v>16379</v>
      </c>
      <c r="F839" s="68">
        <v>3025</v>
      </c>
      <c r="G839" s="68">
        <f>E839+F839</f>
        <v>19404</v>
      </c>
      <c r="H839" s="68">
        <v>750</v>
      </c>
      <c r="I839" s="68">
        <v>415</v>
      </c>
      <c r="J839" s="68">
        <v>0</v>
      </c>
      <c r="K839" s="68">
        <v>0</v>
      </c>
      <c r="L839" s="68">
        <v>25</v>
      </c>
      <c r="M839" s="68">
        <v>0</v>
      </c>
      <c r="N839" s="68">
        <v>30</v>
      </c>
      <c r="O839" s="68" t="s">
        <v>30</v>
      </c>
      <c r="P839" s="70" t="e">
        <f>$U839</f>
        <v>#DIV/0!</v>
      </c>
      <c r="Q839" s="11">
        <f>G839/G$858*0.35</f>
        <v>4.9918412348401322</v>
      </c>
      <c r="R839" s="12">
        <f>H839/H$858*0.3</f>
        <v>1.125</v>
      </c>
      <c r="S839" s="13">
        <f>W839/W$858*0.3</f>
        <v>0.6294642857142857</v>
      </c>
      <c r="T839" s="12" t="e">
        <f>V839/V$858*0.05</f>
        <v>#DIV/0!</v>
      </c>
      <c r="U839" s="14" t="e">
        <f>Q839+R839+S839+T839</f>
        <v>#DIV/0!</v>
      </c>
      <c r="V839" s="15">
        <f>IF(O839="Não",0,1)</f>
        <v>1</v>
      </c>
      <c r="W839" s="15">
        <f>IF(ISERROR(I839+J839+K839+L839+M839+N839),0,I839+J839+K839+L839+M839+N839)</f>
        <v>470</v>
      </c>
      <c r="X839" s="44">
        <f>IF(ISERROR(ABS(1-U839/'Antigo 2020 2'!U838)),0,ABS(1-U839/'Antigo 2020 2'!U838))</f>
        <v>0</v>
      </c>
      <c r="Y839" s="56">
        <f>INT(X839*100000000000)</f>
        <v>0</v>
      </c>
      <c r="Z839" s="15">
        <f>IF(COUNTIF(Y$5:Y839,Y839)&gt;1,RANK(Y839,Y$5:Y$857)+COUNTIF(Y$5:Y839,Y839)-1,RANK(Y839,Y$5:Y$857))</f>
        <v>834</v>
      </c>
    </row>
    <row r="840" spans="1:26" ht="16.5" thickTop="1" thickBot="1">
      <c r="A840" s="65" t="s">
        <v>1691</v>
      </c>
      <c r="B840" s="66" t="s">
        <v>1692</v>
      </c>
      <c r="C840" s="67">
        <v>11633</v>
      </c>
      <c r="D840" s="67">
        <v>9610</v>
      </c>
      <c r="E840" s="67">
        <f>(C840+D840)/2</f>
        <v>10621.5</v>
      </c>
      <c r="F840" s="68">
        <v>6636</v>
      </c>
      <c r="G840" s="68">
        <f>E840+F840</f>
        <v>17257.5</v>
      </c>
      <c r="H840" s="68">
        <v>850</v>
      </c>
      <c r="I840" s="68">
        <v>217</v>
      </c>
      <c r="J840" s="68">
        <v>0</v>
      </c>
      <c r="K840" s="68">
        <v>15</v>
      </c>
      <c r="L840" s="68">
        <v>0</v>
      </c>
      <c r="M840" s="68">
        <v>0</v>
      </c>
      <c r="N840" s="68">
        <v>58</v>
      </c>
      <c r="O840" s="68" t="s">
        <v>30</v>
      </c>
      <c r="P840" s="70" t="e">
        <f>$U840</f>
        <v>#DIV/0!</v>
      </c>
      <c r="Q840" s="11">
        <f>G840/G$858*0.35</f>
        <v>4.4396361631753027</v>
      </c>
      <c r="R840" s="12">
        <f>H840/H$858*0.3</f>
        <v>1.2749999999999999</v>
      </c>
      <c r="S840" s="13">
        <f>W840/W$858*0.3</f>
        <v>0.38839285714285715</v>
      </c>
      <c r="T840" s="12" t="e">
        <f>V840/V$858*0.05</f>
        <v>#DIV/0!</v>
      </c>
      <c r="U840" s="14" t="e">
        <f>Q840+R840+S840+T840</f>
        <v>#DIV/0!</v>
      </c>
      <c r="V840" s="15">
        <f>IF(O840="Não",0,1)</f>
        <v>1</v>
      </c>
      <c r="W840" s="15">
        <f>IF(ISERROR(I840+J840+K840+L840+M840+N840),0,I840+J840+K840+L840+M840+N840)</f>
        <v>290</v>
      </c>
      <c r="X840" s="44">
        <f>IF(ISERROR(ABS(1-U840/'Antigo 2020 2'!U839)),0,ABS(1-U840/'Antigo 2020 2'!U839))</f>
        <v>0</v>
      </c>
      <c r="Y840" s="56">
        <f>INT(X840*100000000000)</f>
        <v>0</v>
      </c>
      <c r="Z840" s="15">
        <f>IF(COUNTIF(Y$5:Y840,Y840)&gt;1,RANK(Y840,Y$5:Y$857)+COUNTIF(Y$5:Y840,Y840)-1,RANK(Y840,Y$5:Y$857))</f>
        <v>835</v>
      </c>
    </row>
    <row r="841" spans="1:26" ht="16.5" thickTop="1" thickBot="1">
      <c r="A841" s="65" t="s">
        <v>1693</v>
      </c>
      <c r="B841" s="66" t="s">
        <v>1694</v>
      </c>
      <c r="C841" s="67">
        <v>12687</v>
      </c>
      <c r="D841" s="67">
        <v>14039</v>
      </c>
      <c r="E841" s="67">
        <f>(C841+D841)/2</f>
        <v>13363</v>
      </c>
      <c r="F841" s="68">
        <v>22331</v>
      </c>
      <c r="G841" s="68">
        <f>E841+F841</f>
        <v>35694</v>
      </c>
      <c r="H841" s="68">
        <v>380</v>
      </c>
      <c r="I841" s="68">
        <v>48</v>
      </c>
      <c r="J841" s="68">
        <v>0</v>
      </c>
      <c r="K841" s="68">
        <v>30</v>
      </c>
      <c r="L841" s="68">
        <v>32</v>
      </c>
      <c r="M841" s="68">
        <v>0</v>
      </c>
      <c r="N841" s="68">
        <v>15</v>
      </c>
      <c r="O841" s="68" t="s">
        <v>23</v>
      </c>
      <c r="P841" s="70" t="e">
        <f>$U841</f>
        <v>#DIV/0!</v>
      </c>
      <c r="Q841" s="11">
        <f>G841/G$858*0.35</f>
        <v>9.1825799338478493</v>
      </c>
      <c r="R841" s="12">
        <f>H841/H$858*0.3</f>
        <v>0.56999999999999995</v>
      </c>
      <c r="S841" s="13">
        <f>W841/W$858*0.3</f>
        <v>0.16741071428571427</v>
      </c>
      <c r="T841" s="12" t="e">
        <f>V841/V$858*0.05</f>
        <v>#DIV/0!</v>
      </c>
      <c r="U841" s="14" t="e">
        <f>Q841+R841+S841+T841</f>
        <v>#DIV/0!</v>
      </c>
      <c r="V841" s="15">
        <f>IF(O841="Não",0,1)</f>
        <v>0</v>
      </c>
      <c r="W841" s="15">
        <f>IF(ISERROR(I841+J841+K841+L841+M841+N841),0,I841+J841+K841+L841+M841+N841)</f>
        <v>125</v>
      </c>
      <c r="X841" s="44">
        <f>IF(ISERROR(ABS(1-U841/'Antigo 2020 2'!U840)),0,ABS(1-U841/'Antigo 2020 2'!U840))</f>
        <v>0</v>
      </c>
      <c r="Y841" s="56">
        <f>INT(X841*100000000000)</f>
        <v>0</v>
      </c>
      <c r="Z841" s="15">
        <f>IF(COUNTIF(Y$5:Y841,Y841)&gt;1,RANK(Y841,Y$5:Y$857)+COUNTIF(Y$5:Y841,Y841)-1,RANK(Y841,Y$5:Y$857))</f>
        <v>836</v>
      </c>
    </row>
    <row r="842" spans="1:26" ht="16.5" thickTop="1" thickBot="1">
      <c r="A842" s="65" t="s">
        <v>1695</v>
      </c>
      <c r="B842" s="66" t="s">
        <v>1696</v>
      </c>
      <c r="C842" s="67">
        <v>23902.5</v>
      </c>
      <c r="D842" s="67">
        <v>20555</v>
      </c>
      <c r="E842" s="67">
        <f>(C842+D842)/2</f>
        <v>22228.75</v>
      </c>
      <c r="F842" s="68">
        <v>73931</v>
      </c>
      <c r="G842" s="68">
        <f>E842+F842</f>
        <v>96159.75</v>
      </c>
      <c r="H842" s="68">
        <v>2864</v>
      </c>
      <c r="I842" s="68">
        <v>377</v>
      </c>
      <c r="J842" s="68">
        <v>0</v>
      </c>
      <c r="K842" s="68">
        <v>20</v>
      </c>
      <c r="L842" s="68">
        <v>75</v>
      </c>
      <c r="M842" s="68">
        <v>0</v>
      </c>
      <c r="N842" s="68">
        <v>105</v>
      </c>
      <c r="O842" s="68" t="s">
        <v>30</v>
      </c>
      <c r="P842" s="70" t="e">
        <f>$U842</f>
        <v>#DIV/0!</v>
      </c>
      <c r="Q842" s="11">
        <f>G842/G$858*0.35</f>
        <v>24.737899669239251</v>
      </c>
      <c r="R842" s="12">
        <f>H842/H$858*0.3</f>
        <v>4.2960000000000003</v>
      </c>
      <c r="S842" s="13">
        <f>W842/W$858*0.3</f>
        <v>0.77276785714285712</v>
      </c>
      <c r="T842" s="12" t="e">
        <f>V842/V$858*0.05</f>
        <v>#DIV/0!</v>
      </c>
      <c r="U842" s="14" t="e">
        <f>Q842+R842+S842+T842</f>
        <v>#DIV/0!</v>
      </c>
      <c r="V842" s="15">
        <f>IF(O842="Não",0,1)</f>
        <v>1</v>
      </c>
      <c r="W842" s="15">
        <f>IF(ISERROR(I842+J842+K842+L842+M842+N842),0,I842+J842+K842+L842+M842+N842)</f>
        <v>577</v>
      </c>
      <c r="X842" s="44">
        <f>IF(ISERROR(ABS(1-U842/'Antigo 2020 2'!U841)),0,ABS(1-U842/'Antigo 2020 2'!U841))</f>
        <v>0</v>
      </c>
      <c r="Y842" s="56">
        <f>INT(X842*100000000000)</f>
        <v>0</v>
      </c>
      <c r="Z842" s="15">
        <f>IF(COUNTIF(Y$5:Y842,Y842)&gt;1,RANK(Y842,Y$5:Y$857)+COUNTIF(Y$5:Y842,Y842)-1,RANK(Y842,Y$5:Y$857))</f>
        <v>837</v>
      </c>
    </row>
    <row r="843" spans="1:26" ht="16.5" thickTop="1" thickBot="1">
      <c r="A843" s="65" t="s">
        <v>1697</v>
      </c>
      <c r="B843" s="66" t="s">
        <v>1698</v>
      </c>
      <c r="C843" s="67">
        <v>3398.5</v>
      </c>
      <c r="D843" s="67">
        <v>3603</v>
      </c>
      <c r="E843" s="67">
        <f>(C843+D843)/2</f>
        <v>3500.75</v>
      </c>
      <c r="F843" s="68">
        <v>12007</v>
      </c>
      <c r="G843" s="68">
        <f>E843+F843</f>
        <v>15507.75</v>
      </c>
      <c r="H843" s="68">
        <v>7500</v>
      </c>
      <c r="I843" s="68">
        <v>821</v>
      </c>
      <c r="J843" s="68">
        <v>0</v>
      </c>
      <c r="K843" s="68">
        <v>0</v>
      </c>
      <c r="L843" s="68">
        <v>50</v>
      </c>
      <c r="M843" s="68">
        <v>0</v>
      </c>
      <c r="N843" s="68">
        <v>150</v>
      </c>
      <c r="O843" s="68" t="s">
        <v>30</v>
      </c>
      <c r="P843" s="70" t="e">
        <f>$U843</f>
        <v>#DIV/0!</v>
      </c>
      <c r="Q843" s="11">
        <f>G843/G$858*0.35</f>
        <v>3.9894983461962514</v>
      </c>
      <c r="R843" s="12">
        <f>H843/H$858*0.3</f>
        <v>11.25</v>
      </c>
      <c r="S843" s="13">
        <f>W843/W$858*0.3</f>
        <v>1.3674107142857144</v>
      </c>
      <c r="T843" s="12" t="e">
        <f>V843/V$858*0.05</f>
        <v>#DIV/0!</v>
      </c>
      <c r="U843" s="14" t="e">
        <f>Q843+R843+S843+T843</f>
        <v>#DIV/0!</v>
      </c>
      <c r="V843" s="15">
        <f>IF(O843="Não",0,1)</f>
        <v>1</v>
      </c>
      <c r="W843" s="15">
        <f>IF(ISERROR(I843+J843+K843+L843+M843+N843),0,I843+J843+K843+L843+M843+N843)</f>
        <v>1021</v>
      </c>
      <c r="X843" s="44">
        <f>IF(ISERROR(ABS(1-U843/'Antigo 2020 2'!U842)),0,ABS(1-U843/'Antigo 2020 2'!U842))</f>
        <v>0</v>
      </c>
      <c r="Y843" s="56">
        <f>INT(X843*100000000000)</f>
        <v>0</v>
      </c>
      <c r="Z843" s="15">
        <f>IF(COUNTIF(Y$5:Y843,Y843)&gt;1,RANK(Y843,Y$5:Y$857)+COUNTIF(Y$5:Y843,Y843)-1,RANK(Y843,Y$5:Y$857))</f>
        <v>838</v>
      </c>
    </row>
    <row r="844" spans="1:26" ht="16.5" thickTop="1" thickBot="1">
      <c r="A844" s="65" t="s">
        <v>1699</v>
      </c>
      <c r="B844" s="66" t="s">
        <v>1700</v>
      </c>
      <c r="C844" s="67">
        <v>35805</v>
      </c>
      <c r="D844" s="67">
        <v>33855</v>
      </c>
      <c r="E844" s="67">
        <f>(C844+D844)/2</f>
        <v>34830</v>
      </c>
      <c r="F844" s="68">
        <v>65047</v>
      </c>
      <c r="G844" s="68">
        <f>E844+F844</f>
        <v>99877</v>
      </c>
      <c r="H844" s="68">
        <v>1100</v>
      </c>
      <c r="I844" s="68">
        <v>199</v>
      </c>
      <c r="J844" s="68">
        <v>0</v>
      </c>
      <c r="K844" s="68">
        <v>15</v>
      </c>
      <c r="L844" s="68">
        <v>0</v>
      </c>
      <c r="M844" s="68">
        <v>0</v>
      </c>
      <c r="N844" s="68">
        <v>20</v>
      </c>
      <c r="O844" s="68" t="s">
        <v>23</v>
      </c>
      <c r="P844" s="70" t="e">
        <f>$U844</f>
        <v>#DIV/0!</v>
      </c>
      <c r="Q844" s="11">
        <f>G844/G$858*0.35</f>
        <v>25.694193311282618</v>
      </c>
      <c r="R844" s="12">
        <f>H844/H$858*0.3</f>
        <v>1.65</v>
      </c>
      <c r="S844" s="13">
        <f>W844/W$858*0.3</f>
        <v>0.31339285714285714</v>
      </c>
      <c r="T844" s="12" t="e">
        <f>V844/V$858*0.05</f>
        <v>#DIV/0!</v>
      </c>
      <c r="U844" s="14" t="e">
        <f>Q844+R844+S844+T844</f>
        <v>#DIV/0!</v>
      </c>
      <c r="V844" s="15">
        <f>IF(O844="Não",0,1)</f>
        <v>0</v>
      </c>
      <c r="W844" s="15">
        <f>IF(ISERROR(I844+J844+K844+L844+M844+N844),0,I844+J844+K844+L844+M844+N844)</f>
        <v>234</v>
      </c>
      <c r="X844" s="44">
        <f>IF(ISERROR(ABS(1-U844/'Antigo 2020 2'!U843)),0,ABS(1-U844/'Antigo 2020 2'!U843))</f>
        <v>0</v>
      </c>
      <c r="Y844" s="56">
        <f>INT(X844*100000000000)</f>
        <v>0</v>
      </c>
      <c r="Z844" s="15">
        <f>IF(COUNTIF(Y$5:Y844,Y844)&gt;1,RANK(Y844,Y$5:Y$857)+COUNTIF(Y$5:Y844,Y844)-1,RANK(Y844,Y$5:Y$857))</f>
        <v>839</v>
      </c>
    </row>
    <row r="845" spans="1:26" ht="16.5" thickTop="1" thickBot="1">
      <c r="A845" s="65" t="s">
        <v>1701</v>
      </c>
      <c r="B845" s="66" t="s">
        <v>1702</v>
      </c>
      <c r="C845" s="67">
        <v>2579.25</v>
      </c>
      <c r="D845" s="67">
        <v>2519</v>
      </c>
      <c r="E845" s="67">
        <f>(C845+D845)/2</f>
        <v>2549.125</v>
      </c>
      <c r="F845" s="68">
        <v>63131</v>
      </c>
      <c r="G845" s="68">
        <f>E845+F845</f>
        <v>65680.125</v>
      </c>
      <c r="H845" s="68">
        <v>1980</v>
      </c>
      <c r="I845" s="68">
        <v>544</v>
      </c>
      <c r="J845" s="68">
        <v>0</v>
      </c>
      <c r="K845" s="68">
        <v>120</v>
      </c>
      <c r="L845" s="68">
        <v>110</v>
      </c>
      <c r="M845" s="68">
        <v>0</v>
      </c>
      <c r="N845" s="68">
        <v>48</v>
      </c>
      <c r="O845" s="68" t="s">
        <v>30</v>
      </c>
      <c r="P845" s="70" t="e">
        <f>$U845</f>
        <v>#DIV/0!</v>
      </c>
      <c r="Q845" s="11">
        <f>G845/G$858*0.35</f>
        <v>16.896761300992281</v>
      </c>
      <c r="R845" s="12">
        <f>H845/H$858*0.3</f>
        <v>2.97</v>
      </c>
      <c r="S845" s="13">
        <f>W845/W$858*0.3</f>
        <v>1.1008928571428571</v>
      </c>
      <c r="T845" s="12" t="e">
        <f>V845/V$858*0.05</f>
        <v>#DIV/0!</v>
      </c>
      <c r="U845" s="14" t="e">
        <f>Q845+R845+S845+T845</f>
        <v>#DIV/0!</v>
      </c>
      <c r="V845" s="15">
        <f>IF(O845="Não",0,1)</f>
        <v>1</v>
      </c>
      <c r="W845" s="15">
        <f>IF(ISERROR(I845+J845+K845+L845+M845+N845),0,I845+J845+K845+L845+M845+N845)</f>
        <v>822</v>
      </c>
      <c r="X845" s="44">
        <f>IF(ISERROR(ABS(1-U845/'Antigo 2020 2'!U844)),0,ABS(1-U845/'Antigo 2020 2'!U844))</f>
        <v>0</v>
      </c>
      <c r="Y845" s="56">
        <f>INT(X845*100000000000)</f>
        <v>0</v>
      </c>
      <c r="Z845" s="15">
        <f>IF(COUNTIF(Y$5:Y845,Y845)&gt;1,RANK(Y845,Y$5:Y$857)+COUNTIF(Y$5:Y845,Y845)-1,RANK(Y845,Y$5:Y$857))</f>
        <v>840</v>
      </c>
    </row>
    <row r="846" spans="1:26" ht="16.5" thickTop="1" thickBot="1">
      <c r="A846" s="65" t="s">
        <v>1703</v>
      </c>
      <c r="B846" s="66" t="s">
        <v>1704</v>
      </c>
      <c r="C846" s="67">
        <v>1579</v>
      </c>
      <c r="D846" s="67">
        <v>1899</v>
      </c>
      <c r="E846" s="67">
        <f>(C846+D846)/2</f>
        <v>1739</v>
      </c>
      <c r="F846" s="68">
        <v>2278</v>
      </c>
      <c r="G846" s="68">
        <f>E846+F846</f>
        <v>4017</v>
      </c>
      <c r="H846" s="68">
        <v>720</v>
      </c>
      <c r="I846" s="68">
        <v>202</v>
      </c>
      <c r="J846" s="68">
        <v>0</v>
      </c>
      <c r="K846" s="68">
        <v>260</v>
      </c>
      <c r="L846" s="68">
        <v>0</v>
      </c>
      <c r="M846" s="68">
        <v>0</v>
      </c>
      <c r="N846" s="68">
        <v>62</v>
      </c>
      <c r="O846" s="68" t="s">
        <v>30</v>
      </c>
      <c r="P846" s="70" t="e">
        <f>$U846</f>
        <v>#DIV/0!</v>
      </c>
      <c r="Q846" s="11">
        <f>G846/G$858*0.35</f>
        <v>1.0334068357221609</v>
      </c>
      <c r="R846" s="12">
        <f>H846/H$858*0.3</f>
        <v>1.08</v>
      </c>
      <c r="S846" s="13">
        <f>W846/W$858*0.3</f>
        <v>0.70178571428571435</v>
      </c>
      <c r="T846" s="12" t="e">
        <f>V846/V$858*0.05</f>
        <v>#DIV/0!</v>
      </c>
      <c r="U846" s="14" t="e">
        <f>Q846+R846+S846+T846</f>
        <v>#DIV/0!</v>
      </c>
      <c r="V846" s="15">
        <f>IF(O846="Não",0,1)</f>
        <v>1</v>
      </c>
      <c r="W846" s="15">
        <f>IF(ISERROR(I846+J846+K846+L846+M846+N846),0,I846+J846+K846+L846+M846+N846)</f>
        <v>524</v>
      </c>
      <c r="X846" s="44">
        <f>IF(ISERROR(ABS(1-U846/'Antigo 2020 2'!U845)),0,ABS(1-U846/'Antigo 2020 2'!U845))</f>
        <v>0</v>
      </c>
      <c r="Y846" s="56">
        <f>INT(X846*100000000000)</f>
        <v>0</v>
      </c>
      <c r="Z846" s="15">
        <f>IF(COUNTIF(Y$5:Y846,Y846)&gt;1,RANK(Y846,Y$5:Y$857)+COUNTIF(Y$5:Y846,Y846)-1,RANK(Y846,Y$5:Y$857))</f>
        <v>841</v>
      </c>
    </row>
    <row r="847" spans="1:26" ht="16.5" thickTop="1" thickBot="1">
      <c r="A847" s="65" t="s">
        <v>1705</v>
      </c>
      <c r="B847" s="66" t="s">
        <v>1706</v>
      </c>
      <c r="C847" s="67">
        <v>35249</v>
      </c>
      <c r="D847" s="67">
        <v>30949</v>
      </c>
      <c r="E847" s="67">
        <f>(C847+D847)/2</f>
        <v>33099</v>
      </c>
      <c r="F847" s="68">
        <v>31103</v>
      </c>
      <c r="G847" s="68">
        <f>E847+F847</f>
        <v>64202</v>
      </c>
      <c r="H847" s="68">
        <v>520</v>
      </c>
      <c r="I847" s="68">
        <v>92</v>
      </c>
      <c r="J847" s="68">
        <v>0</v>
      </c>
      <c r="K847" s="68">
        <v>50</v>
      </c>
      <c r="L847" s="68">
        <v>0</v>
      </c>
      <c r="M847" s="68">
        <v>0</v>
      </c>
      <c r="N847" s="68">
        <v>6</v>
      </c>
      <c r="O847" s="68" t="s">
        <v>30</v>
      </c>
      <c r="P847" s="70" t="e">
        <f>$U847</f>
        <v>#DIV/0!</v>
      </c>
      <c r="Q847" s="11">
        <f>G847/G$858*0.35</f>
        <v>16.516501286291803</v>
      </c>
      <c r="R847" s="12">
        <f>H847/H$858*0.3</f>
        <v>0.78</v>
      </c>
      <c r="S847" s="13">
        <f>W847/W$858*0.3</f>
        <v>0.1982142857142857</v>
      </c>
      <c r="T847" s="12" t="e">
        <f>V847/V$858*0.05</f>
        <v>#DIV/0!</v>
      </c>
      <c r="U847" s="14" t="e">
        <f>Q847+R847+S847+T847</f>
        <v>#DIV/0!</v>
      </c>
      <c r="V847" s="15">
        <f>IF(O847="Não",0,1)</f>
        <v>1</v>
      </c>
      <c r="W847" s="15">
        <f>IF(ISERROR(I847+J847+K847+L847+M847+N847),0,I847+J847+K847+L847+M847+N847)</f>
        <v>148</v>
      </c>
      <c r="X847" s="44">
        <f>IF(ISERROR(ABS(1-U847/'Antigo 2020 2'!U846)),0,ABS(1-U847/'Antigo 2020 2'!U846))</f>
        <v>0</v>
      </c>
      <c r="Y847" s="56">
        <f>INT(X847*100000000000)</f>
        <v>0</v>
      </c>
      <c r="Z847" s="15">
        <f>IF(COUNTIF(Y$5:Y847,Y847)&gt;1,RANK(Y847,Y$5:Y$857)+COUNTIF(Y$5:Y847,Y847)-1,RANK(Y847,Y$5:Y$857))</f>
        <v>842</v>
      </c>
    </row>
    <row r="848" spans="1:26" ht="16.5" thickTop="1" thickBot="1">
      <c r="A848" s="65" t="s">
        <v>1707</v>
      </c>
      <c r="B848" s="66" t="s">
        <v>1708</v>
      </c>
      <c r="C848" s="67">
        <v>4137.5</v>
      </c>
      <c r="D848" s="67">
        <v>4212</v>
      </c>
      <c r="E848" s="67">
        <f>(C848+D848)/2</f>
        <v>4174.75</v>
      </c>
      <c r="F848" s="68">
        <v>2679</v>
      </c>
      <c r="G848" s="68">
        <f>E848+F848</f>
        <v>6853.75</v>
      </c>
      <c r="H848" s="68">
        <v>1842</v>
      </c>
      <c r="I848" s="68">
        <v>84</v>
      </c>
      <c r="J848" s="68">
        <v>0</v>
      </c>
      <c r="K848" s="68">
        <v>278</v>
      </c>
      <c r="L848" s="68">
        <v>0</v>
      </c>
      <c r="M848" s="68">
        <v>0</v>
      </c>
      <c r="N848" s="68">
        <v>5</v>
      </c>
      <c r="O848" s="68" t="s">
        <v>30</v>
      </c>
      <c r="P848" s="70" t="e">
        <f>$U848</f>
        <v>#DIV/0!</v>
      </c>
      <c r="Q848" s="11">
        <f>G848/G$858*0.35</f>
        <v>1.7631844909959571</v>
      </c>
      <c r="R848" s="12">
        <f>H848/H$858*0.3</f>
        <v>2.7630000000000003</v>
      </c>
      <c r="S848" s="13">
        <f>W848/W$858*0.3</f>
        <v>0.49151785714285712</v>
      </c>
      <c r="T848" s="12" t="e">
        <f>V848/V$858*0.05</f>
        <v>#DIV/0!</v>
      </c>
      <c r="U848" s="14" t="e">
        <f>Q848+R848+S848+T848</f>
        <v>#DIV/0!</v>
      </c>
      <c r="V848" s="15">
        <f>IF(O848="Não",0,1)</f>
        <v>1</v>
      </c>
      <c r="W848" s="15">
        <f>IF(ISERROR(I848+J848+K848+L848+M848+N848),0,I848+J848+K848+L848+M848+N848)</f>
        <v>367</v>
      </c>
      <c r="X848" s="44">
        <f>IF(ISERROR(ABS(1-U848/'Antigo 2020 2'!U847)),0,ABS(1-U848/'Antigo 2020 2'!U847))</f>
        <v>0</v>
      </c>
      <c r="Y848" s="56">
        <f>INT(X848*100000000000)</f>
        <v>0</v>
      </c>
      <c r="Z848" s="15">
        <f>IF(COUNTIF(Y$5:Y848,Y848)&gt;1,RANK(Y848,Y$5:Y$857)+COUNTIF(Y$5:Y848,Y848)-1,RANK(Y848,Y$5:Y$857))</f>
        <v>843</v>
      </c>
    </row>
    <row r="849" spans="1:26" ht="16.5" thickTop="1" thickBot="1">
      <c r="A849" s="65" t="s">
        <v>1709</v>
      </c>
      <c r="B849" s="66" t="s">
        <v>1710</v>
      </c>
      <c r="C849" s="67">
        <v>65</v>
      </c>
      <c r="D849" s="67">
        <v>101</v>
      </c>
      <c r="E849" s="67">
        <f>(C849+D849)/2</f>
        <v>83</v>
      </c>
      <c r="F849" s="68">
        <v>135</v>
      </c>
      <c r="G849" s="68">
        <f>E849+F849</f>
        <v>218</v>
      </c>
      <c r="H849" s="68">
        <v>25</v>
      </c>
      <c r="I849" s="68">
        <v>3</v>
      </c>
      <c r="J849" s="68">
        <v>0</v>
      </c>
      <c r="K849" s="68">
        <v>0</v>
      </c>
      <c r="L849" s="68">
        <v>0</v>
      </c>
      <c r="M849" s="68">
        <v>0</v>
      </c>
      <c r="N849" s="68">
        <v>4</v>
      </c>
      <c r="O849" s="68" t="s">
        <v>23</v>
      </c>
      <c r="P849" s="70" t="e">
        <f>$U849</f>
        <v>#DIV/0!</v>
      </c>
      <c r="Q849" s="11">
        <f>G849/G$858*0.35</f>
        <v>5.6082322675486955E-2</v>
      </c>
      <c r="R849" s="12">
        <f>H849/H$858*0.3</f>
        <v>3.7499999999999999E-2</v>
      </c>
      <c r="S849" s="13">
        <f>W849/W$858*0.3</f>
        <v>9.3749999999999997E-3</v>
      </c>
      <c r="T849" s="12" t="e">
        <f>V849/V$858*0.05</f>
        <v>#DIV/0!</v>
      </c>
      <c r="U849" s="14" t="e">
        <f>Q849+R849+S849+T849</f>
        <v>#DIV/0!</v>
      </c>
      <c r="V849" s="15">
        <f>IF(O849="Não",0,1)</f>
        <v>0</v>
      </c>
      <c r="W849" s="15">
        <f>IF(ISERROR(I849+J849+K849+L849+M849+N849),0,I849+J849+K849+L849+M849+N849)</f>
        <v>7</v>
      </c>
      <c r="X849" s="44">
        <f>IF(ISERROR(ABS(1-U849/'Antigo 2020 2'!U848)),0,ABS(1-U849/'Antigo 2020 2'!U848))</f>
        <v>0</v>
      </c>
      <c r="Y849" s="56">
        <f>INT(X849*100000000000)</f>
        <v>0</v>
      </c>
      <c r="Z849" s="15">
        <f>IF(COUNTIF(Y$5:Y849,Y849)&gt;1,RANK(Y849,Y$5:Y$857)+COUNTIF(Y$5:Y849,Y849)-1,RANK(Y849,Y$5:Y$857))</f>
        <v>844</v>
      </c>
    </row>
    <row r="850" spans="1:26" ht="16.5" thickTop="1" thickBot="1">
      <c r="A850" s="65" t="s">
        <v>120</v>
      </c>
      <c r="B850" s="66" t="s">
        <v>1711</v>
      </c>
      <c r="C850" s="67">
        <v>5650.5</v>
      </c>
      <c r="D850" s="67">
        <v>5530</v>
      </c>
      <c r="E850" s="67">
        <f>(C850+D850)/2</f>
        <v>5590.25</v>
      </c>
      <c r="F850" s="68">
        <v>3698</v>
      </c>
      <c r="G850" s="68">
        <f>E850+F850</f>
        <v>9288.25</v>
      </c>
      <c r="H850" s="68">
        <v>1856</v>
      </c>
      <c r="I850" s="68">
        <v>357</v>
      </c>
      <c r="J850" s="68">
        <v>0</v>
      </c>
      <c r="K850" s="68">
        <v>0</v>
      </c>
      <c r="L850" s="68">
        <v>0</v>
      </c>
      <c r="M850" s="68">
        <v>0</v>
      </c>
      <c r="N850" s="68">
        <v>55</v>
      </c>
      <c r="O850" s="68" t="s">
        <v>30</v>
      </c>
      <c r="P850" s="70" t="e">
        <f>$U850</f>
        <v>#DIV/0!</v>
      </c>
      <c r="Q850" s="11">
        <f>G850/G$858*0.35</f>
        <v>2.3894799705990444</v>
      </c>
      <c r="R850" s="12">
        <f>H850/H$858*0.3</f>
        <v>2.7839999999999998</v>
      </c>
      <c r="S850" s="13">
        <f>W850/W$858*0.3</f>
        <v>0.55178571428571421</v>
      </c>
      <c r="T850" s="12" t="e">
        <f>V850/V$858*0.05</f>
        <v>#DIV/0!</v>
      </c>
      <c r="U850" s="14" t="e">
        <f>Q850+R850+S850+T850</f>
        <v>#DIV/0!</v>
      </c>
      <c r="V850" s="15">
        <f>IF(O850="Não",0,1)</f>
        <v>1</v>
      </c>
      <c r="W850" s="15">
        <f>IF(ISERROR(I850+J850+K850+L850+M850+N850),0,I850+J850+K850+L850+M850+N850)</f>
        <v>412</v>
      </c>
      <c r="X850" s="44">
        <f>IF(ISERROR(ABS(1-U850/'Antigo 2020 2'!U849)),0,ABS(1-U850/'Antigo 2020 2'!U849))</f>
        <v>0</v>
      </c>
      <c r="Y850" s="56">
        <f>INT(X850*100000000000)</f>
        <v>0</v>
      </c>
      <c r="Z850" s="15">
        <f>IF(COUNTIF(Y$5:Y850,Y850)&gt;1,RANK(Y850,Y$5:Y$857)+COUNTIF(Y$5:Y850,Y850)-1,RANK(Y850,Y$5:Y$857))</f>
        <v>845</v>
      </c>
    </row>
    <row r="851" spans="1:26" ht="16.5" thickTop="1" thickBot="1">
      <c r="A851" s="65" t="s">
        <v>1712</v>
      </c>
      <c r="B851" s="66" t="s">
        <v>1713</v>
      </c>
      <c r="C851" s="67">
        <v>1029.5</v>
      </c>
      <c r="D851" s="67">
        <v>1026</v>
      </c>
      <c r="E851" s="67">
        <f>(C851+D851)/2</f>
        <v>1027.75</v>
      </c>
      <c r="F851" s="68">
        <v>5145</v>
      </c>
      <c r="G851" s="68">
        <f>E851+F851</f>
        <v>6172.75</v>
      </c>
      <c r="H851" s="68">
        <v>600</v>
      </c>
      <c r="I851" s="68">
        <v>130</v>
      </c>
      <c r="J851" s="68">
        <v>0</v>
      </c>
      <c r="K851" s="68">
        <v>160</v>
      </c>
      <c r="L851" s="68">
        <v>0</v>
      </c>
      <c r="M851" s="68">
        <v>0</v>
      </c>
      <c r="N851" s="68">
        <v>80</v>
      </c>
      <c r="O851" s="68" t="s">
        <v>30</v>
      </c>
      <c r="P851" s="70" t="e">
        <f>$U851</f>
        <v>#DIV/0!</v>
      </c>
      <c r="Q851" s="11">
        <f>G851/G$858*0.35</f>
        <v>1.5879915472252848</v>
      </c>
      <c r="R851" s="12">
        <f>H851/H$858*0.3</f>
        <v>0.89999999999999991</v>
      </c>
      <c r="S851" s="13">
        <f>W851/W$858*0.3</f>
        <v>0.49553571428571425</v>
      </c>
      <c r="T851" s="12" t="e">
        <f>V851/V$858*0.05</f>
        <v>#DIV/0!</v>
      </c>
      <c r="U851" s="14" t="e">
        <f>Q851+R851+S851+T851</f>
        <v>#DIV/0!</v>
      </c>
      <c r="V851" s="15">
        <f>IF(O851="Não",0,1)</f>
        <v>1</v>
      </c>
      <c r="W851" s="15">
        <f>IF(ISERROR(I851+J851+K851+L851+M851+N851),0,I851+J851+K851+L851+M851+N851)</f>
        <v>370</v>
      </c>
      <c r="X851" s="44">
        <f>IF(ISERROR(ABS(1-U851/'Antigo 2020 2'!U850)),0,ABS(1-U851/'Antigo 2020 2'!U850))</f>
        <v>0</v>
      </c>
      <c r="Y851" s="56">
        <f>INT(X851*100000000000)</f>
        <v>0</v>
      </c>
      <c r="Z851" s="15">
        <f>IF(COUNTIF(Y$5:Y851,Y851)&gt;1,RANK(Y851,Y$5:Y$857)+COUNTIF(Y$5:Y851,Y851)-1,RANK(Y851,Y$5:Y$857))</f>
        <v>846</v>
      </c>
    </row>
    <row r="852" spans="1:26" ht="16.5" thickTop="1" thickBot="1">
      <c r="A852" s="65" t="s">
        <v>1714</v>
      </c>
      <c r="B852" s="66" t="s">
        <v>1715</v>
      </c>
      <c r="C852" s="67">
        <v>5370</v>
      </c>
      <c r="D852" s="67">
        <v>5132</v>
      </c>
      <c r="E852" s="67">
        <f>(C852+D852)/2</f>
        <v>5251</v>
      </c>
      <c r="F852" s="68">
        <v>13145</v>
      </c>
      <c r="G852" s="68">
        <f>E852+F852</f>
        <v>18396</v>
      </c>
      <c r="H852" s="68">
        <v>3324</v>
      </c>
      <c r="I852" s="68">
        <v>358</v>
      </c>
      <c r="J852" s="68"/>
      <c r="K852" s="68">
        <v>610</v>
      </c>
      <c r="L852" s="68">
        <v>95</v>
      </c>
      <c r="M852" s="68">
        <v>45</v>
      </c>
      <c r="N852" s="68">
        <v>190</v>
      </c>
      <c r="O852" s="68" t="s">
        <v>30</v>
      </c>
      <c r="P852" s="70" t="e">
        <f>$U852</f>
        <v>#DIV/0!</v>
      </c>
      <c r="Q852" s="11">
        <f>G852/G$858*0.35</f>
        <v>4.7325248070562287</v>
      </c>
      <c r="R852" s="12">
        <f>H852/H$858*0.3</f>
        <v>4.9859999999999998</v>
      </c>
      <c r="S852" s="13">
        <f>W852/W$858*0.3</f>
        <v>1.7383928571428571</v>
      </c>
      <c r="T852" s="12" t="e">
        <f>V852/V$858*0.05</f>
        <v>#DIV/0!</v>
      </c>
      <c r="U852" s="14" t="e">
        <f>Q852+R852+S852+T852</f>
        <v>#DIV/0!</v>
      </c>
      <c r="V852" s="15">
        <f>IF(O852="Não",0,1)</f>
        <v>1</v>
      </c>
      <c r="W852" s="15">
        <f>IF(ISERROR(I852+J852+K852+L852+M852+N852),0,I852+J852+K852+L852+M852+N852)</f>
        <v>1298</v>
      </c>
      <c r="X852" s="44">
        <f>IF(ISERROR(ABS(1-U852/'Antigo 2020 2'!U851)),0,ABS(1-U852/'Antigo 2020 2'!U851))</f>
        <v>0</v>
      </c>
      <c r="Y852" s="56">
        <f>INT(X852*100000000000)</f>
        <v>0</v>
      </c>
      <c r="Z852" s="15">
        <f>IF(COUNTIF(Y$5:Y852,Y852)&gt;1,RANK(Y852,Y$5:Y$857)+COUNTIF(Y$5:Y852,Y852)-1,RANK(Y852,Y$5:Y$857))</f>
        <v>847</v>
      </c>
    </row>
    <row r="853" spans="1:26" ht="16.5" thickTop="1" thickBot="1">
      <c r="A853" s="65" t="s">
        <v>1716</v>
      </c>
      <c r="B853" s="66" t="s">
        <v>1717</v>
      </c>
      <c r="C853" s="67">
        <v>614</v>
      </c>
      <c r="D853" s="67">
        <v>590</v>
      </c>
      <c r="E853" s="67">
        <f>(C853+D853)/2</f>
        <v>602</v>
      </c>
      <c r="F853" s="68">
        <v>9497</v>
      </c>
      <c r="G853" s="68">
        <f>E853+F853</f>
        <v>10099</v>
      </c>
      <c r="H853" s="68">
        <v>1200</v>
      </c>
      <c r="I853" s="68">
        <v>0</v>
      </c>
      <c r="J853" s="68">
        <v>0</v>
      </c>
      <c r="K853" s="68">
        <v>0</v>
      </c>
      <c r="L853" s="68">
        <v>0</v>
      </c>
      <c r="M853" s="68">
        <v>0</v>
      </c>
      <c r="N853" s="68">
        <v>0</v>
      </c>
      <c r="O853" s="68" t="s">
        <v>23</v>
      </c>
      <c r="P853" s="70" t="e">
        <f>$U853</f>
        <v>#DIV/0!</v>
      </c>
      <c r="Q853" s="11">
        <f>G853/G$858*0.35</f>
        <v>2.5980521866960675</v>
      </c>
      <c r="R853" s="12">
        <f>H853/H$858*0.3</f>
        <v>1.7999999999999998</v>
      </c>
      <c r="S853" s="13">
        <f>W853/W$858*0.3</f>
        <v>0</v>
      </c>
      <c r="T853" s="12" t="e">
        <f>V853/V$858*0.05</f>
        <v>#DIV/0!</v>
      </c>
      <c r="U853" s="14" t="e">
        <f>Q853+R853+S853+T853</f>
        <v>#DIV/0!</v>
      </c>
      <c r="V853" s="15">
        <f>IF(O853="Não",0,1)</f>
        <v>0</v>
      </c>
      <c r="W853" s="15">
        <f>IF(ISERROR(I853+J853+K853+L853+M853+N853),0,I853+J853+K853+L853+M853+N853)</f>
        <v>0</v>
      </c>
      <c r="X853" s="44">
        <f>IF(ISERROR(ABS(1-U853/'Antigo 2020 2'!U852)),0,ABS(1-U853/'Antigo 2020 2'!U852))</f>
        <v>0</v>
      </c>
      <c r="Y853" s="56">
        <f>INT(X853*100000000000)</f>
        <v>0</v>
      </c>
      <c r="Z853" s="15">
        <f>IF(COUNTIF(Y$5:Y853,Y853)&gt;1,RANK(Y853,Y$5:Y$857)+COUNTIF(Y$5:Y853,Y853)-1,RANK(Y853,Y$5:Y$857))</f>
        <v>848</v>
      </c>
    </row>
    <row r="854" spans="1:26" ht="16.5" thickTop="1" thickBot="1">
      <c r="A854" s="65" t="s">
        <v>1718</v>
      </c>
      <c r="B854" s="66" t="s">
        <v>1719</v>
      </c>
      <c r="C854" s="67">
        <v>6411</v>
      </c>
      <c r="D854" s="67">
        <v>6406</v>
      </c>
      <c r="E854" s="67">
        <f>(C854+D854)/2</f>
        <v>6408.5</v>
      </c>
      <c r="F854" s="68">
        <v>12085</v>
      </c>
      <c r="G854" s="68">
        <f>E854+F854</f>
        <v>18493.5</v>
      </c>
      <c r="H854" s="68">
        <v>2295</v>
      </c>
      <c r="I854" s="68">
        <v>50</v>
      </c>
      <c r="J854" s="68">
        <v>0</v>
      </c>
      <c r="K854" s="68">
        <v>231</v>
      </c>
      <c r="L854" s="68">
        <v>205</v>
      </c>
      <c r="M854" s="68">
        <v>70</v>
      </c>
      <c r="N854" s="68">
        <v>34</v>
      </c>
      <c r="O854" s="68" t="s">
        <v>23</v>
      </c>
      <c r="P854" s="70" t="e">
        <f>$U854</f>
        <v>#DIV/0!</v>
      </c>
      <c r="Q854" s="11">
        <f>G854/G$858*0.35</f>
        <v>4.7576074972436597</v>
      </c>
      <c r="R854" s="12">
        <f>H854/H$858*0.3</f>
        <v>3.4424999999999999</v>
      </c>
      <c r="S854" s="13">
        <f>W854/W$858*0.3</f>
        <v>0.79017857142857151</v>
      </c>
      <c r="T854" s="12" t="e">
        <f>V854/V$858*0.05</f>
        <v>#DIV/0!</v>
      </c>
      <c r="U854" s="14" t="e">
        <f>Q854+R854+S854+T854</f>
        <v>#DIV/0!</v>
      </c>
      <c r="V854" s="15">
        <f>IF(O854="Não",0,1)</f>
        <v>0</v>
      </c>
      <c r="W854" s="15">
        <f>IF(ISERROR(I854+J854+K854+L854+M854+N854),0,I854+J854+K854+L854+M854+N854)</f>
        <v>590</v>
      </c>
      <c r="X854" s="44">
        <f>IF(ISERROR(ABS(1-U854/'Antigo 2020 2'!U853)),0,ABS(1-U854/'Antigo 2020 2'!U853))</f>
        <v>0</v>
      </c>
      <c r="Y854" s="56">
        <f>INT(X854*100000000000)</f>
        <v>0</v>
      </c>
      <c r="Z854" s="15">
        <f>IF(COUNTIF(Y$5:Y854,Y854)&gt;1,RANK(Y854,Y$5:Y$857)+COUNTIF(Y$5:Y854,Y854)-1,RANK(Y854,Y$5:Y$857))</f>
        <v>849</v>
      </c>
    </row>
    <row r="855" spans="1:26" ht="16.5" thickTop="1" thickBot="1">
      <c r="A855" s="65" t="s">
        <v>1720</v>
      </c>
      <c r="B855" s="66" t="s">
        <v>1721</v>
      </c>
      <c r="C855" s="67">
        <v>160</v>
      </c>
      <c r="D855" s="67">
        <v>150</v>
      </c>
      <c r="E855" s="67">
        <f>(C855+D855)/2</f>
        <v>155</v>
      </c>
      <c r="F855" s="68">
        <v>10754</v>
      </c>
      <c r="G855" s="68">
        <f>E855+F855</f>
        <v>10909</v>
      </c>
      <c r="H855" s="68">
        <v>400</v>
      </c>
      <c r="I855" s="68">
        <v>0</v>
      </c>
      <c r="J855" s="68">
        <v>0</v>
      </c>
      <c r="K855" s="68">
        <v>50</v>
      </c>
      <c r="L855" s="68">
        <v>100</v>
      </c>
      <c r="M855" s="68">
        <v>30</v>
      </c>
      <c r="N855" s="68">
        <v>50</v>
      </c>
      <c r="O855" s="68" t="s">
        <v>23</v>
      </c>
      <c r="P855" s="70" t="e">
        <f>$U855</f>
        <v>#DIV/0!</v>
      </c>
      <c r="Q855" s="11">
        <f>G855/G$858*0.35</f>
        <v>2.8064314590224178</v>
      </c>
      <c r="R855" s="12">
        <f>H855/H$858*0.3</f>
        <v>0.6</v>
      </c>
      <c r="S855" s="13">
        <f>W855/W$858*0.3</f>
        <v>0.30803571428571425</v>
      </c>
      <c r="T855" s="12" t="e">
        <f>V855/V$858*0.05</f>
        <v>#DIV/0!</v>
      </c>
      <c r="U855" s="14" t="e">
        <f>Q855+R855+S855+T855</f>
        <v>#DIV/0!</v>
      </c>
      <c r="V855" s="15">
        <f>IF(O855="Não",0,1)</f>
        <v>0</v>
      </c>
      <c r="W855" s="15">
        <f>IF(ISERROR(I855+J855+K855+L855+M855+N855),0,I855+J855+K855+L855+M855+N855)</f>
        <v>230</v>
      </c>
      <c r="X855" s="44">
        <f>IF(ISERROR(ABS(1-U855/'Antigo 2020 2'!U854)),0,ABS(1-U855/'Antigo 2020 2'!U854))</f>
        <v>0</v>
      </c>
      <c r="Y855" s="56">
        <f>INT(X855*100000000000)</f>
        <v>0</v>
      </c>
      <c r="Z855" s="15">
        <f>IF(COUNTIF(Y$5:Y855,Y855)&gt;1,RANK(Y855,Y$5:Y$857)+COUNTIF(Y$5:Y855,Y855)-1,RANK(Y855,Y$5:Y$857))</f>
        <v>850</v>
      </c>
    </row>
    <row r="856" spans="1:26" ht="25.5" thickTop="1" thickBot="1">
      <c r="A856" s="65" t="s">
        <v>1722</v>
      </c>
      <c r="B856" s="66" t="s">
        <v>1723</v>
      </c>
      <c r="C856" s="67">
        <v>2337</v>
      </c>
      <c r="D856" s="67">
        <v>2032</v>
      </c>
      <c r="E856" s="67">
        <f>(C856+D856)/2</f>
        <v>2184.5</v>
      </c>
      <c r="F856" s="68">
        <v>4095</v>
      </c>
      <c r="G856" s="68">
        <f>E856+F856</f>
        <v>6279.5</v>
      </c>
      <c r="H856" s="68">
        <v>1295</v>
      </c>
      <c r="I856" s="68">
        <v>105</v>
      </c>
      <c r="J856" s="68">
        <v>0</v>
      </c>
      <c r="K856" s="68">
        <v>58</v>
      </c>
      <c r="L856" s="68">
        <v>110</v>
      </c>
      <c r="M856" s="68">
        <v>0</v>
      </c>
      <c r="N856" s="68">
        <v>18</v>
      </c>
      <c r="O856" s="68" t="s">
        <v>30</v>
      </c>
      <c r="P856" s="70" t="e">
        <f>$U856</f>
        <v>#DIV/0!</v>
      </c>
      <c r="Q856" s="11">
        <f>G856/G$858*0.35</f>
        <v>1.6154538772510108</v>
      </c>
      <c r="R856" s="12">
        <f>H856/H$858*0.3</f>
        <v>1.9424999999999999</v>
      </c>
      <c r="S856" s="13">
        <f>W856/W$858*0.3</f>
        <v>0.3897321428571428</v>
      </c>
      <c r="T856" s="12" t="e">
        <f>V856/V$858*0.05</f>
        <v>#DIV/0!</v>
      </c>
      <c r="U856" s="14" t="e">
        <f>Q856+R856+S856+T856</f>
        <v>#DIV/0!</v>
      </c>
      <c r="V856" s="15">
        <f>IF(O856="Não",0,1)</f>
        <v>1</v>
      </c>
      <c r="W856" s="15">
        <f>IF(ISERROR(I856+J856+K856+L856+M856+N856),0,I856+J856+K856+L856+M856+N856)</f>
        <v>291</v>
      </c>
      <c r="X856" s="44">
        <f>IF(ISERROR(ABS(1-U856/'Antigo 2020 2'!U855)),0,ABS(1-U856/'Antigo 2020 2'!U855))</f>
        <v>0</v>
      </c>
      <c r="Y856" s="56">
        <f>INT(X856*100000000000)</f>
        <v>0</v>
      </c>
      <c r="Z856" s="15">
        <f>IF(COUNTIF(Y$5:Y856,Y856)&gt;1,RANK(Y856,Y$5:Y$857)+COUNTIF(Y$5:Y856,Y856)-1,RANK(Y856,Y$5:Y$857))</f>
        <v>851</v>
      </c>
    </row>
    <row r="857" spans="1:26" ht="16.5" thickTop="1" thickBot="1">
      <c r="A857" s="65" t="s">
        <v>1724</v>
      </c>
      <c r="B857" s="66" t="s">
        <v>1725</v>
      </c>
      <c r="C857" s="67">
        <v>340</v>
      </c>
      <c r="D857" s="67">
        <v>285</v>
      </c>
      <c r="E857" s="67">
        <f>(C857+D857)/2</f>
        <v>312.5</v>
      </c>
      <c r="F857" s="68">
        <v>10146</v>
      </c>
      <c r="G857" s="68">
        <f>E857+F857</f>
        <v>10458.5</v>
      </c>
      <c r="H857" s="68">
        <v>125</v>
      </c>
      <c r="I857" s="68">
        <v>21</v>
      </c>
      <c r="J857" s="68">
        <v>0</v>
      </c>
      <c r="K857" s="68">
        <v>15</v>
      </c>
      <c r="L857" s="68">
        <v>0</v>
      </c>
      <c r="M857" s="68">
        <v>0</v>
      </c>
      <c r="N857" s="68">
        <v>0</v>
      </c>
      <c r="O857" s="68" t="s">
        <v>23</v>
      </c>
      <c r="P857" s="70" t="e">
        <f>$U857</f>
        <v>#DIV/0!</v>
      </c>
      <c r="Q857" s="11">
        <f>G857/G$858*0.35</f>
        <v>2.6905365674384418</v>
      </c>
      <c r="R857" s="12">
        <f>H857/H$858*0.3</f>
        <v>0.1875</v>
      </c>
      <c r="S857" s="13">
        <f>W857/W$858*0.3</f>
        <v>4.8214285714285716E-2</v>
      </c>
      <c r="T857" s="12" t="e">
        <f>V857/V$858*0.05</f>
        <v>#DIV/0!</v>
      </c>
      <c r="U857" s="14" t="e">
        <f>Q857+R857+S857+T857</f>
        <v>#DIV/0!</v>
      </c>
      <c r="V857" s="15">
        <f>IF(O857="Não",0,1)</f>
        <v>0</v>
      </c>
      <c r="W857" s="15">
        <f>IF(ISERROR(I857+J857+K857+L857+M857+N857),0,I857+J857+K857+L857+M857+N857)</f>
        <v>36</v>
      </c>
      <c r="X857" s="44">
        <f>IF(ISERROR(ABS(1-U857/'Antigo 2020 2'!U856)),0,ABS(1-U857/'Antigo 2020 2'!U856))</f>
        <v>0</v>
      </c>
      <c r="Y857" s="56">
        <f>INT(X857*100000000000)</f>
        <v>0</v>
      </c>
      <c r="Z857" s="15">
        <f>IF(COUNTIF(Y$5:Y857,Y857)&gt;1,RANK(Y857,Y$5:Y$857)+COUNTIF(Y$5:Y857,Y857)-1,RANK(Y857,Y$5:Y$857))</f>
        <v>852</v>
      </c>
    </row>
    <row r="858" spans="1:26" ht="16.5" thickTop="1" thickBot="1">
      <c r="A858" s="65" t="s">
        <v>1726</v>
      </c>
      <c r="B858" s="66" t="s">
        <v>1727</v>
      </c>
      <c r="C858" s="67">
        <v>33</v>
      </c>
      <c r="D858" s="67">
        <v>38</v>
      </c>
      <c r="E858" s="67">
        <f>(C858+D858)/2</f>
        <v>35.5</v>
      </c>
      <c r="F858" s="68">
        <v>1325</v>
      </c>
      <c r="G858" s="68">
        <f>E858+F858</f>
        <v>1360.5</v>
      </c>
      <c r="H858" s="68">
        <v>200</v>
      </c>
      <c r="I858" s="68">
        <v>166</v>
      </c>
      <c r="J858" s="68">
        <v>0</v>
      </c>
      <c r="K858" s="68">
        <v>56</v>
      </c>
      <c r="L858" s="68">
        <v>0</v>
      </c>
      <c r="M858" s="68">
        <v>0</v>
      </c>
      <c r="N858" s="68">
        <v>2</v>
      </c>
      <c r="O858" s="68" t="s">
        <v>23</v>
      </c>
      <c r="P858" s="70" t="e">
        <f>$U858</f>
        <v>#DIV/0!</v>
      </c>
      <c r="Q858" s="12">
        <f>G858/G$858*0.35</f>
        <v>0.35</v>
      </c>
      <c r="R858" s="12">
        <f>H858/H$858*0.3</f>
        <v>0.3</v>
      </c>
      <c r="S858" s="12">
        <f>W858/W$858*0.3</f>
        <v>0.3</v>
      </c>
      <c r="T858" s="12" t="e">
        <f>V858/V$858*0.05</f>
        <v>#DIV/0!</v>
      </c>
      <c r="U858" s="12" t="e">
        <f>Q858+R858+S858+T858</f>
        <v>#DIV/0!</v>
      </c>
      <c r="V858" s="15">
        <f>IF(O858="Não",0,1)</f>
        <v>0</v>
      </c>
      <c r="W858" s="15">
        <f>IF(ISERROR(I858+J858+K858+L858+M858+N858),0,I858+J858+K858+L858+M858+N858)</f>
        <v>224</v>
      </c>
      <c r="X858" s="44">
        <f>IF(ISERROR(ABS(1-U858/'Antigo 2020 2'!U857)),0,ABS(1-U858/'Antigo 2020 2'!U857))</f>
        <v>0</v>
      </c>
      <c r="Y858" s="56">
        <f>INT(X858*100000000000)</f>
        <v>0</v>
      </c>
      <c r="Z858" s="15">
        <f>IF(COUNTIF(Y$5:Y858,Y858)&gt;1,RANK(Y858,Y$5:Y$857)+COUNTIF(Y$5:Y858,Y858)-1,RANK(Y858,Y$5:Y$857))</f>
        <v>853</v>
      </c>
    </row>
    <row r="859" spans="1:26" s="17" customFormat="1" ht="15.75" thickTop="1">
      <c r="A859" s="18"/>
      <c r="B859" s="19"/>
      <c r="C859" s="20"/>
      <c r="D859" s="20"/>
      <c r="E859" s="20"/>
      <c r="F859" s="21"/>
      <c r="G859" s="21"/>
      <c r="H859" s="21"/>
      <c r="I859" s="75"/>
      <c r="J859" s="22"/>
      <c r="K859" s="22"/>
      <c r="L859" s="22"/>
      <c r="M859" s="22"/>
      <c r="N859" s="22"/>
      <c r="O859" s="22"/>
      <c r="P859" s="23"/>
      <c r="Q859" s="24"/>
      <c r="R859" s="24"/>
      <c r="S859" s="24"/>
      <c r="T859" s="24"/>
      <c r="U859" s="24"/>
      <c r="V859" s="25"/>
      <c r="W859" s="25"/>
    </row>
    <row r="860" spans="1:26" s="17" customFormat="1">
      <c r="A860" s="18"/>
      <c r="B860" s="19"/>
      <c r="C860" s="20"/>
      <c r="D860" s="20"/>
      <c r="E860" s="20"/>
      <c r="F860" s="21"/>
      <c r="G860" s="21"/>
      <c r="H860" s="21"/>
      <c r="I860" s="75"/>
      <c r="J860" s="22"/>
      <c r="K860" s="22"/>
      <c r="L860" s="22"/>
      <c r="M860" s="22"/>
      <c r="N860" s="22"/>
      <c r="O860" s="22"/>
      <c r="P860" s="23"/>
      <c r="Q860" s="24"/>
      <c r="R860" s="24"/>
      <c r="S860" s="24"/>
      <c r="T860" s="24"/>
      <c r="U860" s="24"/>
      <c r="V860" s="25"/>
      <c r="W860" s="25"/>
    </row>
    <row r="861" spans="1:26" s="17" customFormat="1">
      <c r="A861" s="18"/>
      <c r="B861" s="19"/>
      <c r="C861" s="20"/>
      <c r="D861" s="20"/>
      <c r="E861" s="20"/>
      <c r="F861" s="21"/>
      <c r="G861" s="21"/>
      <c r="H861" s="21"/>
      <c r="I861" s="75"/>
      <c r="J861" s="22"/>
      <c r="K861" s="22"/>
      <c r="L861" s="22"/>
      <c r="M861" s="22"/>
      <c r="N861" s="22"/>
      <c r="O861" s="22"/>
      <c r="P861" s="23"/>
      <c r="Q861" s="24"/>
      <c r="R861" s="24"/>
      <c r="S861" s="24"/>
      <c r="T861" s="24"/>
      <c r="U861" s="24"/>
      <c r="V861" s="25"/>
      <c r="W861" s="25"/>
    </row>
    <row r="862" spans="1:26" s="17" customFormat="1">
      <c r="A862" s="18"/>
      <c r="B862" s="19"/>
      <c r="C862" s="20"/>
      <c r="D862" s="20"/>
      <c r="E862" s="20"/>
      <c r="F862" s="21"/>
      <c r="G862" s="21"/>
      <c r="H862" s="21"/>
      <c r="I862" s="75"/>
      <c r="J862" s="22"/>
      <c r="K862" s="22"/>
      <c r="L862" s="22"/>
      <c r="M862" s="22"/>
      <c r="N862" s="22"/>
      <c r="O862" s="22"/>
      <c r="P862" s="23"/>
      <c r="Q862" s="24"/>
      <c r="R862" s="24"/>
      <c r="S862" s="24"/>
      <c r="T862" s="24"/>
      <c r="U862" s="24"/>
      <c r="V862" s="25"/>
      <c r="W862" s="25"/>
    </row>
    <row r="863" spans="1:26" s="17" customFormat="1">
      <c r="A863" s="18"/>
      <c r="B863" s="19"/>
      <c r="C863" s="20"/>
      <c r="D863" s="20"/>
      <c r="E863" s="20"/>
      <c r="F863" s="21"/>
      <c r="G863" s="21"/>
      <c r="H863" s="21"/>
      <c r="I863" s="75"/>
      <c r="J863" s="22"/>
      <c r="K863" s="22"/>
      <c r="L863" s="22"/>
      <c r="M863" s="22"/>
      <c r="N863" s="22"/>
      <c r="O863" s="22"/>
      <c r="P863" s="23"/>
      <c r="Q863" s="24"/>
      <c r="R863" s="24"/>
      <c r="S863" s="24"/>
      <c r="T863" s="24"/>
      <c r="U863" s="24"/>
      <c r="V863" s="25"/>
      <c r="W863" s="25"/>
    </row>
    <row r="864" spans="1:26" s="17" customFormat="1">
      <c r="A864" s="18"/>
      <c r="B864" s="19"/>
      <c r="C864" s="20"/>
      <c r="D864" s="20"/>
      <c r="E864" s="20"/>
      <c r="F864" s="21"/>
      <c r="G864" s="21"/>
      <c r="H864" s="21"/>
      <c r="I864" s="75"/>
      <c r="J864" s="22"/>
      <c r="K864" s="22"/>
      <c r="L864" s="22"/>
      <c r="M864" s="22"/>
      <c r="N864" s="22"/>
      <c r="O864" s="22"/>
      <c r="P864" s="23"/>
      <c r="Q864" s="24"/>
      <c r="R864" s="24"/>
      <c r="S864" s="24"/>
      <c r="T864" s="24"/>
      <c r="U864" s="24"/>
      <c r="V864" s="25"/>
      <c r="W864" s="25"/>
    </row>
    <row r="865" spans="1:23" s="17" customFormat="1">
      <c r="A865" s="18"/>
      <c r="B865" s="19"/>
      <c r="C865" s="20"/>
      <c r="D865" s="20"/>
      <c r="E865" s="20"/>
      <c r="F865" s="21"/>
      <c r="G865" s="21"/>
      <c r="H865" s="21"/>
      <c r="I865" s="75"/>
      <c r="J865" s="22"/>
      <c r="K865" s="22"/>
      <c r="L865" s="22"/>
      <c r="M865" s="22"/>
      <c r="N865" s="22"/>
      <c r="O865" s="22"/>
      <c r="P865" s="23"/>
      <c r="Q865" s="24"/>
      <c r="R865" s="24"/>
      <c r="S865" s="24"/>
      <c r="T865" s="24"/>
      <c r="U865" s="24"/>
      <c r="V865" s="25"/>
      <c r="W865" s="25"/>
    </row>
    <row r="866" spans="1:23" s="17" customFormat="1">
      <c r="B866" s="26"/>
      <c r="D866" s="26"/>
      <c r="H866" s="26"/>
      <c r="I866" s="75"/>
      <c r="P866" s="27"/>
      <c r="Q866" s="27"/>
      <c r="R866" s="27"/>
      <c r="S866" s="27"/>
      <c r="T866" s="27"/>
      <c r="U866" s="27"/>
      <c r="W866" s="26"/>
    </row>
    <row r="867" spans="1:23" s="17" customFormat="1">
      <c r="B867" s="26"/>
      <c r="D867" s="26"/>
      <c r="H867" s="26"/>
      <c r="I867" s="76"/>
      <c r="P867" s="27"/>
      <c r="Q867" s="27"/>
      <c r="R867" s="27"/>
      <c r="S867" s="27"/>
      <c r="T867" s="27"/>
      <c r="U867" s="27"/>
      <c r="W867" s="26"/>
    </row>
    <row r="868" spans="1:23" s="17" customFormat="1">
      <c r="B868" s="26"/>
      <c r="D868" s="26"/>
      <c r="H868" s="26"/>
      <c r="I868" s="76"/>
      <c r="P868" s="27"/>
      <c r="Q868" s="27"/>
      <c r="R868" s="27"/>
      <c r="S868" s="27"/>
      <c r="T868" s="27"/>
      <c r="U868" s="27"/>
      <c r="W868" s="26"/>
    </row>
    <row r="869" spans="1:23" s="17" customFormat="1">
      <c r="B869" s="26"/>
      <c r="D869" s="26"/>
      <c r="H869" s="26"/>
      <c r="I869" s="76"/>
      <c r="P869" s="27"/>
      <c r="Q869" s="27"/>
      <c r="R869" s="27"/>
      <c r="S869" s="27"/>
      <c r="T869" s="27"/>
      <c r="U869" s="27"/>
      <c r="W869" s="26"/>
    </row>
    <row r="870" spans="1:23" s="17" customFormat="1">
      <c r="B870" s="26"/>
      <c r="D870" s="26"/>
      <c r="H870" s="26"/>
      <c r="I870" s="76"/>
      <c r="P870" s="27"/>
      <c r="Q870" s="27"/>
      <c r="R870" s="27"/>
      <c r="S870" s="27"/>
      <c r="T870" s="27"/>
      <c r="U870" s="27"/>
      <c r="W870" s="26"/>
    </row>
    <row r="871" spans="1:23" s="17" customFormat="1">
      <c r="B871" s="26"/>
      <c r="D871" s="26"/>
      <c r="H871" s="26"/>
      <c r="I871" s="76"/>
      <c r="P871" s="27"/>
      <c r="Q871" s="27"/>
      <c r="R871" s="27"/>
      <c r="S871" s="27"/>
      <c r="T871" s="27"/>
      <c r="U871" s="27"/>
      <c r="W871" s="26"/>
    </row>
    <row r="872" spans="1:23" s="17" customFormat="1">
      <c r="B872" s="26"/>
      <c r="D872" s="26"/>
      <c r="H872" s="26"/>
      <c r="I872" s="76"/>
      <c r="P872" s="27"/>
      <c r="Q872" s="27"/>
      <c r="R872" s="27"/>
      <c r="S872" s="27"/>
      <c r="T872" s="27"/>
      <c r="U872" s="27"/>
      <c r="W872" s="26"/>
    </row>
    <row r="873" spans="1:23" s="17" customFormat="1">
      <c r="B873" s="26"/>
      <c r="D873" s="26"/>
      <c r="H873" s="26"/>
      <c r="I873" s="76"/>
      <c r="P873" s="27"/>
      <c r="Q873" s="27"/>
      <c r="R873" s="27"/>
      <c r="S873" s="27"/>
      <c r="T873" s="27"/>
      <c r="U873" s="27"/>
      <c r="W873" s="26"/>
    </row>
    <row r="874" spans="1:23" s="17" customFormat="1">
      <c r="B874" s="26"/>
      <c r="D874" s="26"/>
      <c r="H874" s="26"/>
      <c r="I874" s="76"/>
      <c r="P874" s="27"/>
      <c r="Q874" s="27"/>
      <c r="R874" s="27"/>
      <c r="S874" s="27"/>
      <c r="T874" s="27"/>
      <c r="U874" s="27"/>
      <c r="W874" s="26"/>
    </row>
    <row r="875" spans="1:23" s="17" customFormat="1">
      <c r="B875" s="26"/>
      <c r="D875" s="26"/>
      <c r="H875" s="26"/>
      <c r="I875" s="76"/>
      <c r="P875" s="27"/>
      <c r="Q875" s="27"/>
      <c r="R875" s="27"/>
      <c r="S875" s="27"/>
      <c r="T875" s="27"/>
      <c r="U875" s="27"/>
      <c r="W875" s="26"/>
    </row>
    <row r="876" spans="1:23" s="17" customFormat="1">
      <c r="B876" s="26"/>
      <c r="D876" s="26"/>
      <c r="H876" s="26"/>
      <c r="I876" s="76"/>
      <c r="P876" s="27"/>
      <c r="Q876" s="27"/>
      <c r="R876" s="27"/>
      <c r="S876" s="27"/>
      <c r="T876" s="27"/>
      <c r="U876" s="27"/>
      <c r="W876" s="26"/>
    </row>
    <row r="877" spans="1:23" s="17" customFormat="1">
      <c r="B877" s="26"/>
      <c r="D877" s="26"/>
      <c r="H877" s="26"/>
      <c r="I877" s="76"/>
      <c r="P877" s="27"/>
      <c r="Q877" s="27"/>
      <c r="R877" s="27"/>
      <c r="S877" s="27"/>
      <c r="T877" s="27"/>
      <c r="U877" s="27"/>
      <c r="W877" s="26"/>
    </row>
    <row r="878" spans="1:23" s="17" customFormat="1">
      <c r="B878" s="26"/>
      <c r="D878" s="26"/>
      <c r="H878" s="26"/>
      <c r="I878" s="76"/>
      <c r="P878" s="27"/>
      <c r="Q878" s="27"/>
      <c r="R878" s="27"/>
      <c r="S878" s="27"/>
      <c r="T878" s="27"/>
      <c r="U878" s="27"/>
      <c r="W878" s="26"/>
    </row>
    <row r="879" spans="1:23" s="17" customFormat="1">
      <c r="B879" s="26"/>
      <c r="D879" s="26"/>
      <c r="H879" s="26"/>
      <c r="I879" s="76"/>
      <c r="P879" s="27"/>
      <c r="Q879" s="27"/>
      <c r="R879" s="27"/>
      <c r="S879" s="27"/>
      <c r="T879" s="27"/>
      <c r="U879" s="27"/>
      <c r="W879" s="26"/>
    </row>
    <row r="880" spans="1:23" s="17" customFormat="1">
      <c r="B880" s="26"/>
      <c r="D880" s="26"/>
      <c r="H880" s="26"/>
      <c r="I880" s="76"/>
      <c r="P880" s="27"/>
      <c r="Q880" s="27"/>
      <c r="R880" s="27"/>
      <c r="S880" s="27"/>
      <c r="T880" s="27"/>
      <c r="U880" s="27"/>
      <c r="W880" s="26"/>
    </row>
    <row r="881" spans="2:23" s="17" customFormat="1">
      <c r="B881" s="26"/>
      <c r="D881" s="26"/>
      <c r="H881" s="26"/>
      <c r="I881" s="76"/>
      <c r="P881" s="27"/>
      <c r="Q881" s="27"/>
      <c r="R881" s="27"/>
      <c r="S881" s="27"/>
      <c r="T881" s="27"/>
      <c r="U881" s="27"/>
      <c r="W881" s="26"/>
    </row>
    <row r="882" spans="2:23" s="17" customFormat="1">
      <c r="B882" s="26"/>
      <c r="D882" s="26"/>
      <c r="H882" s="26"/>
      <c r="I882" s="76"/>
      <c r="P882" s="27"/>
      <c r="Q882" s="27"/>
      <c r="R882" s="27"/>
      <c r="S882" s="27"/>
      <c r="T882" s="27"/>
      <c r="U882" s="27"/>
      <c r="W882" s="26"/>
    </row>
    <row r="883" spans="2:23" s="17" customFormat="1">
      <c r="B883" s="26"/>
      <c r="D883" s="26"/>
      <c r="H883" s="26"/>
      <c r="I883" s="76"/>
      <c r="P883" s="27"/>
      <c r="Q883" s="27"/>
      <c r="R883" s="27"/>
      <c r="S883" s="27"/>
      <c r="T883" s="27"/>
      <c r="U883" s="27"/>
      <c r="W883" s="26"/>
    </row>
    <row r="884" spans="2:23" s="17" customFormat="1">
      <c r="B884" s="26"/>
      <c r="D884" s="26"/>
      <c r="H884" s="26"/>
      <c r="I884" s="76"/>
      <c r="P884" s="27"/>
      <c r="Q884" s="27"/>
      <c r="R884" s="27"/>
      <c r="S884" s="27"/>
      <c r="T884" s="27"/>
      <c r="U884" s="27"/>
      <c r="W884" s="26"/>
    </row>
    <row r="885" spans="2:23" s="17" customFormat="1">
      <c r="B885" s="26"/>
      <c r="D885" s="26"/>
      <c r="H885" s="26"/>
      <c r="I885" s="76"/>
      <c r="P885" s="27"/>
      <c r="Q885" s="27"/>
      <c r="R885" s="27"/>
      <c r="S885" s="27"/>
      <c r="T885" s="27"/>
      <c r="U885" s="27"/>
      <c r="W885" s="26"/>
    </row>
    <row r="886" spans="2:23" s="17" customFormat="1">
      <c r="B886" s="26"/>
      <c r="D886" s="26"/>
      <c r="H886" s="26"/>
      <c r="I886" s="76"/>
      <c r="P886" s="27"/>
      <c r="Q886" s="27"/>
      <c r="R886" s="27"/>
      <c r="S886" s="27"/>
      <c r="T886" s="27"/>
      <c r="U886" s="27"/>
      <c r="W886" s="26"/>
    </row>
    <row r="887" spans="2:23" s="17" customFormat="1">
      <c r="B887" s="26"/>
      <c r="D887" s="26"/>
      <c r="H887" s="26"/>
      <c r="I887" s="76"/>
      <c r="P887" s="27"/>
      <c r="Q887" s="27"/>
      <c r="R887" s="27"/>
      <c r="S887" s="27"/>
      <c r="T887" s="27"/>
      <c r="U887" s="27"/>
      <c r="W887" s="26"/>
    </row>
    <row r="888" spans="2:23" s="17" customFormat="1">
      <c r="B888" s="26"/>
      <c r="D888" s="26"/>
      <c r="H888" s="26"/>
      <c r="I888" s="76"/>
      <c r="P888" s="27"/>
      <c r="Q888" s="27"/>
      <c r="R888" s="27"/>
      <c r="S888" s="27"/>
      <c r="T888" s="27"/>
      <c r="U888" s="27"/>
      <c r="W888" s="26"/>
    </row>
    <row r="889" spans="2:23" s="17" customFormat="1">
      <c r="B889" s="26"/>
      <c r="D889" s="26"/>
      <c r="H889" s="26"/>
      <c r="I889" s="76"/>
      <c r="P889" s="27"/>
      <c r="Q889" s="27"/>
      <c r="R889" s="27"/>
      <c r="S889" s="27"/>
      <c r="T889" s="27"/>
      <c r="U889" s="27"/>
      <c r="W889" s="26"/>
    </row>
    <row r="890" spans="2:23" s="17" customFormat="1">
      <c r="B890" s="26"/>
      <c r="D890" s="26"/>
      <c r="H890" s="26"/>
      <c r="I890" s="76"/>
      <c r="P890" s="27"/>
      <c r="Q890" s="27"/>
      <c r="R890" s="27"/>
      <c r="S890" s="27"/>
      <c r="T890" s="27"/>
      <c r="U890" s="27"/>
      <c r="W890" s="26"/>
    </row>
    <row r="891" spans="2:23" s="17" customFormat="1">
      <c r="B891" s="26"/>
      <c r="D891" s="26"/>
      <c r="H891" s="26"/>
      <c r="I891" s="76"/>
      <c r="P891" s="27"/>
      <c r="Q891" s="27"/>
      <c r="R891" s="27"/>
      <c r="S891" s="27"/>
      <c r="T891" s="27"/>
      <c r="U891" s="27"/>
      <c r="W891" s="26"/>
    </row>
    <row r="892" spans="2:23" s="17" customFormat="1">
      <c r="B892" s="26"/>
      <c r="D892" s="26"/>
      <c r="H892" s="26"/>
      <c r="I892" s="76"/>
      <c r="P892" s="27"/>
      <c r="Q892" s="27"/>
      <c r="R892" s="27"/>
      <c r="S892" s="27"/>
      <c r="T892" s="27"/>
      <c r="U892" s="27"/>
      <c r="W892" s="26"/>
    </row>
    <row r="893" spans="2:23" s="17" customFormat="1">
      <c r="B893" s="26"/>
      <c r="D893" s="26"/>
      <c r="H893" s="26"/>
      <c r="I893" s="76"/>
      <c r="P893" s="27"/>
      <c r="Q893" s="27"/>
      <c r="R893" s="27"/>
      <c r="S893" s="27"/>
      <c r="T893" s="27"/>
      <c r="U893" s="27"/>
      <c r="W893" s="26"/>
    </row>
  </sheetData>
  <sortState xmlns:xlrd2="http://schemas.microsoft.com/office/spreadsheetml/2017/richdata2" ref="A5:Z858">
    <sortCondition ref="A5:A858"/>
  </sortState>
  <mergeCells count="15">
    <mergeCell ref="R3:R4"/>
    <mergeCell ref="S3:S4"/>
    <mergeCell ref="T3:T4"/>
    <mergeCell ref="U3:U4"/>
    <mergeCell ref="H3:H4"/>
    <mergeCell ref="I3:I4"/>
    <mergeCell ref="J3:N3"/>
    <mergeCell ref="O3:O4"/>
    <mergeCell ref="P3:P4"/>
    <mergeCell ref="C3:E3"/>
    <mergeCell ref="Q3:Q4"/>
    <mergeCell ref="A3:A4"/>
    <mergeCell ref="B3:B4"/>
    <mergeCell ref="F3:F4"/>
    <mergeCell ref="G3:G4"/>
  </mergeCells>
  <pageMargins left="0.51180555555555496" right="0.51180555555555496" top="0.78749999999999998" bottom="0.78749999999999998" header="0.51180555555555496" footer="0.51180555555555496"/>
  <pageSetup paperSize="9" firstPageNumber="0" fitToHeight="1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A1:U893"/>
  <sheetViews>
    <sheetView zoomScaleNormal="100" workbookViewId="0">
      <selection activeCell="E1" sqref="E1"/>
    </sheetView>
  </sheetViews>
  <sheetFormatPr defaultRowHeight="15"/>
  <cols>
    <col min="1" max="15" width="16" style="16"/>
    <col min="16" max="16" width="16" style="2"/>
    <col min="17" max="17" width="18.7109375" style="2" customWidth="1"/>
    <col min="18" max="20" width="16" style="2"/>
    <col min="21" max="21" width="15.28515625" style="2" customWidth="1"/>
    <col min="22" max="1021" width="8.7109375"/>
  </cols>
  <sheetData>
    <row r="1" spans="1:21">
      <c r="A1" s="29" t="s">
        <v>1735</v>
      </c>
      <c r="B1" s="29"/>
      <c r="C1" s="29"/>
      <c r="D1" s="29"/>
      <c r="E1" s="29"/>
      <c r="F1" s="29"/>
      <c r="G1" s="29"/>
      <c r="H1" s="29"/>
      <c r="J1" s="29"/>
      <c r="K1" s="29"/>
      <c r="L1" s="29"/>
      <c r="M1" s="29"/>
      <c r="N1" s="29"/>
      <c r="O1" s="29"/>
      <c r="P1" s="29"/>
      <c r="Q1" s="3"/>
      <c r="R1" s="3"/>
      <c r="S1" s="3"/>
      <c r="T1" s="3"/>
      <c r="U1" s="3"/>
    </row>
    <row r="2" spans="1:21" ht="15.75" thickBot="1">
      <c r="A2" s="5" t="s">
        <v>1733</v>
      </c>
      <c r="B2" s="5"/>
      <c r="C2" s="34"/>
      <c r="D2" s="34"/>
      <c r="E2" s="30"/>
      <c r="F2" s="30"/>
      <c r="G2" s="30"/>
      <c r="H2" s="31"/>
      <c r="I2" s="29" t="s">
        <v>1729</v>
      </c>
      <c r="J2" s="30"/>
      <c r="K2" s="30"/>
      <c r="L2" s="30"/>
      <c r="M2" s="30"/>
      <c r="N2" s="30"/>
      <c r="O2" s="30"/>
      <c r="P2" s="32"/>
      <c r="Q2" s="33"/>
      <c r="R2" s="33"/>
      <c r="S2" s="33"/>
      <c r="T2" s="33"/>
      <c r="U2" s="33"/>
    </row>
    <row r="3" spans="1:21" ht="16.5" thickTop="1" thickBot="1">
      <c r="A3" s="89" t="s">
        <v>1</v>
      </c>
      <c r="B3" s="89" t="s">
        <v>2</v>
      </c>
      <c r="C3" s="90" t="s">
        <v>3</v>
      </c>
      <c r="D3" s="91"/>
      <c r="E3" s="92"/>
      <c r="F3" s="94" t="s">
        <v>1730</v>
      </c>
      <c r="G3" s="94" t="s">
        <v>4</v>
      </c>
      <c r="H3" s="82" t="s">
        <v>5</v>
      </c>
      <c r="I3" s="82" t="s">
        <v>6</v>
      </c>
      <c r="J3" s="95" t="s">
        <v>7</v>
      </c>
      <c r="K3" s="95"/>
      <c r="L3" s="95"/>
      <c r="M3" s="95"/>
      <c r="N3" s="95"/>
      <c r="O3" s="89" t="s">
        <v>8</v>
      </c>
      <c r="P3" s="93" t="s">
        <v>9</v>
      </c>
      <c r="Q3" s="40" t="s">
        <v>10</v>
      </c>
      <c r="R3" s="41" t="s">
        <v>11</v>
      </c>
      <c r="S3" s="41" t="s">
        <v>12</v>
      </c>
      <c r="T3" s="40" t="s">
        <v>13</v>
      </c>
      <c r="U3" s="40" t="s">
        <v>14</v>
      </c>
    </row>
    <row r="4" spans="1:21" ht="25.5" thickTop="1" thickBot="1">
      <c r="A4" s="89"/>
      <c r="B4" s="89"/>
      <c r="C4" s="8">
        <v>2018</v>
      </c>
      <c r="D4" s="8">
        <v>2019</v>
      </c>
      <c r="E4" s="38" t="s">
        <v>15</v>
      </c>
      <c r="F4" s="94"/>
      <c r="G4" s="94"/>
      <c r="H4" s="82"/>
      <c r="I4" s="82" t="s">
        <v>16</v>
      </c>
      <c r="J4" s="38" t="s">
        <v>17</v>
      </c>
      <c r="K4" s="38" t="s">
        <v>18</v>
      </c>
      <c r="L4" s="38" t="s">
        <v>19</v>
      </c>
      <c r="M4" s="38" t="s">
        <v>20</v>
      </c>
      <c r="N4" s="38" t="s">
        <v>21</v>
      </c>
      <c r="O4" s="89"/>
      <c r="P4" s="93"/>
      <c r="Q4" s="40"/>
      <c r="R4" s="41"/>
      <c r="S4" s="41"/>
      <c r="T4" s="42"/>
      <c r="U4" s="43"/>
    </row>
    <row r="5" spans="1:21" ht="25.5" thickTop="1" thickBot="1">
      <c r="A5" s="65" t="s">
        <v>22</v>
      </c>
      <c r="B5" s="66">
        <v>3100104</v>
      </c>
      <c r="C5" s="67">
        <v>3612.18</v>
      </c>
      <c r="D5" s="67">
        <v>6989.98</v>
      </c>
      <c r="E5" s="67">
        <f>(C5+D5)/2</f>
        <v>5301.08</v>
      </c>
      <c r="F5" s="68">
        <v>35452</v>
      </c>
      <c r="G5" s="68">
        <f t="shared" ref="G5:G68" si="0">E5+F5</f>
        <v>40753.08</v>
      </c>
      <c r="H5" s="69">
        <v>822</v>
      </c>
      <c r="I5" s="73">
        <v>387</v>
      </c>
      <c r="J5" s="69">
        <v>0</v>
      </c>
      <c r="K5" s="69">
        <v>198</v>
      </c>
      <c r="L5" s="69">
        <v>0</v>
      </c>
      <c r="M5" s="69">
        <v>28</v>
      </c>
      <c r="N5" s="69">
        <v>5</v>
      </c>
      <c r="O5" s="69" t="s">
        <v>23</v>
      </c>
      <c r="P5" s="70">
        <f t="shared" ref="P5:P68" si="1">$U5</f>
        <v>1.256187596057186E-3</v>
      </c>
      <c r="Q5" s="11">
        <v>6.4620715419659699E-4</v>
      </c>
      <c r="R5" s="12">
        <v>2.5245054129450004E-4</v>
      </c>
      <c r="S5" s="13">
        <v>3.5752990056608903E-4</v>
      </c>
      <c r="T5" s="12">
        <v>0</v>
      </c>
      <c r="U5" s="14">
        <v>1.256187596057186E-3</v>
      </c>
    </row>
    <row r="6" spans="1:21" ht="16.5" thickTop="1" thickBot="1">
      <c r="A6" s="65" t="s">
        <v>25</v>
      </c>
      <c r="B6" s="66" t="s">
        <v>26</v>
      </c>
      <c r="C6" s="67">
        <v>2042</v>
      </c>
      <c r="D6" s="67">
        <v>5292</v>
      </c>
      <c r="E6" s="67">
        <f t="shared" ref="E6:E69" si="2">(C6+D6)/2</f>
        <v>3667</v>
      </c>
      <c r="F6" s="68">
        <v>74075</v>
      </c>
      <c r="G6" s="68">
        <f t="shared" si="0"/>
        <v>77742</v>
      </c>
      <c r="H6" s="69">
        <v>517</v>
      </c>
      <c r="I6" s="73">
        <v>159</v>
      </c>
      <c r="J6" s="69">
        <v>0</v>
      </c>
      <c r="K6" s="69">
        <v>210</v>
      </c>
      <c r="L6" s="69">
        <v>0</v>
      </c>
      <c r="M6" s="69">
        <v>0</v>
      </c>
      <c r="N6" s="69">
        <v>20</v>
      </c>
      <c r="O6" s="69" t="s">
        <v>23</v>
      </c>
      <c r="P6" s="70">
        <f t="shared" si="1"/>
        <v>1.7038546271019714E-3</v>
      </c>
      <c r="Q6" s="11">
        <v>1.2327273565961602E-3</v>
      </c>
      <c r="R6" s="12">
        <v>1.5877972001126096E-4</v>
      </c>
      <c r="S6" s="13">
        <v>3.1234755049455026E-4</v>
      </c>
      <c r="T6" s="12">
        <v>0</v>
      </c>
      <c r="U6" s="14">
        <v>1.7038546271019714E-3</v>
      </c>
    </row>
    <row r="7" spans="1:21" ht="16.5" thickTop="1" thickBot="1">
      <c r="A7" s="65" t="s">
        <v>28</v>
      </c>
      <c r="B7" s="66" t="s">
        <v>29</v>
      </c>
      <c r="C7" s="67">
        <v>4744</v>
      </c>
      <c r="D7" s="67">
        <v>6268</v>
      </c>
      <c r="E7" s="67">
        <f t="shared" si="2"/>
        <v>5506</v>
      </c>
      <c r="F7" s="68">
        <v>19714</v>
      </c>
      <c r="G7" s="68">
        <f t="shared" si="0"/>
        <v>25220</v>
      </c>
      <c r="H7" s="69">
        <v>1702</v>
      </c>
      <c r="I7" s="73">
        <v>9</v>
      </c>
      <c r="J7" s="69">
        <v>0</v>
      </c>
      <c r="K7" s="69">
        <v>0</v>
      </c>
      <c r="L7" s="69">
        <v>0</v>
      </c>
      <c r="M7" s="69">
        <v>0</v>
      </c>
      <c r="N7" s="69">
        <v>12</v>
      </c>
      <c r="O7" s="69" t="s">
        <v>23</v>
      </c>
      <c r="P7" s="70">
        <f t="shared" si="1"/>
        <v>8.9883218761883054E-4</v>
      </c>
      <c r="Q7" s="11">
        <v>3.9990460669078699E-4</v>
      </c>
      <c r="R7" s="12">
        <v>4.714252808844982E-4</v>
      </c>
      <c r="S7" s="13">
        <v>2.7502300043545306E-5</v>
      </c>
      <c r="T7" s="12">
        <v>0</v>
      </c>
      <c r="U7" s="14">
        <v>8.9883218761883054E-4</v>
      </c>
    </row>
    <row r="8" spans="1:21" ht="16.5" thickTop="1" thickBot="1">
      <c r="A8" s="65" t="s">
        <v>32</v>
      </c>
      <c r="B8" s="66" t="s">
        <v>33</v>
      </c>
      <c r="C8" s="67">
        <v>108.69</v>
      </c>
      <c r="D8" s="67">
        <v>108.69</v>
      </c>
      <c r="E8" s="67">
        <f t="shared" si="2"/>
        <v>108.69</v>
      </c>
      <c r="F8" s="68">
        <v>2735</v>
      </c>
      <c r="G8" s="68">
        <f t="shared" si="0"/>
        <v>2843.69</v>
      </c>
      <c r="H8" s="69">
        <v>635</v>
      </c>
      <c r="I8" s="73">
        <v>148</v>
      </c>
      <c r="J8" s="69">
        <v>0</v>
      </c>
      <c r="K8" s="69">
        <v>285</v>
      </c>
      <c r="L8" s="69">
        <v>0</v>
      </c>
      <c r="M8" s="69">
        <v>70</v>
      </c>
      <c r="N8" s="69">
        <v>22</v>
      </c>
      <c r="O8" s="69" t="s">
        <v>23</v>
      </c>
      <c r="P8" s="70">
        <f t="shared" si="1"/>
        <v>6.5068101443887182E-4</v>
      </c>
      <c r="Q8" s="11">
        <v>4.5091385051567168E-5</v>
      </c>
      <c r="R8" s="12">
        <v>1.9501957873723541E-4</v>
      </c>
      <c r="S8" s="13">
        <v>4.1057005065006923E-4</v>
      </c>
      <c r="T8" s="12">
        <v>0</v>
      </c>
      <c r="U8" s="14">
        <v>6.5068101443887182E-4</v>
      </c>
    </row>
    <row r="9" spans="1:21" ht="16.5" thickTop="1" thickBot="1">
      <c r="A9" s="65" t="s">
        <v>34</v>
      </c>
      <c r="B9" s="66" t="s">
        <v>35</v>
      </c>
      <c r="C9" s="67">
        <v>12028.38</v>
      </c>
      <c r="D9" s="67">
        <v>12428.380000000001</v>
      </c>
      <c r="E9" s="67">
        <f t="shared" si="2"/>
        <v>12228.380000000001</v>
      </c>
      <c r="F9" s="68">
        <v>28412</v>
      </c>
      <c r="G9" s="68">
        <f t="shared" si="0"/>
        <v>40640.380000000005</v>
      </c>
      <c r="H9" s="69">
        <v>600</v>
      </c>
      <c r="I9" s="73" t="s">
        <v>0</v>
      </c>
      <c r="J9" s="69">
        <v>0</v>
      </c>
      <c r="K9" s="69">
        <v>82</v>
      </c>
      <c r="L9" s="69">
        <v>0</v>
      </c>
      <c r="M9" s="69">
        <v>32</v>
      </c>
      <c r="N9" s="69">
        <v>9</v>
      </c>
      <c r="O9" s="69" t="s">
        <v>30</v>
      </c>
      <c r="P9" s="70">
        <f t="shared" si="1"/>
        <v>1.0349578286414235E-3</v>
      </c>
      <c r="Q9" s="11">
        <v>6.4442011021665843E-4</v>
      </c>
      <c r="R9" s="12">
        <v>1.8427046809817521E-4</v>
      </c>
      <c r="S9" s="13">
        <v>2.062672503265898E-4</v>
      </c>
      <c r="T9" s="12">
        <v>0</v>
      </c>
      <c r="U9" s="14">
        <v>1.0349578286414235E-3</v>
      </c>
    </row>
    <row r="10" spans="1:21" ht="16.5" thickTop="1" thickBot="1">
      <c r="A10" s="65" t="s">
        <v>37</v>
      </c>
      <c r="B10" s="66" t="s">
        <v>38</v>
      </c>
      <c r="C10" s="67">
        <v>4859.92</v>
      </c>
      <c r="D10" s="67">
        <v>5330</v>
      </c>
      <c r="E10" s="67">
        <f t="shared" si="2"/>
        <v>5094.96</v>
      </c>
      <c r="F10" s="68">
        <v>47536</v>
      </c>
      <c r="G10" s="68">
        <f t="shared" si="0"/>
        <v>52630.96</v>
      </c>
      <c r="H10" s="69">
        <v>2500</v>
      </c>
      <c r="I10" s="73">
        <v>567</v>
      </c>
      <c r="J10" s="69">
        <v>0</v>
      </c>
      <c r="K10" s="69">
        <v>500</v>
      </c>
      <c r="L10" s="69">
        <v>60</v>
      </c>
      <c r="M10" s="69">
        <v>0</v>
      </c>
      <c r="N10" s="69">
        <v>500</v>
      </c>
      <c r="O10" s="69" t="s">
        <v>30</v>
      </c>
      <c r="P10" s="70">
        <f t="shared" si="1"/>
        <v>2.7261291948203186E-3</v>
      </c>
      <c r="Q10" s="11">
        <v>8.3455049003007694E-4</v>
      </c>
      <c r="R10" s="12">
        <v>7.6779361707573004E-4</v>
      </c>
      <c r="S10" s="13">
        <v>1.0126739766034005E-3</v>
      </c>
      <c r="T10" s="12">
        <v>1.1111111111111112E-4</v>
      </c>
      <c r="U10" s="14">
        <v>2.7261291948203186E-3</v>
      </c>
    </row>
    <row r="11" spans="1:21" ht="16.5" thickTop="1" thickBot="1">
      <c r="A11" s="65" t="s">
        <v>40</v>
      </c>
      <c r="B11" s="66" t="s">
        <v>41</v>
      </c>
      <c r="C11" s="67">
        <v>47020</v>
      </c>
      <c r="D11" s="67">
        <v>49960</v>
      </c>
      <c r="E11" s="67">
        <f t="shared" si="2"/>
        <v>48490</v>
      </c>
      <c r="F11" s="68">
        <v>2654</v>
      </c>
      <c r="G11" s="68">
        <f t="shared" si="0"/>
        <v>51144</v>
      </c>
      <c r="H11" s="69">
        <v>200</v>
      </c>
      <c r="I11" s="73">
        <v>145</v>
      </c>
      <c r="J11" s="69">
        <v>0</v>
      </c>
      <c r="K11" s="69">
        <v>50</v>
      </c>
      <c r="L11" s="69">
        <v>0</v>
      </c>
      <c r="M11" s="69">
        <v>0</v>
      </c>
      <c r="N11" s="69">
        <v>10</v>
      </c>
      <c r="O11" s="69" t="s">
        <v>30</v>
      </c>
      <c r="P11" s="70">
        <f t="shared" si="1"/>
        <v>1.0689604676264919E-3</v>
      </c>
      <c r="Q11" s="11">
        <v>8.109722920140209E-4</v>
      </c>
      <c r="R11" s="12">
        <v>6.1423489366058403E-5</v>
      </c>
      <c r="S11" s="13">
        <v>8.5453575135301495E-5</v>
      </c>
      <c r="T11" s="12">
        <v>1.1111111111111112E-4</v>
      </c>
      <c r="U11" s="14">
        <v>1.0689604676264919E-3</v>
      </c>
    </row>
    <row r="12" spans="1:21" ht="16.5" thickTop="1" thickBot="1">
      <c r="A12" s="65" t="s">
        <v>43</v>
      </c>
      <c r="B12" s="66" t="s">
        <v>44</v>
      </c>
      <c r="C12" s="67">
        <v>4727.7999999999993</v>
      </c>
      <c r="D12" s="67">
        <v>4375.8999999999987</v>
      </c>
      <c r="E12" s="67">
        <f t="shared" si="2"/>
        <v>4551.8499999999985</v>
      </c>
      <c r="F12" s="68">
        <v>7144</v>
      </c>
      <c r="G12" s="68">
        <f t="shared" si="0"/>
        <v>11695.849999999999</v>
      </c>
      <c r="H12" s="69">
        <v>735</v>
      </c>
      <c r="I12" s="73">
        <v>111</v>
      </c>
      <c r="J12" s="69">
        <v>0</v>
      </c>
      <c r="K12" s="69">
        <v>0</v>
      </c>
      <c r="L12" s="69">
        <v>0</v>
      </c>
      <c r="M12" s="69">
        <v>0</v>
      </c>
      <c r="N12" s="69">
        <v>3</v>
      </c>
      <c r="O12" s="69" t="s">
        <v>23</v>
      </c>
      <c r="P12" s="70">
        <f t="shared" si="1"/>
        <v>5.5373058518242812E-4</v>
      </c>
      <c r="Q12" s="11">
        <v>1.8545695060128629E-4</v>
      </c>
      <c r="R12" s="12">
        <v>2.2573132342026465E-4</v>
      </c>
      <c r="S12" s="13">
        <v>3.1431200049766064E-5</v>
      </c>
      <c r="T12" s="12">
        <v>1.1111111111111112E-4</v>
      </c>
      <c r="U12" s="14">
        <v>5.5373058518242812E-4</v>
      </c>
    </row>
    <row r="13" spans="1:21" ht="16.5" thickTop="1" thickBot="1">
      <c r="A13" s="65" t="s">
        <v>46</v>
      </c>
      <c r="B13" s="66" t="s">
        <v>47</v>
      </c>
      <c r="C13" s="67">
        <v>904</v>
      </c>
      <c r="D13" s="67">
        <v>934</v>
      </c>
      <c r="E13" s="67">
        <f t="shared" si="2"/>
        <v>919</v>
      </c>
      <c r="F13" s="68">
        <v>34255</v>
      </c>
      <c r="G13" s="68">
        <f t="shared" si="0"/>
        <v>35174</v>
      </c>
      <c r="H13" s="69">
        <v>1729</v>
      </c>
      <c r="I13" s="73">
        <v>662</v>
      </c>
      <c r="J13" s="69">
        <v>0</v>
      </c>
      <c r="K13" s="69">
        <v>480</v>
      </c>
      <c r="L13" s="69">
        <v>40</v>
      </c>
      <c r="M13" s="69">
        <v>0</v>
      </c>
      <c r="N13" s="69">
        <v>307</v>
      </c>
      <c r="O13" s="69" t="s">
        <v>30</v>
      </c>
      <c r="P13" s="70">
        <f t="shared" si="1"/>
        <v>2.1457415120102819E-3</v>
      </c>
      <c r="Q13" s="11">
        <v>5.5774165883194847E-4</v>
      </c>
      <c r="R13" s="12">
        <v>5.3100606556957483E-4</v>
      </c>
      <c r="S13" s="13">
        <v>9.458826764976475E-4</v>
      </c>
      <c r="T13" s="12">
        <v>1.1111111111111112E-4</v>
      </c>
      <c r="U13" s="14">
        <v>2.1457415120102819E-3</v>
      </c>
    </row>
    <row r="14" spans="1:21" ht="16.5" thickTop="1" thickBot="1">
      <c r="A14" s="65" t="s">
        <v>49</v>
      </c>
      <c r="B14" s="66" t="s">
        <v>50</v>
      </c>
      <c r="C14" s="67">
        <v>3487</v>
      </c>
      <c r="D14" s="67">
        <v>3494.5099999999998</v>
      </c>
      <c r="E14" s="67">
        <f t="shared" si="2"/>
        <v>3490.7550000000001</v>
      </c>
      <c r="F14" s="68">
        <v>11035</v>
      </c>
      <c r="G14" s="68">
        <f t="shared" si="0"/>
        <v>14525.755000000001</v>
      </c>
      <c r="H14" s="69">
        <v>1130</v>
      </c>
      <c r="I14" s="73">
        <v>501</v>
      </c>
      <c r="J14" s="69">
        <v>0</v>
      </c>
      <c r="K14" s="69">
        <v>0</v>
      </c>
      <c r="L14" s="69">
        <v>0</v>
      </c>
      <c r="M14" s="69">
        <v>0</v>
      </c>
      <c r="N14" s="69">
        <v>6</v>
      </c>
      <c r="O14" s="69" t="s">
        <v>30</v>
      </c>
      <c r="P14" s="70">
        <f t="shared" si="1"/>
        <v>9.2323535319174246E-4</v>
      </c>
      <c r="Q14" s="11">
        <v>2.3032975179071105E-4</v>
      </c>
      <c r="R14" s="12">
        <v>3.4704271491822996E-4</v>
      </c>
      <c r="S14" s="13">
        <v>2.347517753716903E-4</v>
      </c>
      <c r="T14" s="12">
        <v>1.1111111111111112E-4</v>
      </c>
      <c r="U14" s="14">
        <v>9.2323535319174246E-4</v>
      </c>
    </row>
    <row r="15" spans="1:21" ht="16.5" thickTop="1" thickBot="1">
      <c r="A15" s="65" t="s">
        <v>52</v>
      </c>
      <c r="B15" s="66" t="s">
        <v>53</v>
      </c>
      <c r="C15" s="67">
        <v>4930</v>
      </c>
      <c r="D15" s="67">
        <v>4870</v>
      </c>
      <c r="E15" s="67">
        <f t="shared" si="2"/>
        <v>4900</v>
      </c>
      <c r="F15" s="68">
        <v>46635</v>
      </c>
      <c r="G15" s="68">
        <f t="shared" si="0"/>
        <v>51535</v>
      </c>
      <c r="H15" s="69">
        <v>2185</v>
      </c>
      <c r="I15" s="73">
        <v>178</v>
      </c>
      <c r="J15" s="69">
        <v>0</v>
      </c>
      <c r="K15" s="69">
        <v>775</v>
      </c>
      <c r="L15" s="69">
        <v>0</v>
      </c>
      <c r="M15" s="69">
        <v>0</v>
      </c>
      <c r="N15" s="69">
        <v>165</v>
      </c>
      <c r="O15" s="69" t="s">
        <v>23</v>
      </c>
      <c r="P15" s="70">
        <f t="shared" si="1"/>
        <v>2.85351661400175E-3</v>
      </c>
      <c r="Q15" s="11">
        <v>8.1717224051584868E-4</v>
      </c>
      <c r="R15" s="12">
        <v>6.7105162132418805E-4</v>
      </c>
      <c r="S15" s="13">
        <v>1.3652927521617135E-3</v>
      </c>
      <c r="T15" s="12">
        <v>0</v>
      </c>
      <c r="U15" s="14">
        <v>2.85351661400175E-3</v>
      </c>
    </row>
    <row r="16" spans="1:21" ht="16.5" thickTop="1" thickBot="1">
      <c r="A16" s="65" t="s">
        <v>55</v>
      </c>
      <c r="B16" s="66">
        <v>3101201</v>
      </c>
      <c r="C16" s="67">
        <v>2510</v>
      </c>
      <c r="D16" s="67">
        <v>3109</v>
      </c>
      <c r="E16" s="67">
        <f t="shared" si="2"/>
        <v>2809.5</v>
      </c>
      <c r="F16" s="68">
        <v>17533</v>
      </c>
      <c r="G16" s="68">
        <f t="shared" si="0"/>
        <v>20342.5</v>
      </c>
      <c r="H16" s="69">
        <v>629</v>
      </c>
      <c r="I16" s="73">
        <v>145</v>
      </c>
      <c r="J16" s="69">
        <v>0</v>
      </c>
      <c r="K16" s="69">
        <v>0</v>
      </c>
      <c r="L16" s="69">
        <v>0</v>
      </c>
      <c r="M16" s="69">
        <v>0</v>
      </c>
      <c r="N16" s="69">
        <v>7</v>
      </c>
      <c r="O16" s="69" t="s">
        <v>23</v>
      </c>
      <c r="P16" s="70">
        <f t="shared" si="1"/>
        <v>6.1494541608911422E-4</v>
      </c>
      <c r="Q16" s="11">
        <v>3.2256381687578641E-4</v>
      </c>
      <c r="R16" s="12">
        <v>1.9317687405625365E-4</v>
      </c>
      <c r="S16" s="13">
        <v>9.920472515707414E-5</v>
      </c>
      <c r="T16" s="12">
        <v>0</v>
      </c>
      <c r="U16" s="14">
        <v>6.1494541608911422E-4</v>
      </c>
    </row>
    <row r="17" spans="1:21" ht="16.5" thickTop="1" thickBot="1">
      <c r="A17" s="65" t="s">
        <v>56</v>
      </c>
      <c r="B17" s="66" t="s">
        <v>57</v>
      </c>
      <c r="C17" s="67">
        <v>144</v>
      </c>
      <c r="D17" s="67">
        <v>295.21000000000004</v>
      </c>
      <c r="E17" s="67">
        <f t="shared" si="2"/>
        <v>219.60500000000002</v>
      </c>
      <c r="F17" s="68">
        <v>524</v>
      </c>
      <c r="G17" s="68">
        <f t="shared" si="0"/>
        <v>743.60500000000002</v>
      </c>
      <c r="H17" s="69">
        <v>528</v>
      </c>
      <c r="I17" s="73">
        <v>174</v>
      </c>
      <c r="J17" s="69">
        <v>0</v>
      </c>
      <c r="K17" s="69">
        <v>16</v>
      </c>
      <c r="L17" s="69"/>
      <c r="M17" s="69">
        <v>8</v>
      </c>
      <c r="N17" s="69"/>
      <c r="O17" s="69" t="s">
        <v>23</v>
      </c>
      <c r="P17" s="70">
        <f t="shared" si="1"/>
        <v>3.0262056821887508E-4</v>
      </c>
      <c r="Q17" s="11">
        <v>1.1791081088751097E-5</v>
      </c>
      <c r="R17" s="12">
        <v>1.6215801192639417E-4</v>
      </c>
      <c r="S17" s="13">
        <v>1.2867147520372982E-4</v>
      </c>
      <c r="T17" s="12">
        <v>0</v>
      </c>
      <c r="U17" s="14">
        <v>3.0262056821887508E-4</v>
      </c>
    </row>
    <row r="18" spans="1:21" ht="16.5" thickTop="1" thickBot="1">
      <c r="A18" s="65" t="s">
        <v>58</v>
      </c>
      <c r="B18" s="66" t="s">
        <v>59</v>
      </c>
      <c r="C18" s="67">
        <v>1510</v>
      </c>
      <c r="D18" s="67">
        <v>1510</v>
      </c>
      <c r="E18" s="67">
        <f t="shared" si="2"/>
        <v>1510</v>
      </c>
      <c r="F18" s="68">
        <v>112</v>
      </c>
      <c r="G18" s="68">
        <f t="shared" si="0"/>
        <v>1622</v>
      </c>
      <c r="H18" s="69">
        <v>450</v>
      </c>
      <c r="I18" s="73" t="s">
        <v>0</v>
      </c>
      <c r="J18" s="69"/>
      <c r="K18" s="69"/>
      <c r="L18" s="69"/>
      <c r="M18" s="69"/>
      <c r="N18" s="69"/>
      <c r="O18" s="69" t="s">
        <v>23</v>
      </c>
      <c r="P18" s="70">
        <f t="shared" si="1"/>
        <v>1.6392233053645679E-4</v>
      </c>
      <c r="Q18" s="11">
        <v>2.5719479462825395E-5</v>
      </c>
      <c r="R18" s="12">
        <v>1.3820285107363139E-4</v>
      </c>
      <c r="S18" s="13">
        <v>0</v>
      </c>
      <c r="T18" s="12">
        <v>0</v>
      </c>
      <c r="U18" s="14">
        <v>1.6392233053645679E-4</v>
      </c>
    </row>
    <row r="19" spans="1:21" ht="16.5" thickTop="1" thickBot="1">
      <c r="A19" s="65" t="s">
        <v>61</v>
      </c>
      <c r="B19" s="66" t="s">
        <v>62</v>
      </c>
      <c r="C19" s="67">
        <v>87</v>
      </c>
      <c r="D19" s="67">
        <v>208</v>
      </c>
      <c r="E19" s="67">
        <f t="shared" si="2"/>
        <v>147.5</v>
      </c>
      <c r="F19" s="68">
        <v>27032</v>
      </c>
      <c r="G19" s="68">
        <f t="shared" si="0"/>
        <v>27179.5</v>
      </c>
      <c r="H19" s="69">
        <v>225</v>
      </c>
      <c r="I19" s="73">
        <v>138</v>
      </c>
      <c r="J19" s="69"/>
      <c r="K19" s="69">
        <v>23</v>
      </c>
      <c r="L19" s="69"/>
      <c r="M19" s="69"/>
      <c r="N19" s="69">
        <v>21</v>
      </c>
      <c r="O19" s="69" t="s">
        <v>30</v>
      </c>
      <c r="P19" s="70">
        <f t="shared" si="1"/>
        <v>7.3985971595761388E-4</v>
      </c>
      <c r="Q19" s="11">
        <v>4.3097570410595735E-4</v>
      </c>
      <c r="R19" s="12">
        <v>6.9101425536815693E-5</v>
      </c>
      <c r="S19" s="13">
        <v>1.2867147520372982E-4</v>
      </c>
      <c r="T19" s="12">
        <v>1.1111111111111112E-4</v>
      </c>
      <c r="U19" s="14">
        <v>7.3985971595761388E-4</v>
      </c>
    </row>
    <row r="20" spans="1:21" ht="16.5" thickTop="1" thickBot="1">
      <c r="A20" s="65" t="s">
        <v>64</v>
      </c>
      <c r="B20" s="66" t="s">
        <v>65</v>
      </c>
      <c r="C20" s="67">
        <v>35762</v>
      </c>
      <c r="D20" s="67">
        <v>41283</v>
      </c>
      <c r="E20" s="67">
        <f t="shared" si="2"/>
        <v>38522.5</v>
      </c>
      <c r="F20" s="68">
        <v>9658</v>
      </c>
      <c r="G20" s="68">
        <f t="shared" si="0"/>
        <v>48180.5</v>
      </c>
      <c r="H20" s="69">
        <v>960</v>
      </c>
      <c r="I20" s="73">
        <v>345</v>
      </c>
      <c r="J20" s="69">
        <v>0</v>
      </c>
      <c r="K20" s="69">
        <v>82</v>
      </c>
      <c r="L20" s="69">
        <v>15</v>
      </c>
      <c r="M20" s="69">
        <v>37</v>
      </c>
      <c r="N20" s="69">
        <v>192</v>
      </c>
      <c r="O20" s="69" t="s">
        <v>23</v>
      </c>
      <c r="P20" s="70">
        <f t="shared" si="1"/>
        <v>1.7611047473000264E-3</v>
      </c>
      <c r="Q20" s="11">
        <v>7.639811222309857E-4</v>
      </c>
      <c r="R20" s="12">
        <v>2.948327489570803E-4</v>
      </c>
      <c r="S20" s="13">
        <v>7.0229087611196059E-4</v>
      </c>
      <c r="T20" s="12">
        <v>0</v>
      </c>
      <c r="U20" s="14">
        <v>1.7611047473000264E-3</v>
      </c>
    </row>
    <row r="21" spans="1:21" ht="25.5" thickTop="1" thickBot="1">
      <c r="A21" s="65" t="s">
        <v>66</v>
      </c>
      <c r="B21" s="66" t="s">
        <v>67</v>
      </c>
      <c r="C21" s="67">
        <v>444</v>
      </c>
      <c r="D21" s="67">
        <v>304</v>
      </c>
      <c r="E21" s="67">
        <f t="shared" si="2"/>
        <v>374</v>
      </c>
      <c r="F21" s="68">
        <v>2120</v>
      </c>
      <c r="G21" s="68">
        <f t="shared" si="0"/>
        <v>2494</v>
      </c>
      <c r="H21" s="69">
        <v>1200</v>
      </c>
      <c r="I21" s="73">
        <v>401</v>
      </c>
      <c r="J21" s="69">
        <v>0</v>
      </c>
      <c r="K21" s="69">
        <v>80</v>
      </c>
      <c r="L21" s="69">
        <v>0</v>
      </c>
      <c r="M21" s="69">
        <v>0</v>
      </c>
      <c r="N21" s="69">
        <v>5</v>
      </c>
      <c r="O21" s="69" t="s">
        <v>30</v>
      </c>
      <c r="P21" s="70">
        <f t="shared" si="1"/>
        <v>7.510036222615926E-4</v>
      </c>
      <c r="Q21" s="11">
        <v>3.9546474587106373E-5</v>
      </c>
      <c r="R21" s="12">
        <v>3.6854093619635042E-4</v>
      </c>
      <c r="S21" s="13">
        <v>2.3180510036702472E-4</v>
      </c>
      <c r="T21" s="12">
        <v>1.1111111111111112E-4</v>
      </c>
      <c r="U21" s="14">
        <v>7.510036222615926E-4</v>
      </c>
    </row>
    <row r="22" spans="1:21" ht="16.5" thickTop="1" thickBot="1">
      <c r="A22" s="65" t="s">
        <v>68</v>
      </c>
      <c r="B22" s="66" t="s">
        <v>69</v>
      </c>
      <c r="C22" s="67">
        <v>675</v>
      </c>
      <c r="D22" s="67">
        <v>881</v>
      </c>
      <c r="E22" s="67">
        <f t="shared" si="2"/>
        <v>778</v>
      </c>
      <c r="F22" s="68">
        <v>64193</v>
      </c>
      <c r="G22" s="68">
        <f t="shared" si="0"/>
        <v>64971</v>
      </c>
      <c r="H22" s="69">
        <v>2510</v>
      </c>
      <c r="I22" s="73">
        <v>760</v>
      </c>
      <c r="J22" s="69">
        <v>0</v>
      </c>
      <c r="K22" s="69">
        <v>200</v>
      </c>
      <c r="L22" s="69">
        <v>0</v>
      </c>
      <c r="M22" s="69">
        <v>0</v>
      </c>
      <c r="N22" s="69">
        <v>600</v>
      </c>
      <c r="O22" s="69" t="s">
        <v>30</v>
      </c>
      <c r="P22" s="70">
        <f t="shared" si="1"/>
        <v>3.0378278877168175E-3</v>
      </c>
      <c r="Q22" s="11">
        <v>1.0302221332794258E-3</v>
      </c>
      <c r="R22" s="12">
        <v>7.7086479154403302E-4</v>
      </c>
      <c r="S22" s="13">
        <v>1.1256298517822471E-3</v>
      </c>
      <c r="T22" s="12">
        <v>1.1111111111111112E-4</v>
      </c>
      <c r="U22" s="14">
        <v>3.0378278877168175E-3</v>
      </c>
    </row>
    <row r="23" spans="1:21" ht="16.5" thickTop="1" thickBot="1">
      <c r="A23" s="65" t="s">
        <v>70</v>
      </c>
      <c r="B23" s="66" t="s">
        <v>71</v>
      </c>
      <c r="C23" s="67">
        <v>130</v>
      </c>
      <c r="D23" s="67">
        <v>140</v>
      </c>
      <c r="E23" s="67">
        <f t="shared" si="2"/>
        <v>135</v>
      </c>
      <c r="F23" s="68">
        <v>2558</v>
      </c>
      <c r="G23" s="68">
        <f t="shared" si="0"/>
        <v>2693</v>
      </c>
      <c r="H23" s="69">
        <v>80</v>
      </c>
      <c r="I23" s="73">
        <v>9</v>
      </c>
      <c r="J23" s="69"/>
      <c r="K23" s="69">
        <v>60</v>
      </c>
      <c r="L23" s="69"/>
      <c r="M23" s="69"/>
      <c r="N23" s="69"/>
      <c r="O23" s="69" t="s">
        <v>23</v>
      </c>
      <c r="P23" s="70">
        <f t="shared" si="1"/>
        <v>1.4584934296910535E-4</v>
      </c>
      <c r="Q23" s="11">
        <v>4.270194709826682E-5</v>
      </c>
      <c r="R23" s="12">
        <v>2.4569395746423362E-5</v>
      </c>
      <c r="S23" s="13">
        <v>7.8578000124415159E-5</v>
      </c>
      <c r="T23" s="12">
        <v>0</v>
      </c>
      <c r="U23" s="14">
        <v>1.4584934296910535E-4</v>
      </c>
    </row>
    <row r="24" spans="1:21" ht="16.5" thickTop="1" thickBot="1">
      <c r="A24" s="65" t="s">
        <v>72</v>
      </c>
      <c r="B24" s="66" t="s">
        <v>73</v>
      </c>
      <c r="C24" s="67">
        <v>7924</v>
      </c>
      <c r="D24" s="67">
        <v>11624</v>
      </c>
      <c r="E24" s="67">
        <f t="shared" si="2"/>
        <v>9774</v>
      </c>
      <c r="F24" s="68">
        <v>7809</v>
      </c>
      <c r="G24" s="68">
        <f t="shared" si="0"/>
        <v>17583</v>
      </c>
      <c r="H24" s="69">
        <v>1407</v>
      </c>
      <c r="I24" s="73">
        <v>6</v>
      </c>
      <c r="J24" s="69">
        <v>0</v>
      </c>
      <c r="K24" s="69">
        <v>0</v>
      </c>
      <c r="L24" s="69">
        <v>0</v>
      </c>
      <c r="M24" s="69">
        <v>0</v>
      </c>
      <c r="N24" s="69">
        <v>19</v>
      </c>
      <c r="O24" s="69" t="s">
        <v>23</v>
      </c>
      <c r="P24" s="70">
        <f t="shared" si="1"/>
        <v>7.3154837555571516E-4</v>
      </c>
      <c r="Q24" s="11">
        <v>2.7880740283283534E-4</v>
      </c>
      <c r="R24" s="12">
        <v>4.3211424769022086E-4</v>
      </c>
      <c r="S24" s="13">
        <v>2.0626725032658984E-5</v>
      </c>
      <c r="T24" s="12">
        <v>0</v>
      </c>
      <c r="U24" s="14">
        <v>7.3154837555571516E-4</v>
      </c>
    </row>
    <row r="25" spans="1:21" ht="16.5" thickTop="1" thickBot="1">
      <c r="A25" s="65" t="s">
        <v>75</v>
      </c>
      <c r="B25" s="66" t="s">
        <v>76</v>
      </c>
      <c r="C25" s="67">
        <v>9043.9500000000007</v>
      </c>
      <c r="D25" s="67">
        <v>10694.95</v>
      </c>
      <c r="E25" s="67">
        <f t="shared" si="2"/>
        <v>9869.4500000000007</v>
      </c>
      <c r="F25" s="68">
        <v>12043</v>
      </c>
      <c r="G25" s="68">
        <f t="shared" si="0"/>
        <v>21912.45</v>
      </c>
      <c r="H25" s="69">
        <v>1400</v>
      </c>
      <c r="I25" s="73">
        <v>613</v>
      </c>
      <c r="J25" s="69">
        <v>536</v>
      </c>
      <c r="K25" s="69">
        <v>198</v>
      </c>
      <c r="L25" s="69">
        <v>62</v>
      </c>
      <c r="M25" s="69">
        <v>62</v>
      </c>
      <c r="N25" s="69">
        <v>0</v>
      </c>
      <c r="O25" s="69" t="s">
        <v>30</v>
      </c>
      <c r="P25" s="70">
        <f t="shared" si="1"/>
        <v>1.6428822957934225E-3</v>
      </c>
      <c r="Q25" s="11">
        <v>3.4745795792551687E-4</v>
      </c>
      <c r="R25" s="12">
        <v>4.2996442556240884E-4</v>
      </c>
      <c r="S25" s="13">
        <v>7.5434880119438564E-4</v>
      </c>
      <c r="T25" s="12">
        <v>1.1111111111111112E-4</v>
      </c>
      <c r="U25" s="14">
        <v>1.6428822957934225E-3</v>
      </c>
    </row>
    <row r="26" spans="1:21" ht="16.5" thickTop="1" thickBot="1">
      <c r="A26" s="65" t="s">
        <v>77</v>
      </c>
      <c r="B26" s="66" t="s">
        <v>78</v>
      </c>
      <c r="C26" s="67">
        <v>3826</v>
      </c>
      <c r="D26" s="67">
        <v>3800</v>
      </c>
      <c r="E26" s="67">
        <f t="shared" si="2"/>
        <v>3813</v>
      </c>
      <c r="F26" s="68">
        <v>0</v>
      </c>
      <c r="G26" s="68">
        <f t="shared" si="0"/>
        <v>3813</v>
      </c>
      <c r="H26" s="69">
        <v>550</v>
      </c>
      <c r="I26" s="73">
        <v>5</v>
      </c>
      <c r="J26" s="69">
        <v>0</v>
      </c>
      <c r="K26" s="69">
        <v>0</v>
      </c>
      <c r="L26" s="69">
        <v>0</v>
      </c>
      <c r="M26" s="69">
        <v>0</v>
      </c>
      <c r="N26" s="69">
        <v>0</v>
      </c>
      <c r="O26" s="69" t="s">
        <v>23</v>
      </c>
      <c r="P26" s="70">
        <f t="shared" si="1"/>
        <v>2.3428711114159635E-4</v>
      </c>
      <c r="Q26" s="11">
        <v>6.046139037715982E-5</v>
      </c>
      <c r="R26" s="12">
        <v>1.689145957566606E-4</v>
      </c>
      <c r="S26" s="13">
        <v>4.9111250077759475E-6</v>
      </c>
      <c r="T26" s="12">
        <v>0</v>
      </c>
      <c r="U26" s="14">
        <v>2.3428711114159635E-4</v>
      </c>
    </row>
    <row r="27" spans="1:21" ht="16.5" thickTop="1" thickBot="1">
      <c r="A27" s="65" t="s">
        <v>80</v>
      </c>
      <c r="B27" s="66" t="s">
        <v>81</v>
      </c>
      <c r="C27" s="67">
        <v>6022</v>
      </c>
      <c r="D27" s="67">
        <v>6372</v>
      </c>
      <c r="E27" s="67">
        <f t="shared" si="2"/>
        <v>6197</v>
      </c>
      <c r="F27" s="68">
        <v>310</v>
      </c>
      <c r="G27" s="68">
        <f t="shared" si="0"/>
        <v>6507</v>
      </c>
      <c r="H27" s="69">
        <v>1250</v>
      </c>
      <c r="I27" s="73">
        <v>140</v>
      </c>
      <c r="J27" s="69">
        <v>0</v>
      </c>
      <c r="K27" s="69">
        <v>196</v>
      </c>
      <c r="L27" s="69">
        <v>0</v>
      </c>
      <c r="M27" s="69">
        <v>0</v>
      </c>
      <c r="N27" s="69">
        <v>15</v>
      </c>
      <c r="O27" s="69" t="s">
        <v>23</v>
      </c>
      <c r="P27" s="70">
        <f t="shared" si="1"/>
        <v>7.5620565308519836E-4</v>
      </c>
      <c r="Q27" s="11">
        <v>1.0317919412121137E-4</v>
      </c>
      <c r="R27" s="12">
        <v>3.8389680853786502E-4</v>
      </c>
      <c r="S27" s="13">
        <v>2.6912965042612193E-4</v>
      </c>
      <c r="T27" s="12">
        <v>0</v>
      </c>
      <c r="U27" s="14">
        <v>7.5620565308519836E-4</v>
      </c>
    </row>
    <row r="28" spans="1:21" ht="16.5" thickTop="1" thickBot="1">
      <c r="A28" s="65" t="s">
        <v>82</v>
      </c>
      <c r="B28" s="66" t="s">
        <v>83</v>
      </c>
      <c r="C28" s="67">
        <v>7000</v>
      </c>
      <c r="D28" s="67">
        <v>6780</v>
      </c>
      <c r="E28" s="67">
        <f t="shared" si="2"/>
        <v>6890</v>
      </c>
      <c r="F28" s="68">
        <v>9338</v>
      </c>
      <c r="G28" s="68">
        <f t="shared" si="0"/>
        <v>16228</v>
      </c>
      <c r="H28" s="69">
        <v>3005</v>
      </c>
      <c r="I28" s="73" t="s">
        <v>0</v>
      </c>
      <c r="J28" s="69">
        <v>0</v>
      </c>
      <c r="K28" s="69">
        <v>140</v>
      </c>
      <c r="L28" s="69">
        <v>0</v>
      </c>
      <c r="M28" s="69">
        <v>12</v>
      </c>
      <c r="N28" s="69">
        <v>25</v>
      </c>
      <c r="O28" s="69" t="s">
        <v>30</v>
      </c>
      <c r="P28" s="70">
        <f t="shared" si="1"/>
        <v>1.3954365367955203E-3</v>
      </c>
      <c r="Q28" s="11">
        <v>2.5732164779453175E-4</v>
      </c>
      <c r="R28" s="12">
        <v>9.2288792772502739E-4</v>
      </c>
      <c r="S28" s="13">
        <v>1.0411585016485009E-4</v>
      </c>
      <c r="T28" s="12">
        <v>1.1111111111111112E-4</v>
      </c>
      <c r="U28" s="14">
        <v>1.3954365367955203E-3</v>
      </c>
    </row>
    <row r="29" spans="1:21" ht="16.5" thickTop="1" thickBot="1">
      <c r="A29" s="65" t="s">
        <v>84</v>
      </c>
      <c r="B29" s="66" t="s">
        <v>85</v>
      </c>
      <c r="C29" s="67">
        <v>1366</v>
      </c>
      <c r="D29" s="67">
        <v>1345</v>
      </c>
      <c r="E29" s="67">
        <f t="shared" si="2"/>
        <v>1355.5</v>
      </c>
      <c r="F29" s="68">
        <v>10151</v>
      </c>
      <c r="G29" s="68">
        <f t="shared" si="0"/>
        <v>11506.5</v>
      </c>
      <c r="H29" s="69">
        <v>1878</v>
      </c>
      <c r="I29" s="73">
        <v>105</v>
      </c>
      <c r="J29" s="69">
        <v>0</v>
      </c>
      <c r="K29" s="69">
        <v>0</v>
      </c>
      <c r="L29" s="69">
        <v>15</v>
      </c>
      <c r="M29" s="69">
        <v>0</v>
      </c>
      <c r="N29" s="69">
        <v>18</v>
      </c>
      <c r="O29" s="69" t="s">
        <v>30</v>
      </c>
      <c r="P29" s="70">
        <f t="shared" si="1"/>
        <v>9.1974778436342908E-4</v>
      </c>
      <c r="Q29" s="11">
        <v>1.8245449472194844E-4</v>
      </c>
      <c r="R29" s="12">
        <v>5.7215980344483403E-4</v>
      </c>
      <c r="S29" s="13">
        <v>5.4022375085535425E-5</v>
      </c>
      <c r="T29" s="12">
        <v>1.1111111111111112E-4</v>
      </c>
      <c r="U29" s="14">
        <v>9.1974778436342908E-4</v>
      </c>
    </row>
    <row r="30" spans="1:21" ht="16.5" thickTop="1" thickBot="1">
      <c r="A30" s="65" t="s">
        <v>86</v>
      </c>
      <c r="B30" s="66" t="s">
        <v>87</v>
      </c>
      <c r="C30" s="67">
        <v>2487</v>
      </c>
      <c r="D30" s="67">
        <v>2547</v>
      </c>
      <c r="E30" s="67">
        <f t="shared" si="2"/>
        <v>2517</v>
      </c>
      <c r="F30" s="68">
        <v>11084</v>
      </c>
      <c r="G30" s="68">
        <f t="shared" si="0"/>
        <v>13601</v>
      </c>
      <c r="H30" s="69">
        <v>800</v>
      </c>
      <c r="I30" s="73">
        <v>255</v>
      </c>
      <c r="J30" s="69">
        <v>0</v>
      </c>
      <c r="K30" s="69">
        <v>0</v>
      </c>
      <c r="L30" s="69">
        <v>0</v>
      </c>
      <c r="M30" s="69">
        <v>0</v>
      </c>
      <c r="N30" s="69">
        <v>10</v>
      </c>
      <c r="O30" s="69" t="s">
        <v>30</v>
      </c>
      <c r="P30" s="70">
        <f t="shared" si="1"/>
        <v>7.109650331126832E-4</v>
      </c>
      <c r="Q30" s="11">
        <v>2.1566623931805682E-4</v>
      </c>
      <c r="R30" s="12">
        <v>2.4569395746423361E-4</v>
      </c>
      <c r="S30" s="13">
        <v>1.3849372521928174E-4</v>
      </c>
      <c r="T30" s="12">
        <v>1.1111111111111112E-4</v>
      </c>
      <c r="U30" s="14">
        <v>7.109650331126832E-4</v>
      </c>
    </row>
    <row r="31" spans="1:21" ht="16.5" thickTop="1" thickBot="1">
      <c r="A31" s="65" t="s">
        <v>88</v>
      </c>
      <c r="B31" s="66" t="s">
        <v>89</v>
      </c>
      <c r="C31" s="67">
        <v>484.8</v>
      </c>
      <c r="D31" s="67">
        <v>493.5</v>
      </c>
      <c r="E31" s="67">
        <f t="shared" si="2"/>
        <v>489.15</v>
      </c>
      <c r="F31" s="68">
        <v>12185</v>
      </c>
      <c r="G31" s="68">
        <f t="shared" si="0"/>
        <v>12674.15</v>
      </c>
      <c r="H31" s="69">
        <v>600</v>
      </c>
      <c r="I31" s="73">
        <v>499</v>
      </c>
      <c r="J31" s="69">
        <v>0</v>
      </c>
      <c r="K31" s="69">
        <v>180</v>
      </c>
      <c r="L31" s="69">
        <v>0</v>
      </c>
      <c r="M31" s="69">
        <v>0</v>
      </c>
      <c r="N31" s="69">
        <v>15</v>
      </c>
      <c r="O31" s="69" t="s">
        <v>23</v>
      </c>
      <c r="P31" s="70">
        <f t="shared" si="1"/>
        <v>7.0348087577454016E-4</v>
      </c>
      <c r="Q31" s="11">
        <v>2.0096950717248365E-4</v>
      </c>
      <c r="R31" s="12">
        <v>1.8427046809817521E-4</v>
      </c>
      <c r="S31" s="13">
        <v>3.1824090050388139E-4</v>
      </c>
      <c r="T31" s="12">
        <v>0</v>
      </c>
      <c r="U31" s="14">
        <v>7.0348087577454016E-4</v>
      </c>
    </row>
    <row r="32" spans="1:21" ht="16.5" thickTop="1" thickBot="1">
      <c r="A32" s="65" t="s">
        <v>91</v>
      </c>
      <c r="B32" s="66" t="s">
        <v>92</v>
      </c>
      <c r="C32" s="67">
        <v>1093.67</v>
      </c>
      <c r="D32" s="67">
        <v>1249.8700000000001</v>
      </c>
      <c r="E32" s="67">
        <f t="shared" si="2"/>
        <v>1171.77</v>
      </c>
      <c r="F32" s="68">
        <v>4164</v>
      </c>
      <c r="G32" s="68">
        <f t="shared" si="0"/>
        <v>5335.77</v>
      </c>
      <c r="H32" s="69">
        <v>700</v>
      </c>
      <c r="I32" s="73">
        <v>331</v>
      </c>
      <c r="J32" s="69">
        <v>0</v>
      </c>
      <c r="K32" s="69">
        <v>250</v>
      </c>
      <c r="L32" s="69">
        <v>0</v>
      </c>
      <c r="M32" s="69">
        <v>0</v>
      </c>
      <c r="N32" s="69">
        <v>7</v>
      </c>
      <c r="O32" s="69" t="s">
        <v>30</v>
      </c>
      <c r="P32" s="70">
        <f t="shared" si="1"/>
        <v>6.8277706420186992E-4</v>
      </c>
      <c r="Q32" s="11">
        <v>8.4607414878766878E-5</v>
      </c>
      <c r="R32" s="12">
        <v>2.1498221278120442E-4</v>
      </c>
      <c r="S32" s="13">
        <v>2.7207632543078752E-4</v>
      </c>
      <c r="T32" s="12">
        <v>1.1111111111111112E-4</v>
      </c>
      <c r="U32" s="14">
        <v>6.8277706420186992E-4</v>
      </c>
    </row>
    <row r="33" spans="1:21" ht="16.5" thickTop="1" thickBot="1">
      <c r="A33" s="65" t="s">
        <v>93</v>
      </c>
      <c r="B33" s="66" t="s">
        <v>94</v>
      </c>
      <c r="C33" s="67">
        <v>12401</v>
      </c>
      <c r="D33" s="67">
        <v>13150</v>
      </c>
      <c r="E33" s="67">
        <f t="shared" si="2"/>
        <v>12775.5</v>
      </c>
      <c r="F33" s="68">
        <v>4417</v>
      </c>
      <c r="G33" s="68">
        <f t="shared" si="0"/>
        <v>17192.5</v>
      </c>
      <c r="H33" s="69">
        <v>3200</v>
      </c>
      <c r="I33" s="73">
        <v>562</v>
      </c>
      <c r="J33" s="69">
        <v>0</v>
      </c>
      <c r="K33" s="69">
        <v>35</v>
      </c>
      <c r="L33" s="69">
        <v>0</v>
      </c>
      <c r="M33" s="69">
        <v>0</v>
      </c>
      <c r="N33" s="69">
        <v>42</v>
      </c>
      <c r="O33" s="69" t="s">
        <v>30</v>
      </c>
      <c r="P33" s="70">
        <f t="shared" si="1"/>
        <v>1.7053699491584857E-3</v>
      </c>
      <c r="Q33" s="11">
        <v>2.7261538265389986E-4</v>
      </c>
      <c r="R33" s="12">
        <v>9.8277582985693444E-4</v>
      </c>
      <c r="S33" s="13">
        <v>3.3886762553654039E-4</v>
      </c>
      <c r="T33" s="12">
        <v>1.1111111111111112E-4</v>
      </c>
      <c r="U33" s="14">
        <v>1.7053699491584857E-3</v>
      </c>
    </row>
    <row r="34" spans="1:21" ht="16.5" thickTop="1" thickBot="1">
      <c r="A34" s="65" t="s">
        <v>95</v>
      </c>
      <c r="B34" s="66" t="s">
        <v>96</v>
      </c>
      <c r="C34" s="67">
        <v>10150</v>
      </c>
      <c r="D34" s="67">
        <v>8155</v>
      </c>
      <c r="E34" s="67">
        <f t="shared" si="2"/>
        <v>9152.5</v>
      </c>
      <c r="F34" s="68">
        <v>13897</v>
      </c>
      <c r="G34" s="68">
        <f t="shared" si="0"/>
        <v>23049.5</v>
      </c>
      <c r="H34" s="69">
        <v>400</v>
      </c>
      <c r="I34" s="73">
        <v>234</v>
      </c>
      <c r="J34" s="69">
        <v>0</v>
      </c>
      <c r="K34" s="69">
        <v>25</v>
      </c>
      <c r="L34" s="69">
        <v>0</v>
      </c>
      <c r="M34" s="69">
        <v>0</v>
      </c>
      <c r="N34" s="69">
        <v>10</v>
      </c>
      <c r="O34" s="69" t="s">
        <v>23</v>
      </c>
      <c r="P34" s="70">
        <f t="shared" si="1"/>
        <v>6.887086360644149E-4</v>
      </c>
      <c r="Q34" s="11">
        <v>3.6548775701503942E-4</v>
      </c>
      <c r="R34" s="12">
        <v>1.2284697873211681E-4</v>
      </c>
      <c r="S34" s="13">
        <v>2.0037390031725868E-4</v>
      </c>
      <c r="T34" s="12">
        <v>0</v>
      </c>
      <c r="U34" s="14">
        <v>6.887086360644149E-4</v>
      </c>
    </row>
    <row r="35" spans="1:21" ht="16.5" thickTop="1" thickBot="1">
      <c r="A35" s="65" t="s">
        <v>97</v>
      </c>
      <c r="B35" s="66" t="s">
        <v>98</v>
      </c>
      <c r="C35" s="67">
        <v>4552.8</v>
      </c>
      <c r="D35" s="67">
        <v>4737</v>
      </c>
      <c r="E35" s="67">
        <f t="shared" si="2"/>
        <v>4644.8999999999996</v>
      </c>
      <c r="F35" s="68">
        <v>2446</v>
      </c>
      <c r="G35" s="68">
        <f t="shared" si="0"/>
        <v>7090.9</v>
      </c>
      <c r="H35" s="69">
        <v>1151</v>
      </c>
      <c r="I35" s="73">
        <v>484</v>
      </c>
      <c r="J35" s="69">
        <v>0</v>
      </c>
      <c r="K35" s="69">
        <v>523</v>
      </c>
      <c r="L35" s="69">
        <v>165</v>
      </c>
      <c r="M35" s="69">
        <v>0</v>
      </c>
      <c r="N35" s="69">
        <v>436</v>
      </c>
      <c r="O35" s="69" t="s">
        <v>30</v>
      </c>
      <c r="P35" s="70">
        <f t="shared" si="1"/>
        <v>1.3363011082098515E-3</v>
      </c>
      <c r="Q35" s="11">
        <v>1.1243788959491281E-4</v>
      </c>
      <c r="R35" s="12">
        <v>3.5349218130166607E-4</v>
      </c>
      <c r="S35" s="13">
        <v>7.5925992620216149E-4</v>
      </c>
      <c r="T35" s="12">
        <v>1.1111111111111112E-4</v>
      </c>
      <c r="U35" s="14">
        <v>1.3363011082098515E-3</v>
      </c>
    </row>
    <row r="36" spans="1:21" ht="16.5" thickTop="1" thickBot="1">
      <c r="A36" s="65" t="s">
        <v>99</v>
      </c>
      <c r="B36" s="66" t="s">
        <v>100</v>
      </c>
      <c r="C36" s="67">
        <v>762.5</v>
      </c>
      <c r="D36" s="67">
        <v>963</v>
      </c>
      <c r="E36" s="67">
        <f t="shared" si="2"/>
        <v>862.75</v>
      </c>
      <c r="F36" s="68">
        <v>3838</v>
      </c>
      <c r="G36" s="68">
        <f t="shared" si="0"/>
        <v>4700.75</v>
      </c>
      <c r="H36" s="69">
        <v>885</v>
      </c>
      <c r="I36" s="73">
        <v>331</v>
      </c>
      <c r="J36" s="69">
        <v>0</v>
      </c>
      <c r="K36" s="69">
        <v>0</v>
      </c>
      <c r="L36" s="69">
        <v>0</v>
      </c>
      <c r="M36" s="69">
        <v>0</v>
      </c>
      <c r="N36" s="69">
        <v>10</v>
      </c>
      <c r="O36" s="69" t="s">
        <v>23</v>
      </c>
      <c r="P36" s="70">
        <f t="shared" si="1"/>
        <v>5.3394204341439982E-4</v>
      </c>
      <c r="Q36" s="11">
        <v>7.4538127672550236E-5</v>
      </c>
      <c r="R36" s="12">
        <v>2.7179894044480842E-4</v>
      </c>
      <c r="S36" s="13">
        <v>1.876049752970412E-4</v>
      </c>
      <c r="T36" s="12">
        <v>0</v>
      </c>
      <c r="U36" s="14">
        <v>5.3394204341439982E-4</v>
      </c>
    </row>
    <row r="37" spans="1:21" ht="16.5" thickTop="1" thickBot="1">
      <c r="A37" s="65" t="s">
        <v>101</v>
      </c>
      <c r="B37" s="66" t="s">
        <v>102</v>
      </c>
      <c r="C37" s="67">
        <v>23242.47</v>
      </c>
      <c r="D37" s="67">
        <v>19211.47</v>
      </c>
      <c r="E37" s="67">
        <f t="shared" si="2"/>
        <v>21226.97</v>
      </c>
      <c r="F37" s="68">
        <v>10320</v>
      </c>
      <c r="G37" s="68">
        <f t="shared" si="0"/>
        <v>31546.97</v>
      </c>
      <c r="H37" s="69">
        <v>812</v>
      </c>
      <c r="I37" s="73">
        <v>151</v>
      </c>
      <c r="J37" s="69">
        <v>0</v>
      </c>
      <c r="K37" s="69">
        <v>260</v>
      </c>
      <c r="L37" s="69">
        <v>0</v>
      </c>
      <c r="M37" s="69">
        <v>0</v>
      </c>
      <c r="N37" s="69">
        <v>18</v>
      </c>
      <c r="O37" s="69" t="s">
        <v>23</v>
      </c>
      <c r="P37" s="70">
        <f t="shared" si="1"/>
        <v>9.4971962638001168E-4</v>
      </c>
      <c r="Q37" s="11">
        <v>5.0022912887137422E-4</v>
      </c>
      <c r="R37" s="12">
        <v>2.1866762214316793E-4</v>
      </c>
      <c r="S37" s="13">
        <v>2.3082287536546956E-4</v>
      </c>
      <c r="T37" s="12">
        <v>0</v>
      </c>
      <c r="U37" s="14">
        <v>9.4971962638001168E-4</v>
      </c>
    </row>
    <row r="38" spans="1:21" ht="25.5" thickTop="1" thickBot="1">
      <c r="A38" s="65" t="s">
        <v>104</v>
      </c>
      <c r="B38" s="66" t="s">
        <v>105</v>
      </c>
      <c r="C38" s="67">
        <v>530</v>
      </c>
      <c r="D38" s="67">
        <v>236</v>
      </c>
      <c r="E38" s="67">
        <f t="shared" si="2"/>
        <v>383</v>
      </c>
      <c r="F38" s="68">
        <v>2111</v>
      </c>
      <c r="G38" s="68">
        <f t="shared" si="0"/>
        <v>2494</v>
      </c>
      <c r="H38" s="69">
        <v>410</v>
      </c>
      <c r="I38" s="73">
        <v>150</v>
      </c>
      <c r="J38" s="69">
        <v>0</v>
      </c>
      <c r="K38" s="69">
        <v>920</v>
      </c>
      <c r="L38" s="69">
        <v>182</v>
      </c>
      <c r="M38" s="69">
        <v>521</v>
      </c>
      <c r="N38" s="69">
        <v>72</v>
      </c>
      <c r="O38" s="69" t="s">
        <v>30</v>
      </c>
      <c r="P38" s="70">
        <f t="shared" si="1"/>
        <v>1.1269335913181567E-3</v>
      </c>
      <c r="Q38" s="11">
        <v>3.9546474587106373E-5</v>
      </c>
      <c r="R38" s="12">
        <v>1.1977580426381388E-4</v>
      </c>
      <c r="S38" s="13">
        <v>8.565002013561253E-4</v>
      </c>
      <c r="T38" s="12">
        <v>1.1111111111111112E-4</v>
      </c>
      <c r="U38" s="14">
        <v>1.1269335913181567E-3</v>
      </c>
    </row>
    <row r="39" spans="1:21" ht="16.5" thickTop="1" thickBot="1">
      <c r="A39" s="65" t="s">
        <v>106</v>
      </c>
      <c r="B39" s="66" t="s">
        <v>107</v>
      </c>
      <c r="C39" s="67">
        <v>105</v>
      </c>
      <c r="D39" s="67">
        <v>635</v>
      </c>
      <c r="E39" s="67">
        <f t="shared" si="2"/>
        <v>370</v>
      </c>
      <c r="F39" s="68">
        <v>7055</v>
      </c>
      <c r="G39" s="68">
        <f t="shared" si="0"/>
        <v>7425</v>
      </c>
      <c r="H39" s="69">
        <v>108</v>
      </c>
      <c r="I39" s="73">
        <v>28</v>
      </c>
      <c r="J39" s="69">
        <v>0</v>
      </c>
      <c r="K39" s="69">
        <v>38</v>
      </c>
      <c r="L39" s="69">
        <v>0</v>
      </c>
      <c r="M39" s="69">
        <v>0</v>
      </c>
      <c r="N39" s="69">
        <v>4</v>
      </c>
      <c r="O39" s="69" t="s">
        <v>23</v>
      </c>
      <c r="P39" s="70">
        <f t="shared" si="1"/>
        <v>2.6877127939588404E-4</v>
      </c>
      <c r="Q39" s="11">
        <v>1.1773559495158974E-4</v>
      </c>
      <c r="R39" s="12">
        <v>3.3168684257671538E-5</v>
      </c>
      <c r="S39" s="13">
        <v>1.1786700018662273E-4</v>
      </c>
      <c r="T39" s="12">
        <v>0</v>
      </c>
      <c r="U39" s="14">
        <v>2.6877127939588404E-4</v>
      </c>
    </row>
    <row r="40" spans="1:21" ht="16.5" thickTop="1" thickBot="1">
      <c r="A40" s="65" t="s">
        <v>108</v>
      </c>
      <c r="B40" s="66" t="s">
        <v>109</v>
      </c>
      <c r="C40" s="67">
        <v>509</v>
      </c>
      <c r="D40" s="67">
        <v>507</v>
      </c>
      <c r="E40" s="67">
        <f t="shared" si="2"/>
        <v>508</v>
      </c>
      <c r="F40" s="68">
        <v>4905</v>
      </c>
      <c r="G40" s="68">
        <f t="shared" si="0"/>
        <v>5413</v>
      </c>
      <c r="H40" s="69">
        <v>165</v>
      </c>
      <c r="I40" s="73">
        <v>21</v>
      </c>
      <c r="J40" s="69">
        <v>0</v>
      </c>
      <c r="K40" s="69">
        <v>47</v>
      </c>
      <c r="L40" s="69">
        <v>0</v>
      </c>
      <c r="M40" s="69">
        <v>1</v>
      </c>
      <c r="N40" s="69">
        <v>0</v>
      </c>
      <c r="O40" s="69" t="s">
        <v>23</v>
      </c>
      <c r="P40" s="70">
        <f t="shared" si="1"/>
        <v>2.1017327747635864E-4</v>
      </c>
      <c r="Q40" s="11">
        <v>8.5832023632721242E-5</v>
      </c>
      <c r="R40" s="12">
        <v>5.0674378726998177E-5</v>
      </c>
      <c r="S40" s="13">
        <v>7.3666875116639211E-5</v>
      </c>
      <c r="T40" s="12">
        <v>0</v>
      </c>
      <c r="U40" s="14">
        <v>2.1017327747635864E-4</v>
      </c>
    </row>
    <row r="41" spans="1:21" ht="16.5" thickTop="1" thickBot="1">
      <c r="A41" s="65" t="s">
        <v>111</v>
      </c>
      <c r="B41" s="66" t="s">
        <v>112</v>
      </c>
      <c r="C41" s="67">
        <v>2619</v>
      </c>
      <c r="D41" s="67">
        <v>2669</v>
      </c>
      <c r="E41" s="67">
        <f t="shared" si="2"/>
        <v>2644</v>
      </c>
      <c r="F41" s="68">
        <v>27287</v>
      </c>
      <c r="G41" s="68">
        <f t="shared" si="0"/>
        <v>29931</v>
      </c>
      <c r="H41" s="69">
        <v>5587</v>
      </c>
      <c r="I41" s="73">
        <v>1347</v>
      </c>
      <c r="J41" s="69">
        <v>0</v>
      </c>
      <c r="K41" s="69">
        <v>165</v>
      </c>
      <c r="L41" s="69">
        <v>0</v>
      </c>
      <c r="M41" s="69">
        <v>0</v>
      </c>
      <c r="N41" s="69">
        <v>338</v>
      </c>
      <c r="O41" s="69" t="s">
        <v>30</v>
      </c>
      <c r="P41" s="70">
        <f t="shared" si="1"/>
        <v>3.1527335026894478E-3</v>
      </c>
      <c r="Q41" s="11">
        <v>4.7460526498263063E-4</v>
      </c>
      <c r="R41" s="12">
        <v>1.702659125227139E-3</v>
      </c>
      <c r="S41" s="13">
        <v>8.6435800136856679E-4</v>
      </c>
      <c r="T41" s="12">
        <v>1.1111111111111112E-4</v>
      </c>
      <c r="U41" s="14">
        <v>3.1527335026894478E-3</v>
      </c>
    </row>
    <row r="42" spans="1:21" ht="16.5" thickTop="1" thickBot="1">
      <c r="A42" s="65" t="s">
        <v>113</v>
      </c>
      <c r="B42" s="66" t="s">
        <v>114</v>
      </c>
      <c r="C42" s="67">
        <v>72202</v>
      </c>
      <c r="D42" s="67">
        <v>69208.649999999994</v>
      </c>
      <c r="E42" s="67">
        <f t="shared" si="2"/>
        <v>70705.324999999997</v>
      </c>
      <c r="F42" s="68">
        <v>87161</v>
      </c>
      <c r="G42" s="68">
        <f t="shared" si="0"/>
        <v>157866.32500000001</v>
      </c>
      <c r="H42" s="69">
        <v>2965</v>
      </c>
      <c r="I42" s="73">
        <v>578</v>
      </c>
      <c r="J42" s="69">
        <v>0</v>
      </c>
      <c r="K42" s="69">
        <v>98</v>
      </c>
      <c r="L42" s="69">
        <v>0</v>
      </c>
      <c r="M42" s="69">
        <v>0</v>
      </c>
      <c r="N42" s="69">
        <v>16</v>
      </c>
      <c r="O42" s="69" t="s">
        <v>30</v>
      </c>
      <c r="P42" s="70">
        <f t="shared" si="1"/>
        <v>3.8805101883873233E-3</v>
      </c>
      <c r="Q42" s="11">
        <v>2.5032303968614178E-3</v>
      </c>
      <c r="R42" s="12">
        <v>9.1060322985181581E-4</v>
      </c>
      <c r="S42" s="13">
        <v>3.555654505629786E-4</v>
      </c>
      <c r="T42" s="12">
        <v>1.1111111111111112E-4</v>
      </c>
      <c r="U42" s="14">
        <v>3.8805101883873233E-3</v>
      </c>
    </row>
    <row r="43" spans="1:21" ht="16.5" thickTop="1" thickBot="1">
      <c r="A43" s="65" t="s">
        <v>116</v>
      </c>
      <c r="B43" s="66" t="s">
        <v>117</v>
      </c>
      <c r="C43" s="67">
        <v>2828</v>
      </c>
      <c r="D43" s="67">
        <v>2907</v>
      </c>
      <c r="E43" s="67">
        <f t="shared" si="2"/>
        <v>2867.5</v>
      </c>
      <c r="F43" s="68">
        <v>2086</v>
      </c>
      <c r="G43" s="68">
        <f t="shared" si="0"/>
        <v>4953.5</v>
      </c>
      <c r="H43" s="69">
        <v>90</v>
      </c>
      <c r="I43" s="73">
        <v>56</v>
      </c>
      <c r="J43" s="69">
        <v>0</v>
      </c>
      <c r="K43" s="69">
        <v>71</v>
      </c>
      <c r="L43" s="69">
        <v>50</v>
      </c>
      <c r="M43" s="69">
        <v>48</v>
      </c>
      <c r="N43" s="69">
        <v>12</v>
      </c>
      <c r="O43" s="69" t="s">
        <v>23</v>
      </c>
      <c r="P43" s="70">
        <f t="shared" si="1"/>
        <v>1.8280001523067078E-4</v>
      </c>
      <c r="Q43" s="11">
        <v>7.8545894894639702E-5</v>
      </c>
      <c r="R43" s="12">
        <v>2.764057021472628E-5</v>
      </c>
      <c r="S43" s="13">
        <v>7.6613550121304785E-5</v>
      </c>
      <c r="T43" s="12">
        <v>0</v>
      </c>
      <c r="U43" s="14">
        <v>1.8280001523067078E-4</v>
      </c>
    </row>
    <row r="44" spans="1:21" ht="16.5" thickTop="1" thickBot="1">
      <c r="A44" s="65" t="s">
        <v>118</v>
      </c>
      <c r="B44" s="66" t="s">
        <v>119</v>
      </c>
      <c r="C44" s="67">
        <v>6980</v>
      </c>
      <c r="D44" s="67">
        <v>6309</v>
      </c>
      <c r="E44" s="67">
        <f t="shared" si="2"/>
        <v>6644.5</v>
      </c>
      <c r="F44" s="68">
        <v>3271</v>
      </c>
      <c r="G44" s="68">
        <f t="shared" si="0"/>
        <v>9915.5</v>
      </c>
      <c r="H44" s="69">
        <v>2100</v>
      </c>
      <c r="I44" s="73">
        <v>427</v>
      </c>
      <c r="J44" s="69"/>
      <c r="K44" s="69"/>
      <c r="L44" s="69"/>
      <c r="M44" s="69"/>
      <c r="N44" s="69"/>
      <c r="O44" s="69" t="s">
        <v>23</v>
      </c>
      <c r="P44" s="70">
        <f t="shared" si="1"/>
        <v>9.7200421253194154E-4</v>
      </c>
      <c r="Q44" s="11">
        <v>1.5722657127844957E-4</v>
      </c>
      <c r="R44" s="12">
        <v>5.8690144089268794E-4</v>
      </c>
      <c r="S44" s="13">
        <v>2.2787620036080397E-4</v>
      </c>
      <c r="T44" s="12">
        <v>0</v>
      </c>
      <c r="U44" s="14">
        <v>9.7200421253194154E-4</v>
      </c>
    </row>
    <row r="45" spans="1:21" ht="16.5" thickTop="1" thickBot="1">
      <c r="A45" s="65" t="s">
        <v>121</v>
      </c>
      <c r="B45" s="66" t="s">
        <v>122</v>
      </c>
      <c r="C45" s="67">
        <v>12715</v>
      </c>
      <c r="D45" s="67">
        <v>14110.510000000002</v>
      </c>
      <c r="E45" s="67">
        <f t="shared" si="2"/>
        <v>13412.755000000001</v>
      </c>
      <c r="F45" s="68">
        <v>3005</v>
      </c>
      <c r="G45" s="68">
        <f t="shared" si="0"/>
        <v>16417.755000000001</v>
      </c>
      <c r="H45" s="69">
        <v>133</v>
      </c>
      <c r="I45" s="73">
        <v>51</v>
      </c>
      <c r="J45" s="69">
        <v>0</v>
      </c>
      <c r="K45" s="69">
        <v>25</v>
      </c>
      <c r="L45" s="69">
        <v>62</v>
      </c>
      <c r="M45" s="69">
        <v>0</v>
      </c>
      <c r="N45" s="69">
        <v>14</v>
      </c>
      <c r="O45" s="69" t="s">
        <v>23</v>
      </c>
      <c r="P45" s="70">
        <f t="shared" si="1"/>
        <v>4.3967087126312303E-4</v>
      </c>
      <c r="Q45" s="11">
        <v>2.6033052561541244E-4</v>
      </c>
      <c r="R45" s="12">
        <v>4.0846620428428842E-5</v>
      </c>
      <c r="S45" s="13">
        <v>1.3849372521928174E-4</v>
      </c>
      <c r="T45" s="12">
        <v>0</v>
      </c>
      <c r="U45" s="14">
        <v>4.3967087126312303E-4</v>
      </c>
    </row>
    <row r="46" spans="1:21" ht="16.5" thickTop="1" thickBot="1">
      <c r="A46" s="65" t="s">
        <v>123</v>
      </c>
      <c r="B46" s="66" t="s">
        <v>124</v>
      </c>
      <c r="C46" s="67">
        <v>1037.6199999999999</v>
      </c>
      <c r="D46" s="67">
        <v>1417</v>
      </c>
      <c r="E46" s="67">
        <f t="shared" si="2"/>
        <v>1227.31</v>
      </c>
      <c r="F46" s="68">
        <v>10185</v>
      </c>
      <c r="G46" s="68">
        <f t="shared" si="0"/>
        <v>11412.31</v>
      </c>
      <c r="H46" s="69">
        <v>360</v>
      </c>
      <c r="I46" s="73">
        <v>165</v>
      </c>
      <c r="J46" s="69">
        <v>0</v>
      </c>
      <c r="K46" s="69">
        <v>200</v>
      </c>
      <c r="L46" s="69">
        <v>0</v>
      </c>
      <c r="M46" s="69">
        <v>38</v>
      </c>
      <c r="N46" s="69">
        <v>12</v>
      </c>
      <c r="O46" s="69" t="s">
        <v>23</v>
      </c>
      <c r="P46" s="70">
        <f t="shared" si="1"/>
        <v>5.6458178854673288E-4</v>
      </c>
      <c r="Q46" s="11">
        <v>1.8096095725548511E-4</v>
      </c>
      <c r="R46" s="12">
        <v>1.1056228085890512E-4</v>
      </c>
      <c r="S46" s="13">
        <v>2.7305855043234273E-4</v>
      </c>
      <c r="T46" s="12">
        <v>0</v>
      </c>
      <c r="U46" s="14">
        <v>5.6458178854673288E-4</v>
      </c>
    </row>
    <row r="47" spans="1:21" ht="16.5" thickTop="1" thickBot="1">
      <c r="A47" s="65" t="s">
        <v>125</v>
      </c>
      <c r="B47" s="66" t="s">
        <v>126</v>
      </c>
      <c r="C47" s="67">
        <v>1345</v>
      </c>
      <c r="D47" s="67">
        <v>2255</v>
      </c>
      <c r="E47" s="67">
        <f t="shared" si="2"/>
        <v>1800</v>
      </c>
      <c r="F47" s="68">
        <v>1641</v>
      </c>
      <c r="G47" s="68">
        <f t="shared" si="0"/>
        <v>3441</v>
      </c>
      <c r="H47" s="69">
        <v>485</v>
      </c>
      <c r="I47" s="73">
        <v>15</v>
      </c>
      <c r="J47" s="69">
        <v>0</v>
      </c>
      <c r="K47" s="69">
        <v>20</v>
      </c>
      <c r="L47" s="69">
        <v>0</v>
      </c>
      <c r="M47" s="69">
        <v>0</v>
      </c>
      <c r="N47" s="69">
        <v>15</v>
      </c>
      <c r="O47" s="69" t="s">
        <v>23</v>
      </c>
      <c r="P47" s="70">
        <f t="shared" si="1"/>
        <v>2.2708807989525796E-4</v>
      </c>
      <c r="Q47" s="11">
        <v>5.4562718145241784E-5</v>
      </c>
      <c r="R47" s="12">
        <v>1.4895196171269164E-4</v>
      </c>
      <c r="S47" s="13">
        <v>2.3573400037324551E-5</v>
      </c>
      <c r="T47" s="12">
        <v>0</v>
      </c>
      <c r="U47" s="14">
        <v>2.2708807989525796E-4</v>
      </c>
    </row>
    <row r="48" spans="1:21" ht="16.5" thickTop="1" thickBot="1">
      <c r="A48" s="65" t="s">
        <v>128</v>
      </c>
      <c r="B48" s="66" t="s">
        <v>129</v>
      </c>
      <c r="C48" s="67">
        <v>25433.5</v>
      </c>
      <c r="D48" s="67">
        <v>31227</v>
      </c>
      <c r="E48" s="67">
        <f t="shared" si="2"/>
        <v>28330.25</v>
      </c>
      <c r="F48" s="68">
        <v>29037</v>
      </c>
      <c r="G48" s="68">
        <f t="shared" si="0"/>
        <v>57367.25</v>
      </c>
      <c r="H48" s="69">
        <v>526</v>
      </c>
      <c r="I48" s="73">
        <v>269</v>
      </c>
      <c r="J48" s="69">
        <v>0</v>
      </c>
      <c r="K48" s="69">
        <v>102</v>
      </c>
      <c r="L48" s="69">
        <v>0</v>
      </c>
      <c r="M48" s="69">
        <v>0</v>
      </c>
      <c r="N48" s="69">
        <v>20</v>
      </c>
      <c r="O48" s="69" t="s">
        <v>23</v>
      </c>
      <c r="P48" s="70">
        <f t="shared" si="1"/>
        <v>1.2725520652453637E-3</v>
      </c>
      <c r="Q48" s="11">
        <v>9.0965216289381633E-4</v>
      </c>
      <c r="R48" s="12">
        <v>1.6154377703273362E-4</v>
      </c>
      <c r="S48" s="13">
        <v>2.0135612531881387E-4</v>
      </c>
      <c r="T48" s="12">
        <v>0</v>
      </c>
      <c r="U48" s="14">
        <v>1.2725520652453637E-3</v>
      </c>
    </row>
    <row r="49" spans="1:21" ht="16.5" thickTop="1" thickBot="1">
      <c r="A49" s="65" t="s">
        <v>130</v>
      </c>
      <c r="B49" s="66" t="s">
        <v>131</v>
      </c>
      <c r="C49" s="67">
        <v>2661.5</v>
      </c>
      <c r="D49" s="67">
        <v>2986.7</v>
      </c>
      <c r="E49" s="67">
        <f t="shared" si="2"/>
        <v>2824.1</v>
      </c>
      <c r="F49" s="68">
        <v>2490</v>
      </c>
      <c r="G49" s="68">
        <f t="shared" si="0"/>
        <v>5314.1</v>
      </c>
      <c r="H49" s="69">
        <v>364</v>
      </c>
      <c r="I49" s="73">
        <v>200</v>
      </c>
      <c r="J49" s="69">
        <v>0</v>
      </c>
      <c r="K49" s="69">
        <v>90</v>
      </c>
      <c r="L49" s="69">
        <v>0</v>
      </c>
      <c r="M49" s="69">
        <v>0</v>
      </c>
      <c r="N49" s="69">
        <v>18</v>
      </c>
      <c r="O49" s="69" t="s">
        <v>23</v>
      </c>
      <c r="P49" s="70">
        <f t="shared" si="1"/>
        <v>3.6303280227522044E-4</v>
      </c>
      <c r="Q49" s="11">
        <v>8.4263801364611865E-5</v>
      </c>
      <c r="R49" s="12">
        <v>1.1179075064622629E-4</v>
      </c>
      <c r="S49" s="13">
        <v>1.6697825026438224E-4</v>
      </c>
      <c r="T49" s="12">
        <v>0</v>
      </c>
      <c r="U49" s="14">
        <v>3.6303280227522044E-4</v>
      </c>
    </row>
    <row r="50" spans="1:21" ht="16.5" thickTop="1" thickBot="1">
      <c r="A50" s="65" t="s">
        <v>132</v>
      </c>
      <c r="B50" s="66" t="s">
        <v>133</v>
      </c>
      <c r="C50" s="67">
        <v>24526.799999999999</v>
      </c>
      <c r="D50" s="67">
        <v>15808</v>
      </c>
      <c r="E50" s="67">
        <f t="shared" si="2"/>
        <v>20167.400000000001</v>
      </c>
      <c r="F50" s="68">
        <v>4154</v>
      </c>
      <c r="G50" s="68">
        <f t="shared" si="0"/>
        <v>24321.4</v>
      </c>
      <c r="H50" s="69">
        <v>946</v>
      </c>
      <c r="I50" s="73">
        <v>358</v>
      </c>
      <c r="J50" s="69">
        <v>178</v>
      </c>
      <c r="K50" s="69">
        <v>156</v>
      </c>
      <c r="L50" s="69">
        <v>167</v>
      </c>
      <c r="M50" s="69">
        <v>137</v>
      </c>
      <c r="N50" s="69">
        <v>193</v>
      </c>
      <c r="O50" s="69" t="s">
        <v>23</v>
      </c>
      <c r="P50" s="70">
        <f t="shared" si="1"/>
        <v>1.4983112557917823E-3</v>
      </c>
      <c r="Q50" s="11">
        <v>3.8565582478863235E-4</v>
      </c>
      <c r="R50" s="12">
        <v>2.9053310470145626E-4</v>
      </c>
      <c r="S50" s="13">
        <v>8.2212232630169367E-4</v>
      </c>
      <c r="T50" s="12">
        <v>0</v>
      </c>
      <c r="U50" s="14">
        <v>1.4983112557917823E-3</v>
      </c>
    </row>
    <row r="51" spans="1:21" ht="16.5" thickTop="1" thickBot="1">
      <c r="A51" s="65" t="s">
        <v>134</v>
      </c>
      <c r="B51" s="66" t="s">
        <v>135</v>
      </c>
      <c r="C51" s="67">
        <v>8590</v>
      </c>
      <c r="D51" s="67">
        <v>7335</v>
      </c>
      <c r="E51" s="67">
        <f t="shared" si="2"/>
        <v>7962.5</v>
      </c>
      <c r="F51" s="68">
        <v>3922</v>
      </c>
      <c r="G51" s="68">
        <f t="shared" si="0"/>
        <v>11884.5</v>
      </c>
      <c r="H51" s="69">
        <v>350</v>
      </c>
      <c r="I51" s="73">
        <v>167</v>
      </c>
      <c r="J51" s="69">
        <v>0</v>
      </c>
      <c r="K51" s="69">
        <v>0</v>
      </c>
      <c r="L51" s="69">
        <v>0</v>
      </c>
      <c r="M51" s="69">
        <v>107</v>
      </c>
      <c r="N51" s="69">
        <v>5</v>
      </c>
      <c r="O51" s="69" t="s">
        <v>30</v>
      </c>
      <c r="P51" s="70">
        <f t="shared" si="1"/>
        <v>4.7384182443604105E-4</v>
      </c>
      <c r="Q51" s="11">
        <v>1.8844830682857483E-4</v>
      </c>
      <c r="R51" s="12">
        <v>1.0749110639060221E-4</v>
      </c>
      <c r="S51" s="13">
        <v>6.6791300105752889E-5</v>
      </c>
      <c r="T51" s="12">
        <v>1.1111111111111112E-4</v>
      </c>
      <c r="U51" s="14">
        <v>4.7384182443604105E-4</v>
      </c>
    </row>
    <row r="52" spans="1:21" ht="16.5" thickTop="1" thickBot="1">
      <c r="A52" s="65" t="s">
        <v>136</v>
      </c>
      <c r="B52" s="66" t="s">
        <v>137</v>
      </c>
      <c r="C52" s="67">
        <v>345.90000000000003</v>
      </c>
      <c r="D52" s="67">
        <v>490</v>
      </c>
      <c r="E52" s="67">
        <f t="shared" si="2"/>
        <v>417.95000000000005</v>
      </c>
      <c r="F52" s="68">
        <v>5775</v>
      </c>
      <c r="G52" s="68">
        <f t="shared" si="0"/>
        <v>6192.95</v>
      </c>
      <c r="H52" s="69">
        <v>290</v>
      </c>
      <c r="I52" s="73">
        <v>190</v>
      </c>
      <c r="J52" s="69">
        <v>0</v>
      </c>
      <c r="K52" s="69">
        <v>55</v>
      </c>
      <c r="L52" s="69">
        <v>0</v>
      </c>
      <c r="M52" s="69">
        <v>62</v>
      </c>
      <c r="N52" s="69">
        <v>10</v>
      </c>
      <c r="O52" s="69" t="s">
        <v>23</v>
      </c>
      <c r="P52" s="70">
        <f t="shared" si="1"/>
        <v>3.9353072441989268E-4</v>
      </c>
      <c r="Q52" s="11">
        <v>9.8199414512518195E-5</v>
      </c>
      <c r="R52" s="12">
        <v>8.9064059580784682E-5</v>
      </c>
      <c r="S52" s="13">
        <v>2.062672503265898E-4</v>
      </c>
      <c r="T52" s="12">
        <v>0</v>
      </c>
      <c r="U52" s="14">
        <v>3.9353072441989268E-4</v>
      </c>
    </row>
    <row r="53" spans="1:21" ht="16.5" thickTop="1" thickBot="1">
      <c r="A53" s="65" t="s">
        <v>139</v>
      </c>
      <c r="B53" s="66" t="s">
        <v>140</v>
      </c>
      <c r="C53" s="67">
        <v>3055</v>
      </c>
      <c r="D53" s="67">
        <v>3021.33</v>
      </c>
      <c r="E53" s="67">
        <f t="shared" si="2"/>
        <v>3038.165</v>
      </c>
      <c r="F53" s="68">
        <v>6484</v>
      </c>
      <c r="G53" s="68">
        <f t="shared" si="0"/>
        <v>9522.1650000000009</v>
      </c>
      <c r="H53" s="69">
        <v>1200</v>
      </c>
      <c r="I53" s="73">
        <v>462</v>
      </c>
      <c r="J53" s="69">
        <v>0</v>
      </c>
      <c r="K53" s="69">
        <v>1095</v>
      </c>
      <c r="L53" s="69">
        <v>0</v>
      </c>
      <c r="M53" s="69">
        <v>0</v>
      </c>
      <c r="N53" s="69">
        <v>48</v>
      </c>
      <c r="O53" s="69" t="s">
        <v>30</v>
      </c>
      <c r="P53" s="70">
        <f t="shared" si="1"/>
        <v>1.0431761454693556E-3</v>
      </c>
      <c r="Q53" s="11">
        <v>1.5098959750871444E-4</v>
      </c>
      <c r="R53" s="12">
        <v>3.6854093619635042E-4</v>
      </c>
      <c r="S53" s="13">
        <v>4.125345006531796E-4</v>
      </c>
      <c r="T53" s="12">
        <v>1.1111111111111112E-4</v>
      </c>
      <c r="U53" s="14">
        <v>1.0431761454693556E-3</v>
      </c>
    </row>
    <row r="54" spans="1:21" ht="16.5" thickTop="1" thickBot="1">
      <c r="A54" s="65" t="s">
        <v>141</v>
      </c>
      <c r="B54" s="66" t="s">
        <v>142</v>
      </c>
      <c r="C54" s="67">
        <v>21544</v>
      </c>
      <c r="D54" s="67">
        <v>28451</v>
      </c>
      <c r="E54" s="67">
        <f t="shared" si="2"/>
        <v>24997.5</v>
      </c>
      <c r="F54" s="68">
        <v>99797</v>
      </c>
      <c r="G54" s="68">
        <f t="shared" si="0"/>
        <v>124794.5</v>
      </c>
      <c r="H54" s="69">
        <v>2251</v>
      </c>
      <c r="I54" s="73">
        <v>1175</v>
      </c>
      <c r="J54" s="69">
        <v>0</v>
      </c>
      <c r="K54" s="69">
        <v>40</v>
      </c>
      <c r="L54" s="69">
        <v>0</v>
      </c>
      <c r="M54" s="69">
        <v>0</v>
      </c>
      <c r="N54" s="69">
        <v>40</v>
      </c>
      <c r="O54" s="69" t="s">
        <v>30</v>
      </c>
      <c r="P54" s="70">
        <f t="shared" si="1"/>
        <v>3.627932617648647E-3</v>
      </c>
      <c r="Q54" s="11">
        <v>1.9788221823819753E-3</v>
      </c>
      <c r="R54" s="12">
        <v>6.9132137281498727E-4</v>
      </c>
      <c r="S54" s="13">
        <v>8.4667795134057337E-4</v>
      </c>
      <c r="T54" s="12">
        <v>1.1111111111111112E-4</v>
      </c>
      <c r="U54" s="14">
        <v>3.627932617648647E-3</v>
      </c>
    </row>
    <row r="55" spans="1:21" ht="16.5" thickTop="1" thickBot="1">
      <c r="A55" s="65" t="s">
        <v>144</v>
      </c>
      <c r="B55" s="66" t="s">
        <v>145</v>
      </c>
      <c r="C55" s="67">
        <v>247.8</v>
      </c>
      <c r="D55" s="67">
        <v>264.90000000000003</v>
      </c>
      <c r="E55" s="67">
        <f t="shared" si="2"/>
        <v>256.35000000000002</v>
      </c>
      <c r="F55" s="68">
        <v>197</v>
      </c>
      <c r="G55" s="68">
        <f t="shared" si="0"/>
        <v>453.35</v>
      </c>
      <c r="H55" s="69">
        <v>400</v>
      </c>
      <c r="I55" s="73">
        <v>245</v>
      </c>
      <c r="J55" s="69"/>
      <c r="K55" s="69">
        <v>100</v>
      </c>
      <c r="L55" s="69"/>
      <c r="M55" s="69">
        <v>20</v>
      </c>
      <c r="N55" s="69">
        <v>12</v>
      </c>
      <c r="O55" s="69" t="s">
        <v>30</v>
      </c>
      <c r="P55" s="70">
        <f t="shared" si="1"/>
        <v>4.6116510055809585E-4</v>
      </c>
      <c r="Q55" s="11">
        <v>7.1886103665054828E-6</v>
      </c>
      <c r="R55" s="12">
        <v>1.2284697873211681E-4</v>
      </c>
      <c r="S55" s="13">
        <v>2.2001840034836245E-4</v>
      </c>
      <c r="T55" s="12">
        <v>1.1111111111111112E-4</v>
      </c>
      <c r="U55" s="14">
        <v>4.6116510055809585E-4</v>
      </c>
    </row>
    <row r="56" spans="1:21" ht="16.5" thickTop="1" thickBot="1">
      <c r="A56" s="65" t="s">
        <v>146</v>
      </c>
      <c r="B56" s="66" t="s">
        <v>147</v>
      </c>
      <c r="C56" s="67">
        <v>1318</v>
      </c>
      <c r="D56" s="67">
        <v>1387</v>
      </c>
      <c r="E56" s="67">
        <f t="shared" si="2"/>
        <v>1352.5</v>
      </c>
      <c r="F56" s="68">
        <v>97051</v>
      </c>
      <c r="G56" s="68">
        <f t="shared" si="0"/>
        <v>98403.5</v>
      </c>
      <c r="H56" s="69">
        <v>4120</v>
      </c>
      <c r="I56" s="73">
        <v>587</v>
      </c>
      <c r="J56" s="69">
        <v>20</v>
      </c>
      <c r="K56" s="69">
        <v>96</v>
      </c>
      <c r="L56" s="69">
        <v>25</v>
      </c>
      <c r="M56" s="69">
        <v>25</v>
      </c>
      <c r="N56" s="69">
        <v>78</v>
      </c>
      <c r="O56" s="69" t="s">
        <v>30</v>
      </c>
      <c r="P56" s="70">
        <f t="shared" si="1"/>
        <v>3.2265408109879695E-3</v>
      </c>
      <c r="Q56" s="11">
        <v>1.5603494434772742E-3</v>
      </c>
      <c r="R56" s="12">
        <v>1.2653238809408032E-3</v>
      </c>
      <c r="S56" s="13">
        <v>2.8975637545878088E-4</v>
      </c>
      <c r="T56" s="12">
        <v>1.1111111111111112E-4</v>
      </c>
      <c r="U56" s="14">
        <v>3.2265408109879695E-3</v>
      </c>
    </row>
    <row r="57" spans="1:21" ht="16.5" thickTop="1" thickBot="1">
      <c r="A57" s="65" t="s">
        <v>148</v>
      </c>
      <c r="B57" s="66" t="s">
        <v>149</v>
      </c>
      <c r="C57" s="67">
        <v>3421</v>
      </c>
      <c r="D57" s="67">
        <v>3551</v>
      </c>
      <c r="E57" s="67">
        <f t="shared" si="2"/>
        <v>3486</v>
      </c>
      <c r="F57" s="68">
        <v>24938</v>
      </c>
      <c r="G57" s="68">
        <f t="shared" si="0"/>
        <v>28424</v>
      </c>
      <c r="H57" s="69">
        <v>1160</v>
      </c>
      <c r="I57" s="73">
        <v>223</v>
      </c>
      <c r="J57" s="69">
        <v>0</v>
      </c>
      <c r="K57" s="69">
        <v>0</v>
      </c>
      <c r="L57" s="69">
        <v>0</v>
      </c>
      <c r="M57" s="69">
        <v>2</v>
      </c>
      <c r="N57" s="69">
        <v>11</v>
      </c>
      <c r="O57" s="69" t="s">
        <v>30</v>
      </c>
      <c r="P57" s="70">
        <f t="shared" si="1"/>
        <v>9.9370797433904817E-4</v>
      </c>
      <c r="Q57" s="11">
        <v>4.5070929978504871E-4</v>
      </c>
      <c r="R57" s="12">
        <v>3.5625623832313873E-4</v>
      </c>
      <c r="S57" s="13">
        <v>7.5631325119749585E-5</v>
      </c>
      <c r="T57" s="12">
        <v>1.1111111111111112E-4</v>
      </c>
      <c r="U57" s="14">
        <v>9.9370797433904817E-4</v>
      </c>
    </row>
    <row r="58" spans="1:21" ht="16.5" thickTop="1" thickBot="1">
      <c r="A58" s="65" t="s">
        <v>150</v>
      </c>
      <c r="B58" s="66" t="s">
        <v>151</v>
      </c>
      <c r="C58" s="67">
        <v>4362</v>
      </c>
      <c r="D58" s="67">
        <v>4698.260000000002</v>
      </c>
      <c r="E58" s="67">
        <f t="shared" si="2"/>
        <v>4530.130000000001</v>
      </c>
      <c r="F58" s="68">
        <v>1319</v>
      </c>
      <c r="G58" s="68">
        <f t="shared" si="0"/>
        <v>5849.130000000001</v>
      </c>
      <c r="H58" s="69">
        <v>2661</v>
      </c>
      <c r="I58" s="73">
        <v>257</v>
      </c>
      <c r="J58" s="69">
        <v>0</v>
      </c>
      <c r="K58" s="69">
        <v>0</v>
      </c>
      <c r="L58" s="69">
        <v>85</v>
      </c>
      <c r="M58" s="69">
        <v>0</v>
      </c>
      <c r="N58" s="69">
        <v>72</v>
      </c>
      <c r="O58" s="69" t="s">
        <v>30</v>
      </c>
      <c r="P58" s="70">
        <f t="shared" si="1"/>
        <v>1.3324635451783271E-3</v>
      </c>
      <c r="Q58" s="11">
        <v>9.2747582558813768E-5</v>
      </c>
      <c r="R58" s="12">
        <v>8.17239526015407E-4</v>
      </c>
      <c r="S58" s="13">
        <v>3.113653254929951E-4</v>
      </c>
      <c r="T58" s="12">
        <v>1.1111111111111112E-4</v>
      </c>
      <c r="U58" s="14">
        <v>1.3324635451783271E-3</v>
      </c>
    </row>
    <row r="59" spans="1:21" ht="16.5" thickTop="1" thickBot="1">
      <c r="A59" s="65" t="s">
        <v>152</v>
      </c>
      <c r="B59" s="66" t="s">
        <v>153</v>
      </c>
      <c r="C59" s="67">
        <v>1429.5</v>
      </c>
      <c r="D59" s="67">
        <v>1876</v>
      </c>
      <c r="E59" s="67">
        <f t="shared" si="2"/>
        <v>1652.75</v>
      </c>
      <c r="F59" s="68">
        <v>12357</v>
      </c>
      <c r="G59" s="68">
        <f t="shared" si="0"/>
        <v>14009.75</v>
      </c>
      <c r="H59" s="69">
        <v>600</v>
      </c>
      <c r="I59" s="73">
        <v>125</v>
      </c>
      <c r="J59" s="69"/>
      <c r="K59" s="69">
        <v>65</v>
      </c>
      <c r="L59" s="69"/>
      <c r="M59" s="69"/>
      <c r="N59" s="69">
        <v>110</v>
      </c>
      <c r="O59" s="69" t="s">
        <v>23</v>
      </c>
      <c r="P59" s="70">
        <f t="shared" si="1"/>
        <v>5.8714751166689364E-4</v>
      </c>
      <c r="Q59" s="11">
        <v>2.2214764328256354E-4</v>
      </c>
      <c r="R59" s="12">
        <v>1.8427046809817521E-4</v>
      </c>
      <c r="S59" s="13">
        <v>1.8072940028615489E-4</v>
      </c>
      <c r="T59" s="12">
        <v>0</v>
      </c>
      <c r="U59" s="14">
        <v>5.8714751166689364E-4</v>
      </c>
    </row>
    <row r="60" spans="1:21" ht="16.5" thickTop="1" thickBot="1">
      <c r="A60" s="65" t="s">
        <v>155</v>
      </c>
      <c r="B60" s="66" t="s">
        <v>156</v>
      </c>
      <c r="C60" s="67">
        <v>39224.699999999997</v>
      </c>
      <c r="D60" s="67">
        <v>41612.999999999993</v>
      </c>
      <c r="E60" s="67">
        <f t="shared" si="2"/>
        <v>40418.849999999991</v>
      </c>
      <c r="F60" s="68">
        <v>53623</v>
      </c>
      <c r="G60" s="68">
        <f t="shared" si="0"/>
        <v>94041.849999999991</v>
      </c>
      <c r="H60" s="69">
        <v>1904</v>
      </c>
      <c r="I60" s="73">
        <v>395</v>
      </c>
      <c r="J60" s="69"/>
      <c r="K60" s="69"/>
      <c r="L60" s="69"/>
      <c r="M60" s="69"/>
      <c r="N60" s="69">
        <v>65</v>
      </c>
      <c r="O60" s="69" t="s">
        <v>23</v>
      </c>
      <c r="P60" s="70">
        <f t="shared" si="1"/>
        <v>2.4796343987943835E-3</v>
      </c>
      <c r="Q60" s="11">
        <v>1.4911883043903244E-3</v>
      </c>
      <c r="R60" s="12">
        <v>5.8475161876487603E-4</v>
      </c>
      <c r="S60" s="13">
        <v>4.0369447563918289E-4</v>
      </c>
      <c r="T60" s="12">
        <v>0</v>
      </c>
      <c r="U60" s="14">
        <v>2.4796343987943835E-3</v>
      </c>
    </row>
    <row r="61" spans="1:21" ht="16.5" thickTop="1" thickBot="1">
      <c r="A61" s="65" t="s">
        <v>157</v>
      </c>
      <c r="B61" s="66" t="s">
        <v>158</v>
      </c>
      <c r="C61" s="67">
        <v>160</v>
      </c>
      <c r="D61" s="67">
        <v>160</v>
      </c>
      <c r="E61" s="67">
        <f t="shared" si="2"/>
        <v>160</v>
      </c>
      <c r="F61" s="68">
        <v>13320</v>
      </c>
      <c r="G61" s="68">
        <f t="shared" si="0"/>
        <v>13480</v>
      </c>
      <c r="H61" s="69">
        <v>1337</v>
      </c>
      <c r="I61" s="73">
        <v>624</v>
      </c>
      <c r="J61" s="69">
        <v>0</v>
      </c>
      <c r="K61" s="69">
        <v>806</v>
      </c>
      <c r="L61" s="69">
        <v>986</v>
      </c>
      <c r="M61" s="69">
        <v>22</v>
      </c>
      <c r="N61" s="69">
        <v>806</v>
      </c>
      <c r="O61" s="69" t="s">
        <v>30</v>
      </c>
      <c r="P61" s="70">
        <f t="shared" si="1"/>
        <v>2.0552116264005793E-3</v>
      </c>
      <c r="Q61" s="11">
        <v>2.1374758517810497E-4</v>
      </c>
      <c r="R61" s="12">
        <v>4.0140250300719165E-4</v>
      </c>
      <c r="S61" s="13">
        <v>1.3289504271041714E-3</v>
      </c>
      <c r="T61" s="12">
        <v>1.1111111111111112E-4</v>
      </c>
      <c r="U61" s="14">
        <v>2.0552116264005793E-3</v>
      </c>
    </row>
    <row r="62" spans="1:21" ht="16.5" thickTop="1" thickBot="1">
      <c r="A62" s="65" t="s">
        <v>159</v>
      </c>
      <c r="B62" s="66" t="s">
        <v>160</v>
      </c>
      <c r="C62" s="67">
        <v>622</v>
      </c>
      <c r="D62" s="67">
        <v>542</v>
      </c>
      <c r="E62" s="67">
        <f t="shared" si="2"/>
        <v>582</v>
      </c>
      <c r="F62" s="68">
        <v>839</v>
      </c>
      <c r="G62" s="68">
        <f t="shared" si="0"/>
        <v>1421</v>
      </c>
      <c r="H62" s="69">
        <v>135</v>
      </c>
      <c r="I62" s="73" t="s">
        <v>0</v>
      </c>
      <c r="J62" s="69">
        <v>0</v>
      </c>
      <c r="K62" s="69">
        <v>35</v>
      </c>
      <c r="L62" s="69">
        <v>10</v>
      </c>
      <c r="M62" s="69">
        <v>0</v>
      </c>
      <c r="N62" s="69">
        <v>12</v>
      </c>
      <c r="O62" s="69" t="s">
        <v>23</v>
      </c>
      <c r="P62" s="70">
        <f t="shared" si="1"/>
        <v>1.1997997407083071E-4</v>
      </c>
      <c r="Q62" s="11">
        <v>2.2532293660095492E-5</v>
      </c>
      <c r="R62" s="12">
        <v>4.146085532208942E-5</v>
      </c>
      <c r="S62" s="13">
        <v>5.5986825088645798E-5</v>
      </c>
      <c r="T62" s="12">
        <v>0</v>
      </c>
      <c r="U62" s="14">
        <v>1.1997997407083071E-4</v>
      </c>
    </row>
    <row r="63" spans="1:21" ht="16.5" thickTop="1" thickBot="1">
      <c r="A63" s="65" t="s">
        <v>161</v>
      </c>
      <c r="B63" s="66" t="s">
        <v>162</v>
      </c>
      <c r="C63" s="67">
        <v>293.5</v>
      </c>
      <c r="D63" s="67">
        <v>369</v>
      </c>
      <c r="E63" s="67">
        <f t="shared" si="2"/>
        <v>331.25</v>
      </c>
      <c r="F63" s="68">
        <v>2679</v>
      </c>
      <c r="G63" s="68">
        <f t="shared" si="0"/>
        <v>3010.25</v>
      </c>
      <c r="H63" s="69">
        <v>135</v>
      </c>
      <c r="I63" s="73">
        <v>26</v>
      </c>
      <c r="J63" s="69">
        <v>0</v>
      </c>
      <c r="K63" s="69">
        <v>91</v>
      </c>
      <c r="L63" s="69">
        <v>0</v>
      </c>
      <c r="M63" s="69">
        <v>0</v>
      </c>
      <c r="N63" s="69">
        <v>15</v>
      </c>
      <c r="O63" s="69" t="s">
        <v>23</v>
      </c>
      <c r="P63" s="70">
        <f t="shared" si="1"/>
        <v>1.1767784834066102E-4</v>
      </c>
      <c r="Q63" s="11">
        <v>4.7732467973471108E-5</v>
      </c>
      <c r="R63" s="12">
        <v>4.146085532208942E-5</v>
      </c>
      <c r="S63" s="13">
        <v>2.8484525045100496E-5</v>
      </c>
      <c r="T63" s="12">
        <v>0</v>
      </c>
      <c r="U63" s="14">
        <v>1.1767784834066102E-4</v>
      </c>
    </row>
    <row r="64" spans="1:21" ht="25.5" thickTop="1" thickBot="1">
      <c r="A64" s="65" t="s">
        <v>163</v>
      </c>
      <c r="B64" s="66" t="s">
        <v>164</v>
      </c>
      <c r="C64" s="67">
        <v>776</v>
      </c>
      <c r="D64" s="67">
        <v>439</v>
      </c>
      <c r="E64" s="67">
        <f t="shared" si="2"/>
        <v>607.5</v>
      </c>
      <c r="F64" s="68">
        <v>1822</v>
      </c>
      <c r="G64" s="68">
        <f t="shared" si="0"/>
        <v>2429.5</v>
      </c>
      <c r="H64" s="69">
        <v>400</v>
      </c>
      <c r="I64" s="73">
        <v>121</v>
      </c>
      <c r="J64" s="69"/>
      <c r="K64" s="69">
        <v>250</v>
      </c>
      <c r="L64" s="69"/>
      <c r="M64" s="69"/>
      <c r="N64" s="69">
        <v>30</v>
      </c>
      <c r="O64" s="69" t="s">
        <v>23</v>
      </c>
      <c r="P64" s="70">
        <f t="shared" si="1"/>
        <v>3.1459779990871794E-4</v>
      </c>
      <c r="Q64" s="11">
        <v>3.8523720933991552E-5</v>
      </c>
      <c r="R64" s="12">
        <v>1.2284697873211681E-4</v>
      </c>
      <c r="S64" s="13">
        <v>1.5322710024260957E-4</v>
      </c>
      <c r="T64" s="12">
        <v>0</v>
      </c>
      <c r="U64" s="14">
        <v>3.1459779990871794E-4</v>
      </c>
    </row>
    <row r="65" spans="1:21" ht="16.5" thickTop="1" thickBot="1">
      <c r="A65" s="65" t="s">
        <v>165</v>
      </c>
      <c r="B65" s="66" t="s">
        <v>166</v>
      </c>
      <c r="C65" s="67">
        <v>8089</v>
      </c>
      <c r="D65" s="67">
        <v>9069</v>
      </c>
      <c r="E65" s="67">
        <f t="shared" si="2"/>
        <v>8579</v>
      </c>
      <c r="F65" s="68">
        <v>6564</v>
      </c>
      <c r="G65" s="68">
        <f t="shared" si="0"/>
        <v>15143</v>
      </c>
      <c r="H65" s="69">
        <v>2125</v>
      </c>
      <c r="I65" s="73">
        <v>339</v>
      </c>
      <c r="J65" s="69">
        <v>0</v>
      </c>
      <c r="K65" s="69">
        <v>68</v>
      </c>
      <c r="L65" s="69">
        <v>112</v>
      </c>
      <c r="M65" s="69">
        <v>60</v>
      </c>
      <c r="N65" s="69">
        <v>270</v>
      </c>
      <c r="O65" s="69" t="s">
        <v>23</v>
      </c>
      <c r="P65" s="70">
        <f t="shared" si="1"/>
        <v>1.4398410874987152E-3</v>
      </c>
      <c r="Q65" s="11">
        <v>2.4011718711810417E-4</v>
      </c>
      <c r="R65" s="12">
        <v>6.5262457451437052E-4</v>
      </c>
      <c r="S65" s="13">
        <v>5.4709932586624057E-4</v>
      </c>
      <c r="T65" s="12">
        <v>0</v>
      </c>
      <c r="U65" s="14">
        <v>1.4398410874987152E-3</v>
      </c>
    </row>
    <row r="66" spans="1:21" ht="16.5" thickTop="1" thickBot="1">
      <c r="A66" s="65" t="s">
        <v>167</v>
      </c>
      <c r="B66" s="66" t="s">
        <v>168</v>
      </c>
      <c r="C66" s="67">
        <v>2233</v>
      </c>
      <c r="D66" s="67">
        <v>2173</v>
      </c>
      <c r="E66" s="67">
        <f t="shared" si="2"/>
        <v>2203</v>
      </c>
      <c r="F66" s="68">
        <v>6586</v>
      </c>
      <c r="G66" s="68">
        <f t="shared" si="0"/>
        <v>8789</v>
      </c>
      <c r="H66" s="69">
        <v>752</v>
      </c>
      <c r="I66" s="73">
        <v>191</v>
      </c>
      <c r="J66" s="69">
        <v>0</v>
      </c>
      <c r="K66" s="69">
        <v>323</v>
      </c>
      <c r="L66" s="69">
        <v>0</v>
      </c>
      <c r="M66" s="69">
        <v>0</v>
      </c>
      <c r="N66" s="69">
        <v>10</v>
      </c>
      <c r="O66" s="69" t="s">
        <v>30</v>
      </c>
      <c r="P66" s="70">
        <f t="shared" si="1"/>
        <v>6.75908041237374E-4</v>
      </c>
      <c r="Q66" s="11">
        <v>1.3936405980195584E-4</v>
      </c>
      <c r="R66" s="12">
        <v>2.3095232001637959E-4</v>
      </c>
      <c r="S66" s="13">
        <v>1.9448055030792753E-4</v>
      </c>
      <c r="T66" s="12">
        <v>1.1111111111111112E-4</v>
      </c>
      <c r="U66" s="14">
        <v>6.75908041237374E-4</v>
      </c>
    </row>
    <row r="67" spans="1:21" ht="16.5" thickTop="1" thickBot="1">
      <c r="A67" s="65" t="s">
        <v>169</v>
      </c>
      <c r="B67" s="66" t="s">
        <v>170</v>
      </c>
      <c r="C67" s="67">
        <v>298</v>
      </c>
      <c r="D67" s="67">
        <v>330.15999999999997</v>
      </c>
      <c r="E67" s="67">
        <f t="shared" si="2"/>
        <v>314.08</v>
      </c>
      <c r="F67" s="68">
        <v>1491</v>
      </c>
      <c r="G67" s="68">
        <f t="shared" si="0"/>
        <v>1805.08</v>
      </c>
      <c r="H67" s="69">
        <v>300</v>
      </c>
      <c r="I67" s="73">
        <v>236</v>
      </c>
      <c r="J67" s="69">
        <v>0</v>
      </c>
      <c r="K67" s="69">
        <v>177</v>
      </c>
      <c r="L67" s="69">
        <v>0</v>
      </c>
      <c r="M67" s="69">
        <v>0</v>
      </c>
      <c r="N67" s="69">
        <v>44</v>
      </c>
      <c r="O67" s="69" t="s">
        <v>23</v>
      </c>
      <c r="P67" s="70">
        <f t="shared" si="1"/>
        <v>4.7435874878204887E-4</v>
      </c>
      <c r="Q67" s="11">
        <v>2.862251417309301E-5</v>
      </c>
      <c r="R67" s="12">
        <v>9.2135234049087604E-5</v>
      </c>
      <c r="S67" s="13">
        <v>3.5360100055986828E-4</v>
      </c>
      <c r="T67" s="12">
        <v>0</v>
      </c>
      <c r="U67" s="14">
        <v>4.7435874878204887E-4</v>
      </c>
    </row>
    <row r="68" spans="1:21" ht="25.5" thickTop="1" thickBot="1">
      <c r="A68" s="65" t="s">
        <v>171</v>
      </c>
      <c r="B68" s="66" t="s">
        <v>172</v>
      </c>
      <c r="C68" s="67">
        <v>106</v>
      </c>
      <c r="D68" s="67">
        <v>121</v>
      </c>
      <c r="E68" s="67">
        <f t="shared" si="2"/>
        <v>113.5</v>
      </c>
      <c r="F68" s="68">
        <v>1467</v>
      </c>
      <c r="G68" s="68">
        <f t="shared" si="0"/>
        <v>1580.5</v>
      </c>
      <c r="H68" s="69">
        <v>133</v>
      </c>
      <c r="I68" s="73">
        <v>126</v>
      </c>
      <c r="J68" s="69">
        <v>0</v>
      </c>
      <c r="K68" s="69">
        <v>9</v>
      </c>
      <c r="L68" s="69">
        <v>0</v>
      </c>
      <c r="M68" s="69">
        <v>0</v>
      </c>
      <c r="N68" s="69">
        <v>12</v>
      </c>
      <c r="O68" s="69" t="s">
        <v>23</v>
      </c>
      <c r="P68" s="70">
        <f t="shared" si="1"/>
        <v>1.3761047420471695E-4</v>
      </c>
      <c r="Q68" s="11">
        <v>2.506142866275927E-5</v>
      </c>
      <c r="R68" s="12">
        <v>4.0846620428428842E-5</v>
      </c>
      <c r="S68" s="13">
        <v>7.1702425113528837E-5</v>
      </c>
      <c r="T68" s="12">
        <v>0</v>
      </c>
      <c r="U68" s="14">
        <v>1.3761047420471695E-4</v>
      </c>
    </row>
    <row r="69" spans="1:21" ht="16.5" thickTop="1" thickBot="1">
      <c r="A69" s="65" t="s">
        <v>173</v>
      </c>
      <c r="B69" s="66" t="s">
        <v>174</v>
      </c>
      <c r="C69" s="67">
        <v>233.5</v>
      </c>
      <c r="D69" s="67">
        <v>263.5</v>
      </c>
      <c r="E69" s="67">
        <f t="shared" si="2"/>
        <v>248.5</v>
      </c>
      <c r="F69" s="68">
        <v>14290</v>
      </c>
      <c r="G69" s="68">
        <f t="shared" ref="G69:G132" si="3">E69+F69</f>
        <v>14538.5</v>
      </c>
      <c r="H69" s="69">
        <v>150</v>
      </c>
      <c r="I69" s="73">
        <v>18</v>
      </c>
      <c r="J69" s="69">
        <v>0</v>
      </c>
      <c r="K69" s="69">
        <v>50</v>
      </c>
      <c r="L69" s="69">
        <v>0</v>
      </c>
      <c r="M69" s="69">
        <v>0</v>
      </c>
      <c r="N69" s="69">
        <v>5</v>
      </c>
      <c r="O69" s="69" t="s">
        <v>23</v>
      </c>
      <c r="P69" s="70">
        <f t="shared" ref="P69" si="4">$U69</f>
        <v>4.5057297297642447E-4</v>
      </c>
      <c r="Q69" s="11">
        <v>2.3053184474123737E-4</v>
      </c>
      <c r="R69" s="12">
        <v>4.6067617024543802E-5</v>
      </c>
      <c r="S69" s="13">
        <v>6.2862400099532127E-5</v>
      </c>
      <c r="T69" s="12">
        <v>1.1111111111111112E-4</v>
      </c>
      <c r="U69" s="14">
        <v>4.5057297297642447E-4</v>
      </c>
    </row>
    <row r="70" spans="1:21" ht="16.5" thickTop="1" thickBot="1">
      <c r="A70" s="65" t="s">
        <v>175</v>
      </c>
      <c r="B70" s="66" t="s">
        <v>176</v>
      </c>
      <c r="C70" s="67">
        <v>2.6</v>
      </c>
      <c r="D70" s="67">
        <v>2.6</v>
      </c>
      <c r="E70" s="67">
        <f t="shared" ref="E70:E133" si="5">(C70+D70)/2</f>
        <v>2.6</v>
      </c>
      <c r="F70" s="68">
        <v>59</v>
      </c>
      <c r="G70" s="68">
        <f t="shared" si="3"/>
        <v>61.6</v>
      </c>
      <c r="H70" s="69">
        <v>0</v>
      </c>
      <c r="I70" s="73">
        <v>3</v>
      </c>
      <c r="J70" s="69">
        <v>0</v>
      </c>
      <c r="K70" s="69">
        <v>0</v>
      </c>
      <c r="L70" s="69">
        <v>0</v>
      </c>
      <c r="M70" s="69">
        <v>0</v>
      </c>
      <c r="N70" s="69">
        <v>0</v>
      </c>
      <c r="O70" s="69" t="s">
        <v>23</v>
      </c>
      <c r="P70" s="70">
        <f>U70</f>
        <v>9.7676938033911494E-7</v>
      </c>
      <c r="Q70" s="11">
        <v>9.7676938033911494E-7</v>
      </c>
      <c r="R70" s="12">
        <v>0</v>
      </c>
      <c r="S70" s="13">
        <v>0</v>
      </c>
      <c r="T70" s="12">
        <v>0</v>
      </c>
      <c r="U70" s="14">
        <v>9.7676938033911494E-7</v>
      </c>
    </row>
    <row r="71" spans="1:21" ht="16.5" thickTop="1" thickBot="1">
      <c r="A71" s="65" t="s">
        <v>177</v>
      </c>
      <c r="B71" s="66" t="s">
        <v>178</v>
      </c>
      <c r="C71" s="67">
        <v>11990.5</v>
      </c>
      <c r="D71" s="67">
        <v>11888</v>
      </c>
      <c r="E71" s="67">
        <f t="shared" si="5"/>
        <v>11939.25</v>
      </c>
      <c r="F71" s="68">
        <v>4727</v>
      </c>
      <c r="G71" s="68">
        <f t="shared" si="3"/>
        <v>16666.25</v>
      </c>
      <c r="H71" s="69">
        <v>463</v>
      </c>
      <c r="I71" s="73">
        <v>415</v>
      </c>
      <c r="J71" s="69">
        <v>0</v>
      </c>
      <c r="K71" s="69">
        <v>229</v>
      </c>
      <c r="L71" s="69">
        <v>129</v>
      </c>
      <c r="M71" s="69">
        <v>129</v>
      </c>
      <c r="N71" s="69">
        <v>60</v>
      </c>
      <c r="O71" s="69" t="s">
        <v>23</v>
      </c>
      <c r="P71" s="70">
        <f t="shared" ref="P71:P134" si="6">$U71</f>
        <v>1.0655391767356451E-3</v>
      </c>
      <c r="Q71" s="11">
        <v>2.6427082280968789E-4</v>
      </c>
      <c r="R71" s="12">
        <v>1.4219537788242521E-4</v>
      </c>
      <c r="S71" s="13">
        <v>6.5907297604353215E-4</v>
      </c>
      <c r="T71" s="12">
        <v>0</v>
      </c>
      <c r="U71" s="14">
        <v>1.0655391767356451E-3</v>
      </c>
    </row>
    <row r="72" spans="1:21" ht="16.5" thickTop="1" thickBot="1">
      <c r="A72" s="65" t="s">
        <v>179</v>
      </c>
      <c r="B72" s="66" t="s">
        <v>180</v>
      </c>
      <c r="C72" s="67">
        <v>3093.5</v>
      </c>
      <c r="D72" s="67">
        <v>3178</v>
      </c>
      <c r="E72" s="67">
        <f t="shared" si="5"/>
        <v>3135.75</v>
      </c>
      <c r="F72" s="68">
        <v>5669</v>
      </c>
      <c r="G72" s="68">
        <f t="shared" si="3"/>
        <v>8804.75</v>
      </c>
      <c r="H72" s="69">
        <v>480</v>
      </c>
      <c r="I72" s="73">
        <v>142</v>
      </c>
      <c r="J72" s="69">
        <v>0</v>
      </c>
      <c r="K72" s="69">
        <v>0</v>
      </c>
      <c r="L72" s="69">
        <v>0</v>
      </c>
      <c r="M72" s="69">
        <v>0</v>
      </c>
      <c r="N72" s="69">
        <v>8</v>
      </c>
      <c r="O72" s="69" t="s">
        <v>23</v>
      </c>
      <c r="P72" s="70">
        <f t="shared" si="6"/>
        <v>3.5775037656357914E-4</v>
      </c>
      <c r="Q72" s="11">
        <v>1.3961380197306529E-4</v>
      </c>
      <c r="R72" s="12">
        <v>1.4741637447854015E-4</v>
      </c>
      <c r="S72" s="13">
        <v>7.072020011197365E-5</v>
      </c>
      <c r="T72" s="12">
        <v>0</v>
      </c>
      <c r="U72" s="14">
        <v>3.5775037656357914E-4</v>
      </c>
    </row>
    <row r="73" spans="1:21" ht="16.5" thickTop="1" thickBot="1">
      <c r="A73" s="65" t="s">
        <v>181</v>
      </c>
      <c r="B73" s="66" t="s">
        <v>182</v>
      </c>
      <c r="C73" s="67">
        <v>1561.8899999999999</v>
      </c>
      <c r="D73" s="67">
        <v>1673</v>
      </c>
      <c r="E73" s="67">
        <f t="shared" si="5"/>
        <v>1617.4449999999999</v>
      </c>
      <c r="F73" s="68">
        <v>7285</v>
      </c>
      <c r="G73" s="68">
        <f t="shared" si="3"/>
        <v>8902.4449999999997</v>
      </c>
      <c r="H73" s="69">
        <v>2800</v>
      </c>
      <c r="I73" s="73">
        <v>1005</v>
      </c>
      <c r="J73" s="69">
        <v>0</v>
      </c>
      <c r="K73" s="69">
        <v>420</v>
      </c>
      <c r="L73" s="69">
        <v>0</v>
      </c>
      <c r="M73" s="69">
        <v>0</v>
      </c>
      <c r="N73" s="69">
        <v>62</v>
      </c>
      <c r="O73" s="69" t="s">
        <v>30</v>
      </c>
      <c r="P73" s="70">
        <f t="shared" si="6"/>
        <v>1.6278710050354073E-3</v>
      </c>
      <c r="Q73" s="11">
        <v>1.4116291698300408E-4</v>
      </c>
      <c r="R73" s="12">
        <v>8.5992885112481769E-4</v>
      </c>
      <c r="S73" s="13">
        <v>5.1566812581647459E-4</v>
      </c>
      <c r="T73" s="12">
        <v>1.1111111111111112E-4</v>
      </c>
      <c r="U73" s="14">
        <v>1.6278710050354073E-3</v>
      </c>
    </row>
    <row r="74" spans="1:21" ht="16.5" thickTop="1" thickBot="1">
      <c r="A74" s="65" t="s">
        <v>183</v>
      </c>
      <c r="B74" s="66" t="s">
        <v>184</v>
      </c>
      <c r="C74" s="67">
        <v>3660</v>
      </c>
      <c r="D74" s="67">
        <v>3670</v>
      </c>
      <c r="E74" s="67">
        <f t="shared" si="5"/>
        <v>3665</v>
      </c>
      <c r="F74" s="68">
        <v>24710</v>
      </c>
      <c r="G74" s="68">
        <f t="shared" si="3"/>
        <v>28375</v>
      </c>
      <c r="H74" s="69">
        <v>650</v>
      </c>
      <c r="I74" s="73">
        <v>647</v>
      </c>
      <c r="J74" s="69">
        <v>0</v>
      </c>
      <c r="K74" s="69">
        <v>635</v>
      </c>
      <c r="L74" s="69">
        <v>600</v>
      </c>
      <c r="M74" s="69">
        <v>352</v>
      </c>
      <c r="N74" s="69">
        <v>300</v>
      </c>
      <c r="O74" s="69" t="s">
        <v>30</v>
      </c>
      <c r="P74" s="70">
        <f t="shared" si="6"/>
        <v>1.559218701956767E-3</v>
      </c>
      <c r="Q74" s="11">
        <v>4.4993232414159714E-4</v>
      </c>
      <c r="R74" s="12">
        <v>1.9962634043968981E-4</v>
      </c>
      <c r="S74" s="13">
        <v>7.9854892626436908E-4</v>
      </c>
      <c r="T74" s="12">
        <v>1.1111111111111112E-4</v>
      </c>
      <c r="U74" s="14">
        <v>1.559218701956767E-3</v>
      </c>
    </row>
    <row r="75" spans="1:21" ht="16.5" thickTop="1" thickBot="1">
      <c r="A75" s="65" t="s">
        <v>185</v>
      </c>
      <c r="B75" s="66" t="s">
        <v>186</v>
      </c>
      <c r="C75" s="67">
        <v>200.5</v>
      </c>
      <c r="D75" s="67">
        <v>213.5</v>
      </c>
      <c r="E75" s="67">
        <f t="shared" si="5"/>
        <v>207</v>
      </c>
      <c r="F75" s="68">
        <v>28975</v>
      </c>
      <c r="G75" s="68">
        <f t="shared" si="3"/>
        <v>29182</v>
      </c>
      <c r="H75" s="69">
        <v>1620</v>
      </c>
      <c r="I75" s="73">
        <v>325</v>
      </c>
      <c r="J75" s="69">
        <v>0</v>
      </c>
      <c r="K75" s="69">
        <v>30</v>
      </c>
      <c r="L75" s="69">
        <v>50</v>
      </c>
      <c r="M75" s="69">
        <v>0</v>
      </c>
      <c r="N75" s="69">
        <v>25</v>
      </c>
      <c r="O75" s="69" t="s">
        <v>30</v>
      </c>
      <c r="P75" s="70">
        <f t="shared" si="6"/>
        <v>1.335397657276682E-3</v>
      </c>
      <c r="Q75" s="11">
        <v>4.6272863728987097E-4</v>
      </c>
      <c r="R75" s="12">
        <v>4.8555268343869164E-4</v>
      </c>
      <c r="S75" s="13">
        <v>2.7600522543700826E-4</v>
      </c>
      <c r="T75" s="12">
        <v>1.1111111111111112E-4</v>
      </c>
      <c r="U75" s="14">
        <v>1.335397657276682E-3</v>
      </c>
    </row>
    <row r="76" spans="1:21" ht="16.5" thickTop="1" thickBot="1">
      <c r="A76" s="65" t="s">
        <v>187</v>
      </c>
      <c r="B76" s="66" t="s">
        <v>188</v>
      </c>
      <c r="C76" s="67">
        <v>489.3</v>
      </c>
      <c r="D76" s="67">
        <v>117.5</v>
      </c>
      <c r="E76" s="67">
        <f t="shared" si="5"/>
        <v>303.39999999999998</v>
      </c>
      <c r="F76" s="68">
        <v>4247</v>
      </c>
      <c r="G76" s="68">
        <f t="shared" si="3"/>
        <v>4550.3999999999996</v>
      </c>
      <c r="H76" s="69">
        <v>750</v>
      </c>
      <c r="I76" s="73">
        <v>97</v>
      </c>
      <c r="J76" s="69">
        <v>0</v>
      </c>
      <c r="K76" s="69">
        <v>120</v>
      </c>
      <c r="L76" s="69">
        <v>0</v>
      </c>
      <c r="M76" s="69">
        <v>0</v>
      </c>
      <c r="N76" s="69">
        <v>38</v>
      </c>
      <c r="O76" s="69" t="s">
        <v>23</v>
      </c>
      <c r="P76" s="70">
        <f t="shared" si="6"/>
        <v>4.517903663379245E-4</v>
      </c>
      <c r="Q76" s="11">
        <v>7.2154080978816684E-5</v>
      </c>
      <c r="R76" s="12">
        <v>2.30338085122719E-4</v>
      </c>
      <c r="S76" s="13">
        <v>1.492982002363888E-4</v>
      </c>
      <c r="T76" s="12">
        <v>0</v>
      </c>
      <c r="U76" s="14">
        <v>4.517903663379245E-4</v>
      </c>
    </row>
    <row r="77" spans="1:21" ht="16.5" thickTop="1" thickBot="1">
      <c r="A77" s="65" t="s">
        <v>189</v>
      </c>
      <c r="B77" s="66" t="s">
        <v>190</v>
      </c>
      <c r="C77" s="67">
        <v>186</v>
      </c>
      <c r="D77" s="67">
        <v>196</v>
      </c>
      <c r="E77" s="67">
        <f t="shared" si="5"/>
        <v>191</v>
      </c>
      <c r="F77" s="68">
        <v>9645</v>
      </c>
      <c r="G77" s="68">
        <f t="shared" si="3"/>
        <v>9836</v>
      </c>
      <c r="H77" s="69">
        <v>600</v>
      </c>
      <c r="I77" s="73">
        <v>35</v>
      </c>
      <c r="J77" s="69">
        <v>0</v>
      </c>
      <c r="K77" s="69">
        <v>450</v>
      </c>
      <c r="L77" s="69">
        <v>0</v>
      </c>
      <c r="M77" s="69">
        <v>40</v>
      </c>
      <c r="N77" s="69">
        <v>20</v>
      </c>
      <c r="O77" s="69" t="s">
        <v>23</v>
      </c>
      <c r="P77" s="70">
        <f t="shared" si="6"/>
        <v>5.8775713642864676E-4</v>
      </c>
      <c r="Q77" s="11">
        <v>1.5596596793856384E-4</v>
      </c>
      <c r="R77" s="12">
        <v>1.8427046809817521E-4</v>
      </c>
      <c r="S77" s="13">
        <v>2.4752070039190776E-4</v>
      </c>
      <c r="T77" s="12">
        <v>0</v>
      </c>
      <c r="U77" s="14">
        <v>5.8775713642864676E-4</v>
      </c>
    </row>
    <row r="78" spans="1:21" ht="16.5" thickTop="1" thickBot="1">
      <c r="A78" s="65" t="s">
        <v>191</v>
      </c>
      <c r="B78" s="66" t="s">
        <v>192</v>
      </c>
      <c r="C78" s="67">
        <v>104</v>
      </c>
      <c r="D78" s="67">
        <v>138</v>
      </c>
      <c r="E78" s="67">
        <f t="shared" si="5"/>
        <v>121</v>
      </c>
      <c r="F78" s="68">
        <v>4688</v>
      </c>
      <c r="G78" s="68">
        <f t="shared" si="3"/>
        <v>4809</v>
      </c>
      <c r="H78" s="69">
        <v>80</v>
      </c>
      <c r="I78" s="73">
        <v>18</v>
      </c>
      <c r="J78" s="69">
        <v>0</v>
      </c>
      <c r="K78" s="69">
        <v>64</v>
      </c>
      <c r="L78" s="69">
        <v>0</v>
      </c>
      <c r="M78" s="69">
        <v>0</v>
      </c>
      <c r="N78" s="69">
        <v>12</v>
      </c>
      <c r="O78" s="69" t="s">
        <v>23</v>
      </c>
      <c r="P78" s="70">
        <f t="shared" si="6"/>
        <v>1.6663308042936788E-4</v>
      </c>
      <c r="Q78" s="11">
        <v>7.6254609578746806E-5</v>
      </c>
      <c r="R78" s="12">
        <v>2.4569395746423362E-5</v>
      </c>
      <c r="S78" s="13">
        <v>6.5809075104197702E-5</v>
      </c>
      <c r="T78" s="12">
        <v>0</v>
      </c>
      <c r="U78" s="14">
        <v>1.6663308042936788E-4</v>
      </c>
    </row>
    <row r="79" spans="1:21" ht="16.5" thickTop="1" thickBot="1">
      <c r="A79" s="65" t="s">
        <v>193</v>
      </c>
      <c r="B79" s="66" t="s">
        <v>194</v>
      </c>
      <c r="C79" s="67">
        <v>2815</v>
      </c>
      <c r="D79" s="67">
        <v>2509</v>
      </c>
      <c r="E79" s="67">
        <f t="shared" si="5"/>
        <v>2662</v>
      </c>
      <c r="F79" s="68">
        <v>19153</v>
      </c>
      <c r="G79" s="68">
        <f t="shared" si="3"/>
        <v>21815</v>
      </c>
      <c r="H79" s="69">
        <v>240</v>
      </c>
      <c r="I79" s="73">
        <v>195</v>
      </c>
      <c r="J79" s="69">
        <v>177</v>
      </c>
      <c r="K79" s="69">
        <v>60</v>
      </c>
      <c r="L79" s="69">
        <v>0</v>
      </c>
      <c r="M79" s="69">
        <v>30</v>
      </c>
      <c r="N79" s="69">
        <v>30</v>
      </c>
      <c r="O79" s="69" t="s">
        <v>23</v>
      </c>
      <c r="P79" s="70">
        <f t="shared" si="6"/>
        <v>5.8745689083536552E-4</v>
      </c>
      <c r="Q79" s="11">
        <v>3.4591272779379531E-4</v>
      </c>
      <c r="R79" s="12">
        <v>7.0637012770967167E-5</v>
      </c>
      <c r="S79" s="13">
        <v>1.7090715027060299E-4</v>
      </c>
      <c r="T79" s="12">
        <v>0</v>
      </c>
      <c r="U79" s="14">
        <v>5.8745689083536552E-4</v>
      </c>
    </row>
    <row r="80" spans="1:21" ht="16.5" thickTop="1" thickBot="1">
      <c r="A80" s="65" t="s">
        <v>195</v>
      </c>
      <c r="B80" s="66" t="s">
        <v>196</v>
      </c>
      <c r="C80" s="67">
        <v>29977</v>
      </c>
      <c r="D80" s="67">
        <v>32641</v>
      </c>
      <c r="E80" s="67">
        <f t="shared" si="5"/>
        <v>31309</v>
      </c>
      <c r="F80" s="68">
        <v>7120</v>
      </c>
      <c r="G80" s="68">
        <f t="shared" si="3"/>
        <v>38429</v>
      </c>
      <c r="H80" s="69">
        <v>1698</v>
      </c>
      <c r="I80" s="73">
        <v>434</v>
      </c>
      <c r="J80" s="69">
        <v>0</v>
      </c>
      <c r="K80" s="69">
        <v>415</v>
      </c>
      <c r="L80" s="69">
        <v>508</v>
      </c>
      <c r="M80" s="69">
        <v>0</v>
      </c>
      <c r="N80" s="69">
        <v>80</v>
      </c>
      <c r="O80" s="69" t="s">
        <v>30</v>
      </c>
      <c r="P80" s="70">
        <f t="shared" si="6"/>
        <v>1.76842417752376E-3</v>
      </c>
      <c r="Q80" s="11">
        <v>6.0935504086123129E-4</v>
      </c>
      <c r="R80" s="12">
        <v>5.214854247178358E-4</v>
      </c>
      <c r="S80" s="13">
        <v>5.2647260083358161E-4</v>
      </c>
      <c r="T80" s="12">
        <v>1.1111111111111112E-4</v>
      </c>
      <c r="U80" s="14">
        <v>1.76842417752376E-3</v>
      </c>
    </row>
    <row r="81" spans="1:21" ht="16.5" thickTop="1" thickBot="1">
      <c r="A81" s="65" t="s">
        <v>197</v>
      </c>
      <c r="B81" s="66" t="s">
        <v>198</v>
      </c>
      <c r="C81" s="67">
        <v>430</v>
      </c>
      <c r="D81" s="67">
        <v>590</v>
      </c>
      <c r="E81" s="67">
        <f t="shared" si="5"/>
        <v>510</v>
      </c>
      <c r="F81" s="68">
        <v>1117</v>
      </c>
      <c r="G81" s="68">
        <f t="shared" si="3"/>
        <v>1627</v>
      </c>
      <c r="H81" s="69">
        <v>220</v>
      </c>
      <c r="I81" s="73">
        <v>44</v>
      </c>
      <c r="J81" s="69">
        <v>0</v>
      </c>
      <c r="K81" s="69">
        <v>48</v>
      </c>
      <c r="L81" s="69">
        <v>65</v>
      </c>
      <c r="M81" s="69">
        <v>0</v>
      </c>
      <c r="N81" s="69">
        <v>8</v>
      </c>
      <c r="O81" s="69" t="s">
        <v>30</v>
      </c>
      <c r="P81" s="70">
        <f t="shared" si="6"/>
        <v>3.1130300905530899E-4</v>
      </c>
      <c r="Q81" s="11">
        <v>2.5798762691749023E-5</v>
      </c>
      <c r="R81" s="12">
        <v>8.5992885112481761E-5</v>
      </c>
      <c r="S81" s="13">
        <v>8.8400250139967069E-5</v>
      </c>
      <c r="T81" s="12">
        <v>1.1111111111111112E-4</v>
      </c>
      <c r="U81" s="14">
        <v>3.1130300905530899E-4</v>
      </c>
    </row>
    <row r="82" spans="1:21" ht="16.5" thickTop="1" thickBot="1">
      <c r="A82" s="65" t="s">
        <v>199</v>
      </c>
      <c r="B82" s="66" t="s">
        <v>200</v>
      </c>
      <c r="C82" s="67">
        <v>1476.2</v>
      </c>
      <c r="D82" s="67">
        <v>5307.8900000000012</v>
      </c>
      <c r="E82" s="67">
        <f t="shared" si="5"/>
        <v>3392.0450000000005</v>
      </c>
      <c r="F82" s="68">
        <v>72166</v>
      </c>
      <c r="G82" s="68">
        <f t="shared" si="3"/>
        <v>75558.044999999998</v>
      </c>
      <c r="H82" s="69">
        <v>4200</v>
      </c>
      <c r="I82" s="73">
        <v>1781</v>
      </c>
      <c r="J82" s="69"/>
      <c r="K82" s="69">
        <v>200</v>
      </c>
      <c r="L82" s="69">
        <v>250</v>
      </c>
      <c r="M82" s="69"/>
      <c r="N82" s="69">
        <v>1450</v>
      </c>
      <c r="O82" s="69" t="s">
        <v>30</v>
      </c>
      <c r="P82" s="70">
        <f t="shared" si="6"/>
        <v>5.1953712215873577E-3</v>
      </c>
      <c r="Q82" s="11">
        <v>1.1980971557513792E-3</v>
      </c>
      <c r="R82" s="12">
        <v>1.2960356256238321E-3</v>
      </c>
      <c r="S82" s="13">
        <v>2.5901273291010353E-3</v>
      </c>
      <c r="T82" s="12">
        <v>1.1111111111111112E-4</v>
      </c>
      <c r="U82" s="14">
        <v>5.1953712215873577E-3</v>
      </c>
    </row>
    <row r="83" spans="1:21" ht="16.5" thickTop="1" thickBot="1">
      <c r="A83" s="65" t="s">
        <v>202</v>
      </c>
      <c r="B83" s="66" t="s">
        <v>203</v>
      </c>
      <c r="C83" s="67">
        <v>24918</v>
      </c>
      <c r="D83" s="67">
        <v>34096</v>
      </c>
      <c r="E83" s="67">
        <f t="shared" si="5"/>
        <v>29507</v>
      </c>
      <c r="F83" s="68">
        <v>47683</v>
      </c>
      <c r="G83" s="68">
        <f t="shared" si="3"/>
        <v>77190</v>
      </c>
      <c r="H83" s="69">
        <v>950</v>
      </c>
      <c r="I83" s="73">
        <v>249</v>
      </c>
      <c r="J83" s="69">
        <v>0</v>
      </c>
      <c r="K83" s="69">
        <v>300</v>
      </c>
      <c r="L83" s="69">
        <v>0</v>
      </c>
      <c r="M83" s="69">
        <v>0</v>
      </c>
      <c r="N83" s="69">
        <v>60</v>
      </c>
      <c r="O83" s="69" t="s">
        <v>23</v>
      </c>
      <c r="P83" s="70">
        <f t="shared" si="6"/>
        <v>1.8143324630845465E-3</v>
      </c>
      <c r="Q83" s="11">
        <v>1.2239744881229913E-3</v>
      </c>
      <c r="R83" s="12">
        <v>2.9176157448877743E-4</v>
      </c>
      <c r="S83" s="13">
        <v>2.9859640047277759E-4</v>
      </c>
      <c r="T83" s="12">
        <v>0</v>
      </c>
      <c r="U83" s="14">
        <v>1.8143324630845465E-3</v>
      </c>
    </row>
    <row r="84" spans="1:21" ht="25.5" thickTop="1" thickBot="1">
      <c r="A84" s="65" t="s">
        <v>204</v>
      </c>
      <c r="B84" s="66" t="s">
        <v>205</v>
      </c>
      <c r="C84" s="67">
        <v>3068.5</v>
      </c>
      <c r="D84" s="67">
        <v>3048.5</v>
      </c>
      <c r="E84" s="67">
        <f t="shared" si="5"/>
        <v>3058.5</v>
      </c>
      <c r="F84" s="68">
        <v>2239</v>
      </c>
      <c r="G84" s="68">
        <f t="shared" si="3"/>
        <v>5297.5</v>
      </c>
      <c r="H84" s="69">
        <v>350</v>
      </c>
      <c r="I84" s="73">
        <v>200</v>
      </c>
      <c r="J84" s="69"/>
      <c r="K84" s="69">
        <v>220</v>
      </c>
      <c r="L84" s="69">
        <v>20</v>
      </c>
      <c r="M84" s="69"/>
      <c r="N84" s="69">
        <v>33</v>
      </c>
      <c r="O84" s="69" t="s">
        <v>23</v>
      </c>
      <c r="P84" s="70">
        <f t="shared" si="6"/>
        <v>3.918655877524463E-4</v>
      </c>
      <c r="Q84" s="11">
        <v>8.4000581044585407E-5</v>
      </c>
      <c r="R84" s="12">
        <v>1.0749110639060221E-4</v>
      </c>
      <c r="S84" s="13">
        <v>2.0037390031725868E-4</v>
      </c>
      <c r="T84" s="12">
        <v>0</v>
      </c>
      <c r="U84" s="14">
        <v>3.918655877524463E-4</v>
      </c>
    </row>
    <row r="85" spans="1:21" ht="25.5" thickTop="1" thickBot="1">
      <c r="A85" s="65" t="s">
        <v>206</v>
      </c>
      <c r="B85" s="66" t="s">
        <v>207</v>
      </c>
      <c r="C85" s="67">
        <v>4941</v>
      </c>
      <c r="D85" s="67">
        <v>8861</v>
      </c>
      <c r="E85" s="67">
        <f t="shared" si="5"/>
        <v>6901</v>
      </c>
      <c r="F85" s="68">
        <v>3570</v>
      </c>
      <c r="G85" s="68">
        <f t="shared" si="3"/>
        <v>10471</v>
      </c>
      <c r="H85" s="69">
        <v>1060</v>
      </c>
      <c r="I85" s="73">
        <v>221</v>
      </c>
      <c r="J85" s="69">
        <v>0</v>
      </c>
      <c r="K85" s="69">
        <v>370</v>
      </c>
      <c r="L85" s="69">
        <v>0</v>
      </c>
      <c r="M85" s="69">
        <v>95</v>
      </c>
      <c r="N85" s="69">
        <v>24</v>
      </c>
      <c r="O85" s="69" t="s">
        <v>30</v>
      </c>
      <c r="P85" s="70">
        <f t="shared" si="6"/>
        <v>1.0790696685173524E-3</v>
      </c>
      <c r="Q85" s="11">
        <v>1.6603493801186481E-4</v>
      </c>
      <c r="R85" s="12">
        <v>3.2554449364010951E-4</v>
      </c>
      <c r="S85" s="13">
        <v>4.7637912575426694E-4</v>
      </c>
      <c r="T85" s="12">
        <v>1.1111111111111112E-4</v>
      </c>
      <c r="U85" s="14">
        <v>1.0790696685173524E-3</v>
      </c>
    </row>
    <row r="86" spans="1:21" ht="25.5" thickTop="1" thickBot="1">
      <c r="A86" s="65" t="s">
        <v>208</v>
      </c>
      <c r="B86" s="66" t="s">
        <v>209</v>
      </c>
      <c r="C86" s="67">
        <v>1382</v>
      </c>
      <c r="D86" s="67">
        <v>1543.5</v>
      </c>
      <c r="E86" s="67">
        <f t="shared" si="5"/>
        <v>1462.75</v>
      </c>
      <c r="F86" s="68">
        <v>2027</v>
      </c>
      <c r="G86" s="68">
        <f t="shared" si="3"/>
        <v>3489.75</v>
      </c>
      <c r="H86" s="69">
        <v>100</v>
      </c>
      <c r="I86" s="73">
        <v>111</v>
      </c>
      <c r="J86" s="69">
        <v>0</v>
      </c>
      <c r="K86" s="69">
        <v>30</v>
      </c>
      <c r="L86" s="69">
        <v>45</v>
      </c>
      <c r="M86" s="69">
        <v>15</v>
      </c>
      <c r="N86" s="69">
        <v>15</v>
      </c>
      <c r="O86" s="69" t="s">
        <v>23</v>
      </c>
      <c r="P86" s="70">
        <f t="shared" si="6"/>
        <v>1.9114554947668164E-4</v>
      </c>
      <c r="Q86" s="11">
        <v>5.5335729627247175E-5</v>
      </c>
      <c r="R86" s="12">
        <v>3.0711744683029201E-5</v>
      </c>
      <c r="S86" s="13">
        <v>1.0509807516640527E-4</v>
      </c>
      <c r="T86" s="12">
        <v>0</v>
      </c>
      <c r="U86" s="14">
        <v>1.9114554947668164E-4</v>
      </c>
    </row>
    <row r="87" spans="1:21" ht="25.5" thickTop="1" thickBot="1">
      <c r="A87" s="65" t="s">
        <v>210</v>
      </c>
      <c r="B87" s="66" t="s">
        <v>211</v>
      </c>
      <c r="C87" s="67">
        <v>2813.5</v>
      </c>
      <c r="D87" s="67">
        <v>2823.4999999999995</v>
      </c>
      <c r="E87" s="67">
        <f t="shared" si="5"/>
        <v>2818.5</v>
      </c>
      <c r="F87" s="68">
        <v>12542</v>
      </c>
      <c r="G87" s="68">
        <f t="shared" si="3"/>
        <v>15360.5</v>
      </c>
      <c r="H87" s="69">
        <v>1300</v>
      </c>
      <c r="I87" s="73">
        <v>238</v>
      </c>
      <c r="J87" s="69">
        <v>0</v>
      </c>
      <c r="K87" s="69">
        <v>172</v>
      </c>
      <c r="L87" s="69">
        <v>26</v>
      </c>
      <c r="M87" s="69">
        <v>0</v>
      </c>
      <c r="N87" s="69">
        <v>50</v>
      </c>
      <c r="O87" s="69" t="s">
        <v>30</v>
      </c>
      <c r="P87" s="70">
        <f t="shared" si="6"/>
        <v>9.8966379994001831E-4</v>
      </c>
      <c r="Q87" s="11">
        <v>2.4356600757628204E-4</v>
      </c>
      <c r="R87" s="12">
        <v>3.9925268087937963E-4</v>
      </c>
      <c r="S87" s="13">
        <v>2.3573400037324546E-4</v>
      </c>
      <c r="T87" s="12">
        <v>1.1111111111111112E-4</v>
      </c>
      <c r="U87" s="14">
        <v>9.8966379994001831E-4</v>
      </c>
    </row>
    <row r="88" spans="1:21" ht="16.5" thickTop="1" thickBot="1">
      <c r="A88" s="65" t="s">
        <v>212</v>
      </c>
      <c r="B88" s="66" t="s">
        <v>213</v>
      </c>
      <c r="C88" s="67">
        <v>1000</v>
      </c>
      <c r="D88" s="67">
        <v>1185.24</v>
      </c>
      <c r="E88" s="67">
        <f t="shared" si="5"/>
        <v>1092.6199999999999</v>
      </c>
      <c r="F88" s="68">
        <v>5551</v>
      </c>
      <c r="G88" s="68">
        <f t="shared" si="3"/>
        <v>6643.62</v>
      </c>
      <c r="H88" s="69">
        <v>3600</v>
      </c>
      <c r="I88" s="73">
        <v>504</v>
      </c>
      <c r="J88" s="69">
        <v>0</v>
      </c>
      <c r="K88" s="69">
        <v>36</v>
      </c>
      <c r="L88" s="69">
        <v>0</v>
      </c>
      <c r="M88" s="69">
        <v>0</v>
      </c>
      <c r="N88" s="69">
        <v>13</v>
      </c>
      <c r="O88" s="69" t="s">
        <v>30</v>
      </c>
      <c r="P88" s="70">
        <f t="shared" si="6"/>
        <v>1.7213883386695266E-3</v>
      </c>
      <c r="Q88" s="11">
        <v>1.0534552906832061E-4</v>
      </c>
      <c r="R88" s="12">
        <v>1.1670462979551097E-3</v>
      </c>
      <c r="S88" s="13">
        <v>3.3788540053498523E-4</v>
      </c>
      <c r="T88" s="12">
        <v>1.1111111111111112E-4</v>
      </c>
      <c r="U88" s="14">
        <v>1.7213883386695266E-3</v>
      </c>
    </row>
    <row r="89" spans="1:21" ht="16.5" thickTop="1" thickBot="1">
      <c r="A89" s="65" t="s">
        <v>215</v>
      </c>
      <c r="B89" s="66" t="s">
        <v>216</v>
      </c>
      <c r="C89" s="67">
        <v>6886</v>
      </c>
      <c r="D89" s="67">
        <v>7800</v>
      </c>
      <c r="E89" s="67">
        <f t="shared" si="5"/>
        <v>7343</v>
      </c>
      <c r="F89" s="68">
        <v>20287</v>
      </c>
      <c r="G89" s="68">
        <f t="shared" si="3"/>
        <v>27630</v>
      </c>
      <c r="H89" s="69">
        <v>1007</v>
      </c>
      <c r="I89" s="73">
        <v>517</v>
      </c>
      <c r="J89" s="69"/>
      <c r="K89" s="69">
        <v>93</v>
      </c>
      <c r="L89" s="69">
        <v>41</v>
      </c>
      <c r="M89" s="69">
        <v>27</v>
      </c>
      <c r="N89" s="69">
        <v>106</v>
      </c>
      <c r="O89" s="69" t="s">
        <v>23</v>
      </c>
      <c r="P89" s="70">
        <f t="shared" si="6"/>
        <v>1.2402060814189846E-3</v>
      </c>
      <c r="Q89" s="11">
        <v>4.3811912303197637E-4</v>
      </c>
      <c r="R89" s="12">
        <v>2.8838328257364419E-4</v>
      </c>
      <c r="S89" s="13">
        <v>5.1370367581336416E-4</v>
      </c>
      <c r="T89" s="12">
        <v>0</v>
      </c>
      <c r="U89" s="14">
        <v>1.2402060814189846E-3</v>
      </c>
    </row>
    <row r="90" spans="1:21" ht="16.5" thickTop="1" thickBot="1">
      <c r="A90" s="65" t="s">
        <v>217</v>
      </c>
      <c r="B90" s="66" t="s">
        <v>218</v>
      </c>
      <c r="C90" s="67">
        <v>3054</v>
      </c>
      <c r="D90" s="67">
        <v>3230.5</v>
      </c>
      <c r="E90" s="67">
        <f t="shared" si="5"/>
        <v>3142.25</v>
      </c>
      <c r="F90" s="68">
        <v>6442</v>
      </c>
      <c r="G90" s="68">
        <f t="shared" si="3"/>
        <v>9584.25</v>
      </c>
      <c r="H90" s="69">
        <v>1715</v>
      </c>
      <c r="I90" s="73">
        <v>112</v>
      </c>
      <c r="J90" s="69">
        <v>0</v>
      </c>
      <c r="K90" s="69">
        <v>0</v>
      </c>
      <c r="L90" s="69">
        <v>0</v>
      </c>
      <c r="M90" s="69">
        <v>0</v>
      </c>
      <c r="N90" s="69">
        <v>0</v>
      </c>
      <c r="O90" s="69" t="s">
        <v>23</v>
      </c>
      <c r="P90" s="70">
        <f t="shared" si="6"/>
        <v>7.5332957879440429E-4</v>
      </c>
      <c r="Q90" s="11">
        <v>1.519740573622591E-4</v>
      </c>
      <c r="R90" s="12">
        <v>5.2670642131395079E-4</v>
      </c>
      <c r="S90" s="13">
        <v>7.4649100118194398E-5</v>
      </c>
      <c r="T90" s="12">
        <v>0</v>
      </c>
      <c r="U90" s="14">
        <v>7.5332957879440429E-4</v>
      </c>
    </row>
    <row r="91" spans="1:21" ht="25.5" thickTop="1" thickBot="1">
      <c r="A91" s="65" t="s">
        <v>219</v>
      </c>
      <c r="B91" s="66" t="s">
        <v>220</v>
      </c>
      <c r="C91" s="67">
        <v>37521</v>
      </c>
      <c r="D91" s="67">
        <v>41371.01</v>
      </c>
      <c r="E91" s="67">
        <f t="shared" si="5"/>
        <v>39446.005000000005</v>
      </c>
      <c r="F91" s="68">
        <v>41866</v>
      </c>
      <c r="G91" s="68">
        <f t="shared" si="3"/>
        <v>81312.005000000005</v>
      </c>
      <c r="H91" s="69">
        <v>534</v>
      </c>
      <c r="I91" s="73">
        <v>417</v>
      </c>
      <c r="J91" s="69">
        <v>32</v>
      </c>
      <c r="K91" s="69">
        <v>142</v>
      </c>
      <c r="L91" s="69">
        <v>50</v>
      </c>
      <c r="M91" s="69">
        <v>36</v>
      </c>
      <c r="N91" s="69">
        <v>110</v>
      </c>
      <c r="O91" s="69" t="s">
        <v>23</v>
      </c>
      <c r="P91" s="70">
        <f t="shared" si="6"/>
        <v>2.0947293039537754E-3</v>
      </c>
      <c r="Q91" s="11">
        <v>1.2893356613308607E-3</v>
      </c>
      <c r="R91" s="12">
        <v>1.6400071660737593E-4</v>
      </c>
      <c r="S91" s="13">
        <v>6.4139292601553884E-4</v>
      </c>
      <c r="T91" s="12">
        <v>0</v>
      </c>
      <c r="U91" s="14">
        <v>2.0947293039537754E-3</v>
      </c>
    </row>
    <row r="92" spans="1:21" ht="16.5" thickTop="1" thickBot="1">
      <c r="A92" s="65" t="s">
        <v>221</v>
      </c>
      <c r="B92" s="66" t="s">
        <v>222</v>
      </c>
      <c r="C92" s="67">
        <v>3630</v>
      </c>
      <c r="D92" s="67">
        <v>3750</v>
      </c>
      <c r="E92" s="67">
        <f t="shared" si="5"/>
        <v>3690</v>
      </c>
      <c r="F92" s="68">
        <v>10818</v>
      </c>
      <c r="G92" s="68">
        <f t="shared" si="3"/>
        <v>14508</v>
      </c>
      <c r="H92" s="69">
        <v>3500</v>
      </c>
      <c r="I92" s="73">
        <v>673</v>
      </c>
      <c r="J92" s="69">
        <v>0</v>
      </c>
      <c r="K92" s="69">
        <v>250</v>
      </c>
      <c r="L92" s="69">
        <v>0</v>
      </c>
      <c r="M92" s="69">
        <v>0</v>
      </c>
      <c r="N92" s="69">
        <v>20</v>
      </c>
      <c r="O92" s="69" t="s">
        <v>30</v>
      </c>
      <c r="P92" s="70">
        <f t="shared" si="6"/>
        <v>1.7490446675891456E-3</v>
      </c>
      <c r="Q92" s="11">
        <v>2.3004821704480322E-4</v>
      </c>
      <c r="R92" s="12">
        <v>1.074911063906022E-3</v>
      </c>
      <c r="S92" s="13">
        <v>3.3297427552720922E-4</v>
      </c>
      <c r="T92" s="12">
        <v>1.1111111111111112E-4</v>
      </c>
      <c r="U92" s="14">
        <v>1.7490446675891456E-3</v>
      </c>
    </row>
    <row r="93" spans="1:21" ht="16.5" thickTop="1" thickBot="1">
      <c r="A93" s="65" t="s">
        <v>224</v>
      </c>
      <c r="B93" s="66" t="s">
        <v>225</v>
      </c>
      <c r="C93" s="67">
        <v>1085</v>
      </c>
      <c r="D93" s="67">
        <v>1123</v>
      </c>
      <c r="E93" s="67">
        <f t="shared" si="5"/>
        <v>1104</v>
      </c>
      <c r="F93" s="68">
        <v>2904</v>
      </c>
      <c r="G93" s="68">
        <f t="shared" si="3"/>
        <v>4008</v>
      </c>
      <c r="H93" s="69">
        <v>730</v>
      </c>
      <c r="I93" s="73" t="s">
        <v>0</v>
      </c>
      <c r="J93" s="69">
        <v>0</v>
      </c>
      <c r="K93" s="69">
        <v>0</v>
      </c>
      <c r="L93" s="69">
        <v>0</v>
      </c>
      <c r="M93" s="69">
        <v>0</v>
      </c>
      <c r="N93" s="69">
        <v>0</v>
      </c>
      <c r="O93" s="69" t="s">
        <v>23</v>
      </c>
      <c r="P93" s="70">
        <f t="shared" si="6"/>
        <v>2.8774917249129454E-4</v>
      </c>
      <c r="Q93" s="11">
        <v>6.3553436305181375E-5</v>
      </c>
      <c r="R93" s="12">
        <v>2.2419573618611316E-4</v>
      </c>
      <c r="S93" s="13">
        <v>0</v>
      </c>
      <c r="T93" s="12">
        <v>0</v>
      </c>
      <c r="U93" s="14">
        <v>2.8774917249129454E-4</v>
      </c>
    </row>
    <row r="94" spans="1:21" ht="16.5" thickTop="1" thickBot="1">
      <c r="A94" s="65" t="s">
        <v>226</v>
      </c>
      <c r="B94" s="66" t="s">
        <v>227</v>
      </c>
      <c r="C94" s="67">
        <v>8900</v>
      </c>
      <c r="D94" s="67">
        <v>8900</v>
      </c>
      <c r="E94" s="67">
        <f t="shared" si="5"/>
        <v>8900</v>
      </c>
      <c r="F94" s="68">
        <v>7317</v>
      </c>
      <c r="G94" s="68">
        <f t="shared" si="3"/>
        <v>16217</v>
      </c>
      <c r="H94" s="69">
        <v>549</v>
      </c>
      <c r="I94" s="73" t="s">
        <v>0</v>
      </c>
      <c r="J94" s="69">
        <v>0</v>
      </c>
      <c r="K94" s="69">
        <v>0</v>
      </c>
      <c r="L94" s="69">
        <v>0</v>
      </c>
      <c r="M94" s="69">
        <v>0</v>
      </c>
      <c r="N94" s="69">
        <v>132</v>
      </c>
      <c r="O94" s="69" t="s">
        <v>30</v>
      </c>
      <c r="P94" s="70">
        <f t="shared" si="6"/>
        <v>7.1587425503914293E-4</v>
      </c>
      <c r="Q94" s="11">
        <v>2.5714722469089978E-4</v>
      </c>
      <c r="R94" s="12">
        <v>1.649220689478668E-4</v>
      </c>
      <c r="S94" s="13">
        <v>1.8269385028926526E-4</v>
      </c>
      <c r="T94" s="12">
        <v>1.1111111111111112E-4</v>
      </c>
      <c r="U94" s="14">
        <v>7.1587425503914293E-4</v>
      </c>
    </row>
    <row r="95" spans="1:21" ht="16.5" thickTop="1" thickBot="1">
      <c r="A95" s="65" t="s">
        <v>228</v>
      </c>
      <c r="B95" s="66" t="s">
        <v>229</v>
      </c>
      <c r="C95" s="67">
        <v>12998</v>
      </c>
      <c r="D95" s="67">
        <v>1612.8</v>
      </c>
      <c r="E95" s="67">
        <f t="shared" si="5"/>
        <v>7305.4</v>
      </c>
      <c r="F95" s="68">
        <v>8997</v>
      </c>
      <c r="G95" s="68">
        <f t="shared" si="3"/>
        <v>16302.4</v>
      </c>
      <c r="H95" s="69">
        <v>1200</v>
      </c>
      <c r="I95" s="73">
        <v>721</v>
      </c>
      <c r="J95" s="69">
        <v>0</v>
      </c>
      <c r="K95" s="69">
        <v>700</v>
      </c>
      <c r="L95" s="69">
        <v>0</v>
      </c>
      <c r="M95" s="69">
        <v>0</v>
      </c>
      <c r="N95" s="69">
        <v>35</v>
      </c>
      <c r="O95" s="69" t="s">
        <v>30</v>
      </c>
      <c r="P95" s="70">
        <f t="shared" si="6"/>
        <v>1.2980216804348349E-3</v>
      </c>
      <c r="Q95" s="11">
        <v>2.5850138224091536E-4</v>
      </c>
      <c r="R95" s="12">
        <v>3.6854093619635042E-4</v>
      </c>
      <c r="S95" s="13">
        <v>5.5986825088645803E-4</v>
      </c>
      <c r="T95" s="12">
        <v>1.1111111111111112E-4</v>
      </c>
      <c r="U95" s="14">
        <v>1.2980216804348349E-3</v>
      </c>
    </row>
    <row r="96" spans="1:21" ht="16.5" thickTop="1" thickBot="1">
      <c r="A96" s="65" t="s">
        <v>230</v>
      </c>
      <c r="B96" s="66" t="s">
        <v>231</v>
      </c>
      <c r="C96" s="67">
        <v>1539</v>
      </c>
      <c r="D96" s="67">
        <v>1519</v>
      </c>
      <c r="E96" s="67">
        <f t="shared" si="5"/>
        <v>1529</v>
      </c>
      <c r="F96" s="68">
        <v>1345</v>
      </c>
      <c r="G96" s="68">
        <f t="shared" si="3"/>
        <v>2874</v>
      </c>
      <c r="H96" s="69">
        <v>631</v>
      </c>
      <c r="I96" s="73">
        <v>287</v>
      </c>
      <c r="J96" s="69"/>
      <c r="K96" s="69">
        <v>178</v>
      </c>
      <c r="L96" s="69">
        <v>38</v>
      </c>
      <c r="M96" s="69"/>
      <c r="N96" s="69">
        <v>2</v>
      </c>
      <c r="O96" s="69" t="s">
        <v>30</v>
      </c>
      <c r="P96" s="70">
        <f t="shared" si="6"/>
        <v>7.4631089567306894E-4</v>
      </c>
      <c r="Q96" s="11">
        <v>4.5571999985302213E-5</v>
      </c>
      <c r="R96" s="12">
        <v>1.9379110894991426E-4</v>
      </c>
      <c r="S96" s="13">
        <v>3.958366756267414E-4</v>
      </c>
      <c r="T96" s="12">
        <v>1.1111111111111112E-4</v>
      </c>
      <c r="U96" s="14">
        <v>7.4631089567306894E-4</v>
      </c>
    </row>
    <row r="97" spans="1:21" ht="25.5" thickTop="1" thickBot="1">
      <c r="A97" s="65" t="s">
        <v>232</v>
      </c>
      <c r="B97" s="66" t="s">
        <v>233</v>
      </c>
      <c r="C97" s="67">
        <v>48813</v>
      </c>
      <c r="D97" s="67">
        <v>47713</v>
      </c>
      <c r="E97" s="67">
        <f t="shared" si="5"/>
        <v>48263</v>
      </c>
      <c r="F97" s="68">
        <v>71286</v>
      </c>
      <c r="G97" s="68">
        <f t="shared" si="3"/>
        <v>119549</v>
      </c>
      <c r="H97" s="69">
        <v>582</v>
      </c>
      <c r="I97" s="73">
        <v>180</v>
      </c>
      <c r="J97" s="69">
        <v>0</v>
      </c>
      <c r="K97" s="69">
        <v>300</v>
      </c>
      <c r="L97" s="69">
        <v>0</v>
      </c>
      <c r="M97" s="69">
        <v>0</v>
      </c>
      <c r="N97" s="69">
        <v>70</v>
      </c>
      <c r="O97" s="69" t="s">
        <v>23</v>
      </c>
      <c r="P97" s="70">
        <f t="shared" si="6"/>
        <v>2.4829941016203845E-3</v>
      </c>
      <c r="Q97" s="11">
        <v>1.8956461469181955E-3</v>
      </c>
      <c r="R97" s="12">
        <v>1.7874235405522995E-4</v>
      </c>
      <c r="S97" s="13">
        <v>4.0860560064695886E-4</v>
      </c>
      <c r="T97" s="12">
        <v>0</v>
      </c>
      <c r="U97" s="14">
        <v>2.4829941016203845E-3</v>
      </c>
    </row>
    <row r="98" spans="1:21" ht="16.5" thickTop="1" thickBot="1">
      <c r="A98" s="65" t="s">
        <v>234</v>
      </c>
      <c r="B98" s="66" t="s">
        <v>235</v>
      </c>
      <c r="C98" s="67">
        <v>5438</v>
      </c>
      <c r="D98" s="67">
        <v>5488</v>
      </c>
      <c r="E98" s="67">
        <f t="shared" si="5"/>
        <v>5463</v>
      </c>
      <c r="F98" s="68">
        <v>29579</v>
      </c>
      <c r="G98" s="68">
        <f t="shared" si="3"/>
        <v>35042</v>
      </c>
      <c r="H98" s="69">
        <v>4500</v>
      </c>
      <c r="I98" s="73">
        <v>1906</v>
      </c>
      <c r="J98" s="69">
        <v>0</v>
      </c>
      <c r="K98" s="69">
        <v>80</v>
      </c>
      <c r="L98" s="69">
        <v>0</v>
      </c>
      <c r="M98" s="69">
        <v>0</v>
      </c>
      <c r="N98" s="69">
        <v>350</v>
      </c>
      <c r="O98" s="69" t="s">
        <v>30</v>
      </c>
      <c r="P98" s="70">
        <f t="shared" si="6"/>
        <v>5.20958825844039E-3</v>
      </c>
      <c r="Q98" s="11">
        <v>5.5564858158836466E-4</v>
      </c>
      <c r="R98" s="12">
        <v>1.3820285107363141E-3</v>
      </c>
      <c r="S98" s="13">
        <v>3.1608000550045999E-3</v>
      </c>
      <c r="T98" s="12">
        <v>1.1111111111111112E-4</v>
      </c>
      <c r="U98" s="14">
        <v>5.20958825844039E-3</v>
      </c>
    </row>
    <row r="99" spans="1:21" ht="16.5" thickTop="1" thickBot="1">
      <c r="A99" s="65" t="s">
        <v>237</v>
      </c>
      <c r="B99" s="66" t="s">
        <v>238</v>
      </c>
      <c r="C99" s="67">
        <v>4398.6900000000005</v>
      </c>
      <c r="D99" s="67">
        <v>5296</v>
      </c>
      <c r="E99" s="67">
        <f t="shared" si="5"/>
        <v>4847.3450000000003</v>
      </c>
      <c r="F99" s="68">
        <v>9385</v>
      </c>
      <c r="G99" s="68">
        <f t="shared" si="3"/>
        <v>14232.345000000001</v>
      </c>
      <c r="H99" s="69">
        <v>850</v>
      </c>
      <c r="I99" s="73">
        <v>335</v>
      </c>
      <c r="J99" s="69">
        <v>0</v>
      </c>
      <c r="K99" s="69">
        <v>0</v>
      </c>
      <c r="L99" s="69">
        <v>0</v>
      </c>
      <c r="M99" s="69">
        <v>0</v>
      </c>
      <c r="N99" s="69">
        <v>15</v>
      </c>
      <c r="O99" s="69" t="s">
        <v>23</v>
      </c>
      <c r="P99" s="70">
        <f t="shared" si="6"/>
        <v>7.9441250757081175E-4</v>
      </c>
      <c r="Q99" s="11">
        <v>2.2567725335101462E-4</v>
      </c>
      <c r="R99" s="12">
        <v>2.6719217874235406E-4</v>
      </c>
      <c r="S99" s="13">
        <v>3.0154307547744318E-4</v>
      </c>
      <c r="T99" s="12">
        <v>0</v>
      </c>
      <c r="U99" s="14">
        <v>7.9441250757081175E-4</v>
      </c>
    </row>
    <row r="100" spans="1:21" ht="16.5" thickTop="1" thickBot="1">
      <c r="A100" s="65" t="s">
        <v>239</v>
      </c>
      <c r="B100" s="66" t="s">
        <v>240</v>
      </c>
      <c r="C100" s="67">
        <v>945</v>
      </c>
      <c r="D100" s="67">
        <v>1142</v>
      </c>
      <c r="E100" s="67">
        <f t="shared" si="5"/>
        <v>1043.5</v>
      </c>
      <c r="F100" s="68">
        <v>7420</v>
      </c>
      <c r="G100" s="68">
        <f t="shared" si="3"/>
        <v>8463.5</v>
      </c>
      <c r="H100" s="69">
        <v>1250</v>
      </c>
      <c r="I100" s="73">
        <v>336</v>
      </c>
      <c r="J100" s="69">
        <v>0</v>
      </c>
      <c r="K100" s="69">
        <v>440</v>
      </c>
      <c r="L100" s="69">
        <v>0</v>
      </c>
      <c r="M100" s="69">
        <v>0</v>
      </c>
      <c r="N100" s="69">
        <v>16</v>
      </c>
      <c r="O100" s="69" t="s">
        <v>30</v>
      </c>
      <c r="P100" s="70">
        <f t="shared" si="6"/>
        <v>9.5039821675655062E-4</v>
      </c>
      <c r="Q100" s="11">
        <v>1.3420272159902756E-4</v>
      </c>
      <c r="R100" s="12">
        <v>3.8389680853786502E-4</v>
      </c>
      <c r="S100" s="13">
        <v>3.2118757550854697E-4</v>
      </c>
      <c r="T100" s="12">
        <v>1.1111111111111112E-4</v>
      </c>
      <c r="U100" s="14">
        <v>9.5039821675655062E-4</v>
      </c>
    </row>
    <row r="101" spans="1:21" ht="16.5" thickTop="1" thickBot="1">
      <c r="A101" s="65" t="s">
        <v>241</v>
      </c>
      <c r="B101" s="66" t="s">
        <v>242</v>
      </c>
      <c r="C101" s="67">
        <v>2152.16</v>
      </c>
      <c r="D101" s="67">
        <v>2406.3799999999997</v>
      </c>
      <c r="E101" s="67">
        <f t="shared" si="5"/>
        <v>2279.2699999999995</v>
      </c>
      <c r="F101" s="68">
        <v>9640</v>
      </c>
      <c r="G101" s="68">
        <f t="shared" si="3"/>
        <v>11919.27</v>
      </c>
      <c r="H101" s="69">
        <v>880</v>
      </c>
      <c r="I101" s="73">
        <v>223</v>
      </c>
      <c r="J101" s="69">
        <v>0</v>
      </c>
      <c r="K101" s="69">
        <v>335</v>
      </c>
      <c r="L101" s="69">
        <v>0</v>
      </c>
      <c r="M101" s="69">
        <v>0</v>
      </c>
      <c r="N101" s="69">
        <v>103</v>
      </c>
      <c r="O101" s="69" t="s">
        <v>30</v>
      </c>
      <c r="P101" s="70">
        <f t="shared" si="6"/>
        <v>8.7474417127101191E-4</v>
      </c>
      <c r="Q101" s="11">
        <v>1.8899964240250977E-4</v>
      </c>
      <c r="R101" s="12">
        <v>2.7026335321065698E-4</v>
      </c>
      <c r="S101" s="13">
        <v>4.1548117565784519E-4</v>
      </c>
      <c r="T101" s="12">
        <v>0</v>
      </c>
      <c r="U101" s="14">
        <v>8.7474417127101191E-4</v>
      </c>
    </row>
    <row r="102" spans="1:21" ht="16.5" thickTop="1" thickBot="1">
      <c r="A102" s="65" t="s">
        <v>243</v>
      </c>
      <c r="B102" s="66" t="s">
        <v>244</v>
      </c>
      <c r="C102" s="67">
        <v>5425.72</v>
      </c>
      <c r="D102" s="67">
        <v>5912.8</v>
      </c>
      <c r="E102" s="67">
        <f t="shared" si="5"/>
        <v>5669.26</v>
      </c>
      <c r="F102" s="68">
        <v>9300</v>
      </c>
      <c r="G102" s="68">
        <f t="shared" si="3"/>
        <v>14969.26</v>
      </c>
      <c r="H102" s="69">
        <v>1800</v>
      </c>
      <c r="I102" s="73">
        <v>304</v>
      </c>
      <c r="J102" s="69">
        <v>0</v>
      </c>
      <c r="K102" s="69">
        <v>120</v>
      </c>
      <c r="L102" s="69">
        <v>0</v>
      </c>
      <c r="M102" s="69">
        <v>0</v>
      </c>
      <c r="N102" s="69">
        <v>16</v>
      </c>
      <c r="O102" s="69" t="s">
        <v>23</v>
      </c>
      <c r="P102" s="70">
        <f t="shared" si="6"/>
        <v>9.9840535810369162E-4</v>
      </c>
      <c r="Q102" s="11">
        <v>2.3736225347946587E-4</v>
      </c>
      <c r="R102" s="12">
        <v>5.5281140429452554E-4</v>
      </c>
      <c r="S102" s="13">
        <v>2.0823170032970018E-4</v>
      </c>
      <c r="T102" s="12">
        <v>0</v>
      </c>
      <c r="U102" s="14">
        <v>9.9840535810369162E-4</v>
      </c>
    </row>
    <row r="103" spans="1:21" ht="16.5" thickTop="1" thickBot="1">
      <c r="A103" s="65" t="s">
        <v>245</v>
      </c>
      <c r="B103" s="66" t="s">
        <v>246</v>
      </c>
      <c r="C103" s="67">
        <v>3831</v>
      </c>
      <c r="D103" s="67">
        <v>10323.25</v>
      </c>
      <c r="E103" s="67">
        <f t="shared" si="5"/>
        <v>7077.125</v>
      </c>
      <c r="F103" s="68">
        <v>15432</v>
      </c>
      <c r="G103" s="68">
        <f t="shared" si="3"/>
        <v>22509.125</v>
      </c>
      <c r="H103" s="69">
        <v>1277</v>
      </c>
      <c r="I103" s="73">
        <v>120</v>
      </c>
      <c r="J103" s="69">
        <v>0</v>
      </c>
      <c r="K103" s="69">
        <v>70</v>
      </c>
      <c r="L103" s="69">
        <v>0</v>
      </c>
      <c r="M103" s="69">
        <v>0</v>
      </c>
      <c r="N103" s="69">
        <v>4</v>
      </c>
      <c r="O103" s="69" t="s">
        <v>23</v>
      </c>
      <c r="P103" s="70">
        <f t="shared" si="6"/>
        <v>9.5745958791647583E-4</v>
      </c>
      <c r="Q103" s="11">
        <v>3.5691922204911811E-4</v>
      </c>
      <c r="R103" s="12">
        <v>3.9218897960228288E-4</v>
      </c>
      <c r="S103" s="13">
        <v>9.7240275153963766E-5</v>
      </c>
      <c r="T103" s="12">
        <v>1.1111111111111112E-4</v>
      </c>
      <c r="U103" s="14">
        <v>9.5745958791647583E-4</v>
      </c>
    </row>
    <row r="104" spans="1:21" ht="16.5" thickTop="1" thickBot="1">
      <c r="A104" s="65" t="s">
        <v>247</v>
      </c>
      <c r="B104" s="66" t="s">
        <v>248</v>
      </c>
      <c r="C104" s="67">
        <v>149.4</v>
      </c>
      <c r="D104" s="67">
        <v>164.40000000000003</v>
      </c>
      <c r="E104" s="67">
        <f t="shared" si="5"/>
        <v>156.90000000000003</v>
      </c>
      <c r="F104" s="68">
        <v>4008</v>
      </c>
      <c r="G104" s="68">
        <f t="shared" si="3"/>
        <v>4164.8999999999996</v>
      </c>
      <c r="H104" s="69">
        <v>590</v>
      </c>
      <c r="I104" s="73" t="s">
        <v>0</v>
      </c>
      <c r="J104" s="69">
        <v>0</v>
      </c>
      <c r="K104" s="69">
        <v>65</v>
      </c>
      <c r="L104" s="69">
        <v>0</v>
      </c>
      <c r="M104" s="69">
        <v>0</v>
      </c>
      <c r="N104" s="69">
        <v>0</v>
      </c>
      <c r="O104" s="69" t="s">
        <v>23</v>
      </c>
      <c r="P104" s="70">
        <f t="shared" si="6"/>
        <v>3.1108526275976447E-4</v>
      </c>
      <c r="Q104" s="11">
        <v>6.6041344028804861E-5</v>
      </c>
      <c r="R104" s="12">
        <v>1.8119929362987229E-4</v>
      </c>
      <c r="S104" s="13">
        <v>6.3844625101087314E-5</v>
      </c>
      <c r="T104" s="12">
        <v>0</v>
      </c>
      <c r="U104" s="14">
        <v>3.1108526275976447E-4</v>
      </c>
    </row>
    <row r="105" spans="1:21" ht="16.5" thickTop="1" thickBot="1">
      <c r="A105" s="65" t="s">
        <v>249</v>
      </c>
      <c r="B105" s="66" t="s">
        <v>250</v>
      </c>
      <c r="C105" s="67">
        <v>133038.1</v>
      </c>
      <c r="D105" s="67">
        <v>122569</v>
      </c>
      <c r="E105" s="67">
        <f t="shared" si="5"/>
        <v>127803.55</v>
      </c>
      <c r="F105" s="68">
        <v>84181</v>
      </c>
      <c r="G105" s="68">
        <f t="shared" si="3"/>
        <v>211984.55</v>
      </c>
      <c r="H105" s="69">
        <v>2940</v>
      </c>
      <c r="I105" s="73">
        <v>543</v>
      </c>
      <c r="J105" s="69">
        <v>750</v>
      </c>
      <c r="K105" s="69">
        <v>1150</v>
      </c>
      <c r="L105" s="69">
        <v>198</v>
      </c>
      <c r="M105" s="69">
        <v>0</v>
      </c>
      <c r="N105" s="69">
        <v>62</v>
      </c>
      <c r="O105" s="69" t="s">
        <v>30</v>
      </c>
      <c r="P105" s="70">
        <f t="shared" si="6"/>
        <v>5.5874659778957876E-3</v>
      </c>
      <c r="Q105" s="11">
        <v>3.3613639211845141E-3</v>
      </c>
      <c r="R105" s="12">
        <v>9.0292529368105859E-4</v>
      </c>
      <c r="S105" s="13">
        <v>1.212065651919104E-3</v>
      </c>
      <c r="T105" s="12">
        <v>1.1111111111111112E-4</v>
      </c>
      <c r="U105" s="14">
        <v>5.5874659778957876E-3</v>
      </c>
    </row>
    <row r="106" spans="1:21" ht="16.5" thickTop="1" thickBot="1">
      <c r="A106" s="65" t="s">
        <v>251</v>
      </c>
      <c r="B106" s="66" t="s">
        <v>252</v>
      </c>
      <c r="C106" s="67">
        <v>231652.3</v>
      </c>
      <c r="D106" s="67">
        <v>208567.5</v>
      </c>
      <c r="E106" s="67">
        <f t="shared" si="5"/>
        <v>220109.9</v>
      </c>
      <c r="F106" s="68">
        <v>104765</v>
      </c>
      <c r="G106" s="68">
        <f t="shared" si="3"/>
        <v>324874.90000000002</v>
      </c>
      <c r="H106" s="69">
        <v>2500</v>
      </c>
      <c r="I106" s="73">
        <v>721</v>
      </c>
      <c r="J106" s="69">
        <v>0</v>
      </c>
      <c r="K106" s="69">
        <v>415</v>
      </c>
      <c r="L106" s="69">
        <v>215</v>
      </c>
      <c r="M106" s="69">
        <v>18</v>
      </c>
      <c r="N106" s="69">
        <v>121</v>
      </c>
      <c r="O106" s="69" t="s">
        <v>30</v>
      </c>
      <c r="P106" s="70">
        <f t="shared" si="6"/>
        <v>6.7251983889865825E-3</v>
      </c>
      <c r="Q106" s="11">
        <v>5.1514262136482455E-3</v>
      </c>
      <c r="R106" s="12">
        <v>7.7608578814014801E-4</v>
      </c>
      <c r="S106" s="13">
        <v>6.865752760870776E-4</v>
      </c>
      <c r="T106" s="12">
        <v>1.1111111111111112E-4</v>
      </c>
      <c r="U106" s="14">
        <v>6.7251983889865825E-3</v>
      </c>
    </row>
    <row r="107" spans="1:21" ht="16.5" thickTop="1" thickBot="1">
      <c r="A107" s="65" t="s">
        <v>253</v>
      </c>
      <c r="B107" s="66" t="s">
        <v>254</v>
      </c>
      <c r="C107" s="67">
        <v>26730</v>
      </c>
      <c r="D107" s="67">
        <v>14594</v>
      </c>
      <c r="E107" s="67">
        <f t="shared" si="5"/>
        <v>20662</v>
      </c>
      <c r="F107" s="68">
        <v>22628</v>
      </c>
      <c r="G107" s="68">
        <f t="shared" si="3"/>
        <v>43290</v>
      </c>
      <c r="H107" s="69">
        <v>685</v>
      </c>
      <c r="I107" s="73">
        <v>8</v>
      </c>
      <c r="J107" s="69">
        <v>280</v>
      </c>
      <c r="K107" s="69">
        <v>0</v>
      </c>
      <c r="L107" s="69">
        <v>0</v>
      </c>
      <c r="M107" s="69">
        <v>45</v>
      </c>
      <c r="N107" s="69">
        <v>0</v>
      </c>
      <c r="O107" s="69" t="s">
        <v>30</v>
      </c>
      <c r="P107" s="70">
        <f t="shared" si="6"/>
        <v>1.2150505476034152E-3</v>
      </c>
      <c r="Q107" s="11">
        <v>6.8643419602078379E-4</v>
      </c>
      <c r="R107" s="12">
        <v>2.1037545107875001E-4</v>
      </c>
      <c r="S107" s="13">
        <v>3.1824090050388139E-4</v>
      </c>
      <c r="T107" s="12">
        <v>0</v>
      </c>
      <c r="U107" s="14">
        <v>1.2150505476034152E-3</v>
      </c>
    </row>
    <row r="108" spans="1:21" ht="16.5" thickTop="1" thickBot="1">
      <c r="A108" s="65" t="s">
        <v>255</v>
      </c>
      <c r="B108" s="66" t="s">
        <v>256</v>
      </c>
      <c r="C108" s="67">
        <v>13313</v>
      </c>
      <c r="D108" s="67">
        <v>12250</v>
      </c>
      <c r="E108" s="67">
        <f t="shared" si="5"/>
        <v>12781.5</v>
      </c>
      <c r="F108" s="68">
        <v>8370</v>
      </c>
      <c r="G108" s="68">
        <f t="shared" si="3"/>
        <v>21151.5</v>
      </c>
      <c r="H108" s="69">
        <v>2000</v>
      </c>
      <c r="I108" s="73">
        <v>49</v>
      </c>
      <c r="J108" s="69">
        <v>0</v>
      </c>
      <c r="K108" s="69">
        <v>310</v>
      </c>
      <c r="L108" s="69">
        <v>0</v>
      </c>
      <c r="M108" s="69">
        <v>0</v>
      </c>
      <c r="N108" s="69">
        <v>16</v>
      </c>
      <c r="O108" s="69" t="s">
        <v>30</v>
      </c>
      <c r="P108" s="70">
        <f t="shared" si="6"/>
        <v>1.6691648314625632E-3</v>
      </c>
      <c r="Q108" s="11">
        <v>3.3539184331562966E-4</v>
      </c>
      <c r="R108" s="12">
        <v>2.8561922555217154E-4</v>
      </c>
      <c r="S108" s="13">
        <v>9.370426514836509E-4</v>
      </c>
      <c r="T108" s="12">
        <v>1.1111111111111112E-4</v>
      </c>
      <c r="U108" s="14">
        <v>1.6691648314625632E-3</v>
      </c>
    </row>
    <row r="109" spans="1:21" ht="16.5" thickTop="1" thickBot="1">
      <c r="A109" s="65" t="s">
        <v>257</v>
      </c>
      <c r="B109" s="66" t="s">
        <v>258</v>
      </c>
      <c r="C109" s="67">
        <v>21</v>
      </c>
      <c r="D109" s="67">
        <v>39</v>
      </c>
      <c r="E109" s="67">
        <f t="shared" si="5"/>
        <v>30</v>
      </c>
      <c r="F109" s="68">
        <v>2279</v>
      </c>
      <c r="G109" s="68">
        <f t="shared" si="3"/>
        <v>2309</v>
      </c>
      <c r="H109" s="69">
        <v>50</v>
      </c>
      <c r="I109" s="73">
        <v>47</v>
      </c>
      <c r="J109" s="69">
        <v>0</v>
      </c>
      <c r="K109" s="69">
        <v>6</v>
      </c>
      <c r="L109" s="69">
        <v>0</v>
      </c>
      <c r="M109" s="69">
        <v>0</v>
      </c>
      <c r="N109" s="69">
        <v>0</v>
      </c>
      <c r="O109" s="69" t="s">
        <v>23</v>
      </c>
      <c r="P109" s="70">
        <f t="shared" si="6"/>
        <v>7.1613367489550475E-5</v>
      </c>
      <c r="Q109" s="11">
        <v>3.6612995116932081E-5</v>
      </c>
      <c r="R109" s="12">
        <v>1.5355872341514601E-5</v>
      </c>
      <c r="S109" s="13">
        <v>1.964450003110379E-5</v>
      </c>
      <c r="T109" s="12">
        <v>0</v>
      </c>
      <c r="U109" s="14">
        <v>7.1613367489550475E-5</v>
      </c>
    </row>
    <row r="110" spans="1:21" ht="25.5" thickTop="1" thickBot="1">
      <c r="A110" s="65" t="s">
        <v>259</v>
      </c>
      <c r="B110" s="66" t="s">
        <v>260</v>
      </c>
      <c r="C110" s="67">
        <v>5126</v>
      </c>
      <c r="D110" s="67">
        <v>5787</v>
      </c>
      <c r="E110" s="67">
        <f t="shared" si="5"/>
        <v>5456.5</v>
      </c>
      <c r="F110" s="68">
        <v>9619</v>
      </c>
      <c r="G110" s="68">
        <f t="shared" si="3"/>
        <v>15075.5</v>
      </c>
      <c r="H110" s="69">
        <v>1010</v>
      </c>
      <c r="I110" s="73">
        <v>324</v>
      </c>
      <c r="J110" s="69">
        <v>0</v>
      </c>
      <c r="K110" s="69">
        <v>0</v>
      </c>
      <c r="L110" s="69">
        <v>0</v>
      </c>
      <c r="M110" s="69">
        <v>0</v>
      </c>
      <c r="N110" s="69">
        <v>17</v>
      </c>
      <c r="O110" s="69" t="s">
        <v>23</v>
      </c>
      <c r="P110" s="70">
        <f t="shared" si="6"/>
        <v>7.3978713512793683E-4</v>
      </c>
      <c r="Q110" s="11">
        <v>2.3904686352763517E-4</v>
      </c>
      <c r="R110" s="12">
        <v>3.1018862129859491E-4</v>
      </c>
      <c r="S110" s="13">
        <v>1.9055165030170678E-4</v>
      </c>
      <c r="T110" s="12">
        <v>0</v>
      </c>
      <c r="U110" s="14">
        <v>7.3978713512793683E-4</v>
      </c>
    </row>
    <row r="111" spans="1:21" ht="16.5" thickTop="1" thickBot="1">
      <c r="A111" s="65" t="s">
        <v>261</v>
      </c>
      <c r="B111" s="66" t="s">
        <v>262</v>
      </c>
      <c r="C111" s="67">
        <v>535.4</v>
      </c>
      <c r="D111" s="67">
        <v>735.4</v>
      </c>
      <c r="E111" s="67">
        <f t="shared" si="5"/>
        <v>635.4</v>
      </c>
      <c r="F111" s="68">
        <v>16680</v>
      </c>
      <c r="G111" s="68">
        <f t="shared" si="3"/>
        <v>17315.400000000001</v>
      </c>
      <c r="H111" s="69">
        <v>1882</v>
      </c>
      <c r="I111" s="73">
        <v>471</v>
      </c>
      <c r="J111" s="69">
        <v>0</v>
      </c>
      <c r="K111" s="69">
        <v>0</v>
      </c>
      <c r="L111" s="69">
        <v>0</v>
      </c>
      <c r="M111" s="69">
        <v>0</v>
      </c>
      <c r="N111" s="69">
        <v>38</v>
      </c>
      <c r="O111" s="69" t="s">
        <v>30</v>
      </c>
      <c r="P111" s="70">
        <f t="shared" si="6"/>
        <v>1.2269066108833541E-3</v>
      </c>
      <c r="Q111" s="11">
        <v>2.745641644208427E-4</v>
      </c>
      <c r="R111" s="12">
        <v>5.7799503493460955E-4</v>
      </c>
      <c r="S111" s="13">
        <v>2.6323630041679081E-4</v>
      </c>
      <c r="T111" s="12">
        <v>1.1111111111111112E-4</v>
      </c>
      <c r="U111" s="14">
        <v>1.2269066108833541E-3</v>
      </c>
    </row>
    <row r="112" spans="1:21" ht="16.5" thickTop="1" thickBot="1">
      <c r="A112" s="65" t="s">
        <v>263</v>
      </c>
      <c r="B112" s="66" t="s">
        <v>264</v>
      </c>
      <c r="C112" s="67">
        <v>14133</v>
      </c>
      <c r="D112" s="67">
        <v>16328</v>
      </c>
      <c r="E112" s="67">
        <f t="shared" si="5"/>
        <v>15230.5</v>
      </c>
      <c r="F112" s="68">
        <v>5327</v>
      </c>
      <c r="G112" s="68">
        <f t="shared" si="3"/>
        <v>20557.5</v>
      </c>
      <c r="H112" s="69">
        <v>98</v>
      </c>
      <c r="I112" s="73">
        <v>91</v>
      </c>
      <c r="J112" s="69">
        <v>0</v>
      </c>
      <c r="K112" s="69">
        <v>55</v>
      </c>
      <c r="L112" s="69">
        <v>0</v>
      </c>
      <c r="M112" s="69">
        <v>0</v>
      </c>
      <c r="N112" s="69">
        <v>10</v>
      </c>
      <c r="O112" s="69" t="s">
        <v>30</v>
      </c>
      <c r="P112" s="70">
        <f t="shared" si="6"/>
        <v>5.6343966677239077E-4</v>
      </c>
      <c r="Q112" s="11">
        <v>3.2597299571950246E-4</v>
      </c>
      <c r="R112" s="12">
        <v>3.0097509789368617E-5</v>
      </c>
      <c r="S112" s="13">
        <v>9.6258050152408579E-5</v>
      </c>
      <c r="T112" s="12">
        <v>1.1111111111111112E-4</v>
      </c>
      <c r="U112" s="14">
        <v>5.6343966677239077E-4</v>
      </c>
    </row>
    <row r="113" spans="1:21" ht="16.5" thickTop="1" thickBot="1">
      <c r="A113" s="65" t="s">
        <v>265</v>
      </c>
      <c r="B113" s="66" t="s">
        <v>266</v>
      </c>
      <c r="C113" s="67">
        <v>899.5</v>
      </c>
      <c r="D113" s="67">
        <v>1019.5500000000001</v>
      </c>
      <c r="E113" s="67">
        <f t="shared" si="5"/>
        <v>959.52500000000009</v>
      </c>
      <c r="F113" s="68">
        <v>1589</v>
      </c>
      <c r="G113" s="68">
        <f t="shared" si="3"/>
        <v>2548.5250000000001</v>
      </c>
      <c r="H113" s="69">
        <v>200</v>
      </c>
      <c r="I113" s="73">
        <v>67</v>
      </c>
      <c r="J113" s="69">
        <v>0</v>
      </c>
      <c r="K113" s="69">
        <v>65</v>
      </c>
      <c r="L113" s="69">
        <v>5</v>
      </c>
      <c r="M113" s="69">
        <v>0</v>
      </c>
      <c r="N113" s="69">
        <v>5</v>
      </c>
      <c r="O113" s="69" t="s">
        <v>23</v>
      </c>
      <c r="P113" s="70">
        <f t="shared" si="6"/>
        <v>2.0103927272165111E-4</v>
      </c>
      <c r="Q113" s="11">
        <v>4.0411058198518551E-5</v>
      </c>
      <c r="R113" s="12">
        <v>6.1423489366058403E-5</v>
      </c>
      <c r="S113" s="13">
        <v>9.920472515707414E-5</v>
      </c>
      <c r="T113" s="12">
        <v>0</v>
      </c>
      <c r="U113" s="14">
        <v>2.0103927272165111E-4</v>
      </c>
    </row>
    <row r="114" spans="1:21" ht="16.5" thickTop="1" thickBot="1">
      <c r="A114" s="65" t="s">
        <v>267</v>
      </c>
      <c r="B114" s="66" t="s">
        <v>268</v>
      </c>
      <c r="C114" s="67">
        <v>320</v>
      </c>
      <c r="D114" s="67">
        <v>2283</v>
      </c>
      <c r="E114" s="67">
        <f t="shared" si="5"/>
        <v>1301.5</v>
      </c>
      <c r="F114" s="68">
        <v>3264</v>
      </c>
      <c r="G114" s="68">
        <f t="shared" si="3"/>
        <v>4565.5</v>
      </c>
      <c r="H114" s="69">
        <v>899</v>
      </c>
      <c r="I114" s="73">
        <v>66</v>
      </c>
      <c r="J114" s="69">
        <v>0</v>
      </c>
      <c r="K114" s="69">
        <v>0</v>
      </c>
      <c r="L114" s="69">
        <v>0</v>
      </c>
      <c r="M114" s="69">
        <v>0</v>
      </c>
      <c r="N114" s="69">
        <v>0</v>
      </c>
      <c r="O114" s="69" t="s">
        <v>23</v>
      </c>
      <c r="P114" s="70">
        <f t="shared" si="6"/>
        <v>3.7421256905422644E-4</v>
      </c>
      <c r="Q114" s="11">
        <v>7.2393516330166051E-5</v>
      </c>
      <c r="R114" s="12">
        <v>2.733345276789599E-4</v>
      </c>
      <c r="S114" s="13">
        <v>2.8484525045100496E-5</v>
      </c>
      <c r="T114" s="12">
        <v>0</v>
      </c>
      <c r="U114" s="14">
        <v>3.7421256905422644E-4</v>
      </c>
    </row>
    <row r="115" spans="1:21" ht="16.5" thickTop="1" thickBot="1">
      <c r="A115" s="65" t="s">
        <v>269</v>
      </c>
      <c r="B115" s="66" t="s">
        <v>270</v>
      </c>
      <c r="C115" s="67">
        <v>3612.68</v>
      </c>
      <c r="D115" s="67">
        <v>4090</v>
      </c>
      <c r="E115" s="67">
        <f t="shared" si="5"/>
        <v>3851.34</v>
      </c>
      <c r="F115" s="68">
        <v>1699</v>
      </c>
      <c r="G115" s="68">
        <f t="shared" si="3"/>
        <v>5550.34</v>
      </c>
      <c r="H115" s="69">
        <v>1050</v>
      </c>
      <c r="I115" s="73">
        <v>327</v>
      </c>
      <c r="J115" s="69">
        <v>0</v>
      </c>
      <c r="K115" s="69">
        <v>377</v>
      </c>
      <c r="L115" s="69">
        <v>0</v>
      </c>
      <c r="M115" s="69">
        <v>0</v>
      </c>
      <c r="N115" s="69">
        <v>12</v>
      </c>
      <c r="O115" s="69" t="s">
        <v>23</v>
      </c>
      <c r="P115" s="70">
        <f t="shared" si="6"/>
        <v>7.3167067004514905E-4</v>
      </c>
      <c r="Q115" s="11">
        <v>8.8009775364795498E-5</v>
      </c>
      <c r="R115" s="12">
        <v>3.2247331917180659E-4</v>
      </c>
      <c r="S115" s="13">
        <v>3.2118757550854697E-4</v>
      </c>
      <c r="T115" s="12">
        <v>0</v>
      </c>
      <c r="U115" s="14">
        <v>7.3167067004514905E-4</v>
      </c>
    </row>
    <row r="116" spans="1:21" ht="16.5" thickTop="1" thickBot="1">
      <c r="A116" s="65" t="s">
        <v>271</v>
      </c>
      <c r="B116" s="66" t="s">
        <v>272</v>
      </c>
      <c r="C116" s="67">
        <v>1693.5</v>
      </c>
      <c r="D116" s="67">
        <v>1393.5</v>
      </c>
      <c r="E116" s="67">
        <f t="shared" si="5"/>
        <v>1543.5</v>
      </c>
      <c r="F116" s="68">
        <v>241</v>
      </c>
      <c r="G116" s="68">
        <f t="shared" si="3"/>
        <v>1784.5</v>
      </c>
      <c r="H116" s="69">
        <v>905</v>
      </c>
      <c r="I116" s="73">
        <v>201</v>
      </c>
      <c r="J116" s="69"/>
      <c r="K116" s="69">
        <v>100</v>
      </c>
      <c r="L116" s="69">
        <v>35</v>
      </c>
      <c r="M116" s="69"/>
      <c r="N116" s="69">
        <v>15</v>
      </c>
      <c r="O116" s="69" t="s">
        <v>23</v>
      </c>
      <c r="P116" s="70">
        <f t="shared" si="6"/>
        <v>5.6849154919949314E-4</v>
      </c>
      <c r="Q116" s="11">
        <v>2.8296184402843352E-5</v>
      </c>
      <c r="R116" s="12">
        <v>2.7794128938141426E-4</v>
      </c>
      <c r="S116" s="13">
        <v>2.6225407541523559E-4</v>
      </c>
      <c r="T116" s="12">
        <v>0</v>
      </c>
      <c r="U116" s="14">
        <v>5.6849154919949314E-4</v>
      </c>
    </row>
    <row r="117" spans="1:21" ht="16.5" thickTop="1" thickBot="1">
      <c r="A117" s="65" t="s">
        <v>273</v>
      </c>
      <c r="B117" s="66" t="s">
        <v>274</v>
      </c>
      <c r="C117" s="67">
        <v>11328</v>
      </c>
      <c r="D117" s="67">
        <v>13010</v>
      </c>
      <c r="E117" s="67">
        <f t="shared" si="5"/>
        <v>12169</v>
      </c>
      <c r="F117" s="68">
        <v>19123</v>
      </c>
      <c r="G117" s="68">
        <f t="shared" si="3"/>
        <v>31292</v>
      </c>
      <c r="H117" s="69">
        <v>2212</v>
      </c>
      <c r="I117" s="73">
        <v>304</v>
      </c>
      <c r="J117" s="69"/>
      <c r="K117" s="69">
        <v>92</v>
      </c>
      <c r="L117" s="69"/>
      <c r="M117" s="69"/>
      <c r="N117" s="69">
        <v>20</v>
      </c>
      <c r="O117" s="69" t="s">
        <v>23</v>
      </c>
      <c r="P117" s="70">
        <f t="shared" si="6"/>
        <v>1.4122461776590492E-3</v>
      </c>
      <c r="Q117" s="11">
        <v>4.9618615989564254E-4</v>
      </c>
      <c r="R117" s="12">
        <v>6.7934379238860591E-4</v>
      </c>
      <c r="S117" s="13">
        <v>2.3671622537480068E-4</v>
      </c>
      <c r="T117" s="12">
        <v>0</v>
      </c>
      <c r="U117" s="14">
        <v>1.4122461776590492E-3</v>
      </c>
    </row>
    <row r="118" spans="1:21" ht="16.5" thickTop="1" thickBot="1">
      <c r="A118" s="65" t="s">
        <v>275</v>
      </c>
      <c r="B118" s="66" t="s">
        <v>276</v>
      </c>
      <c r="C118" s="67">
        <v>3264</v>
      </c>
      <c r="D118" s="67">
        <v>3342.5</v>
      </c>
      <c r="E118" s="67">
        <f t="shared" si="5"/>
        <v>3303.25</v>
      </c>
      <c r="F118" s="68">
        <v>5275</v>
      </c>
      <c r="G118" s="68">
        <f t="shared" si="3"/>
        <v>8578.25</v>
      </c>
      <c r="H118" s="69">
        <v>550</v>
      </c>
      <c r="I118" s="73">
        <v>181</v>
      </c>
      <c r="J118" s="69"/>
      <c r="K118" s="69">
        <v>89</v>
      </c>
      <c r="L118" s="69"/>
      <c r="M118" s="69"/>
      <c r="N118" s="69"/>
      <c r="O118" s="69" t="s">
        <v>23</v>
      </c>
      <c r="P118" s="70">
        <f t="shared" si="6"/>
        <v>4.876307177487507E-4</v>
      </c>
      <c r="Q118" s="11">
        <v>1.3602227170282486E-4</v>
      </c>
      <c r="R118" s="12">
        <v>1.689145957566606E-4</v>
      </c>
      <c r="S118" s="13">
        <v>1.8269385028926526E-4</v>
      </c>
      <c r="T118" s="12">
        <v>0</v>
      </c>
      <c r="U118" s="14">
        <v>4.876307177487507E-4</v>
      </c>
    </row>
    <row r="119" spans="1:21" ht="16.5" thickTop="1" thickBot="1">
      <c r="A119" s="65" t="s">
        <v>277</v>
      </c>
      <c r="B119" s="66" t="s">
        <v>278</v>
      </c>
      <c r="C119" s="67">
        <v>864</v>
      </c>
      <c r="D119" s="67">
        <v>1597</v>
      </c>
      <c r="E119" s="67">
        <f t="shared" si="5"/>
        <v>1230.5</v>
      </c>
      <c r="F119" s="68">
        <v>7437</v>
      </c>
      <c r="G119" s="68">
        <f t="shared" si="3"/>
        <v>8667.5</v>
      </c>
      <c r="H119" s="69">
        <v>252</v>
      </c>
      <c r="I119" s="73">
        <v>168</v>
      </c>
      <c r="J119" s="69"/>
      <c r="K119" s="69"/>
      <c r="L119" s="69">
        <v>660</v>
      </c>
      <c r="M119" s="69"/>
      <c r="N119" s="69">
        <v>10</v>
      </c>
      <c r="O119" s="69" t="s">
        <v>23</v>
      </c>
      <c r="P119" s="70">
        <f t="shared" si="6"/>
        <v>4.3484396600569023E-4</v>
      </c>
      <c r="Q119" s="11">
        <v>1.3743747733911167E-4</v>
      </c>
      <c r="R119" s="12">
        <v>6.7565838302664245E-5</v>
      </c>
      <c r="S119" s="13">
        <v>2.2984065036391434E-4</v>
      </c>
      <c r="T119" s="12">
        <v>0</v>
      </c>
      <c r="U119" s="14">
        <v>4.3484396600569023E-4</v>
      </c>
    </row>
    <row r="120" spans="1:21" ht="16.5" thickTop="1" thickBot="1">
      <c r="A120" s="65" t="s">
        <v>279</v>
      </c>
      <c r="B120" s="66" t="s">
        <v>280</v>
      </c>
      <c r="C120" s="67">
        <v>809.7</v>
      </c>
      <c r="D120" s="67">
        <v>1224.2</v>
      </c>
      <c r="E120" s="67">
        <f t="shared" si="5"/>
        <v>1016.95</v>
      </c>
      <c r="F120" s="68">
        <v>9765</v>
      </c>
      <c r="G120" s="68">
        <f t="shared" si="3"/>
        <v>10781.95</v>
      </c>
      <c r="H120" s="69">
        <v>1100</v>
      </c>
      <c r="I120" s="73">
        <v>4</v>
      </c>
      <c r="J120" s="69">
        <v>0</v>
      </c>
      <c r="K120" s="69">
        <v>0</v>
      </c>
      <c r="L120" s="69">
        <v>0</v>
      </c>
      <c r="M120" s="69">
        <v>0</v>
      </c>
      <c r="N120" s="69">
        <v>20</v>
      </c>
      <c r="O120" s="69" t="s">
        <v>23</v>
      </c>
      <c r="P120" s="70">
        <f t="shared" si="6"/>
        <v>5.2352812855527438E-4</v>
      </c>
      <c r="Q120" s="11">
        <v>1.7096556201862532E-4</v>
      </c>
      <c r="R120" s="12">
        <v>3.378291915133212E-4</v>
      </c>
      <c r="S120" s="13">
        <v>1.4733375023327842E-5</v>
      </c>
      <c r="T120" s="12">
        <v>0</v>
      </c>
      <c r="U120" s="14">
        <v>5.2352812855527438E-4</v>
      </c>
    </row>
    <row r="121" spans="1:21" ht="16.5" thickTop="1" thickBot="1">
      <c r="A121" s="65" t="s">
        <v>281</v>
      </c>
      <c r="B121" s="66" t="s">
        <v>282</v>
      </c>
      <c r="C121" s="67">
        <v>5675.7199999999993</v>
      </c>
      <c r="D121" s="67">
        <v>6573.8</v>
      </c>
      <c r="E121" s="67">
        <f t="shared" si="5"/>
        <v>6124.76</v>
      </c>
      <c r="F121" s="68">
        <v>2548</v>
      </c>
      <c r="G121" s="68">
        <f t="shared" si="3"/>
        <v>8672.76</v>
      </c>
      <c r="H121" s="69">
        <v>510</v>
      </c>
      <c r="I121" s="73">
        <v>374</v>
      </c>
      <c r="J121" s="69">
        <v>0</v>
      </c>
      <c r="K121" s="69">
        <v>103</v>
      </c>
      <c r="L121" s="69">
        <v>50</v>
      </c>
      <c r="M121" s="69">
        <v>25</v>
      </c>
      <c r="N121" s="69">
        <v>80</v>
      </c>
      <c r="O121" s="69" t="s">
        <v>23</v>
      </c>
      <c r="P121" s="70">
        <f t="shared" si="6"/>
        <v>5.868538316428347E-4</v>
      </c>
      <c r="Q121" s="11">
        <v>1.3752088329593932E-4</v>
      </c>
      <c r="R121" s="12">
        <v>1.5662989788344891E-4</v>
      </c>
      <c r="S121" s="13">
        <v>2.9270305046344647E-4</v>
      </c>
      <c r="T121" s="12">
        <v>0</v>
      </c>
      <c r="U121" s="14">
        <v>5.868538316428347E-4</v>
      </c>
    </row>
    <row r="122" spans="1:21" ht="16.5" thickTop="1" thickBot="1">
      <c r="A122" s="65" t="s">
        <v>283</v>
      </c>
      <c r="B122" s="66" t="s">
        <v>284</v>
      </c>
      <c r="C122" s="67">
        <v>191.75000000000003</v>
      </c>
      <c r="D122" s="67">
        <v>205.73999999999995</v>
      </c>
      <c r="E122" s="67">
        <f t="shared" si="5"/>
        <v>198.745</v>
      </c>
      <c r="F122" s="68">
        <v>12863</v>
      </c>
      <c r="G122" s="68">
        <f t="shared" si="3"/>
        <v>13061.745000000001</v>
      </c>
      <c r="H122" s="69">
        <v>274</v>
      </c>
      <c r="I122" s="73">
        <v>275</v>
      </c>
      <c r="J122" s="69">
        <v>0</v>
      </c>
      <c r="K122" s="69">
        <v>56</v>
      </c>
      <c r="L122" s="69">
        <v>79</v>
      </c>
      <c r="M122" s="69">
        <v>0</v>
      </c>
      <c r="N122" s="69">
        <v>20</v>
      </c>
      <c r="O122" s="69" t="s">
        <v>30</v>
      </c>
      <c r="P122" s="70">
        <f t="shared" si="6"/>
        <v>6.3516408070660548E-4</v>
      </c>
      <c r="Q122" s="11">
        <v>2.0711546379541447E-4</v>
      </c>
      <c r="R122" s="12">
        <v>8.4150180431500008E-5</v>
      </c>
      <c r="S122" s="13">
        <v>2.3278732536857993E-4</v>
      </c>
      <c r="T122" s="12">
        <v>1.1111111111111112E-4</v>
      </c>
      <c r="U122" s="14">
        <v>6.3516408070660548E-4</v>
      </c>
    </row>
    <row r="123" spans="1:21" ht="16.5" thickTop="1" thickBot="1">
      <c r="A123" s="65" t="s">
        <v>285</v>
      </c>
      <c r="B123" s="66" t="s">
        <v>286</v>
      </c>
      <c r="C123" s="67">
        <v>10340</v>
      </c>
      <c r="D123" s="67">
        <v>10756</v>
      </c>
      <c r="E123" s="67">
        <f t="shared" si="5"/>
        <v>10548</v>
      </c>
      <c r="F123" s="68">
        <v>1119</v>
      </c>
      <c r="G123" s="68">
        <f t="shared" si="3"/>
        <v>11667</v>
      </c>
      <c r="H123" s="69">
        <v>450</v>
      </c>
      <c r="I123" s="73">
        <v>169</v>
      </c>
      <c r="J123" s="69"/>
      <c r="K123" s="69"/>
      <c r="L123" s="69"/>
      <c r="M123" s="69"/>
      <c r="N123" s="69">
        <v>35</v>
      </c>
      <c r="O123" s="69" t="s">
        <v>23</v>
      </c>
      <c r="P123" s="70">
        <f t="shared" si="6"/>
        <v>4.6562496266953077E-4</v>
      </c>
      <c r="Q123" s="11">
        <v>1.8499948637039696E-4</v>
      </c>
      <c r="R123" s="12">
        <v>1.3820285107363139E-4</v>
      </c>
      <c r="S123" s="13">
        <v>1.4242262522550249E-4</v>
      </c>
      <c r="T123" s="12">
        <v>0</v>
      </c>
      <c r="U123" s="14">
        <v>4.6562496266953077E-4</v>
      </c>
    </row>
    <row r="124" spans="1:21" ht="16.5" thickTop="1" thickBot="1">
      <c r="A124" s="65" t="s">
        <v>287</v>
      </c>
      <c r="B124" s="66" t="s">
        <v>288</v>
      </c>
      <c r="C124" s="67">
        <v>19841.8</v>
      </c>
      <c r="D124" s="67">
        <v>19126</v>
      </c>
      <c r="E124" s="67">
        <f t="shared" si="5"/>
        <v>19483.900000000001</v>
      </c>
      <c r="F124" s="68">
        <v>6338</v>
      </c>
      <c r="G124" s="68">
        <f t="shared" si="3"/>
        <v>25821.9</v>
      </c>
      <c r="H124" s="69">
        <v>1900</v>
      </c>
      <c r="I124" s="73">
        <v>434</v>
      </c>
      <c r="J124" s="69"/>
      <c r="K124" s="69">
        <v>15</v>
      </c>
      <c r="L124" s="69"/>
      <c r="M124" s="69"/>
      <c r="N124" s="69">
        <v>22</v>
      </c>
      <c r="O124" s="69" t="s">
        <v>23</v>
      </c>
      <c r="P124" s="70">
        <f t="shared" si="6"/>
        <v>1.2522792711767384E-3</v>
      </c>
      <c r="Q124" s="11">
        <v>4.094487217886135E-4</v>
      </c>
      <c r="R124" s="12">
        <v>5.8352314897755486E-4</v>
      </c>
      <c r="S124" s="13">
        <v>2.5930740041057001E-4</v>
      </c>
      <c r="T124" s="12">
        <v>0</v>
      </c>
      <c r="U124" s="14">
        <v>1.2522792711767384E-3</v>
      </c>
    </row>
    <row r="125" spans="1:21" ht="16.5" thickTop="1" thickBot="1">
      <c r="A125" s="65" t="s">
        <v>289</v>
      </c>
      <c r="B125" s="66" t="s">
        <v>290</v>
      </c>
      <c r="C125" s="67">
        <v>14703</v>
      </c>
      <c r="D125" s="67">
        <v>15747</v>
      </c>
      <c r="E125" s="67">
        <f t="shared" si="5"/>
        <v>15225</v>
      </c>
      <c r="F125" s="68">
        <v>234887</v>
      </c>
      <c r="G125" s="68">
        <f t="shared" si="3"/>
        <v>250112</v>
      </c>
      <c r="H125" s="69">
        <v>2800</v>
      </c>
      <c r="I125" s="73">
        <v>74</v>
      </c>
      <c r="J125" s="69">
        <v>0</v>
      </c>
      <c r="K125" s="69">
        <v>10</v>
      </c>
      <c r="L125" s="69">
        <v>25</v>
      </c>
      <c r="M125" s="69">
        <v>0</v>
      </c>
      <c r="N125" s="69">
        <v>29</v>
      </c>
      <c r="O125" s="69" t="s">
        <v>23</v>
      </c>
      <c r="P125" s="70">
        <f t="shared" si="6"/>
        <v>4.8720308167072733E-3</v>
      </c>
      <c r="Q125" s="11">
        <v>3.9659373905093619E-3</v>
      </c>
      <c r="R125" s="12">
        <v>8.5992885112481769E-4</v>
      </c>
      <c r="S125" s="13">
        <v>4.6164575073093909E-5</v>
      </c>
      <c r="T125" s="12">
        <v>0</v>
      </c>
      <c r="U125" s="14">
        <v>4.8720308167072733E-3</v>
      </c>
    </row>
    <row r="126" spans="1:21" ht="16.5" thickTop="1" thickBot="1">
      <c r="A126" s="65" t="s">
        <v>291</v>
      </c>
      <c r="B126" s="66" t="s">
        <v>292</v>
      </c>
      <c r="C126" s="67">
        <v>1412.5</v>
      </c>
      <c r="D126" s="67">
        <v>1142.5</v>
      </c>
      <c r="E126" s="67">
        <f t="shared" si="5"/>
        <v>1277.5</v>
      </c>
      <c r="F126" s="68">
        <v>9739</v>
      </c>
      <c r="G126" s="68">
        <f t="shared" si="3"/>
        <v>11016.5</v>
      </c>
      <c r="H126" s="69">
        <v>1500</v>
      </c>
      <c r="I126" s="73">
        <v>869</v>
      </c>
      <c r="J126" s="69">
        <v>0</v>
      </c>
      <c r="K126" s="69">
        <v>47</v>
      </c>
      <c r="L126" s="69">
        <v>0</v>
      </c>
      <c r="M126" s="69">
        <v>0</v>
      </c>
      <c r="N126" s="69">
        <v>25</v>
      </c>
      <c r="O126" s="69" t="s">
        <v>30</v>
      </c>
      <c r="P126" s="70">
        <f t="shared" si="6"/>
        <v>1.2660690454666772E-3</v>
      </c>
      <c r="Q126" s="11">
        <v>1.7468473828743277E-4</v>
      </c>
      <c r="R126" s="12">
        <v>4.6067617024543801E-4</v>
      </c>
      <c r="S126" s="13">
        <v>5.1959702582269533E-4</v>
      </c>
      <c r="T126" s="12">
        <v>1.1111111111111112E-4</v>
      </c>
      <c r="U126" s="14">
        <v>1.2660690454666772E-3</v>
      </c>
    </row>
    <row r="127" spans="1:21" ht="16.5" thickTop="1" thickBot="1">
      <c r="A127" s="65" t="s">
        <v>293</v>
      </c>
      <c r="B127" s="66" t="s">
        <v>294</v>
      </c>
      <c r="C127" s="67">
        <v>6038.5</v>
      </c>
      <c r="D127" s="67">
        <v>6457.1000000000013</v>
      </c>
      <c r="E127" s="67">
        <f t="shared" si="5"/>
        <v>6247.8000000000011</v>
      </c>
      <c r="F127" s="68">
        <v>12647</v>
      </c>
      <c r="G127" s="68">
        <f t="shared" si="3"/>
        <v>18894.800000000003</v>
      </c>
      <c r="H127" s="69">
        <v>1840</v>
      </c>
      <c r="I127" s="73">
        <v>394</v>
      </c>
      <c r="J127" s="69">
        <v>0</v>
      </c>
      <c r="K127" s="69">
        <v>55</v>
      </c>
      <c r="L127" s="69">
        <v>50</v>
      </c>
      <c r="M127" s="69">
        <v>0</v>
      </c>
      <c r="N127" s="69">
        <v>60</v>
      </c>
      <c r="O127" s="69" t="s">
        <v>30</v>
      </c>
      <c r="P127" s="70">
        <f t="shared" si="6"/>
        <v>1.2999496145652998E-3</v>
      </c>
      <c r="Q127" s="11">
        <v>2.9960815077323876E-4</v>
      </c>
      <c r="R127" s="12">
        <v>5.6509610216773734E-4</v>
      </c>
      <c r="S127" s="13">
        <v>3.2413425051321256E-4</v>
      </c>
      <c r="T127" s="12">
        <v>1.1111111111111112E-4</v>
      </c>
      <c r="U127" s="14">
        <v>1.2999496145652998E-3</v>
      </c>
    </row>
    <row r="128" spans="1:21" ht="16.5" thickTop="1" thickBot="1">
      <c r="A128" s="65" t="s">
        <v>295</v>
      </c>
      <c r="B128" s="66" t="s">
        <v>296</v>
      </c>
      <c r="C128" s="67">
        <v>13378</v>
      </c>
      <c r="D128" s="67">
        <v>23608</v>
      </c>
      <c r="E128" s="67">
        <f t="shared" si="5"/>
        <v>18493</v>
      </c>
      <c r="F128" s="68">
        <v>941</v>
      </c>
      <c r="G128" s="68">
        <f t="shared" si="3"/>
        <v>19434</v>
      </c>
      <c r="H128" s="69">
        <v>580</v>
      </c>
      <c r="I128" s="73">
        <v>393</v>
      </c>
      <c r="J128" s="69">
        <v>0</v>
      </c>
      <c r="K128" s="69">
        <v>250</v>
      </c>
      <c r="L128" s="69">
        <v>60</v>
      </c>
      <c r="M128" s="69">
        <v>0</v>
      </c>
      <c r="N128" s="69">
        <v>35</v>
      </c>
      <c r="O128" s="69" t="s">
        <v>30</v>
      </c>
      <c r="P128" s="70">
        <f t="shared" si="6"/>
        <v>1.0373143992143936E-3</v>
      </c>
      <c r="Q128" s="11">
        <v>3.0815805418036294E-4</v>
      </c>
      <c r="R128" s="12">
        <v>1.7812811916156936E-4</v>
      </c>
      <c r="S128" s="13">
        <v>5.5102822587246132E-4</v>
      </c>
      <c r="T128" s="12">
        <v>0</v>
      </c>
      <c r="U128" s="14">
        <v>1.0373143992143936E-3</v>
      </c>
    </row>
    <row r="129" spans="1:21" ht="16.5" thickTop="1" thickBot="1">
      <c r="A129" s="65" t="s">
        <v>297</v>
      </c>
      <c r="B129" s="66" t="s">
        <v>298</v>
      </c>
      <c r="C129" s="67">
        <v>60870</v>
      </c>
      <c r="D129" s="67">
        <v>58522</v>
      </c>
      <c r="E129" s="67">
        <f t="shared" si="5"/>
        <v>59696</v>
      </c>
      <c r="F129" s="68">
        <v>7193</v>
      </c>
      <c r="G129" s="68">
        <f t="shared" si="3"/>
        <v>66889</v>
      </c>
      <c r="H129" s="69">
        <v>425</v>
      </c>
      <c r="I129" s="73">
        <v>340</v>
      </c>
      <c r="J129" s="69">
        <v>0</v>
      </c>
      <c r="K129" s="69">
        <v>195</v>
      </c>
      <c r="L129" s="69">
        <v>0</v>
      </c>
      <c r="M129" s="69">
        <v>140</v>
      </c>
      <c r="N129" s="69">
        <v>15</v>
      </c>
      <c r="O129" s="69" t="s">
        <v>30</v>
      </c>
      <c r="P129" s="70">
        <f t="shared" si="6"/>
        <v>1.6038142813859582E-3</v>
      </c>
      <c r="Q129" s="11">
        <v>1.0606351798945299E-3</v>
      </c>
      <c r="R129" s="12">
        <v>1.3052491490287411E-4</v>
      </c>
      <c r="S129" s="13">
        <v>3.0154307547744318E-4</v>
      </c>
      <c r="T129" s="12">
        <v>1.1111111111111112E-4</v>
      </c>
      <c r="U129" s="14">
        <v>1.6038142813859582E-3</v>
      </c>
    </row>
    <row r="130" spans="1:21" ht="16.5" thickTop="1" thickBot="1">
      <c r="A130" s="65" t="s">
        <v>299</v>
      </c>
      <c r="B130" s="66" t="s">
        <v>300</v>
      </c>
      <c r="C130" s="67">
        <v>22676.400000000001</v>
      </c>
      <c r="D130" s="67">
        <v>20872</v>
      </c>
      <c r="E130" s="67">
        <f t="shared" si="5"/>
        <v>21774.2</v>
      </c>
      <c r="F130" s="68">
        <v>12912</v>
      </c>
      <c r="G130" s="68">
        <f t="shared" si="3"/>
        <v>34686.199999999997</v>
      </c>
      <c r="H130" s="69">
        <v>675</v>
      </c>
      <c r="I130" s="73">
        <v>302</v>
      </c>
      <c r="J130" s="69">
        <v>0</v>
      </c>
      <c r="K130" s="69">
        <v>95</v>
      </c>
      <c r="L130" s="69">
        <v>0</v>
      </c>
      <c r="M130" s="69">
        <v>0</v>
      </c>
      <c r="N130" s="69">
        <v>30</v>
      </c>
      <c r="O130" s="69" t="s">
        <v>23</v>
      </c>
      <c r="P130" s="70">
        <f t="shared" si="6"/>
        <v>9.7340056397074784E-4</v>
      </c>
      <c r="Q130" s="11">
        <v>5.500067870181591E-4</v>
      </c>
      <c r="R130" s="12">
        <v>2.0730427661044712E-4</v>
      </c>
      <c r="S130" s="13">
        <v>2.160895003421417E-4</v>
      </c>
      <c r="T130" s="12">
        <v>0</v>
      </c>
      <c r="U130" s="14">
        <v>9.7340056397074784E-4</v>
      </c>
    </row>
    <row r="131" spans="1:21" ht="16.5" thickTop="1" thickBot="1">
      <c r="A131" s="65" t="s">
        <v>301</v>
      </c>
      <c r="B131" s="66" t="s">
        <v>302</v>
      </c>
      <c r="C131" s="67">
        <v>34643</v>
      </c>
      <c r="D131" s="67">
        <v>42069.5</v>
      </c>
      <c r="E131" s="67">
        <f t="shared" si="5"/>
        <v>38356.25</v>
      </c>
      <c r="F131" s="68">
        <v>4670</v>
      </c>
      <c r="G131" s="68">
        <f t="shared" si="3"/>
        <v>43026.25</v>
      </c>
      <c r="H131" s="69">
        <v>2500</v>
      </c>
      <c r="I131" s="73">
        <v>845</v>
      </c>
      <c r="J131" s="69"/>
      <c r="K131" s="69">
        <v>210</v>
      </c>
      <c r="L131" s="69"/>
      <c r="M131" s="69"/>
      <c r="N131" s="69">
        <v>40</v>
      </c>
      <c r="O131" s="69" t="s">
        <v>30</v>
      </c>
      <c r="P131" s="70">
        <f t="shared" si="6"/>
        <v>2.1190605347652515E-3</v>
      </c>
      <c r="Q131" s="11">
        <v>6.8225200569506231E-4</v>
      </c>
      <c r="R131" s="12">
        <v>7.6779361707573004E-4</v>
      </c>
      <c r="S131" s="13">
        <v>5.5790380088334771E-4</v>
      </c>
      <c r="T131" s="12">
        <v>1.1111111111111112E-4</v>
      </c>
      <c r="U131" s="14">
        <v>2.1190605347652515E-3</v>
      </c>
    </row>
    <row r="132" spans="1:21" ht="16.5" thickTop="1" thickBot="1">
      <c r="A132" s="65" t="s">
        <v>303</v>
      </c>
      <c r="B132" s="66" t="s">
        <v>304</v>
      </c>
      <c r="C132" s="67">
        <v>2022</v>
      </c>
      <c r="D132" s="67">
        <v>2411</v>
      </c>
      <c r="E132" s="67">
        <f t="shared" si="5"/>
        <v>2216.5</v>
      </c>
      <c r="F132" s="68">
        <v>6358</v>
      </c>
      <c r="G132" s="68">
        <f t="shared" si="3"/>
        <v>8574.5</v>
      </c>
      <c r="H132" s="69">
        <v>1243</v>
      </c>
      <c r="I132" s="73">
        <v>371</v>
      </c>
      <c r="J132" s="69">
        <v>0</v>
      </c>
      <c r="K132" s="69">
        <v>120</v>
      </c>
      <c r="L132" s="69">
        <v>0</v>
      </c>
      <c r="M132" s="69">
        <v>50</v>
      </c>
      <c r="N132" s="69">
        <v>0</v>
      </c>
      <c r="O132" s="69" t="s">
        <v>23</v>
      </c>
      <c r="P132" s="70">
        <f t="shared" si="6"/>
        <v>8.3607038213044118E-4</v>
      </c>
      <c r="Q132" s="11">
        <v>1.3596280928113215E-4</v>
      </c>
      <c r="R132" s="12">
        <v>3.81746986410053E-4</v>
      </c>
      <c r="S132" s="13">
        <v>2.0724947532814502E-4</v>
      </c>
      <c r="T132" s="12">
        <v>1.1111111111111112E-4</v>
      </c>
      <c r="U132" s="14">
        <v>8.3607038213044118E-4</v>
      </c>
    </row>
    <row r="133" spans="1:21" ht="16.5" thickTop="1" thickBot="1">
      <c r="A133" s="65" t="s">
        <v>305</v>
      </c>
      <c r="B133" s="66" t="s">
        <v>306</v>
      </c>
      <c r="C133" s="67">
        <v>3683</v>
      </c>
      <c r="D133" s="67">
        <v>2581</v>
      </c>
      <c r="E133" s="67">
        <f t="shared" si="5"/>
        <v>3132</v>
      </c>
      <c r="F133" s="68">
        <v>1366</v>
      </c>
      <c r="G133" s="68">
        <f t="shared" ref="G133:G196" si="7">E133+F133</f>
        <v>4498</v>
      </c>
      <c r="H133" s="69">
        <v>1880</v>
      </c>
      <c r="I133" s="73">
        <v>324</v>
      </c>
      <c r="J133" s="69">
        <v>0</v>
      </c>
      <c r="K133" s="69">
        <v>200</v>
      </c>
      <c r="L133" s="69">
        <v>0</v>
      </c>
      <c r="M133" s="69">
        <v>0</v>
      </c>
      <c r="N133" s="69">
        <v>35</v>
      </c>
      <c r="O133" s="69" t="s">
        <v>30</v>
      </c>
      <c r="P133" s="70">
        <f t="shared" si="6"/>
        <v>1.4955016300565941E-3</v>
      </c>
      <c r="Q133" s="11">
        <v>7.1323192739697054E-5</v>
      </c>
      <c r="R133" s="12">
        <v>5.7738080004094902E-4</v>
      </c>
      <c r="S133" s="13">
        <v>7.35686526164837E-4</v>
      </c>
      <c r="T133" s="12">
        <v>1.1111111111111112E-4</v>
      </c>
      <c r="U133" s="14">
        <v>1.4955016300565941E-3</v>
      </c>
    </row>
    <row r="134" spans="1:21" ht="16.5" thickTop="1" thickBot="1">
      <c r="A134" s="65" t="s">
        <v>307</v>
      </c>
      <c r="B134" s="66" t="s">
        <v>308</v>
      </c>
      <c r="C134" s="67">
        <v>58365</v>
      </c>
      <c r="D134" s="67">
        <v>53446.54</v>
      </c>
      <c r="E134" s="67">
        <f t="shared" ref="E134:E197" si="8">(C134+D134)/2</f>
        <v>55905.770000000004</v>
      </c>
      <c r="F134" s="68">
        <v>25020</v>
      </c>
      <c r="G134" s="68">
        <f t="shared" si="7"/>
        <v>80925.77</v>
      </c>
      <c r="H134" s="69">
        <v>408</v>
      </c>
      <c r="I134" s="73">
        <v>151</v>
      </c>
      <c r="J134" s="69">
        <v>0</v>
      </c>
      <c r="K134" s="69">
        <v>108</v>
      </c>
      <c r="L134" s="69">
        <v>0</v>
      </c>
      <c r="M134" s="69">
        <v>0</v>
      </c>
      <c r="N134" s="69">
        <v>47</v>
      </c>
      <c r="O134" s="69" t="s">
        <v>23</v>
      </c>
      <c r="P134" s="70">
        <f t="shared" si="6"/>
        <v>1.7110404885319545E-3</v>
      </c>
      <c r="Q134" s="11">
        <v>1.283211269746197E-3</v>
      </c>
      <c r="R134" s="12">
        <v>1.2530391830675914E-4</v>
      </c>
      <c r="S134" s="13">
        <v>3.0252530047899834E-4</v>
      </c>
      <c r="T134" s="12">
        <v>0</v>
      </c>
      <c r="U134" s="14">
        <v>1.7110404885319545E-3</v>
      </c>
    </row>
    <row r="135" spans="1:21" ht="16.5" thickTop="1" thickBot="1">
      <c r="A135" s="65" t="s">
        <v>309</v>
      </c>
      <c r="B135" s="66" t="s">
        <v>310</v>
      </c>
      <c r="C135" s="67">
        <v>14559</v>
      </c>
      <c r="D135" s="67">
        <v>15959</v>
      </c>
      <c r="E135" s="67">
        <f t="shared" si="8"/>
        <v>15259</v>
      </c>
      <c r="F135" s="68">
        <v>23948</v>
      </c>
      <c r="G135" s="68">
        <f t="shared" si="7"/>
        <v>39207</v>
      </c>
      <c r="H135" s="69">
        <v>1100</v>
      </c>
      <c r="I135" s="73">
        <v>127</v>
      </c>
      <c r="J135" s="69"/>
      <c r="K135" s="69"/>
      <c r="L135" s="69"/>
      <c r="M135" s="69"/>
      <c r="N135" s="69">
        <v>5</v>
      </c>
      <c r="O135" s="69" t="s">
        <v>23</v>
      </c>
      <c r="P135" s="70">
        <f t="shared" ref="P135:P198" si="9">$U135</f>
        <v>1.0214008778930462E-3</v>
      </c>
      <c r="Q135" s="11">
        <v>6.2169151128174801E-4</v>
      </c>
      <c r="R135" s="12">
        <v>3.378291915133212E-4</v>
      </c>
      <c r="S135" s="13">
        <v>6.1880175097976941E-5</v>
      </c>
      <c r="T135" s="12">
        <v>0</v>
      </c>
      <c r="U135" s="14">
        <v>1.0214008778930462E-3</v>
      </c>
    </row>
    <row r="136" spans="1:21" ht="16.5" thickTop="1" thickBot="1">
      <c r="A136" s="65" t="s">
        <v>311</v>
      </c>
      <c r="B136" s="66" t="s">
        <v>312</v>
      </c>
      <c r="C136" s="67">
        <v>1980</v>
      </c>
      <c r="D136" s="67">
        <v>1967</v>
      </c>
      <c r="E136" s="67">
        <f t="shared" si="8"/>
        <v>1973.5</v>
      </c>
      <c r="F136" s="68">
        <v>3056</v>
      </c>
      <c r="G136" s="68">
        <f t="shared" si="7"/>
        <v>5029.5</v>
      </c>
      <c r="H136" s="69">
        <v>563</v>
      </c>
      <c r="I136" s="73">
        <v>213</v>
      </c>
      <c r="J136" s="69">
        <v>0</v>
      </c>
      <c r="K136" s="69">
        <v>105</v>
      </c>
      <c r="L136" s="69">
        <v>10</v>
      </c>
      <c r="M136" s="69">
        <v>5</v>
      </c>
      <c r="N136" s="69">
        <v>25</v>
      </c>
      <c r="O136" s="69" t="s">
        <v>23</v>
      </c>
      <c r="P136" s="70">
        <f t="shared" si="9"/>
        <v>4.6776539788031981E-4</v>
      </c>
      <c r="Q136" s="11">
        <v>7.9750999974278865E-5</v>
      </c>
      <c r="R136" s="12">
        <v>1.7290712256545443E-4</v>
      </c>
      <c r="S136" s="13">
        <v>2.1510727534058651E-4</v>
      </c>
      <c r="T136" s="12">
        <v>0</v>
      </c>
      <c r="U136" s="14">
        <v>4.6776539788031981E-4</v>
      </c>
    </row>
    <row r="137" spans="1:21" ht="16.5" thickTop="1" thickBot="1">
      <c r="A137" s="65" t="s">
        <v>313</v>
      </c>
      <c r="B137" s="66" t="s">
        <v>314</v>
      </c>
      <c r="C137" s="67">
        <v>7380</v>
      </c>
      <c r="D137" s="67">
        <v>5213</v>
      </c>
      <c r="E137" s="67">
        <f t="shared" si="8"/>
        <v>6296.5</v>
      </c>
      <c r="F137" s="68">
        <v>603</v>
      </c>
      <c r="G137" s="68">
        <f t="shared" si="7"/>
        <v>6899.5</v>
      </c>
      <c r="H137" s="69">
        <v>1200</v>
      </c>
      <c r="I137" s="73">
        <v>256</v>
      </c>
      <c r="J137" s="69">
        <v>0</v>
      </c>
      <c r="K137" s="69">
        <v>700</v>
      </c>
      <c r="L137" s="69">
        <v>0</v>
      </c>
      <c r="M137" s="69">
        <v>200</v>
      </c>
      <c r="N137" s="69">
        <v>50</v>
      </c>
      <c r="O137" s="69" t="s">
        <v>23</v>
      </c>
      <c r="P137" s="70">
        <f t="shared" si="9"/>
        <v>1.3806086402172858E-3</v>
      </c>
      <c r="Q137" s="11">
        <v>1.0940292759171628E-4</v>
      </c>
      <c r="R137" s="12">
        <v>3.6854093619635042E-4</v>
      </c>
      <c r="S137" s="13">
        <v>9.0266477642921917E-4</v>
      </c>
      <c r="T137" s="12">
        <v>0</v>
      </c>
      <c r="U137" s="14">
        <v>1.3806086402172858E-3</v>
      </c>
    </row>
    <row r="138" spans="1:21" ht="16.5" thickTop="1" thickBot="1">
      <c r="A138" s="65" t="s">
        <v>315</v>
      </c>
      <c r="B138" s="66" t="s">
        <v>316</v>
      </c>
      <c r="C138" s="67">
        <v>3038.5</v>
      </c>
      <c r="D138" s="67">
        <v>2403.5</v>
      </c>
      <c r="E138" s="67">
        <f t="shared" si="8"/>
        <v>2721</v>
      </c>
      <c r="F138" s="68">
        <v>995</v>
      </c>
      <c r="G138" s="68">
        <f t="shared" si="7"/>
        <v>3716</v>
      </c>
      <c r="H138" s="69">
        <v>630</v>
      </c>
      <c r="I138" s="73">
        <v>116</v>
      </c>
      <c r="J138" s="69">
        <v>0</v>
      </c>
      <c r="K138" s="69">
        <v>120</v>
      </c>
      <c r="L138" s="69">
        <v>0</v>
      </c>
      <c r="M138" s="69">
        <v>0</v>
      </c>
      <c r="N138" s="69">
        <v>2</v>
      </c>
      <c r="O138" s="69" t="s">
        <v>30</v>
      </c>
      <c r="P138" s="70">
        <f t="shared" si="9"/>
        <v>5.0102989856796304E-4</v>
      </c>
      <c r="Q138" s="11">
        <v>5.8923295736041407E-5</v>
      </c>
      <c r="R138" s="12">
        <v>1.9348399150308394E-4</v>
      </c>
      <c r="S138" s="13">
        <v>1.3751150021772655E-4</v>
      </c>
      <c r="T138" s="12">
        <v>1.1111111111111112E-4</v>
      </c>
      <c r="U138" s="14">
        <v>5.0102989856796304E-4</v>
      </c>
    </row>
    <row r="139" spans="1:21" ht="16.5" thickTop="1" thickBot="1">
      <c r="A139" s="65" t="s">
        <v>39</v>
      </c>
      <c r="B139" s="66" t="s">
        <v>317</v>
      </c>
      <c r="C139" s="67">
        <v>21041</v>
      </c>
      <c r="D139" s="67">
        <v>21242</v>
      </c>
      <c r="E139" s="67">
        <f t="shared" si="8"/>
        <v>21141.5</v>
      </c>
      <c r="F139" s="68">
        <v>15393</v>
      </c>
      <c r="G139" s="68">
        <f t="shared" si="7"/>
        <v>36534.5</v>
      </c>
      <c r="H139" s="69">
        <v>2553</v>
      </c>
      <c r="I139" s="73">
        <v>978</v>
      </c>
      <c r="J139" s="69">
        <v>0</v>
      </c>
      <c r="K139" s="69">
        <v>965</v>
      </c>
      <c r="L139" s="69">
        <v>0</v>
      </c>
      <c r="M139" s="69">
        <v>0</v>
      </c>
      <c r="N139" s="69">
        <v>436</v>
      </c>
      <c r="O139" s="69" t="s">
        <v>30</v>
      </c>
      <c r="P139" s="70">
        <f t="shared" si="9"/>
        <v>2.8844100558670441E-3</v>
      </c>
      <c r="Q139" s="11">
        <v>5.7931462542206802E-4</v>
      </c>
      <c r="R139" s="12">
        <v>7.6779361707573004E-4</v>
      </c>
      <c r="S139" s="13">
        <v>1.426190702258135E-3</v>
      </c>
      <c r="T139" s="12">
        <v>1.1111111111111112E-4</v>
      </c>
      <c r="U139" s="14">
        <v>2.8844100558670441E-3</v>
      </c>
    </row>
    <row r="140" spans="1:21" ht="16.5" thickTop="1" thickBot="1">
      <c r="A140" s="65" t="s">
        <v>318</v>
      </c>
      <c r="B140" s="66" t="s">
        <v>319</v>
      </c>
      <c r="C140" s="67">
        <v>7553</v>
      </c>
      <c r="D140" s="67">
        <v>8685</v>
      </c>
      <c r="E140" s="67">
        <f t="shared" si="8"/>
        <v>8119</v>
      </c>
      <c r="F140" s="68">
        <v>5123</v>
      </c>
      <c r="G140" s="68">
        <f t="shared" si="7"/>
        <v>13242</v>
      </c>
      <c r="H140" s="69">
        <v>360</v>
      </c>
      <c r="I140" s="73">
        <v>272</v>
      </c>
      <c r="J140" s="69"/>
      <c r="K140" s="69">
        <v>32</v>
      </c>
      <c r="L140" s="69"/>
      <c r="M140" s="69"/>
      <c r="N140" s="69">
        <v>10</v>
      </c>
      <c r="O140" s="69" t="s">
        <v>30</v>
      </c>
      <c r="P140" s="70">
        <f t="shared" si="9"/>
        <v>5.8094529568774526E-4</v>
      </c>
      <c r="Q140" s="11">
        <v>2.0997370348134023E-4</v>
      </c>
      <c r="R140" s="12">
        <v>1.1056228085890512E-4</v>
      </c>
      <c r="S140" s="13">
        <v>1.492982002363888E-4</v>
      </c>
      <c r="T140" s="12">
        <v>1.1111111111111112E-4</v>
      </c>
      <c r="U140" s="14">
        <v>5.8094529568774526E-4</v>
      </c>
    </row>
    <row r="141" spans="1:21" ht="16.5" thickTop="1" thickBot="1">
      <c r="A141" s="65" t="s">
        <v>320</v>
      </c>
      <c r="B141" s="66" t="s">
        <v>321</v>
      </c>
      <c r="C141" s="67">
        <v>400</v>
      </c>
      <c r="D141" s="67">
        <v>994</v>
      </c>
      <c r="E141" s="67">
        <f t="shared" si="8"/>
        <v>697</v>
      </c>
      <c r="F141" s="68">
        <v>3615</v>
      </c>
      <c r="G141" s="68">
        <f t="shared" si="7"/>
        <v>4312</v>
      </c>
      <c r="H141" s="69">
        <v>150</v>
      </c>
      <c r="I141" s="73">
        <v>28</v>
      </c>
      <c r="J141" s="69">
        <v>0</v>
      </c>
      <c r="K141" s="69">
        <v>35</v>
      </c>
      <c r="L141" s="69">
        <v>0</v>
      </c>
      <c r="M141" s="69">
        <v>0</v>
      </c>
      <c r="N141" s="69">
        <v>25</v>
      </c>
      <c r="O141" s="69" t="s">
        <v>30</v>
      </c>
      <c r="P141" s="70">
        <f t="shared" si="9"/>
        <v>2.6778825982626611E-4</v>
      </c>
      <c r="Q141" s="11">
        <v>6.8373856623738039E-5</v>
      </c>
      <c r="R141" s="12">
        <v>4.6067617024543802E-5</v>
      </c>
      <c r="S141" s="13">
        <v>4.2235675066873154E-5</v>
      </c>
      <c r="T141" s="12">
        <v>1.1111111111111112E-4</v>
      </c>
      <c r="U141" s="14">
        <v>2.6778825982626611E-4</v>
      </c>
    </row>
    <row r="142" spans="1:21" ht="16.5" thickTop="1" thickBot="1">
      <c r="A142" s="65" t="s">
        <v>322</v>
      </c>
      <c r="B142" s="66" t="s">
        <v>323</v>
      </c>
      <c r="C142" s="67">
        <v>62674</v>
      </c>
      <c r="D142" s="67">
        <v>74416.98</v>
      </c>
      <c r="E142" s="67">
        <f t="shared" si="8"/>
        <v>68545.489999999991</v>
      </c>
      <c r="F142" s="68">
        <v>10079</v>
      </c>
      <c r="G142" s="68">
        <f t="shared" si="7"/>
        <v>78624.489999999991</v>
      </c>
      <c r="H142" s="69">
        <v>300</v>
      </c>
      <c r="I142" s="73">
        <v>212</v>
      </c>
      <c r="J142" s="69">
        <v>0</v>
      </c>
      <c r="K142" s="69">
        <v>41</v>
      </c>
      <c r="L142" s="69">
        <v>0</v>
      </c>
      <c r="M142" s="69">
        <v>0</v>
      </c>
      <c r="N142" s="69">
        <v>20</v>
      </c>
      <c r="O142" s="69" t="s">
        <v>30</v>
      </c>
      <c r="P142" s="70">
        <f t="shared" si="9"/>
        <v>1.6139986083546381E-3</v>
      </c>
      <c r="Q142" s="11">
        <v>1.2467206879347228E-3</v>
      </c>
      <c r="R142" s="12">
        <v>9.2135234049087604E-5</v>
      </c>
      <c r="S142" s="13">
        <v>1.6403157525971665E-4</v>
      </c>
      <c r="T142" s="12">
        <v>1.1111111111111112E-4</v>
      </c>
      <c r="U142" s="14">
        <v>1.6139986083546381E-3</v>
      </c>
    </row>
    <row r="143" spans="1:21" ht="16.5" thickTop="1" thickBot="1">
      <c r="A143" s="65" t="s">
        <v>324</v>
      </c>
      <c r="B143" s="66" t="s">
        <v>325</v>
      </c>
      <c r="C143" s="67">
        <v>340</v>
      </c>
      <c r="D143" s="67">
        <v>230</v>
      </c>
      <c r="E143" s="67">
        <f t="shared" si="8"/>
        <v>285</v>
      </c>
      <c r="F143" s="68">
        <v>14063</v>
      </c>
      <c r="G143" s="68">
        <f t="shared" si="7"/>
        <v>14348</v>
      </c>
      <c r="H143" s="69">
        <v>300</v>
      </c>
      <c r="I143" s="73">
        <v>124</v>
      </c>
      <c r="J143" s="69">
        <v>0</v>
      </c>
      <c r="K143" s="69">
        <v>0</v>
      </c>
      <c r="L143" s="69">
        <v>0</v>
      </c>
      <c r="M143" s="69">
        <v>0</v>
      </c>
      <c r="N143" s="69">
        <v>20</v>
      </c>
      <c r="O143" s="69" t="s">
        <v>30</v>
      </c>
      <c r="P143" s="70">
        <f t="shared" si="9"/>
        <v>4.5040199891054956E-4</v>
      </c>
      <c r="Q143" s="11">
        <v>2.2751115371924706E-4</v>
      </c>
      <c r="R143" s="12">
        <v>9.2135234049087604E-5</v>
      </c>
      <c r="S143" s="13">
        <v>1.964450003110379E-5</v>
      </c>
      <c r="T143" s="12">
        <v>1.1111111111111112E-4</v>
      </c>
      <c r="U143" s="14">
        <v>4.5040199891054956E-4</v>
      </c>
    </row>
    <row r="144" spans="1:21" ht="16.5" thickTop="1" thickBot="1">
      <c r="A144" s="65" t="s">
        <v>326</v>
      </c>
      <c r="B144" s="66" t="s">
        <v>327</v>
      </c>
      <c r="C144" s="67">
        <v>3141.52</v>
      </c>
      <c r="D144" s="67">
        <v>4182.119999999999</v>
      </c>
      <c r="E144" s="67">
        <f t="shared" si="8"/>
        <v>3661.8199999999997</v>
      </c>
      <c r="F144" s="68">
        <v>45049</v>
      </c>
      <c r="G144" s="68">
        <f t="shared" si="7"/>
        <v>48710.82</v>
      </c>
      <c r="H144" s="69">
        <v>1050</v>
      </c>
      <c r="I144" s="73">
        <v>762</v>
      </c>
      <c r="J144" s="69">
        <v>0</v>
      </c>
      <c r="K144" s="69">
        <v>80</v>
      </c>
      <c r="L144" s="69">
        <v>40</v>
      </c>
      <c r="M144" s="69">
        <v>0</v>
      </c>
      <c r="N144" s="69">
        <v>110</v>
      </c>
      <c r="O144" s="69" t="s">
        <v>30</v>
      </c>
      <c r="P144" s="70">
        <f t="shared" si="9"/>
        <v>1.7590226891600778E-3</v>
      </c>
      <c r="Q144" s="11">
        <v>7.7239021862354155E-4</v>
      </c>
      <c r="R144" s="12">
        <v>3.1172420853274639E-4</v>
      </c>
      <c r="S144" s="13">
        <v>5.6379715089267877E-4</v>
      </c>
      <c r="T144" s="12">
        <v>1.1111111111111112E-4</v>
      </c>
      <c r="U144" s="14">
        <v>1.7590226891600778E-3</v>
      </c>
    </row>
    <row r="145" spans="1:21" ht="16.5" thickTop="1" thickBot="1">
      <c r="A145" s="65" t="s">
        <v>328</v>
      </c>
      <c r="B145" s="66" t="s">
        <v>329</v>
      </c>
      <c r="C145" s="67">
        <v>3782.2</v>
      </c>
      <c r="D145" s="67">
        <v>3882.2</v>
      </c>
      <c r="E145" s="67">
        <f t="shared" si="8"/>
        <v>3832.2</v>
      </c>
      <c r="F145" s="68">
        <v>9274</v>
      </c>
      <c r="G145" s="68">
        <f t="shared" si="7"/>
        <v>13106.2</v>
      </c>
      <c r="H145" s="69">
        <v>850</v>
      </c>
      <c r="I145" s="73">
        <v>552</v>
      </c>
      <c r="J145" s="69">
        <v>0</v>
      </c>
      <c r="K145" s="69">
        <v>48</v>
      </c>
      <c r="L145" s="69">
        <v>20</v>
      </c>
      <c r="M145" s="69">
        <v>11</v>
      </c>
      <c r="N145" s="69">
        <v>35</v>
      </c>
      <c r="O145" s="69" t="s">
        <v>30</v>
      </c>
      <c r="P145" s="70">
        <f t="shared" si="9"/>
        <v>8.7955993737496674E-4</v>
      </c>
      <c r="Q145" s="11">
        <v>2.0782037098377449E-4</v>
      </c>
      <c r="R145" s="12">
        <v>2.6104982980574822E-4</v>
      </c>
      <c r="S145" s="13">
        <v>2.9957862547433286E-4</v>
      </c>
      <c r="T145" s="12">
        <v>1.1111111111111112E-4</v>
      </c>
      <c r="U145" s="14">
        <v>8.7955993737496674E-4</v>
      </c>
    </row>
    <row r="146" spans="1:21" ht="16.5" thickTop="1" thickBot="1">
      <c r="A146" s="65" t="s">
        <v>330</v>
      </c>
      <c r="B146" s="66" t="s">
        <v>331</v>
      </c>
      <c r="C146" s="67">
        <v>5936</v>
      </c>
      <c r="D146" s="67">
        <v>5786</v>
      </c>
      <c r="E146" s="67">
        <f t="shared" si="8"/>
        <v>5861</v>
      </c>
      <c r="F146" s="68">
        <v>2323</v>
      </c>
      <c r="G146" s="68">
        <f t="shared" si="7"/>
        <v>8184</v>
      </c>
      <c r="H146" s="69">
        <v>700</v>
      </c>
      <c r="I146" s="73">
        <v>102</v>
      </c>
      <c r="J146" s="69">
        <v>0</v>
      </c>
      <c r="K146" s="69">
        <v>50</v>
      </c>
      <c r="L146" s="69">
        <v>0</v>
      </c>
      <c r="M146" s="69">
        <v>0</v>
      </c>
      <c r="N146" s="69">
        <v>10</v>
      </c>
      <c r="O146" s="69" t="s">
        <v>23</v>
      </c>
      <c r="P146" s="70">
        <f t="shared" si="9"/>
        <v>4.3118880202025782E-4</v>
      </c>
      <c r="Q146" s="11">
        <v>1.297707891021967E-4</v>
      </c>
      <c r="R146" s="12">
        <v>2.1498221278120442E-4</v>
      </c>
      <c r="S146" s="13">
        <v>8.6435800136856682E-5</v>
      </c>
      <c r="T146" s="12">
        <v>0</v>
      </c>
      <c r="U146" s="14">
        <v>4.3118880202025782E-4</v>
      </c>
    </row>
    <row r="147" spans="1:21" ht="16.5" thickTop="1" thickBot="1">
      <c r="A147" s="65" t="s">
        <v>332</v>
      </c>
      <c r="B147" s="66" t="s">
        <v>333</v>
      </c>
      <c r="C147" s="67">
        <v>1734.1</v>
      </c>
      <c r="D147" s="67">
        <v>1641.3</v>
      </c>
      <c r="E147" s="67">
        <f t="shared" si="8"/>
        <v>1687.6999999999998</v>
      </c>
      <c r="F147" s="68">
        <v>17394</v>
      </c>
      <c r="G147" s="68">
        <f t="shared" si="7"/>
        <v>19081.7</v>
      </c>
      <c r="H147" s="69">
        <v>6250</v>
      </c>
      <c r="I147" s="73">
        <v>767</v>
      </c>
      <c r="J147" s="69">
        <v>0</v>
      </c>
      <c r="K147" s="69">
        <v>1600</v>
      </c>
      <c r="L147" s="69">
        <v>800</v>
      </c>
      <c r="M147" s="69">
        <v>0</v>
      </c>
      <c r="N147" s="69">
        <v>200</v>
      </c>
      <c r="O147" s="69" t="s">
        <v>23</v>
      </c>
      <c r="P147" s="70">
        <f t="shared" si="9"/>
        <v>3.6197619777727638E-3</v>
      </c>
      <c r="Q147" s="11">
        <v>3.0257175787040403E-4</v>
      </c>
      <c r="R147" s="12">
        <v>1.9194840426893249E-3</v>
      </c>
      <c r="S147" s="13">
        <v>1.3977061772130347E-3</v>
      </c>
      <c r="T147" s="12">
        <v>0</v>
      </c>
      <c r="U147" s="14">
        <v>3.6197619777727638E-3</v>
      </c>
    </row>
    <row r="148" spans="1:21" ht="16.5" thickTop="1" thickBot="1">
      <c r="A148" s="65" t="s">
        <v>334</v>
      </c>
      <c r="B148" s="66" t="s">
        <v>335</v>
      </c>
      <c r="C148" s="67">
        <v>638</v>
      </c>
      <c r="D148" s="67">
        <v>1412</v>
      </c>
      <c r="E148" s="67">
        <f t="shared" si="8"/>
        <v>1025</v>
      </c>
      <c r="F148" s="68">
        <v>2637</v>
      </c>
      <c r="G148" s="68">
        <f t="shared" si="7"/>
        <v>3662</v>
      </c>
      <c r="H148" s="69">
        <v>980</v>
      </c>
      <c r="I148" s="73">
        <v>147</v>
      </c>
      <c r="J148" s="69">
        <v>0</v>
      </c>
      <c r="K148" s="69">
        <v>98</v>
      </c>
      <c r="L148" s="69">
        <v>15</v>
      </c>
      <c r="M148" s="69">
        <v>5</v>
      </c>
      <c r="N148" s="69">
        <v>35</v>
      </c>
      <c r="O148" s="69" t="s">
        <v>23</v>
      </c>
      <c r="P148" s="70">
        <f t="shared" si="9"/>
        <v>5.781979960395344E-4</v>
      </c>
      <c r="Q148" s="11">
        <v>5.8067036863666204E-5</v>
      </c>
      <c r="R148" s="12">
        <v>3.009750978936862E-4</v>
      </c>
      <c r="S148" s="13">
        <v>1.0804475017107085E-4</v>
      </c>
      <c r="T148" s="12">
        <v>1.1111111111111112E-4</v>
      </c>
      <c r="U148" s="14">
        <v>5.781979960395344E-4</v>
      </c>
    </row>
    <row r="149" spans="1:21" ht="16.5" thickTop="1" thickBot="1">
      <c r="A149" s="65" t="s">
        <v>336</v>
      </c>
      <c r="B149" s="66" t="s">
        <v>337</v>
      </c>
      <c r="C149" s="67">
        <v>17337.5</v>
      </c>
      <c r="D149" s="67">
        <v>10570.5</v>
      </c>
      <c r="E149" s="67">
        <f t="shared" si="8"/>
        <v>13954</v>
      </c>
      <c r="F149" s="68">
        <v>3810</v>
      </c>
      <c r="G149" s="68">
        <f t="shared" si="7"/>
        <v>17764</v>
      </c>
      <c r="H149" s="69">
        <v>2830</v>
      </c>
      <c r="I149" s="73">
        <v>357</v>
      </c>
      <c r="J149" s="69">
        <v>0</v>
      </c>
      <c r="K149" s="69">
        <v>0</v>
      </c>
      <c r="L149" s="69">
        <v>0</v>
      </c>
      <c r="M149" s="69">
        <v>0</v>
      </c>
      <c r="N149" s="69">
        <v>10</v>
      </c>
      <c r="O149" s="69" t="s">
        <v>30</v>
      </c>
      <c r="P149" s="70">
        <f t="shared" si="9"/>
        <v>1.4475714666546391E-3</v>
      </c>
      <c r="Q149" s="11">
        <v>2.8167745571987073E-4</v>
      </c>
      <c r="R149" s="12">
        <v>8.691423745297264E-4</v>
      </c>
      <c r="S149" s="13">
        <v>1.8564052529393082E-4</v>
      </c>
      <c r="T149" s="12">
        <v>1.1111111111111112E-4</v>
      </c>
      <c r="U149" s="14">
        <v>1.4475714666546391E-3</v>
      </c>
    </row>
    <row r="150" spans="1:21" ht="16.5" thickTop="1" thickBot="1">
      <c r="A150" s="65" t="s">
        <v>338</v>
      </c>
      <c r="B150" s="66" t="s">
        <v>339</v>
      </c>
      <c r="C150" s="67">
        <v>5126</v>
      </c>
      <c r="D150" s="67">
        <v>5176</v>
      </c>
      <c r="E150" s="67">
        <f t="shared" si="8"/>
        <v>5151</v>
      </c>
      <c r="F150" s="68">
        <v>5059</v>
      </c>
      <c r="G150" s="68">
        <f t="shared" si="7"/>
        <v>10210</v>
      </c>
      <c r="H150" s="69">
        <v>2665</v>
      </c>
      <c r="I150" s="73">
        <v>433</v>
      </c>
      <c r="J150" s="69">
        <v>0</v>
      </c>
      <c r="K150" s="69">
        <v>142</v>
      </c>
      <c r="L150" s="69">
        <v>0</v>
      </c>
      <c r="M150" s="69">
        <v>0</v>
      </c>
      <c r="N150" s="69">
        <v>67</v>
      </c>
      <c r="O150" s="69" t="s">
        <v>30</v>
      </c>
      <c r="P150" s="70">
        <f t="shared" si="9"/>
        <v>1.4411475609295383E-3</v>
      </c>
      <c r="Q150" s="11">
        <v>1.6189635346205135E-4</v>
      </c>
      <c r="R150" s="12">
        <v>8.1846799580272828E-4</v>
      </c>
      <c r="S150" s="13">
        <v>3.4967210055364748E-4</v>
      </c>
      <c r="T150" s="12">
        <v>1.1111111111111112E-4</v>
      </c>
      <c r="U150" s="14">
        <v>1.4411475609295383E-3</v>
      </c>
    </row>
    <row r="151" spans="1:21" ht="16.5" thickTop="1" thickBot="1">
      <c r="A151" s="65" t="s">
        <v>340</v>
      </c>
      <c r="B151" s="66" t="s">
        <v>341</v>
      </c>
      <c r="C151" s="67">
        <v>13912</v>
      </c>
      <c r="D151" s="67">
        <v>14581</v>
      </c>
      <c r="E151" s="67">
        <f t="shared" si="8"/>
        <v>14246.5</v>
      </c>
      <c r="F151" s="68">
        <v>24591</v>
      </c>
      <c r="G151" s="68">
        <f t="shared" si="7"/>
        <v>38837.5</v>
      </c>
      <c r="H151" s="69">
        <v>2667</v>
      </c>
      <c r="I151" s="73">
        <v>280</v>
      </c>
      <c r="J151" s="69">
        <v>0</v>
      </c>
      <c r="K151" s="69">
        <v>295</v>
      </c>
      <c r="L151" s="69">
        <v>600</v>
      </c>
      <c r="M151" s="69">
        <v>0</v>
      </c>
      <c r="N151" s="69">
        <v>425</v>
      </c>
      <c r="O151" s="69" t="s">
        <v>30</v>
      </c>
      <c r="P151" s="70">
        <f t="shared" si="9"/>
        <v>2.8038973866348956E-3</v>
      </c>
      <c r="Q151" s="11">
        <v>6.1583248066429176E-4</v>
      </c>
      <c r="R151" s="12">
        <v>1.4935121439357099E-3</v>
      </c>
      <c r="S151" s="13">
        <v>5.8344165092378262E-4</v>
      </c>
      <c r="T151" s="12">
        <v>1.1111111111111112E-4</v>
      </c>
      <c r="U151" s="14">
        <v>2.8038973866348956E-3</v>
      </c>
    </row>
    <row r="152" spans="1:21" ht="16.5" thickTop="1" thickBot="1">
      <c r="A152" s="65" t="s">
        <v>342</v>
      </c>
      <c r="B152" s="66" t="s">
        <v>343</v>
      </c>
      <c r="C152" s="67">
        <v>51010</v>
      </c>
      <c r="D152" s="67">
        <v>53027.200000000004</v>
      </c>
      <c r="E152" s="67">
        <f t="shared" si="8"/>
        <v>52018.600000000006</v>
      </c>
      <c r="F152" s="68">
        <v>2119</v>
      </c>
      <c r="G152" s="68">
        <f t="shared" si="7"/>
        <v>54137.600000000006</v>
      </c>
      <c r="H152" s="69">
        <v>1246</v>
      </c>
      <c r="I152" s="73">
        <v>396</v>
      </c>
      <c r="J152" s="69">
        <v>0</v>
      </c>
      <c r="K152" s="69">
        <v>290</v>
      </c>
      <c r="L152" s="69">
        <v>0</v>
      </c>
      <c r="M152" s="69">
        <v>0</v>
      </c>
      <c r="N152" s="69">
        <v>180</v>
      </c>
      <c r="O152" s="69" t="s">
        <v>30</v>
      </c>
      <c r="P152" s="70">
        <f t="shared" si="9"/>
        <v>1.7284123722924689E-3</v>
      </c>
      <c r="Q152" s="11">
        <v>8.5844074683517641E-4</v>
      </c>
      <c r="R152" s="12">
        <v>3.826683387505438E-4</v>
      </c>
      <c r="S152" s="13">
        <v>3.761921755956376E-4</v>
      </c>
      <c r="T152" s="12">
        <v>1.1111111111111112E-4</v>
      </c>
      <c r="U152" s="14">
        <v>1.7284123722924689E-3</v>
      </c>
    </row>
    <row r="153" spans="1:21" ht="16.5" thickTop="1" thickBot="1">
      <c r="A153" s="65" t="s">
        <v>344</v>
      </c>
      <c r="B153" s="66" t="s">
        <v>345</v>
      </c>
      <c r="C153" s="67">
        <v>2387.1999999999998</v>
      </c>
      <c r="D153" s="67">
        <v>2884.9</v>
      </c>
      <c r="E153" s="67">
        <f t="shared" si="8"/>
        <v>2636.05</v>
      </c>
      <c r="F153" s="68">
        <v>5343</v>
      </c>
      <c r="G153" s="68">
        <f t="shared" si="7"/>
        <v>7979.05</v>
      </c>
      <c r="H153" s="69">
        <v>500</v>
      </c>
      <c r="I153" s="73">
        <v>85</v>
      </c>
      <c r="J153" s="69"/>
      <c r="K153" s="69">
        <v>29</v>
      </c>
      <c r="L153" s="69"/>
      <c r="M153" s="69"/>
      <c r="N153" s="69">
        <v>1</v>
      </c>
      <c r="O153" s="69" t="s">
        <v>23</v>
      </c>
      <c r="P153" s="70">
        <f t="shared" si="9"/>
        <v>3.8124886812394767E-4</v>
      </c>
      <c r="Q153" s="11">
        <v>1.2652096954861712E-4</v>
      </c>
      <c r="R153" s="12">
        <v>1.5355872341514599E-4</v>
      </c>
      <c r="S153" s="13">
        <v>1.0116917516018453E-4</v>
      </c>
      <c r="T153" s="12">
        <v>0</v>
      </c>
      <c r="U153" s="14">
        <v>3.8124886812394767E-4</v>
      </c>
    </row>
    <row r="154" spans="1:21" ht="16.5" thickTop="1" thickBot="1">
      <c r="A154" s="65" t="s">
        <v>346</v>
      </c>
      <c r="B154" s="66" t="s">
        <v>347</v>
      </c>
      <c r="C154" s="67">
        <v>10080.5</v>
      </c>
      <c r="D154" s="67">
        <v>9798.5</v>
      </c>
      <c r="E154" s="67">
        <f t="shared" si="8"/>
        <v>9939.5</v>
      </c>
      <c r="F154" s="68">
        <v>210293</v>
      </c>
      <c r="G154" s="68">
        <f t="shared" si="7"/>
        <v>220232.5</v>
      </c>
      <c r="H154" s="69">
        <v>1100</v>
      </c>
      <c r="I154" s="73">
        <v>655</v>
      </c>
      <c r="J154" s="69">
        <v>0</v>
      </c>
      <c r="K154" s="69">
        <v>164</v>
      </c>
      <c r="L154" s="69">
        <v>0</v>
      </c>
      <c r="M154" s="69">
        <v>0</v>
      </c>
      <c r="N154" s="69">
        <v>42</v>
      </c>
      <c r="O154" s="69" t="s">
        <v>30</v>
      </c>
      <c r="P154" s="70">
        <f t="shared" si="9"/>
        <v>4.2347743208740792E-3</v>
      </c>
      <c r="Q154" s="11">
        <v>3.4921487427846446E-3</v>
      </c>
      <c r="R154" s="12">
        <v>3.378291915133212E-4</v>
      </c>
      <c r="S154" s="13">
        <v>2.9368527546500168E-4</v>
      </c>
      <c r="T154" s="12">
        <v>1.1111111111111112E-4</v>
      </c>
      <c r="U154" s="14">
        <v>4.2347743208740792E-3</v>
      </c>
    </row>
    <row r="155" spans="1:21" ht="16.5" thickTop="1" thickBot="1">
      <c r="A155" s="65" t="s">
        <v>348</v>
      </c>
      <c r="B155" s="66" t="s">
        <v>349</v>
      </c>
      <c r="C155" s="67">
        <v>1287</v>
      </c>
      <c r="D155" s="67">
        <v>1312.5</v>
      </c>
      <c r="E155" s="67">
        <f t="shared" si="8"/>
        <v>1299.75</v>
      </c>
      <c r="F155" s="68">
        <v>3657</v>
      </c>
      <c r="G155" s="68">
        <f t="shared" si="7"/>
        <v>4956.75</v>
      </c>
      <c r="H155" s="69">
        <v>835</v>
      </c>
      <c r="I155" s="73">
        <v>191</v>
      </c>
      <c r="J155" s="69">
        <v>155</v>
      </c>
      <c r="K155" s="69">
        <v>155</v>
      </c>
      <c r="L155" s="69">
        <v>0</v>
      </c>
      <c r="M155" s="69">
        <v>0</v>
      </c>
      <c r="N155" s="69">
        <v>13</v>
      </c>
      <c r="O155" s="69" t="s">
        <v>30</v>
      </c>
      <c r="P155" s="70">
        <f t="shared" si="9"/>
        <v>7.4081910867440182E-4</v>
      </c>
      <c r="Q155" s="11">
        <v>7.8597428993440048E-5</v>
      </c>
      <c r="R155" s="12">
        <v>2.5644306810329381E-4</v>
      </c>
      <c r="S155" s="13">
        <v>2.9466750046655684E-4</v>
      </c>
      <c r="T155" s="12">
        <v>1.1111111111111112E-4</v>
      </c>
      <c r="U155" s="14">
        <v>7.4081910867440182E-4</v>
      </c>
    </row>
    <row r="156" spans="1:21" ht="25.5" thickTop="1" thickBot="1">
      <c r="A156" s="65" t="s">
        <v>350</v>
      </c>
      <c r="B156" s="66" t="s">
        <v>351</v>
      </c>
      <c r="C156" s="67">
        <v>23075</v>
      </c>
      <c r="D156" s="67">
        <v>21435</v>
      </c>
      <c r="E156" s="67">
        <f t="shared" si="8"/>
        <v>22255</v>
      </c>
      <c r="F156" s="68">
        <v>3366</v>
      </c>
      <c r="G156" s="68">
        <f t="shared" si="7"/>
        <v>25621</v>
      </c>
      <c r="H156" s="69">
        <v>600</v>
      </c>
      <c r="I156" s="73">
        <v>481</v>
      </c>
      <c r="J156" s="69">
        <v>0</v>
      </c>
      <c r="K156" s="69">
        <v>250</v>
      </c>
      <c r="L156" s="69">
        <v>0</v>
      </c>
      <c r="M156" s="69">
        <v>0</v>
      </c>
      <c r="N156" s="69">
        <v>50</v>
      </c>
      <c r="O156" s="69" t="s">
        <v>23</v>
      </c>
      <c r="P156" s="70">
        <f t="shared" si="9"/>
        <v>9.1859674026807062E-4</v>
      </c>
      <c r="Q156" s="11">
        <v>4.0626312165046208E-4</v>
      </c>
      <c r="R156" s="12">
        <v>1.8427046809817521E-4</v>
      </c>
      <c r="S156" s="13">
        <v>3.2806315051943331E-4</v>
      </c>
      <c r="T156" s="12">
        <v>0</v>
      </c>
      <c r="U156" s="14">
        <v>9.1859674026807062E-4</v>
      </c>
    </row>
    <row r="157" spans="1:21" ht="16.5" thickTop="1" thickBot="1">
      <c r="A157" s="65" t="s">
        <v>352</v>
      </c>
      <c r="B157" s="66" t="s">
        <v>353</v>
      </c>
      <c r="C157" s="67">
        <v>2484.5</v>
      </c>
      <c r="D157" s="67">
        <v>4366.5</v>
      </c>
      <c r="E157" s="67">
        <f t="shared" si="8"/>
        <v>3425.5</v>
      </c>
      <c r="F157" s="68">
        <v>8758</v>
      </c>
      <c r="G157" s="68">
        <f t="shared" si="7"/>
        <v>12183.5</v>
      </c>
      <c r="H157" s="69">
        <v>600</v>
      </c>
      <c r="I157" s="73">
        <v>360</v>
      </c>
      <c r="J157" s="69">
        <v>0</v>
      </c>
      <c r="K157" s="69">
        <v>258</v>
      </c>
      <c r="L157" s="69">
        <v>0</v>
      </c>
      <c r="M157" s="69">
        <v>25</v>
      </c>
      <c r="N157" s="69">
        <v>12</v>
      </c>
      <c r="O157" s="69" t="s">
        <v>23</v>
      </c>
      <c r="P157" s="70">
        <f t="shared" si="9"/>
        <v>6.5248291245183622E-4</v>
      </c>
      <c r="Q157" s="11">
        <v>1.9318944391820788E-4</v>
      </c>
      <c r="R157" s="12">
        <v>1.8427046809817521E-4</v>
      </c>
      <c r="S157" s="13">
        <v>2.7502300043545311E-4</v>
      </c>
      <c r="T157" s="12">
        <v>0</v>
      </c>
      <c r="U157" s="14">
        <v>6.5248291245183622E-4</v>
      </c>
    </row>
    <row r="158" spans="1:21" ht="16.5" thickTop="1" thickBot="1">
      <c r="A158" s="65" t="s">
        <v>354</v>
      </c>
      <c r="B158" s="66" t="s">
        <v>355</v>
      </c>
      <c r="C158" s="67">
        <v>7757</v>
      </c>
      <c r="D158" s="67">
        <v>8652</v>
      </c>
      <c r="E158" s="67">
        <f t="shared" si="8"/>
        <v>8204.5</v>
      </c>
      <c r="F158" s="68">
        <v>7389</v>
      </c>
      <c r="G158" s="68">
        <f t="shared" si="7"/>
        <v>15593.5</v>
      </c>
      <c r="H158" s="69">
        <v>300</v>
      </c>
      <c r="I158" s="73">
        <v>252</v>
      </c>
      <c r="J158" s="69"/>
      <c r="K158" s="69">
        <v>92</v>
      </c>
      <c r="L158" s="69"/>
      <c r="M158" s="69"/>
      <c r="N158" s="69">
        <v>6</v>
      </c>
      <c r="O158" s="69" t="s">
        <v>30</v>
      </c>
      <c r="P158" s="70">
        <f t="shared" si="9"/>
        <v>6.3712970149980785E-4</v>
      </c>
      <c r="Q158" s="11">
        <v>2.4726060604412316E-4</v>
      </c>
      <c r="R158" s="12">
        <v>9.2135234049087604E-5</v>
      </c>
      <c r="S158" s="13">
        <v>1.8662275029548601E-4</v>
      </c>
      <c r="T158" s="12">
        <v>1.1111111111111112E-4</v>
      </c>
      <c r="U158" s="14">
        <v>6.3712970149980785E-4</v>
      </c>
    </row>
    <row r="159" spans="1:21" ht="16.5" thickTop="1" thickBot="1">
      <c r="A159" s="65" t="s">
        <v>356</v>
      </c>
      <c r="B159" s="66" t="s">
        <v>357</v>
      </c>
      <c r="C159" s="67">
        <v>1279</v>
      </c>
      <c r="D159" s="67">
        <v>2585.5</v>
      </c>
      <c r="E159" s="67">
        <f t="shared" si="8"/>
        <v>1932.25</v>
      </c>
      <c r="F159" s="68">
        <v>11012</v>
      </c>
      <c r="G159" s="68">
        <f t="shared" si="7"/>
        <v>12944.25</v>
      </c>
      <c r="H159" s="69">
        <v>1205</v>
      </c>
      <c r="I159" s="73">
        <v>645</v>
      </c>
      <c r="J159" s="69">
        <v>0</v>
      </c>
      <c r="K159" s="69">
        <v>160</v>
      </c>
      <c r="L159" s="69">
        <v>58</v>
      </c>
      <c r="M159" s="69">
        <v>60</v>
      </c>
      <c r="N159" s="69">
        <v>35</v>
      </c>
      <c r="O159" s="69" t="s">
        <v>30</v>
      </c>
      <c r="P159" s="70">
        <f t="shared" si="9"/>
        <v>9.1922734710913104E-4</v>
      </c>
      <c r="Q159" s="11">
        <v>2.0525238719893812E-4</v>
      </c>
      <c r="R159" s="12">
        <v>3.7007652343050185E-4</v>
      </c>
      <c r="S159" s="13">
        <v>2.3278732536857993E-4</v>
      </c>
      <c r="T159" s="12">
        <v>1.1111111111111112E-4</v>
      </c>
      <c r="U159" s="14">
        <v>9.1922734710913104E-4</v>
      </c>
    </row>
    <row r="160" spans="1:21" ht="25.5" thickTop="1" thickBot="1">
      <c r="A160" s="65" t="s">
        <v>358</v>
      </c>
      <c r="B160" s="66" t="s">
        <v>359</v>
      </c>
      <c r="C160" s="67">
        <v>14211</v>
      </c>
      <c r="D160" s="67">
        <v>18261</v>
      </c>
      <c r="E160" s="67">
        <f t="shared" si="8"/>
        <v>16236</v>
      </c>
      <c r="F160" s="68">
        <v>51853</v>
      </c>
      <c r="G160" s="68">
        <f t="shared" si="7"/>
        <v>68089</v>
      </c>
      <c r="H160" s="69">
        <v>1557</v>
      </c>
      <c r="I160" s="73">
        <v>334</v>
      </c>
      <c r="J160" s="69">
        <v>0</v>
      </c>
      <c r="K160" s="69">
        <v>320</v>
      </c>
      <c r="L160" s="69">
        <v>0</v>
      </c>
      <c r="M160" s="69">
        <v>0</v>
      </c>
      <c r="N160" s="69">
        <v>85</v>
      </c>
      <c r="O160" s="69" t="s">
        <v>30</v>
      </c>
      <c r="P160" s="70">
        <f t="shared" si="9"/>
        <v>2.2219488065376488E-3</v>
      </c>
      <c r="Q160" s="11">
        <v>1.0796631548362012E-3</v>
      </c>
      <c r="R160" s="12">
        <v>4.7818186471476463E-4</v>
      </c>
      <c r="S160" s="13">
        <v>5.5299267587557174E-4</v>
      </c>
      <c r="T160" s="12">
        <v>1.1111111111111112E-4</v>
      </c>
      <c r="U160" s="14">
        <v>2.2219488065376488E-3</v>
      </c>
    </row>
    <row r="161" spans="1:21" ht="16.5" thickTop="1" thickBot="1">
      <c r="A161" s="65" t="s">
        <v>360</v>
      </c>
      <c r="B161" s="66" t="s">
        <v>361</v>
      </c>
      <c r="C161" s="67">
        <v>22709</v>
      </c>
      <c r="D161" s="67">
        <v>23559</v>
      </c>
      <c r="E161" s="67">
        <f t="shared" si="8"/>
        <v>23134</v>
      </c>
      <c r="F161" s="68">
        <v>7521</v>
      </c>
      <c r="G161" s="68">
        <f t="shared" si="7"/>
        <v>30655</v>
      </c>
      <c r="H161" s="69">
        <v>1497</v>
      </c>
      <c r="I161" s="73">
        <v>428</v>
      </c>
      <c r="J161" s="69">
        <v>0</v>
      </c>
      <c r="K161" s="69">
        <v>150</v>
      </c>
      <c r="L161" s="69">
        <v>0</v>
      </c>
      <c r="M161" s="69">
        <v>0</v>
      </c>
      <c r="N161" s="69">
        <v>40</v>
      </c>
      <c r="O161" s="69" t="s">
        <v>30</v>
      </c>
      <c r="P161" s="70">
        <f t="shared" si="9"/>
        <v>1.2740231308905274E-3</v>
      </c>
      <c r="Q161" s="11">
        <v>4.8608547653077218E-4</v>
      </c>
      <c r="R161" s="12">
        <v>4.597548179049471E-4</v>
      </c>
      <c r="S161" s="13">
        <v>2.1707172534369689E-4</v>
      </c>
      <c r="T161" s="12">
        <v>1.1111111111111112E-4</v>
      </c>
      <c r="U161" s="14">
        <v>1.2740231308905274E-3</v>
      </c>
    </row>
    <row r="162" spans="1:21" ht="25.5" thickTop="1" thickBot="1">
      <c r="A162" s="65" t="s">
        <v>362</v>
      </c>
      <c r="B162" s="66" t="s">
        <v>363</v>
      </c>
      <c r="C162" s="67">
        <v>1390</v>
      </c>
      <c r="D162" s="67">
        <v>1640</v>
      </c>
      <c r="E162" s="67">
        <f t="shared" si="8"/>
        <v>1515</v>
      </c>
      <c r="F162" s="68">
        <v>13391</v>
      </c>
      <c r="G162" s="68">
        <f t="shared" si="7"/>
        <v>14906</v>
      </c>
      <c r="H162" s="69">
        <v>1200</v>
      </c>
      <c r="I162" s="73">
        <v>292</v>
      </c>
      <c r="J162" s="69"/>
      <c r="K162" s="69">
        <v>32</v>
      </c>
      <c r="L162" s="69"/>
      <c r="M162" s="69">
        <v>60</v>
      </c>
      <c r="N162" s="69">
        <v>200</v>
      </c>
      <c r="O162" s="69" t="s">
        <v>23</v>
      </c>
      <c r="P162" s="70">
        <f t="shared" si="9"/>
        <v>8.4849189864916153E-4</v>
      </c>
      <c r="Q162" s="11">
        <v>2.363591620671241E-4</v>
      </c>
      <c r="R162" s="12">
        <v>3.6854093619635042E-4</v>
      </c>
      <c r="S162" s="13">
        <v>2.4359180038568701E-4</v>
      </c>
      <c r="T162" s="12">
        <v>0</v>
      </c>
      <c r="U162" s="14">
        <v>8.4849189864916153E-4</v>
      </c>
    </row>
    <row r="163" spans="1:21" ht="16.5" thickTop="1" thickBot="1">
      <c r="A163" s="65" t="s">
        <v>364</v>
      </c>
      <c r="B163" s="66" t="s">
        <v>365</v>
      </c>
      <c r="C163" s="67">
        <v>21931.79</v>
      </c>
      <c r="D163" s="67">
        <v>25751.53</v>
      </c>
      <c r="E163" s="67">
        <f t="shared" si="8"/>
        <v>23841.66</v>
      </c>
      <c r="F163" s="68">
        <v>114130</v>
      </c>
      <c r="G163" s="68">
        <f t="shared" si="7"/>
        <v>137971.66</v>
      </c>
      <c r="H163" s="69">
        <v>451</v>
      </c>
      <c r="I163" s="73">
        <v>461</v>
      </c>
      <c r="J163" s="69">
        <v>0</v>
      </c>
      <c r="K163" s="69">
        <v>265</v>
      </c>
      <c r="L163" s="69">
        <v>0</v>
      </c>
      <c r="M163" s="69">
        <v>0</v>
      </c>
      <c r="N163" s="69">
        <v>77</v>
      </c>
      <c r="O163" s="69" t="s">
        <v>30</v>
      </c>
      <c r="P163" s="70">
        <f t="shared" si="9"/>
        <v>3.1740575717485991E-3</v>
      </c>
      <c r="Q163" s="11">
        <v>2.1877677409506339E-3</v>
      </c>
      <c r="R163" s="12">
        <v>1.385099685204617E-4</v>
      </c>
      <c r="S163" s="13">
        <v>7.3666875116639222E-4</v>
      </c>
      <c r="T163" s="12">
        <v>1.1111111111111112E-4</v>
      </c>
      <c r="U163" s="14">
        <v>3.1740575717485991E-3</v>
      </c>
    </row>
    <row r="164" spans="1:21" ht="16.5" thickTop="1" thickBot="1">
      <c r="A164" s="65" t="s">
        <v>366</v>
      </c>
      <c r="B164" s="66" t="s">
        <v>367</v>
      </c>
      <c r="C164" s="67">
        <v>9451</v>
      </c>
      <c r="D164" s="67">
        <v>10301</v>
      </c>
      <c r="E164" s="67">
        <f t="shared" si="8"/>
        <v>9876</v>
      </c>
      <c r="F164" s="68">
        <v>13980</v>
      </c>
      <c r="G164" s="68">
        <f t="shared" si="7"/>
        <v>23856</v>
      </c>
      <c r="H164" s="69">
        <v>400</v>
      </c>
      <c r="I164" s="73">
        <v>296</v>
      </c>
      <c r="J164" s="69">
        <v>0</v>
      </c>
      <c r="K164" s="69">
        <v>80</v>
      </c>
      <c r="L164" s="69">
        <v>0</v>
      </c>
      <c r="M164" s="69">
        <v>0</v>
      </c>
      <c r="N164" s="69">
        <v>3</v>
      </c>
      <c r="O164" s="69" t="s">
        <v>23</v>
      </c>
      <c r="P164" s="70">
        <f t="shared" si="9"/>
        <v>6.5631467081825757E-4</v>
      </c>
      <c r="Q164" s="11">
        <v>3.7827614184042085E-4</v>
      </c>
      <c r="R164" s="12">
        <v>1.2284697873211681E-4</v>
      </c>
      <c r="S164" s="13">
        <v>1.5519155024571994E-4</v>
      </c>
      <c r="T164" s="12">
        <v>0</v>
      </c>
      <c r="U164" s="14">
        <v>6.5631467081825757E-4</v>
      </c>
    </row>
    <row r="165" spans="1:21" ht="16.5" thickTop="1" thickBot="1">
      <c r="A165" s="65" t="s">
        <v>368</v>
      </c>
      <c r="B165" s="66" t="s">
        <v>369</v>
      </c>
      <c r="C165" s="67">
        <v>2243</v>
      </c>
      <c r="D165" s="67">
        <v>2475.1999999999998</v>
      </c>
      <c r="E165" s="67">
        <f t="shared" si="8"/>
        <v>2359.1</v>
      </c>
      <c r="F165" s="68">
        <v>1068</v>
      </c>
      <c r="G165" s="68">
        <f t="shared" si="7"/>
        <v>3427.1</v>
      </c>
      <c r="H165" s="69">
        <v>390</v>
      </c>
      <c r="I165" s="73">
        <v>272</v>
      </c>
      <c r="J165" s="69">
        <v>0</v>
      </c>
      <c r="K165" s="69">
        <v>105</v>
      </c>
      <c r="L165" s="69">
        <v>0</v>
      </c>
      <c r="M165" s="69">
        <v>0</v>
      </c>
      <c r="N165" s="69">
        <v>18</v>
      </c>
      <c r="O165" s="69" t="s">
        <v>23</v>
      </c>
      <c r="P165" s="70">
        <f t="shared" si="9"/>
        <v>3.3716746529080944E-4</v>
      </c>
      <c r="Q165" s="11">
        <v>5.4342310768834097E-5</v>
      </c>
      <c r="R165" s="12">
        <v>1.1977580426381388E-4</v>
      </c>
      <c r="S165" s="13">
        <v>1.6304935025816144E-4</v>
      </c>
      <c r="T165" s="12">
        <v>0</v>
      </c>
      <c r="U165" s="14">
        <v>3.3716746529080944E-4</v>
      </c>
    </row>
    <row r="166" spans="1:21" ht="16.5" thickTop="1" thickBot="1">
      <c r="A166" s="65" t="s">
        <v>370</v>
      </c>
      <c r="B166" s="66" t="s">
        <v>371</v>
      </c>
      <c r="C166" s="67">
        <v>351</v>
      </c>
      <c r="D166" s="67">
        <v>876</v>
      </c>
      <c r="E166" s="67">
        <f t="shared" si="8"/>
        <v>613.5</v>
      </c>
      <c r="F166" s="68">
        <v>2080</v>
      </c>
      <c r="G166" s="68">
        <f t="shared" si="7"/>
        <v>2693.5</v>
      </c>
      <c r="H166" s="69">
        <v>730</v>
      </c>
      <c r="I166" s="73">
        <v>278</v>
      </c>
      <c r="J166" s="69">
        <v>0</v>
      </c>
      <c r="K166" s="69">
        <v>30</v>
      </c>
      <c r="L166" s="69">
        <v>0</v>
      </c>
      <c r="M166" s="69">
        <v>0</v>
      </c>
      <c r="N166" s="69">
        <v>22</v>
      </c>
      <c r="O166" s="69" t="s">
        <v>23</v>
      </c>
      <c r="P166" s="70">
        <f t="shared" si="9"/>
        <v>4.3093718686698895E-4</v>
      </c>
      <c r="Q166" s="11">
        <v>4.2709875421159182E-5</v>
      </c>
      <c r="R166" s="12">
        <v>2.2419573618611316E-4</v>
      </c>
      <c r="S166" s="13">
        <v>1.6403157525971665E-4</v>
      </c>
      <c r="T166" s="12">
        <v>0</v>
      </c>
      <c r="U166" s="14">
        <v>4.3093718686698895E-4</v>
      </c>
    </row>
    <row r="167" spans="1:21" ht="16.5" thickTop="1" thickBot="1">
      <c r="A167" s="65" t="s">
        <v>372</v>
      </c>
      <c r="B167" s="66" t="s">
        <v>373</v>
      </c>
      <c r="C167" s="67">
        <v>1053</v>
      </c>
      <c r="D167" s="67">
        <v>1582.25</v>
      </c>
      <c r="E167" s="67">
        <f t="shared" si="8"/>
        <v>1317.625</v>
      </c>
      <c r="F167" s="68">
        <v>1476</v>
      </c>
      <c r="G167" s="68">
        <f t="shared" si="7"/>
        <v>2793.625</v>
      </c>
      <c r="H167" s="69">
        <v>529</v>
      </c>
      <c r="I167" s="73">
        <v>91</v>
      </c>
      <c r="J167" s="69">
        <v>0</v>
      </c>
      <c r="K167" s="69">
        <v>35</v>
      </c>
      <c r="L167" s="69">
        <v>15</v>
      </c>
      <c r="M167" s="69">
        <v>0</v>
      </c>
      <c r="N167" s="69">
        <v>15</v>
      </c>
      <c r="O167" s="69" t="s">
        <v>23</v>
      </c>
      <c r="P167" s="70">
        <f t="shared" si="9"/>
        <v>3.3543412665730911E-4</v>
      </c>
      <c r="Q167" s="11">
        <v>4.4297522080354866E-5</v>
      </c>
      <c r="R167" s="12">
        <v>1.6246512937322447E-4</v>
      </c>
      <c r="S167" s="13">
        <v>1.2867147520372982E-4</v>
      </c>
      <c r="T167" s="12">
        <v>0</v>
      </c>
      <c r="U167" s="14">
        <v>3.3543412665730911E-4</v>
      </c>
    </row>
    <row r="168" spans="1:21" ht="16.5" thickTop="1" thickBot="1">
      <c r="A168" s="65" t="s">
        <v>374</v>
      </c>
      <c r="B168" s="66" t="s">
        <v>375</v>
      </c>
      <c r="C168" s="67">
        <v>4329</v>
      </c>
      <c r="D168" s="67">
        <v>6353</v>
      </c>
      <c r="E168" s="67">
        <f t="shared" si="8"/>
        <v>5341</v>
      </c>
      <c r="F168" s="68">
        <v>14787</v>
      </c>
      <c r="G168" s="68">
        <f t="shared" si="7"/>
        <v>20128</v>
      </c>
      <c r="H168" s="69">
        <v>150</v>
      </c>
      <c r="I168" s="73">
        <v>121</v>
      </c>
      <c r="J168" s="69"/>
      <c r="K168" s="69">
        <v>100</v>
      </c>
      <c r="L168" s="69"/>
      <c r="M168" s="69">
        <v>30</v>
      </c>
      <c r="N168" s="69">
        <v>10</v>
      </c>
      <c r="O168" s="69" t="s">
        <v>30</v>
      </c>
      <c r="P168" s="70">
        <f t="shared" si="9"/>
        <v>7.2669794113109721E-4</v>
      </c>
      <c r="Q168" s="11">
        <v>3.1916256635496272E-4</v>
      </c>
      <c r="R168" s="12">
        <v>6.7565838302664245E-5</v>
      </c>
      <c r="S168" s="13">
        <v>2.2885842536235916E-4</v>
      </c>
      <c r="T168" s="12">
        <v>1.1111111111111112E-4</v>
      </c>
      <c r="U168" s="14">
        <v>7.2669794113109721E-4</v>
      </c>
    </row>
    <row r="169" spans="1:21" ht="16.5" thickTop="1" thickBot="1">
      <c r="A169" s="65" t="s">
        <v>376</v>
      </c>
      <c r="B169" s="66" t="s">
        <v>377</v>
      </c>
      <c r="C169" s="67">
        <v>12363</v>
      </c>
      <c r="D169" s="67">
        <v>16706.979999999996</v>
      </c>
      <c r="E169" s="67">
        <f t="shared" si="8"/>
        <v>14534.989999999998</v>
      </c>
      <c r="F169" s="68">
        <v>19704</v>
      </c>
      <c r="G169" s="68">
        <f t="shared" si="7"/>
        <v>34238.99</v>
      </c>
      <c r="H169" s="69">
        <v>902</v>
      </c>
      <c r="I169" s="73">
        <v>424</v>
      </c>
      <c r="J169" s="69"/>
      <c r="K169" s="69">
        <v>45</v>
      </c>
      <c r="L169" s="69"/>
      <c r="M169" s="69">
        <v>10</v>
      </c>
      <c r="N169" s="69">
        <v>32</v>
      </c>
      <c r="O169" s="69" t="s">
        <v>30</v>
      </c>
      <c r="P169" s="70">
        <f t="shared" si="9"/>
        <v>1.1903539850193763E-3</v>
      </c>
      <c r="Q169" s="11">
        <v>5.4291553645677184E-4</v>
      </c>
      <c r="R169" s="12">
        <v>2.7701993704092341E-4</v>
      </c>
      <c r="S169" s="13">
        <v>2.5930740041057001E-4</v>
      </c>
      <c r="T169" s="12">
        <v>1.1111111111111112E-4</v>
      </c>
      <c r="U169" s="14">
        <v>1.1903539850193763E-3</v>
      </c>
    </row>
    <row r="170" spans="1:21" ht="16.5" thickTop="1" thickBot="1">
      <c r="A170" s="65" t="s">
        <v>138</v>
      </c>
      <c r="B170" s="66" t="s">
        <v>378</v>
      </c>
      <c r="C170" s="67">
        <v>815.6</v>
      </c>
      <c r="D170" s="67">
        <v>727.5</v>
      </c>
      <c r="E170" s="67">
        <f t="shared" si="8"/>
        <v>771.55</v>
      </c>
      <c r="F170" s="68">
        <v>7132</v>
      </c>
      <c r="G170" s="68">
        <f t="shared" si="7"/>
        <v>7903.55</v>
      </c>
      <c r="H170" s="69">
        <v>1300</v>
      </c>
      <c r="I170" s="73">
        <v>632</v>
      </c>
      <c r="J170" s="69">
        <v>85</v>
      </c>
      <c r="K170" s="69"/>
      <c r="L170" s="69"/>
      <c r="M170" s="69"/>
      <c r="N170" s="69">
        <v>60</v>
      </c>
      <c r="O170" s="69" t="s">
        <v>30</v>
      </c>
      <c r="P170" s="70">
        <f t="shared" si="9"/>
        <v>1.1032266855226312E-3</v>
      </c>
      <c r="Q170" s="11">
        <v>1.2532379279187031E-4</v>
      </c>
      <c r="R170" s="12">
        <v>3.9925268087937963E-4</v>
      </c>
      <c r="S170" s="13">
        <v>4.6753910074027018E-4</v>
      </c>
      <c r="T170" s="12">
        <v>1.1111111111111112E-4</v>
      </c>
      <c r="U170" s="14">
        <v>1.1032266855226312E-3</v>
      </c>
    </row>
    <row r="171" spans="1:21" ht="16.5" thickTop="1" thickBot="1">
      <c r="A171" s="65" t="s">
        <v>379</v>
      </c>
      <c r="B171" s="66" t="s">
        <v>380</v>
      </c>
      <c r="C171" s="67">
        <v>311.5</v>
      </c>
      <c r="D171" s="67">
        <v>271.5</v>
      </c>
      <c r="E171" s="67">
        <f t="shared" si="8"/>
        <v>291.5</v>
      </c>
      <c r="F171" s="68">
        <v>981</v>
      </c>
      <c r="G171" s="68">
        <f t="shared" si="7"/>
        <v>1272.5</v>
      </c>
      <c r="H171" s="69">
        <v>150</v>
      </c>
      <c r="I171" s="73">
        <v>46</v>
      </c>
      <c r="J171" s="69"/>
      <c r="K171" s="69">
        <v>120</v>
      </c>
      <c r="L171" s="69">
        <v>120</v>
      </c>
      <c r="M171" s="69">
        <v>110</v>
      </c>
      <c r="N171" s="69">
        <v>20</v>
      </c>
      <c r="O171" s="69" t="s">
        <v>30</v>
      </c>
      <c r="P171" s="70">
        <f t="shared" si="9"/>
        <v>3.627478362633747E-4</v>
      </c>
      <c r="Q171" s="11">
        <v>2.0177581761063697E-5</v>
      </c>
      <c r="R171" s="12">
        <v>3.9925268087937966E-5</v>
      </c>
      <c r="S171" s="13">
        <v>1.9153387530326194E-4</v>
      </c>
      <c r="T171" s="12">
        <v>1.1111111111111112E-4</v>
      </c>
      <c r="U171" s="14">
        <v>3.627478362633747E-4</v>
      </c>
    </row>
    <row r="172" spans="1:21" ht="25.5" thickTop="1" thickBot="1">
      <c r="A172" s="65" t="s">
        <v>381</v>
      </c>
      <c r="B172" s="66" t="s">
        <v>382</v>
      </c>
      <c r="C172" s="67">
        <v>1540</v>
      </c>
      <c r="D172" s="67">
        <v>1610</v>
      </c>
      <c r="E172" s="67">
        <f t="shared" si="8"/>
        <v>1575</v>
      </c>
      <c r="F172" s="68">
        <v>1870</v>
      </c>
      <c r="G172" s="68">
        <f t="shared" si="7"/>
        <v>3445</v>
      </c>
      <c r="H172" s="69">
        <v>1000</v>
      </c>
      <c r="I172" s="73">
        <v>291</v>
      </c>
      <c r="J172" s="69">
        <v>0</v>
      </c>
      <c r="K172" s="69">
        <v>400</v>
      </c>
      <c r="L172" s="69">
        <v>0</v>
      </c>
      <c r="M172" s="69">
        <v>0</v>
      </c>
      <c r="N172" s="69">
        <v>200</v>
      </c>
      <c r="O172" s="69" t="s">
        <v>23</v>
      </c>
      <c r="P172" s="70">
        <f t="shared" si="9"/>
        <v>9.117895924295789E-4</v>
      </c>
      <c r="Q172" s="11">
        <v>5.4626144728380696E-5</v>
      </c>
      <c r="R172" s="12">
        <v>3.0711744683029199E-4</v>
      </c>
      <c r="S172" s="13">
        <v>5.5004600087090621E-4</v>
      </c>
      <c r="T172" s="12">
        <v>0</v>
      </c>
      <c r="U172" s="14">
        <v>9.117895924295789E-4</v>
      </c>
    </row>
    <row r="173" spans="1:21" ht="16.5" thickTop="1" thickBot="1">
      <c r="A173" s="65" t="s">
        <v>383</v>
      </c>
      <c r="B173" s="66" t="s">
        <v>384</v>
      </c>
      <c r="C173" s="67">
        <v>934.6</v>
      </c>
      <c r="D173" s="67">
        <v>1551.6</v>
      </c>
      <c r="E173" s="67">
        <f t="shared" si="8"/>
        <v>1243.0999999999999</v>
      </c>
      <c r="F173" s="68">
        <v>10822</v>
      </c>
      <c r="G173" s="68">
        <f t="shared" si="7"/>
        <v>12065.1</v>
      </c>
      <c r="H173" s="69">
        <v>2100</v>
      </c>
      <c r="I173" s="73">
        <v>566</v>
      </c>
      <c r="J173" s="69">
        <v>0</v>
      </c>
      <c r="K173" s="69">
        <v>199</v>
      </c>
      <c r="L173" s="69">
        <v>0</v>
      </c>
      <c r="M173" s="69">
        <v>48</v>
      </c>
      <c r="N173" s="69">
        <v>45</v>
      </c>
      <c r="O173" s="69" t="s">
        <v>30</v>
      </c>
      <c r="P173" s="70">
        <f t="shared" si="9"/>
        <v>1.5268825174295823E-3</v>
      </c>
      <c r="Q173" s="11">
        <v>1.9131201705729634E-4</v>
      </c>
      <c r="R173" s="12">
        <v>6.4494663834361319E-4</v>
      </c>
      <c r="S173" s="13">
        <v>5.7951275091756176E-4</v>
      </c>
      <c r="T173" s="12">
        <v>1.1111111111111112E-4</v>
      </c>
      <c r="U173" s="14">
        <v>1.5268825174295823E-3</v>
      </c>
    </row>
    <row r="174" spans="1:21" ht="16.5" thickTop="1" thickBot="1">
      <c r="A174" s="65" t="s">
        <v>385</v>
      </c>
      <c r="B174" s="66" t="s">
        <v>386</v>
      </c>
      <c r="C174" s="67">
        <v>520</v>
      </c>
      <c r="D174" s="67">
        <v>1234</v>
      </c>
      <c r="E174" s="67">
        <f t="shared" si="8"/>
        <v>877</v>
      </c>
      <c r="F174" s="68">
        <v>8178</v>
      </c>
      <c r="G174" s="68">
        <f t="shared" si="7"/>
        <v>9055</v>
      </c>
      <c r="H174" s="69">
        <v>2370</v>
      </c>
      <c r="I174" s="73">
        <v>515</v>
      </c>
      <c r="J174" s="69">
        <v>0</v>
      </c>
      <c r="K174" s="69">
        <v>0</v>
      </c>
      <c r="L174" s="69">
        <v>0</v>
      </c>
      <c r="M174" s="69">
        <v>0</v>
      </c>
      <c r="N174" s="69">
        <v>15</v>
      </c>
      <c r="O174" s="69" t="s">
        <v>30</v>
      </c>
      <c r="P174" s="70">
        <f t="shared" si="9"/>
        <v>1.0739083128242289E-3</v>
      </c>
      <c r="Q174" s="11">
        <v>1.4358192758069294E-4</v>
      </c>
      <c r="R174" s="12">
        <v>7.2786834898779212E-4</v>
      </c>
      <c r="S174" s="13">
        <v>9.134692514463263E-5</v>
      </c>
      <c r="T174" s="12">
        <v>1.1111111111111112E-4</v>
      </c>
      <c r="U174" s="14">
        <v>1.0739083128242289E-3</v>
      </c>
    </row>
    <row r="175" spans="1:21" ht="16.5" thickTop="1" thickBot="1">
      <c r="A175" s="65" t="s">
        <v>388</v>
      </c>
      <c r="B175" s="66" t="s">
        <v>389</v>
      </c>
      <c r="C175" s="67">
        <v>144</v>
      </c>
      <c r="D175" s="67">
        <v>174</v>
      </c>
      <c r="E175" s="67">
        <f t="shared" si="8"/>
        <v>159</v>
      </c>
      <c r="F175" s="68">
        <v>1549</v>
      </c>
      <c r="G175" s="68">
        <f t="shared" si="7"/>
        <v>1708</v>
      </c>
      <c r="H175" s="69">
        <v>40</v>
      </c>
      <c r="I175" s="73">
        <v>5</v>
      </c>
      <c r="J175" s="69">
        <v>0</v>
      </c>
      <c r="K175" s="69">
        <v>0</v>
      </c>
      <c r="L175" s="69">
        <v>0</v>
      </c>
      <c r="M175" s="69">
        <v>0</v>
      </c>
      <c r="N175" s="69">
        <v>12</v>
      </c>
      <c r="O175" s="69" t="s">
        <v>23</v>
      </c>
      <c r="P175" s="70">
        <f t="shared" si="9"/>
        <v>5.1154548892185778E-5</v>
      </c>
      <c r="Q175" s="11">
        <v>2.7083151000311821E-5</v>
      </c>
      <c r="R175" s="12">
        <v>1.2284697873211681E-5</v>
      </c>
      <c r="S175" s="13">
        <v>1.1786700018662276E-5</v>
      </c>
      <c r="T175" s="12">
        <v>0</v>
      </c>
      <c r="U175" s="14">
        <v>5.1154548892185778E-5</v>
      </c>
    </row>
    <row r="176" spans="1:21" ht="16.5" thickTop="1" thickBot="1">
      <c r="A176" s="65" t="s">
        <v>390</v>
      </c>
      <c r="B176" s="66" t="s">
        <v>391</v>
      </c>
      <c r="C176" s="67">
        <v>184</v>
      </c>
      <c r="D176" s="67">
        <v>204</v>
      </c>
      <c r="E176" s="67">
        <f t="shared" si="8"/>
        <v>194</v>
      </c>
      <c r="F176" s="68">
        <v>15326</v>
      </c>
      <c r="G176" s="68">
        <f t="shared" si="7"/>
        <v>15520</v>
      </c>
      <c r="H176" s="69">
        <v>135</v>
      </c>
      <c r="I176" s="73">
        <v>39</v>
      </c>
      <c r="J176" s="69">
        <v>0</v>
      </c>
      <c r="K176" s="69">
        <v>80</v>
      </c>
      <c r="L176" s="69">
        <v>0</v>
      </c>
      <c r="M176" s="69">
        <v>0</v>
      </c>
      <c r="N176" s="69">
        <v>20</v>
      </c>
      <c r="O176" s="69" t="s">
        <v>23</v>
      </c>
      <c r="P176" s="70">
        <f t="shared" si="9"/>
        <v>3.857784980565542E-4</v>
      </c>
      <c r="Q176" s="11">
        <v>2.4609514257894582E-4</v>
      </c>
      <c r="R176" s="12">
        <v>4.146085532208942E-5</v>
      </c>
      <c r="S176" s="13">
        <v>9.8222500155518953E-5</v>
      </c>
      <c r="T176" s="12">
        <v>0</v>
      </c>
      <c r="U176" s="14">
        <v>3.857784980565542E-4</v>
      </c>
    </row>
    <row r="177" spans="1:21" ht="16.5" thickTop="1" thickBot="1">
      <c r="A177" s="65" t="s">
        <v>392</v>
      </c>
      <c r="B177" s="66" t="s">
        <v>393</v>
      </c>
      <c r="C177" s="67">
        <v>362.9</v>
      </c>
      <c r="D177" s="67">
        <v>237.7</v>
      </c>
      <c r="E177" s="67">
        <f t="shared" si="8"/>
        <v>300.29999999999995</v>
      </c>
      <c r="F177" s="68">
        <v>2342</v>
      </c>
      <c r="G177" s="68">
        <f t="shared" si="7"/>
        <v>2642.3</v>
      </c>
      <c r="H177" s="69">
        <v>350</v>
      </c>
      <c r="I177" s="73">
        <v>52</v>
      </c>
      <c r="J177" s="69">
        <v>0</v>
      </c>
      <c r="K177" s="69">
        <v>52</v>
      </c>
      <c r="L177" s="69">
        <v>0</v>
      </c>
      <c r="M177" s="69">
        <v>0</v>
      </c>
      <c r="N177" s="69">
        <v>20</v>
      </c>
      <c r="O177" s="69" t="s">
        <v>23</v>
      </c>
      <c r="P177" s="70">
        <f t="shared" si="9"/>
        <v>2.1421597165022593E-4</v>
      </c>
      <c r="Q177" s="11">
        <v>4.1898015156981225E-5</v>
      </c>
      <c r="R177" s="12">
        <v>1.0749110639060221E-4</v>
      </c>
      <c r="S177" s="13">
        <v>6.4826850102642501E-5</v>
      </c>
      <c r="T177" s="12">
        <v>0</v>
      </c>
      <c r="U177" s="14">
        <v>2.1421597165022593E-4</v>
      </c>
    </row>
    <row r="178" spans="1:21" ht="16.5" thickTop="1" thickBot="1">
      <c r="A178" s="65" t="s">
        <v>394</v>
      </c>
      <c r="B178" s="66" t="s">
        <v>395</v>
      </c>
      <c r="C178" s="67">
        <v>29314</v>
      </c>
      <c r="D178" s="67">
        <v>29638.349999999991</v>
      </c>
      <c r="E178" s="67">
        <f t="shared" si="8"/>
        <v>29476.174999999996</v>
      </c>
      <c r="F178" s="68">
        <v>9210</v>
      </c>
      <c r="G178" s="68">
        <f t="shared" si="7"/>
        <v>38686.174999999996</v>
      </c>
      <c r="H178" s="69">
        <v>569</v>
      </c>
      <c r="I178" s="73">
        <v>113</v>
      </c>
      <c r="J178" s="69">
        <v>0</v>
      </c>
      <c r="K178" s="69">
        <v>60</v>
      </c>
      <c r="L178" s="69">
        <v>0</v>
      </c>
      <c r="M178" s="69">
        <v>0</v>
      </c>
      <c r="N178" s="69">
        <v>25</v>
      </c>
      <c r="O178" s="69" t="s">
        <v>23</v>
      </c>
      <c r="P178" s="70">
        <f t="shared" si="9"/>
        <v>8.8935197614753881E-4</v>
      </c>
      <c r="Q178" s="11">
        <v>6.134329737409181E-4</v>
      </c>
      <c r="R178" s="12">
        <v>1.7474982724643618E-4</v>
      </c>
      <c r="S178" s="13">
        <v>1.0116917516018453E-4</v>
      </c>
      <c r="T178" s="12">
        <v>0</v>
      </c>
      <c r="U178" s="14">
        <v>8.8935197614753881E-4</v>
      </c>
    </row>
    <row r="179" spans="1:21" ht="16.5" thickTop="1" thickBot="1">
      <c r="A179" s="65" t="s">
        <v>396</v>
      </c>
      <c r="B179" s="66" t="s">
        <v>397</v>
      </c>
      <c r="C179" s="67">
        <v>240</v>
      </c>
      <c r="D179" s="67">
        <v>271</v>
      </c>
      <c r="E179" s="67">
        <f t="shared" si="8"/>
        <v>255.5</v>
      </c>
      <c r="F179" s="68">
        <v>3543</v>
      </c>
      <c r="G179" s="68">
        <f t="shared" si="7"/>
        <v>3798.5</v>
      </c>
      <c r="H179" s="69">
        <v>94</v>
      </c>
      <c r="I179" s="73">
        <v>7</v>
      </c>
      <c r="J179" s="69">
        <v>0</v>
      </c>
      <c r="K179" s="69">
        <v>53</v>
      </c>
      <c r="L179" s="69">
        <v>0</v>
      </c>
      <c r="M179" s="69">
        <v>0</v>
      </c>
      <c r="N179" s="69">
        <v>10</v>
      </c>
      <c r="O179" s="69" t="s">
        <v>23</v>
      </c>
      <c r="P179" s="70">
        <f t="shared" si="9"/>
        <v>1.1758503406042925E-4</v>
      </c>
      <c r="Q179" s="11">
        <v>6.023146901328129E-5</v>
      </c>
      <c r="R179" s="12">
        <v>2.8869040002047448E-5</v>
      </c>
      <c r="S179" s="13">
        <v>2.8484525045100496E-5</v>
      </c>
      <c r="T179" s="12">
        <v>0</v>
      </c>
      <c r="U179" s="14">
        <v>1.1758503406042925E-4</v>
      </c>
    </row>
    <row r="180" spans="1:21" ht="16.5" thickTop="1" thickBot="1">
      <c r="A180" s="65" t="s">
        <v>398</v>
      </c>
      <c r="B180" s="66" t="s">
        <v>399</v>
      </c>
      <c r="C180" s="67">
        <v>3339</v>
      </c>
      <c r="D180" s="67">
        <v>3210</v>
      </c>
      <c r="E180" s="67">
        <f t="shared" si="8"/>
        <v>3274.5</v>
      </c>
      <c r="F180" s="68">
        <v>6799</v>
      </c>
      <c r="G180" s="68">
        <f t="shared" si="7"/>
        <v>10073.5</v>
      </c>
      <c r="H180" s="69">
        <v>1216</v>
      </c>
      <c r="I180" s="73">
        <v>209</v>
      </c>
      <c r="J180" s="69">
        <v>0</v>
      </c>
      <c r="K180" s="69">
        <v>295</v>
      </c>
      <c r="L180" s="69">
        <v>0</v>
      </c>
      <c r="M180" s="69">
        <v>0</v>
      </c>
      <c r="N180" s="69">
        <v>4</v>
      </c>
      <c r="O180" s="69" t="s">
        <v>23</v>
      </c>
      <c r="P180" s="70">
        <f t="shared" si="9"/>
        <v>1.0684993625056497E-3</v>
      </c>
      <c r="Q180" s="11">
        <v>1.5973192131243626E-4</v>
      </c>
      <c r="R180" s="12">
        <v>3.7345481534563509E-4</v>
      </c>
      <c r="S180" s="13">
        <v>5.3531262584757832E-4</v>
      </c>
      <c r="T180" s="12">
        <v>0</v>
      </c>
      <c r="U180" s="14">
        <v>1.0684993625056497E-3</v>
      </c>
    </row>
    <row r="181" spans="1:21" ht="16.5" thickTop="1" thickBot="1">
      <c r="A181" s="65" t="s">
        <v>400</v>
      </c>
      <c r="B181" s="66" t="s">
        <v>401</v>
      </c>
      <c r="C181" s="67">
        <v>2701</v>
      </c>
      <c r="D181" s="67">
        <v>2887</v>
      </c>
      <c r="E181" s="67">
        <f t="shared" si="8"/>
        <v>2794</v>
      </c>
      <c r="F181" s="68">
        <v>6475</v>
      </c>
      <c r="G181" s="68">
        <f t="shared" si="7"/>
        <v>9269</v>
      </c>
      <c r="H181" s="69">
        <v>2500</v>
      </c>
      <c r="I181" s="73">
        <v>757</v>
      </c>
      <c r="J181" s="69">
        <v>0</v>
      </c>
      <c r="K181" s="69">
        <v>200</v>
      </c>
      <c r="L181" s="69">
        <v>0</v>
      </c>
      <c r="M181" s="69">
        <v>0</v>
      </c>
      <c r="N181" s="69">
        <v>90</v>
      </c>
      <c r="O181" s="69" t="s">
        <v>23</v>
      </c>
      <c r="P181" s="70">
        <f t="shared" si="9"/>
        <v>1.4137391676443906E-3</v>
      </c>
      <c r="Q181" s="11">
        <v>1.4697524977862428E-4</v>
      </c>
      <c r="R181" s="12">
        <v>7.6779361707573004E-4</v>
      </c>
      <c r="S181" s="13">
        <v>4.9897030079003627E-4</v>
      </c>
      <c r="T181" s="12">
        <v>0</v>
      </c>
      <c r="U181" s="14">
        <v>1.4137391676443906E-3</v>
      </c>
    </row>
    <row r="182" spans="1:21" ht="16.5" thickTop="1" thickBot="1">
      <c r="A182" s="65" t="s">
        <v>402</v>
      </c>
      <c r="B182" s="66" t="s">
        <v>403</v>
      </c>
      <c r="C182" s="67">
        <v>30917</v>
      </c>
      <c r="D182" s="67">
        <v>48956</v>
      </c>
      <c r="E182" s="67">
        <f t="shared" si="8"/>
        <v>39936.5</v>
      </c>
      <c r="F182" s="68">
        <v>17816</v>
      </c>
      <c r="G182" s="68">
        <f t="shared" si="7"/>
        <v>57752.5</v>
      </c>
      <c r="H182" s="69">
        <v>4800</v>
      </c>
      <c r="I182" s="73">
        <v>496</v>
      </c>
      <c r="J182" s="69">
        <v>0</v>
      </c>
      <c r="K182" s="69">
        <v>12</v>
      </c>
      <c r="L182" s="69">
        <v>0</v>
      </c>
      <c r="M182" s="69">
        <v>0</v>
      </c>
      <c r="N182" s="69">
        <v>110</v>
      </c>
      <c r="O182" s="69" t="s">
        <v>30</v>
      </c>
      <c r="P182" s="70">
        <f t="shared" si="9"/>
        <v>3.0068816673798175E-3</v>
      </c>
      <c r="Q182" s="11">
        <v>9.15760935682382E-4</v>
      </c>
      <c r="R182" s="12">
        <v>1.4741637447854017E-3</v>
      </c>
      <c r="S182" s="13">
        <v>5.0584587580092266E-4</v>
      </c>
      <c r="T182" s="12">
        <v>1.1111111111111112E-4</v>
      </c>
      <c r="U182" s="14">
        <v>3.0068816673798175E-3</v>
      </c>
    </row>
    <row r="183" spans="1:21" ht="16.5" thickTop="1" thickBot="1">
      <c r="A183" s="65" t="s">
        <v>404</v>
      </c>
      <c r="B183" s="66" t="s">
        <v>405</v>
      </c>
      <c r="C183" s="67">
        <v>337</v>
      </c>
      <c r="D183" s="67">
        <v>342</v>
      </c>
      <c r="E183" s="67">
        <f t="shared" si="8"/>
        <v>339.5</v>
      </c>
      <c r="F183" s="68">
        <v>11209</v>
      </c>
      <c r="G183" s="68">
        <f t="shared" si="7"/>
        <v>11548.5</v>
      </c>
      <c r="H183" s="69">
        <v>65</v>
      </c>
      <c r="I183" s="73" t="s">
        <v>0</v>
      </c>
      <c r="J183" s="69">
        <v>0</v>
      </c>
      <c r="K183" s="69">
        <v>23</v>
      </c>
      <c r="L183" s="69">
        <v>0</v>
      </c>
      <c r="M183" s="69">
        <v>0</v>
      </c>
      <c r="N183" s="69">
        <v>0</v>
      </c>
      <c r="O183" s="69" t="s">
        <v>23</v>
      </c>
      <c r="P183" s="70">
        <f t="shared" si="9"/>
        <v>2.2567428292464531E-4</v>
      </c>
      <c r="Q183" s="11">
        <v>1.8312047384490696E-4</v>
      </c>
      <c r="R183" s="12">
        <v>1.9962634043968983E-5</v>
      </c>
      <c r="S183" s="13">
        <v>2.2591175035769361E-5</v>
      </c>
      <c r="T183" s="12">
        <v>0</v>
      </c>
      <c r="U183" s="14">
        <v>2.2567428292464531E-4</v>
      </c>
    </row>
    <row r="184" spans="1:21" ht="16.5" thickTop="1" thickBot="1">
      <c r="A184" s="65" t="s">
        <v>406</v>
      </c>
      <c r="B184" s="66" t="s">
        <v>407</v>
      </c>
      <c r="C184" s="67">
        <v>1391.27</v>
      </c>
      <c r="D184" s="67">
        <v>1433.27</v>
      </c>
      <c r="E184" s="67">
        <f t="shared" si="8"/>
        <v>1412.27</v>
      </c>
      <c r="F184" s="68">
        <v>534</v>
      </c>
      <c r="G184" s="68">
        <f t="shared" si="7"/>
        <v>1946.27</v>
      </c>
      <c r="H184" s="69">
        <v>640</v>
      </c>
      <c r="I184" s="73">
        <v>287</v>
      </c>
      <c r="J184" s="69">
        <v>0</v>
      </c>
      <c r="K184" s="69">
        <v>182</v>
      </c>
      <c r="L184" s="69">
        <v>0</v>
      </c>
      <c r="M184" s="69">
        <v>0</v>
      </c>
      <c r="N184" s="69">
        <v>0</v>
      </c>
      <c r="O184" s="69" t="s">
        <v>23</v>
      </c>
      <c r="P184" s="70">
        <f t="shared" si="9"/>
        <v>4.6609715534073643E-4</v>
      </c>
      <c r="Q184" s="11">
        <v>3.0861313991438456E-5</v>
      </c>
      <c r="R184" s="12">
        <v>1.9655516597138689E-4</v>
      </c>
      <c r="S184" s="13">
        <v>2.3868067537791105E-4</v>
      </c>
      <c r="T184" s="12">
        <v>0</v>
      </c>
      <c r="U184" s="14">
        <v>4.6609715534073643E-4</v>
      </c>
    </row>
    <row r="185" spans="1:21" ht="16.5" thickTop="1" thickBot="1">
      <c r="A185" s="65" t="s">
        <v>408</v>
      </c>
      <c r="B185" s="66" t="s">
        <v>409</v>
      </c>
      <c r="C185" s="67">
        <v>4590</v>
      </c>
      <c r="D185" s="67">
        <v>6086</v>
      </c>
      <c r="E185" s="67">
        <f t="shared" si="8"/>
        <v>5338</v>
      </c>
      <c r="F185" s="68">
        <v>2736</v>
      </c>
      <c r="G185" s="68">
        <f t="shared" si="7"/>
        <v>8074</v>
      </c>
      <c r="H185" s="69">
        <v>600</v>
      </c>
      <c r="I185" s="73">
        <v>528</v>
      </c>
      <c r="J185" s="69">
        <v>0</v>
      </c>
      <c r="K185" s="69">
        <v>0</v>
      </c>
      <c r="L185" s="69">
        <v>0</v>
      </c>
      <c r="M185" s="69">
        <v>0</v>
      </c>
      <c r="N185" s="69">
        <v>0</v>
      </c>
      <c r="O185" s="69" t="s">
        <v>23</v>
      </c>
      <c r="P185" s="70">
        <f t="shared" si="9"/>
        <v>5.5883550155440471E-4</v>
      </c>
      <c r="Q185" s="11">
        <v>1.2802655806587685E-4</v>
      </c>
      <c r="R185" s="12">
        <v>1.8427046809817521E-4</v>
      </c>
      <c r="S185" s="13">
        <v>2.465384753903526E-4</v>
      </c>
      <c r="T185" s="12">
        <v>0</v>
      </c>
      <c r="U185" s="14">
        <v>5.5883550155440471E-4</v>
      </c>
    </row>
    <row r="186" spans="1:21" ht="16.5" thickTop="1" thickBot="1">
      <c r="A186" s="65" t="s">
        <v>410</v>
      </c>
      <c r="B186" s="66" t="s">
        <v>411</v>
      </c>
      <c r="C186" s="67">
        <v>1862.9</v>
      </c>
      <c r="D186" s="67">
        <v>2091.1999999999998</v>
      </c>
      <c r="E186" s="67">
        <f t="shared" si="8"/>
        <v>1977.05</v>
      </c>
      <c r="F186" s="68">
        <v>24006</v>
      </c>
      <c r="G186" s="68">
        <f t="shared" si="7"/>
        <v>25983.05</v>
      </c>
      <c r="H186" s="69">
        <v>1200</v>
      </c>
      <c r="I186" s="73">
        <v>886</v>
      </c>
      <c r="J186" s="69"/>
      <c r="K186" s="69">
        <v>385</v>
      </c>
      <c r="L186" s="69">
        <v>125</v>
      </c>
      <c r="M186" s="69"/>
      <c r="N186" s="69">
        <v>80</v>
      </c>
      <c r="O186" s="69" t="s">
        <v>30</v>
      </c>
      <c r="P186" s="70">
        <f t="shared" si="9"/>
        <v>1.535995668584488E-3</v>
      </c>
      <c r="Q186" s="11">
        <v>4.1200402025682204E-4</v>
      </c>
      <c r="R186" s="12">
        <v>3.6854093619635042E-4</v>
      </c>
      <c r="S186" s="13">
        <v>6.4433960102020427E-4</v>
      </c>
      <c r="T186" s="12">
        <v>1.1111111111111112E-4</v>
      </c>
      <c r="U186" s="14">
        <v>1.535995668584488E-3</v>
      </c>
    </row>
    <row r="187" spans="1:21" ht="16.5" thickTop="1" thickBot="1">
      <c r="A187" s="65" t="s">
        <v>412</v>
      </c>
      <c r="B187" s="66" t="s">
        <v>413</v>
      </c>
      <c r="C187" s="67">
        <v>1452</v>
      </c>
      <c r="D187" s="67">
        <v>3479</v>
      </c>
      <c r="E187" s="67">
        <f t="shared" si="8"/>
        <v>2465.5</v>
      </c>
      <c r="F187" s="68">
        <v>4955</v>
      </c>
      <c r="G187" s="68">
        <f t="shared" si="7"/>
        <v>7420.5</v>
      </c>
      <c r="H187" s="69">
        <v>1810</v>
      </c>
      <c r="I187" s="73">
        <v>235</v>
      </c>
      <c r="J187" s="69">
        <v>0</v>
      </c>
      <c r="K187" s="69">
        <v>15</v>
      </c>
      <c r="L187" s="69">
        <v>0</v>
      </c>
      <c r="M187" s="69">
        <v>0</v>
      </c>
      <c r="N187" s="69">
        <v>21</v>
      </c>
      <c r="O187" s="69" t="s">
        <v>30</v>
      </c>
      <c r="P187" s="70">
        <f t="shared" si="9"/>
        <v>8.8737095473836027E-4</v>
      </c>
      <c r="Q187" s="11">
        <v>1.1766424004555847E-4</v>
      </c>
      <c r="R187" s="12">
        <v>5.7215980344483403E-4</v>
      </c>
      <c r="S187" s="13">
        <v>8.6435800136856682E-5</v>
      </c>
      <c r="T187" s="12">
        <v>1.1111111111111112E-4</v>
      </c>
      <c r="U187" s="14">
        <v>8.8737095473836027E-4</v>
      </c>
    </row>
    <row r="188" spans="1:21" ht="16.5" thickTop="1" thickBot="1">
      <c r="A188" s="65" t="s">
        <v>414</v>
      </c>
      <c r="B188" s="66" t="s">
        <v>415</v>
      </c>
      <c r="C188" s="67">
        <v>2176</v>
      </c>
      <c r="D188" s="67">
        <v>2210.1800000000003</v>
      </c>
      <c r="E188" s="67">
        <f t="shared" si="8"/>
        <v>2193.09</v>
      </c>
      <c r="F188" s="68">
        <v>1020</v>
      </c>
      <c r="G188" s="68">
        <f t="shared" si="7"/>
        <v>3213.09</v>
      </c>
      <c r="H188" s="69">
        <v>1576</v>
      </c>
      <c r="I188" s="73">
        <v>267</v>
      </c>
      <c r="J188" s="69">
        <v>0</v>
      </c>
      <c r="K188" s="69">
        <v>300</v>
      </c>
      <c r="L188" s="69">
        <v>0</v>
      </c>
      <c r="M188" s="69">
        <v>0</v>
      </c>
      <c r="N188" s="69">
        <v>30</v>
      </c>
      <c r="O188" s="69" t="s">
        <v>23</v>
      </c>
      <c r="P188" s="70">
        <f t="shared" si="9"/>
        <v>8.3159787667865242E-4</v>
      </c>
      <c r="Q188" s="11">
        <v>5.0948830004444915E-5</v>
      </c>
      <c r="R188" s="12">
        <v>4.8401709620454021E-4</v>
      </c>
      <c r="S188" s="13">
        <v>2.9663195046966727E-4</v>
      </c>
      <c r="T188" s="12">
        <v>0</v>
      </c>
      <c r="U188" s="14">
        <v>8.3159787667865242E-4</v>
      </c>
    </row>
    <row r="189" spans="1:21" ht="16.5" thickTop="1" thickBot="1">
      <c r="A189" s="65" t="s">
        <v>416</v>
      </c>
      <c r="B189" s="66" t="s">
        <v>417</v>
      </c>
      <c r="C189" s="67">
        <v>2432</v>
      </c>
      <c r="D189" s="67">
        <v>2172</v>
      </c>
      <c r="E189" s="67">
        <f t="shared" si="8"/>
        <v>2302</v>
      </c>
      <c r="F189" s="68">
        <v>13970</v>
      </c>
      <c r="G189" s="68">
        <f t="shared" si="7"/>
        <v>16272</v>
      </c>
      <c r="H189" s="69">
        <v>950</v>
      </c>
      <c r="I189" s="73">
        <v>114</v>
      </c>
      <c r="J189" s="69">
        <v>0</v>
      </c>
      <c r="K189" s="69">
        <v>0</v>
      </c>
      <c r="L189" s="69">
        <v>0</v>
      </c>
      <c r="M189" s="69">
        <v>0</v>
      </c>
      <c r="N189" s="69">
        <v>25</v>
      </c>
      <c r="O189" s="69" t="s">
        <v>30</v>
      </c>
      <c r="P189" s="70">
        <f t="shared" si="9"/>
        <v>7.3554112592714267E-4</v>
      </c>
      <c r="Q189" s="11">
        <v>2.5801934020905967E-4</v>
      </c>
      <c r="R189" s="12">
        <v>2.9176157448877743E-4</v>
      </c>
      <c r="S189" s="13">
        <v>7.4649100118194398E-5</v>
      </c>
      <c r="T189" s="12">
        <v>1.1111111111111112E-4</v>
      </c>
      <c r="U189" s="14">
        <v>7.3554112592714267E-4</v>
      </c>
    </row>
    <row r="190" spans="1:21" ht="25.5" thickTop="1" thickBot="1">
      <c r="A190" s="65" t="s">
        <v>418</v>
      </c>
      <c r="B190" s="66" t="s">
        <v>419</v>
      </c>
      <c r="C190" s="67">
        <v>21474</v>
      </c>
      <c r="D190" s="67">
        <v>21704</v>
      </c>
      <c r="E190" s="67">
        <f t="shared" si="8"/>
        <v>21589</v>
      </c>
      <c r="F190" s="68">
        <v>49441</v>
      </c>
      <c r="G190" s="68">
        <f t="shared" si="7"/>
        <v>71030</v>
      </c>
      <c r="H190" s="69">
        <v>750</v>
      </c>
      <c r="I190" s="73">
        <v>268</v>
      </c>
      <c r="J190" s="69">
        <v>0</v>
      </c>
      <c r="K190" s="69">
        <v>35</v>
      </c>
      <c r="L190" s="69">
        <v>0</v>
      </c>
      <c r="M190" s="69">
        <v>0</v>
      </c>
      <c r="N190" s="69">
        <v>15</v>
      </c>
      <c r="O190" s="69" t="s">
        <v>30</v>
      </c>
      <c r="P190" s="70">
        <f t="shared" si="9"/>
        <v>1.611151596549968E-3</v>
      </c>
      <c r="Q190" s="11">
        <v>1.12629755008908E-3</v>
      </c>
      <c r="R190" s="12">
        <v>2.30338085122719E-4</v>
      </c>
      <c r="S190" s="13">
        <v>1.4340485022705767E-4</v>
      </c>
      <c r="T190" s="12">
        <v>1.1111111111111112E-4</v>
      </c>
      <c r="U190" s="14">
        <v>1.611151596549968E-3</v>
      </c>
    </row>
    <row r="191" spans="1:21" ht="16.5" thickTop="1" thickBot="1">
      <c r="A191" s="65" t="s">
        <v>420</v>
      </c>
      <c r="B191" s="66" t="s">
        <v>421</v>
      </c>
      <c r="C191" s="67">
        <v>863.2</v>
      </c>
      <c r="D191" s="67">
        <v>1264.2</v>
      </c>
      <c r="E191" s="67">
        <f t="shared" si="8"/>
        <v>1063.7</v>
      </c>
      <c r="F191" s="68">
        <v>12014</v>
      </c>
      <c r="G191" s="68">
        <f t="shared" si="7"/>
        <v>13077.7</v>
      </c>
      <c r="H191" s="69">
        <v>2020</v>
      </c>
      <c r="I191" s="73">
        <v>831</v>
      </c>
      <c r="J191" s="69">
        <v>0</v>
      </c>
      <c r="K191" s="69">
        <v>18</v>
      </c>
      <c r="L191" s="69">
        <v>0</v>
      </c>
      <c r="M191" s="69">
        <v>0</v>
      </c>
      <c r="N191" s="69">
        <v>30</v>
      </c>
      <c r="O191" s="69" t="s">
        <v>30</v>
      </c>
      <c r="P191" s="70">
        <f t="shared" si="9"/>
        <v>1.178519710666677E-3</v>
      </c>
      <c r="Q191" s="11">
        <v>2.0736845657890981E-4</v>
      </c>
      <c r="R191" s="12">
        <v>6.2037724259718981E-4</v>
      </c>
      <c r="S191" s="13">
        <v>2.3966290037946627E-4</v>
      </c>
      <c r="T191" s="12">
        <v>1.1111111111111112E-4</v>
      </c>
      <c r="U191" s="14">
        <v>1.178519710666677E-3</v>
      </c>
    </row>
    <row r="192" spans="1:21" ht="25.5" thickTop="1" thickBot="1">
      <c r="A192" s="65" t="s">
        <v>422</v>
      </c>
      <c r="B192" s="66" t="s">
        <v>423</v>
      </c>
      <c r="C192" s="67">
        <v>9465</v>
      </c>
      <c r="D192" s="67">
        <v>11075</v>
      </c>
      <c r="E192" s="67">
        <f t="shared" si="8"/>
        <v>10270</v>
      </c>
      <c r="F192" s="68">
        <v>10576</v>
      </c>
      <c r="G192" s="68">
        <f t="shared" si="7"/>
        <v>20846</v>
      </c>
      <c r="H192" s="69">
        <v>1600</v>
      </c>
      <c r="I192" s="73">
        <v>236</v>
      </c>
      <c r="J192" s="69">
        <v>0</v>
      </c>
      <c r="K192" s="69">
        <v>50</v>
      </c>
      <c r="L192" s="69">
        <v>0</v>
      </c>
      <c r="M192" s="69">
        <v>0</v>
      </c>
      <c r="N192" s="69">
        <v>6</v>
      </c>
      <c r="O192" s="69" t="s">
        <v>23</v>
      </c>
      <c r="P192" s="70">
        <f t="shared" si="9"/>
        <v>9.6435817818236558E-4</v>
      </c>
      <c r="Q192" s="11">
        <v>3.305476380283959E-4</v>
      </c>
      <c r="R192" s="12">
        <v>4.9138791492846722E-4</v>
      </c>
      <c r="S192" s="13">
        <v>1.4242262522550249E-4</v>
      </c>
      <c r="T192" s="12">
        <v>0</v>
      </c>
      <c r="U192" s="14">
        <v>9.6435817818236558E-4</v>
      </c>
    </row>
    <row r="193" spans="1:21" ht="25.5" thickTop="1" thickBot="1">
      <c r="A193" s="65" t="s">
        <v>424</v>
      </c>
      <c r="B193" s="66" t="s">
        <v>425</v>
      </c>
      <c r="C193" s="67">
        <v>2221</v>
      </c>
      <c r="D193" s="67">
        <v>3226</v>
      </c>
      <c r="E193" s="67">
        <f t="shared" si="8"/>
        <v>2723.5</v>
      </c>
      <c r="F193" s="68">
        <v>9845</v>
      </c>
      <c r="G193" s="68">
        <f t="shared" si="7"/>
        <v>12568.5</v>
      </c>
      <c r="H193" s="69">
        <v>600</v>
      </c>
      <c r="I193" s="73">
        <v>352</v>
      </c>
      <c r="J193" s="69"/>
      <c r="K193" s="69"/>
      <c r="L193" s="69"/>
      <c r="M193" s="69"/>
      <c r="N193" s="69"/>
      <c r="O193" s="69" t="s">
        <v>23</v>
      </c>
      <c r="P193" s="70">
        <f t="shared" si="9"/>
        <v>4.945561458192389E-4</v>
      </c>
      <c r="Q193" s="11">
        <v>1.9929425254532735E-4</v>
      </c>
      <c r="R193" s="12">
        <v>1.8427046809817521E-4</v>
      </c>
      <c r="S193" s="13">
        <v>1.1099142517573641E-4</v>
      </c>
      <c r="T193" s="12">
        <v>0</v>
      </c>
      <c r="U193" s="14">
        <v>4.945561458192389E-4</v>
      </c>
    </row>
    <row r="194" spans="1:21" ht="25.5" thickTop="1" thickBot="1">
      <c r="A194" s="65" t="s">
        <v>426</v>
      </c>
      <c r="B194" s="66" t="s">
        <v>427</v>
      </c>
      <c r="C194" s="67">
        <v>101739</v>
      </c>
      <c r="D194" s="67">
        <v>99555</v>
      </c>
      <c r="E194" s="67">
        <f t="shared" si="8"/>
        <v>100647</v>
      </c>
      <c r="F194" s="68">
        <v>2557</v>
      </c>
      <c r="G194" s="68">
        <f t="shared" si="7"/>
        <v>103204</v>
      </c>
      <c r="H194" s="69">
        <v>476</v>
      </c>
      <c r="I194" s="73">
        <v>305</v>
      </c>
      <c r="J194" s="69">
        <v>0</v>
      </c>
      <c r="K194" s="69">
        <v>80</v>
      </c>
      <c r="L194" s="69">
        <v>0</v>
      </c>
      <c r="M194" s="69">
        <v>0</v>
      </c>
      <c r="N194" s="69">
        <v>19</v>
      </c>
      <c r="O194" s="69" t="s">
        <v>30</v>
      </c>
      <c r="P194" s="70">
        <f t="shared" si="9"/>
        <v>2.0607465376335631E-3</v>
      </c>
      <c r="Q194" s="11">
        <v>1.6364692715668508E-3</v>
      </c>
      <c r="R194" s="12">
        <v>1.4618790469121901E-4</v>
      </c>
      <c r="S194" s="13">
        <v>1.6697825026438224E-4</v>
      </c>
      <c r="T194" s="12">
        <v>1.1111111111111112E-4</v>
      </c>
      <c r="U194" s="14">
        <v>2.0607465376335631E-3</v>
      </c>
    </row>
    <row r="195" spans="1:21" ht="25.5" thickTop="1" thickBot="1">
      <c r="A195" s="65" t="s">
        <v>428</v>
      </c>
      <c r="B195" s="66" t="s">
        <v>429</v>
      </c>
      <c r="C195" s="67">
        <v>2305.1999999999998</v>
      </c>
      <c r="D195" s="67">
        <v>2545.1999999999994</v>
      </c>
      <c r="E195" s="67">
        <f t="shared" si="8"/>
        <v>2425.1999999999998</v>
      </c>
      <c r="F195" s="68">
        <v>1203</v>
      </c>
      <c r="G195" s="68">
        <f t="shared" si="7"/>
        <v>3628.2</v>
      </c>
      <c r="H195" s="69">
        <v>745</v>
      </c>
      <c r="I195" s="73">
        <v>220</v>
      </c>
      <c r="J195" s="69">
        <v>0</v>
      </c>
      <c r="K195" s="69">
        <v>200</v>
      </c>
      <c r="L195" s="69">
        <v>0</v>
      </c>
      <c r="M195" s="69">
        <v>0</v>
      </c>
      <c r="N195" s="69">
        <v>0</v>
      </c>
      <c r="O195" s="69" t="s">
        <v>23</v>
      </c>
      <c r="P195" s="70">
        <f t="shared" si="9"/>
        <v>9.2674428113869367E-4</v>
      </c>
      <c r="Q195" s="11">
        <v>5.7531082236142472E-5</v>
      </c>
      <c r="R195" s="12">
        <v>2.2880249788856754E-4</v>
      </c>
      <c r="S195" s="13">
        <v>6.4041070101398363E-4</v>
      </c>
      <c r="T195" s="12">
        <v>0</v>
      </c>
      <c r="U195" s="14">
        <v>9.2674428113869367E-4</v>
      </c>
    </row>
    <row r="196" spans="1:21" ht="25.5" thickTop="1" thickBot="1">
      <c r="A196" s="65" t="s">
        <v>430</v>
      </c>
      <c r="B196" s="66" t="s">
        <v>431</v>
      </c>
      <c r="C196" s="67">
        <v>1630</v>
      </c>
      <c r="D196" s="67">
        <v>1612</v>
      </c>
      <c r="E196" s="67">
        <f t="shared" si="8"/>
        <v>1621</v>
      </c>
      <c r="F196" s="68">
        <v>13660</v>
      </c>
      <c r="G196" s="68">
        <f t="shared" si="7"/>
        <v>15281</v>
      </c>
      <c r="H196" s="69">
        <v>600</v>
      </c>
      <c r="I196" s="73">
        <v>150</v>
      </c>
      <c r="J196" s="69">
        <v>0</v>
      </c>
      <c r="K196" s="69">
        <v>540</v>
      </c>
      <c r="L196" s="69">
        <v>0</v>
      </c>
      <c r="M196" s="69">
        <v>60</v>
      </c>
      <c r="N196" s="69">
        <v>15</v>
      </c>
      <c r="O196" s="69" t="s">
        <v>30</v>
      </c>
      <c r="P196" s="70">
        <f t="shared" si="9"/>
        <v>9.5058121178223068E-4</v>
      </c>
      <c r="Q196" s="11">
        <v>2.4230540423639634E-4</v>
      </c>
      <c r="R196" s="12">
        <v>1.689145957566606E-4</v>
      </c>
      <c r="S196" s="13">
        <v>4.2825010067806265E-4</v>
      </c>
      <c r="T196" s="12">
        <v>1.1111111111111112E-4</v>
      </c>
      <c r="U196" s="14">
        <v>9.5058121178223068E-4</v>
      </c>
    </row>
    <row r="197" spans="1:21" ht="25.5" thickTop="1" thickBot="1">
      <c r="A197" s="65" t="s">
        <v>432</v>
      </c>
      <c r="B197" s="66" t="s">
        <v>433</v>
      </c>
      <c r="C197" s="67">
        <v>11355</v>
      </c>
      <c r="D197" s="67">
        <v>11827.5</v>
      </c>
      <c r="E197" s="67">
        <f t="shared" si="8"/>
        <v>11591.25</v>
      </c>
      <c r="F197" s="68">
        <v>23577</v>
      </c>
      <c r="G197" s="68">
        <f t="shared" ref="G197:G260" si="10">E197+F197</f>
        <v>35168.25</v>
      </c>
      <c r="H197" s="69">
        <v>850</v>
      </c>
      <c r="I197" s="73">
        <v>701</v>
      </c>
      <c r="J197" s="69">
        <v>0</v>
      </c>
      <c r="K197" s="69">
        <v>120</v>
      </c>
      <c r="L197" s="69">
        <v>120</v>
      </c>
      <c r="M197" s="69">
        <v>20</v>
      </c>
      <c r="N197" s="69">
        <v>107</v>
      </c>
      <c r="O197" s="69" t="s">
        <v>30</v>
      </c>
      <c r="P197" s="70">
        <f t="shared" si="9"/>
        <v>2.1454462482775019E-3</v>
      </c>
      <c r="Q197" s="11">
        <v>5.5765048311868625E-4</v>
      </c>
      <c r="R197" s="12">
        <v>2.7640570214726277E-4</v>
      </c>
      <c r="S197" s="13">
        <v>1.2002789519004417E-3</v>
      </c>
      <c r="T197" s="12">
        <v>1.1111111111111112E-4</v>
      </c>
      <c r="U197" s="14">
        <v>2.1454462482775019E-3</v>
      </c>
    </row>
    <row r="198" spans="1:21" ht="16.5" thickTop="1" thickBot="1">
      <c r="A198" s="65" t="s">
        <v>434</v>
      </c>
      <c r="B198" s="66" t="s">
        <v>435</v>
      </c>
      <c r="C198" s="67">
        <v>890.6</v>
      </c>
      <c r="D198" s="67">
        <v>942</v>
      </c>
      <c r="E198" s="67">
        <f t="shared" ref="E198:E261" si="11">(C198+D198)/2</f>
        <v>916.3</v>
      </c>
      <c r="F198" s="68">
        <v>8851</v>
      </c>
      <c r="G198" s="68">
        <f t="shared" si="10"/>
        <v>9767.2999999999993</v>
      </c>
      <c r="H198" s="69">
        <v>407</v>
      </c>
      <c r="I198" s="73">
        <v>52</v>
      </c>
      <c r="J198" s="69">
        <v>0</v>
      </c>
      <c r="K198" s="69">
        <v>8</v>
      </c>
      <c r="L198" s="69">
        <v>0</v>
      </c>
      <c r="M198" s="69">
        <v>0</v>
      </c>
      <c r="N198" s="69">
        <v>0</v>
      </c>
      <c r="O198" s="69" t="s">
        <v>23</v>
      </c>
      <c r="P198" s="70">
        <f t="shared" si="9"/>
        <v>2.9166011725174429E-4</v>
      </c>
      <c r="Q198" s="11">
        <v>1.5487661637315317E-4</v>
      </c>
      <c r="R198" s="12">
        <v>1.2499680085992885E-4</v>
      </c>
      <c r="S198" s="13">
        <v>1.1786700018662276E-5</v>
      </c>
      <c r="T198" s="12">
        <v>0</v>
      </c>
      <c r="U198" s="14">
        <v>2.9166011725174429E-4</v>
      </c>
    </row>
    <row r="199" spans="1:21" ht="25.5" thickTop="1" thickBot="1">
      <c r="A199" s="65" t="s">
        <v>436</v>
      </c>
      <c r="B199" s="66" t="s">
        <v>437</v>
      </c>
      <c r="C199" s="67">
        <v>16040</v>
      </c>
      <c r="D199" s="67">
        <v>17020</v>
      </c>
      <c r="E199" s="67">
        <f t="shared" si="11"/>
        <v>16530</v>
      </c>
      <c r="F199" s="68">
        <v>4279</v>
      </c>
      <c r="G199" s="68">
        <f t="shared" si="10"/>
        <v>20809</v>
      </c>
      <c r="H199" s="69">
        <v>480</v>
      </c>
      <c r="I199" s="73">
        <v>347</v>
      </c>
      <c r="J199" s="69"/>
      <c r="K199" s="69">
        <v>5</v>
      </c>
      <c r="L199" s="69"/>
      <c r="M199" s="69"/>
      <c r="N199" s="69">
        <v>23</v>
      </c>
      <c r="O199" s="69" t="s">
        <v>23</v>
      </c>
      <c r="P199" s="70">
        <f t="shared" ref="P199:P262" si="12">$U199</f>
        <v>7.0918241697992589E-4</v>
      </c>
      <c r="Q199" s="11">
        <v>3.2996094213436105E-4</v>
      </c>
      <c r="R199" s="12">
        <v>1.4741637447854015E-4</v>
      </c>
      <c r="S199" s="13">
        <v>2.3180510036702472E-4</v>
      </c>
      <c r="T199" s="12">
        <v>0</v>
      </c>
      <c r="U199" s="14">
        <v>7.0918241697992589E-4</v>
      </c>
    </row>
    <row r="200" spans="1:21" ht="25.5" thickTop="1" thickBot="1">
      <c r="A200" s="65" t="s">
        <v>438</v>
      </c>
      <c r="B200" s="66" t="s">
        <v>439</v>
      </c>
      <c r="C200" s="67">
        <v>2200.23</v>
      </c>
      <c r="D200" s="67">
        <v>2407.9299999999998</v>
      </c>
      <c r="E200" s="67">
        <f t="shared" si="11"/>
        <v>2304.08</v>
      </c>
      <c r="F200" s="68">
        <v>6356</v>
      </c>
      <c r="G200" s="68">
        <f t="shared" si="10"/>
        <v>8660.08</v>
      </c>
      <c r="H200" s="69">
        <v>750</v>
      </c>
      <c r="I200" s="73">
        <v>480</v>
      </c>
      <c r="J200" s="69">
        <v>0</v>
      </c>
      <c r="K200" s="69">
        <v>0</v>
      </c>
      <c r="L200" s="69">
        <v>0</v>
      </c>
      <c r="M200" s="69">
        <v>0</v>
      </c>
      <c r="N200" s="69">
        <v>14</v>
      </c>
      <c r="O200" s="69" t="s">
        <v>30</v>
      </c>
      <c r="P200" s="70">
        <f t="shared" si="12"/>
        <v>7.3414751766556828E-4</v>
      </c>
      <c r="Q200" s="11">
        <v>1.3731982102738898E-4</v>
      </c>
      <c r="R200" s="12">
        <v>2.30338085122719E-4</v>
      </c>
      <c r="S200" s="13">
        <v>2.5537850040434926E-4</v>
      </c>
      <c r="T200" s="12">
        <v>1.1111111111111112E-4</v>
      </c>
      <c r="U200" s="14">
        <v>7.3414751766556828E-4</v>
      </c>
    </row>
    <row r="201" spans="1:21" ht="16.5" thickTop="1" thickBot="1">
      <c r="A201" s="65" t="s">
        <v>440</v>
      </c>
      <c r="B201" s="66" t="s">
        <v>441</v>
      </c>
      <c r="C201" s="67">
        <v>2030</v>
      </c>
      <c r="D201" s="67">
        <v>2086</v>
      </c>
      <c r="E201" s="67">
        <f t="shared" si="11"/>
        <v>2058</v>
      </c>
      <c r="F201" s="68">
        <v>4955</v>
      </c>
      <c r="G201" s="68">
        <f t="shared" si="10"/>
        <v>7013</v>
      </c>
      <c r="H201" s="69">
        <v>3500</v>
      </c>
      <c r="I201" s="73">
        <v>842</v>
      </c>
      <c r="J201" s="69">
        <v>0</v>
      </c>
      <c r="K201" s="69">
        <v>0</v>
      </c>
      <c r="L201" s="69">
        <v>0</v>
      </c>
      <c r="M201" s="69">
        <v>0</v>
      </c>
      <c r="N201" s="69">
        <v>21</v>
      </c>
      <c r="O201" s="69" t="s">
        <v>30</v>
      </c>
      <c r="P201" s="70">
        <f t="shared" si="12"/>
        <v>1.4573275071589117E-3</v>
      </c>
      <c r="Q201" s="11">
        <v>1.1120265688828267E-4</v>
      </c>
      <c r="R201" s="12">
        <v>1.074911063906022E-3</v>
      </c>
      <c r="S201" s="13">
        <v>1.6010267525349591E-4</v>
      </c>
      <c r="T201" s="12">
        <v>1.1111111111111112E-4</v>
      </c>
      <c r="U201" s="14">
        <v>1.4573275071589117E-3</v>
      </c>
    </row>
    <row r="202" spans="1:21" ht="16.5" thickTop="1" thickBot="1">
      <c r="A202" s="65" t="s">
        <v>442</v>
      </c>
      <c r="B202" s="66" t="s">
        <v>443</v>
      </c>
      <c r="C202" s="67">
        <v>20</v>
      </c>
      <c r="D202" s="67">
        <v>20</v>
      </c>
      <c r="E202" s="67">
        <f t="shared" si="11"/>
        <v>20</v>
      </c>
      <c r="F202" s="68">
        <v>622</v>
      </c>
      <c r="G202" s="68">
        <f t="shared" si="10"/>
        <v>642</v>
      </c>
      <c r="H202" s="69">
        <v>6</v>
      </c>
      <c r="I202" s="73" t="s">
        <v>0</v>
      </c>
      <c r="J202" s="69">
        <v>0</v>
      </c>
      <c r="K202" s="69">
        <v>0</v>
      </c>
      <c r="L202" s="69">
        <v>0</v>
      </c>
      <c r="M202" s="69">
        <v>0</v>
      </c>
      <c r="N202" s="69">
        <v>1</v>
      </c>
      <c r="O202" s="69" t="s">
        <v>23</v>
      </c>
      <c r="P202" s="70">
        <f t="shared" si="12"/>
        <v>1.3004896276330964E-5</v>
      </c>
      <c r="Q202" s="11">
        <v>1.0179966593794021E-5</v>
      </c>
      <c r="R202" s="12">
        <v>1.842704680981752E-6</v>
      </c>
      <c r="S202" s="13">
        <v>9.8222500155518949E-7</v>
      </c>
      <c r="T202" s="12">
        <v>0</v>
      </c>
      <c r="U202" s="14">
        <v>1.3004896276330964E-5</v>
      </c>
    </row>
    <row r="203" spans="1:21" ht="16.5" thickTop="1" thickBot="1">
      <c r="A203" s="65" t="s">
        <v>444</v>
      </c>
      <c r="B203" s="66" t="s">
        <v>445</v>
      </c>
      <c r="C203" s="67">
        <v>1332</v>
      </c>
      <c r="D203" s="67">
        <v>1963</v>
      </c>
      <c r="E203" s="67">
        <f t="shared" si="11"/>
        <v>1647.5</v>
      </c>
      <c r="F203" s="68">
        <v>6124</v>
      </c>
      <c r="G203" s="68">
        <f t="shared" si="10"/>
        <v>7771.5</v>
      </c>
      <c r="H203" s="69">
        <v>600</v>
      </c>
      <c r="I203" s="73">
        <v>315</v>
      </c>
      <c r="J203" s="69">
        <v>0</v>
      </c>
      <c r="K203" s="69">
        <v>15</v>
      </c>
      <c r="L203" s="69">
        <v>15</v>
      </c>
      <c r="M203" s="69">
        <v>0</v>
      </c>
      <c r="N203" s="69">
        <v>3</v>
      </c>
      <c r="O203" s="69" t="s">
        <v>23</v>
      </c>
      <c r="P203" s="70">
        <f t="shared" si="12"/>
        <v>5.8067862718188981E-4</v>
      </c>
      <c r="Q203" s="11">
        <v>1.2322992271599726E-4</v>
      </c>
      <c r="R203" s="12">
        <v>1.8427046809817521E-4</v>
      </c>
      <c r="S203" s="13">
        <v>1.6206712525660628E-4</v>
      </c>
      <c r="T203" s="12">
        <v>1.1111111111111112E-4</v>
      </c>
      <c r="U203" s="14">
        <v>5.8067862718188981E-4</v>
      </c>
    </row>
    <row r="204" spans="1:21" ht="16.5" thickTop="1" thickBot="1">
      <c r="A204" s="65" t="s">
        <v>446</v>
      </c>
      <c r="B204" s="66" t="s">
        <v>447</v>
      </c>
      <c r="C204" s="67">
        <v>220</v>
      </c>
      <c r="D204" s="67">
        <v>258</v>
      </c>
      <c r="E204" s="67">
        <f t="shared" si="11"/>
        <v>239</v>
      </c>
      <c r="F204" s="68">
        <v>906</v>
      </c>
      <c r="G204" s="68">
        <f t="shared" si="10"/>
        <v>1145</v>
      </c>
      <c r="H204" s="69">
        <v>285</v>
      </c>
      <c r="I204" s="73">
        <v>37</v>
      </c>
      <c r="J204" s="69">
        <v>0</v>
      </c>
      <c r="K204" s="69">
        <v>8</v>
      </c>
      <c r="L204" s="69">
        <v>90</v>
      </c>
      <c r="M204" s="69">
        <v>8</v>
      </c>
      <c r="N204" s="69">
        <v>96</v>
      </c>
      <c r="O204" s="69" t="s">
        <v>23</v>
      </c>
      <c r="P204" s="70">
        <f t="shared" si="12"/>
        <v>2.6676923202519542E-4</v>
      </c>
      <c r="Q204" s="11">
        <v>1.8155859423511145E-5</v>
      </c>
      <c r="R204" s="12">
        <v>8.7528472346633222E-5</v>
      </c>
      <c r="S204" s="13">
        <v>1.6108490025505107E-4</v>
      </c>
      <c r="T204" s="12">
        <v>0</v>
      </c>
      <c r="U204" s="14">
        <v>2.6676923202519542E-4</v>
      </c>
    </row>
    <row r="205" spans="1:21" ht="25.5" thickTop="1" thickBot="1">
      <c r="A205" s="65" t="s">
        <v>448</v>
      </c>
      <c r="B205" s="66" t="s">
        <v>449</v>
      </c>
      <c r="C205" s="67">
        <v>663</v>
      </c>
      <c r="D205" s="67">
        <v>654.31999999999982</v>
      </c>
      <c r="E205" s="67">
        <f t="shared" si="11"/>
        <v>658.65999999999985</v>
      </c>
      <c r="F205" s="68">
        <v>3813</v>
      </c>
      <c r="G205" s="68">
        <f t="shared" si="10"/>
        <v>4471.66</v>
      </c>
      <c r="H205" s="69">
        <v>409</v>
      </c>
      <c r="I205" s="73">
        <v>405</v>
      </c>
      <c r="J205" s="69">
        <v>0</v>
      </c>
      <c r="K205" s="69">
        <v>100</v>
      </c>
      <c r="L205" s="69">
        <v>0</v>
      </c>
      <c r="M205" s="69">
        <v>0</v>
      </c>
      <c r="N205" s="69">
        <v>16</v>
      </c>
      <c r="O205" s="69" t="s">
        <v>30</v>
      </c>
      <c r="P205" s="70">
        <f t="shared" si="12"/>
        <v>6.2783302606141968E-4</v>
      </c>
      <c r="Q205" s="11">
        <v>7.0905528689727373E-5</v>
      </c>
      <c r="R205" s="12">
        <v>1.2561103575358943E-4</v>
      </c>
      <c r="S205" s="13">
        <v>3.2020535050699181E-4</v>
      </c>
      <c r="T205" s="12">
        <v>1.1111111111111112E-4</v>
      </c>
      <c r="U205" s="14">
        <v>6.2783302606141968E-4</v>
      </c>
    </row>
    <row r="206" spans="1:21" ht="16.5" thickTop="1" thickBot="1">
      <c r="A206" s="65" t="s">
        <v>450</v>
      </c>
      <c r="B206" s="66" t="s">
        <v>451</v>
      </c>
      <c r="C206" s="67">
        <v>35987.42</v>
      </c>
      <c r="D206" s="67">
        <v>45359.94</v>
      </c>
      <c r="E206" s="67">
        <f t="shared" si="11"/>
        <v>40673.68</v>
      </c>
      <c r="F206" s="68">
        <v>7818</v>
      </c>
      <c r="G206" s="68">
        <f t="shared" si="10"/>
        <v>48491.68</v>
      </c>
      <c r="H206" s="69">
        <v>240</v>
      </c>
      <c r="I206" s="73">
        <v>65</v>
      </c>
      <c r="J206" s="69">
        <v>0</v>
      </c>
      <c r="K206" s="69">
        <v>85</v>
      </c>
      <c r="L206" s="69">
        <v>0</v>
      </c>
      <c r="M206" s="69">
        <v>0</v>
      </c>
      <c r="N206" s="69">
        <v>6</v>
      </c>
      <c r="O206" s="69" t="s">
        <v>23</v>
      </c>
      <c r="P206" s="70">
        <f t="shared" si="12"/>
        <v>9.4870388067350739E-4</v>
      </c>
      <c r="Q206" s="11">
        <v>7.6891539326627675E-4</v>
      </c>
      <c r="R206" s="12">
        <v>7.3708187239270075E-5</v>
      </c>
      <c r="S206" s="13">
        <v>1.0608030016796048E-4</v>
      </c>
      <c r="T206" s="12">
        <v>0</v>
      </c>
      <c r="U206" s="14">
        <v>9.4870388067350739E-4</v>
      </c>
    </row>
    <row r="207" spans="1:21" ht="25.5" thickTop="1" thickBot="1">
      <c r="A207" s="65" t="s">
        <v>452</v>
      </c>
      <c r="B207" s="66" t="s">
        <v>453</v>
      </c>
      <c r="C207" s="67">
        <v>854</v>
      </c>
      <c r="D207" s="67">
        <v>1495.6999999999998</v>
      </c>
      <c r="E207" s="67">
        <f t="shared" si="11"/>
        <v>1174.8499999999999</v>
      </c>
      <c r="F207" s="68">
        <v>6579</v>
      </c>
      <c r="G207" s="68">
        <f t="shared" si="10"/>
        <v>7753.85</v>
      </c>
      <c r="H207" s="69">
        <v>216</v>
      </c>
      <c r="I207" s="73">
        <v>159</v>
      </c>
      <c r="J207" s="69">
        <v>0</v>
      </c>
      <c r="K207" s="69">
        <v>29</v>
      </c>
      <c r="L207" s="69">
        <v>6</v>
      </c>
      <c r="M207" s="69">
        <v>0</v>
      </c>
      <c r="N207" s="69">
        <v>15</v>
      </c>
      <c r="O207" s="69" t="s">
        <v>30</v>
      </c>
      <c r="P207" s="70">
        <f t="shared" si="12"/>
        <v>2.7682994603528914E-4</v>
      </c>
      <c r="Q207" s="11">
        <v>1.2295005291789685E-4</v>
      </c>
      <c r="R207" s="12">
        <v>6.9408542983645998E-5</v>
      </c>
      <c r="S207" s="13">
        <v>8.4471350133746308E-5</v>
      </c>
      <c r="T207" s="12">
        <v>0</v>
      </c>
      <c r="U207" s="14">
        <v>2.7682994603528914E-4</v>
      </c>
    </row>
    <row r="208" spans="1:21" ht="16.5" thickTop="1" thickBot="1">
      <c r="A208" s="65" t="s">
        <v>454</v>
      </c>
      <c r="B208" s="66" t="s">
        <v>455</v>
      </c>
      <c r="C208" s="67">
        <v>7063</v>
      </c>
      <c r="D208" s="67">
        <v>5555</v>
      </c>
      <c r="E208" s="67">
        <f t="shared" si="11"/>
        <v>6309</v>
      </c>
      <c r="F208" s="68">
        <v>65238</v>
      </c>
      <c r="G208" s="68">
        <f t="shared" si="10"/>
        <v>71547</v>
      </c>
      <c r="H208" s="69">
        <v>1200</v>
      </c>
      <c r="I208" s="73">
        <v>50</v>
      </c>
      <c r="J208" s="69">
        <v>370</v>
      </c>
      <c r="K208" s="69">
        <v>520</v>
      </c>
      <c r="L208" s="69">
        <v>120</v>
      </c>
      <c r="M208" s="69">
        <v>0</v>
      </c>
      <c r="N208" s="69">
        <v>92</v>
      </c>
      <c r="O208" s="69" t="s">
        <v>30</v>
      </c>
      <c r="P208" s="70">
        <f t="shared" si="12"/>
        <v>2.9489912603807475E-3</v>
      </c>
      <c r="Q208" s="11">
        <v>1.1344954359597834E-3</v>
      </c>
      <c r="R208" s="12">
        <v>3.6854093619635042E-4</v>
      </c>
      <c r="S208" s="13">
        <v>1.3348437771135025E-3</v>
      </c>
      <c r="T208" s="12">
        <v>1.1111111111111112E-4</v>
      </c>
      <c r="U208" s="14">
        <v>2.9489912603807475E-3</v>
      </c>
    </row>
    <row r="209" spans="1:21" ht="16.5" thickTop="1" thickBot="1">
      <c r="A209" s="65" t="s">
        <v>456</v>
      </c>
      <c r="B209" s="66" t="s">
        <v>457</v>
      </c>
      <c r="C209" s="67">
        <v>278</v>
      </c>
      <c r="D209" s="67">
        <v>392</v>
      </c>
      <c r="E209" s="67">
        <f t="shared" si="11"/>
        <v>335</v>
      </c>
      <c r="F209" s="68">
        <v>2935</v>
      </c>
      <c r="G209" s="68">
        <f t="shared" si="10"/>
        <v>3270</v>
      </c>
      <c r="H209" s="69">
        <v>298</v>
      </c>
      <c r="I209" s="73">
        <v>35</v>
      </c>
      <c r="J209" s="69">
        <v>0</v>
      </c>
      <c r="K209" s="69">
        <v>75</v>
      </c>
      <c r="L209" s="69">
        <v>32</v>
      </c>
      <c r="M209" s="69">
        <v>4</v>
      </c>
      <c r="N209" s="69">
        <v>24</v>
      </c>
      <c r="O209" s="69" t="s">
        <v>23</v>
      </c>
      <c r="P209" s="70">
        <f t="shared" si="12"/>
        <v>2.2784358100522698E-4</v>
      </c>
      <c r="Q209" s="11">
        <v>5.1851231716053662E-5</v>
      </c>
      <c r="R209" s="12">
        <v>9.1520999155427019E-5</v>
      </c>
      <c r="S209" s="13">
        <v>8.4471350133746308E-5</v>
      </c>
      <c r="T209" s="12">
        <v>0</v>
      </c>
      <c r="U209" s="14">
        <v>2.2784358100522698E-4</v>
      </c>
    </row>
    <row r="210" spans="1:21" ht="16.5" thickTop="1" thickBot="1">
      <c r="A210" s="65" t="s">
        <v>458</v>
      </c>
      <c r="B210" s="66" t="s">
        <v>459</v>
      </c>
      <c r="C210" s="67">
        <v>6</v>
      </c>
      <c r="D210" s="67">
        <v>4</v>
      </c>
      <c r="E210" s="67">
        <f t="shared" si="11"/>
        <v>5</v>
      </c>
      <c r="F210" s="68">
        <v>227</v>
      </c>
      <c r="G210" s="68">
        <f t="shared" si="10"/>
        <v>232</v>
      </c>
      <c r="H210" s="69">
        <v>1</v>
      </c>
      <c r="I210" s="73" t="s">
        <v>0</v>
      </c>
      <c r="J210" s="69">
        <v>0</v>
      </c>
      <c r="K210" s="69">
        <v>0</v>
      </c>
      <c r="L210" s="69">
        <v>0</v>
      </c>
      <c r="M210" s="69">
        <v>0</v>
      </c>
      <c r="N210" s="69">
        <v>0</v>
      </c>
      <c r="O210" s="69" t="s">
        <v>30</v>
      </c>
      <c r="P210" s="70">
        <f t="shared" si="12"/>
        <v>3.9858592688866989E-6</v>
      </c>
      <c r="Q210" s="11">
        <v>3.6787418220564068E-6</v>
      </c>
      <c r="R210" s="12">
        <v>3.0711744683029199E-7</v>
      </c>
      <c r="S210" s="13">
        <v>0</v>
      </c>
      <c r="T210" s="12">
        <v>0</v>
      </c>
      <c r="U210" s="14">
        <v>3.9858592688866989E-6</v>
      </c>
    </row>
    <row r="211" spans="1:21" ht="16.5" thickTop="1" thickBot="1">
      <c r="A211" s="65" t="s">
        <v>460</v>
      </c>
      <c r="B211" s="66" t="s">
        <v>461</v>
      </c>
      <c r="C211" s="67">
        <v>12765</v>
      </c>
      <c r="D211" s="67">
        <v>12877.700000000006</v>
      </c>
      <c r="E211" s="67">
        <f t="shared" si="11"/>
        <v>12821.350000000002</v>
      </c>
      <c r="F211" s="68">
        <v>4766</v>
      </c>
      <c r="G211" s="68">
        <f t="shared" si="10"/>
        <v>17587.350000000002</v>
      </c>
      <c r="H211" s="69">
        <v>1562</v>
      </c>
      <c r="I211" s="73">
        <v>695</v>
      </c>
      <c r="J211" s="69">
        <v>0</v>
      </c>
      <c r="K211" s="69">
        <v>34</v>
      </c>
      <c r="L211" s="69">
        <v>0</v>
      </c>
      <c r="M211" s="69">
        <v>0</v>
      </c>
      <c r="N211" s="69">
        <v>22</v>
      </c>
      <c r="O211" s="69" t="s">
        <v>23</v>
      </c>
      <c r="P211" s="70">
        <f t="shared" si="12"/>
        <v>1.0503146566528065E-3</v>
      </c>
      <c r="Q211" s="11">
        <v>2.7887637924199892E-4</v>
      </c>
      <c r="R211" s="12">
        <v>4.7971745194891612E-4</v>
      </c>
      <c r="S211" s="13">
        <v>2.9172082546189131E-4</v>
      </c>
      <c r="T211" s="12">
        <v>0</v>
      </c>
      <c r="U211" s="14">
        <v>1.0503146566528065E-3</v>
      </c>
    </row>
    <row r="212" spans="1:21" ht="16.5" thickTop="1" thickBot="1">
      <c r="A212" s="65" t="s">
        <v>462</v>
      </c>
      <c r="B212" s="66" t="s">
        <v>463</v>
      </c>
      <c r="C212" s="67">
        <v>12161.5</v>
      </c>
      <c r="D212" s="67">
        <v>15880.5</v>
      </c>
      <c r="E212" s="67">
        <f t="shared" si="11"/>
        <v>14021</v>
      </c>
      <c r="F212" s="68">
        <v>71953</v>
      </c>
      <c r="G212" s="68">
        <f t="shared" si="10"/>
        <v>85974</v>
      </c>
      <c r="H212" s="69">
        <v>5045</v>
      </c>
      <c r="I212" s="73">
        <v>2640</v>
      </c>
      <c r="J212" s="69">
        <v>0</v>
      </c>
      <c r="K212" s="69">
        <v>3100</v>
      </c>
      <c r="L212" s="69">
        <v>1400</v>
      </c>
      <c r="M212" s="69"/>
      <c r="N212" s="69">
        <v>1325</v>
      </c>
      <c r="O212" s="69" t="s">
        <v>30</v>
      </c>
      <c r="P212" s="70">
        <f t="shared" si="12"/>
        <v>7.4123592020145452E-3</v>
      </c>
      <c r="Q212" s="11">
        <v>1.3632592646960237E-3</v>
      </c>
      <c r="R212" s="12">
        <v>1.5494075192588233E-3</v>
      </c>
      <c r="S212" s="13">
        <v>4.3885813069485871E-3</v>
      </c>
      <c r="T212" s="12">
        <v>1.1111111111111112E-4</v>
      </c>
      <c r="U212" s="14">
        <v>7.4123592020145452E-3</v>
      </c>
    </row>
    <row r="213" spans="1:21" ht="16.5" thickTop="1" thickBot="1">
      <c r="A213" s="65" t="s">
        <v>464</v>
      </c>
      <c r="B213" s="66" t="s">
        <v>465</v>
      </c>
      <c r="C213" s="67">
        <v>3299</v>
      </c>
      <c r="D213" s="67">
        <v>4284</v>
      </c>
      <c r="E213" s="67">
        <f t="shared" si="11"/>
        <v>3791.5</v>
      </c>
      <c r="F213" s="68">
        <v>25289</v>
      </c>
      <c r="G213" s="68">
        <f t="shared" si="10"/>
        <v>29080.5</v>
      </c>
      <c r="H213" s="69">
        <v>429</v>
      </c>
      <c r="I213" s="73">
        <v>335</v>
      </c>
      <c r="J213" s="69">
        <v>0</v>
      </c>
      <c r="K213" s="69">
        <v>15</v>
      </c>
      <c r="L213" s="69">
        <v>0</v>
      </c>
      <c r="M213" s="69">
        <v>0</v>
      </c>
      <c r="N213" s="69">
        <v>9</v>
      </c>
      <c r="O213" s="69" t="s">
        <v>30</v>
      </c>
      <c r="P213" s="70">
        <f t="shared" si="12"/>
        <v>9.5543328394215614E-4</v>
      </c>
      <c r="Q213" s="11">
        <v>4.6111918774272123E-4</v>
      </c>
      <c r="R213" s="12">
        <v>1.3175338469019528E-4</v>
      </c>
      <c r="S213" s="13">
        <v>2.5144960039812851E-4</v>
      </c>
      <c r="T213" s="12">
        <v>1.1111111111111112E-4</v>
      </c>
      <c r="U213" s="14">
        <v>9.5543328394215614E-4</v>
      </c>
    </row>
    <row r="214" spans="1:21" ht="16.5" thickTop="1" thickBot="1">
      <c r="A214" s="65" t="s">
        <v>466</v>
      </c>
      <c r="B214" s="66" t="s">
        <v>467</v>
      </c>
      <c r="C214" s="67">
        <v>6514.6</v>
      </c>
      <c r="D214" s="67">
        <v>7497</v>
      </c>
      <c r="E214" s="67">
        <f t="shared" si="11"/>
        <v>7005.8</v>
      </c>
      <c r="F214" s="68">
        <v>534</v>
      </c>
      <c r="G214" s="68">
        <f t="shared" si="10"/>
        <v>7539.8</v>
      </c>
      <c r="H214" s="69">
        <v>120</v>
      </c>
      <c r="I214" s="73">
        <v>119</v>
      </c>
      <c r="J214" s="69">
        <v>0</v>
      </c>
      <c r="K214" s="69">
        <v>80</v>
      </c>
      <c r="L214" s="69">
        <v>0</v>
      </c>
      <c r="M214" s="69">
        <v>50</v>
      </c>
      <c r="N214" s="69">
        <v>3</v>
      </c>
      <c r="O214" s="69" t="s">
        <v>23</v>
      </c>
      <c r="P214" s="70">
        <f t="shared" si="12"/>
        <v>3.2535273177480395E-4</v>
      </c>
      <c r="Q214" s="11">
        <v>1.1955593788767627E-4</v>
      </c>
      <c r="R214" s="12">
        <v>3.6854093619635037E-5</v>
      </c>
      <c r="S214" s="13">
        <v>1.6894270026749262E-4</v>
      </c>
      <c r="T214" s="12">
        <v>0</v>
      </c>
      <c r="U214" s="14">
        <v>3.2535273177480395E-4</v>
      </c>
    </row>
    <row r="215" spans="1:21" ht="16.5" thickTop="1" thickBot="1">
      <c r="A215" s="65" t="s">
        <v>468</v>
      </c>
      <c r="B215" s="66" t="s">
        <v>469</v>
      </c>
      <c r="C215" s="67">
        <v>752.65</v>
      </c>
      <c r="D215" s="67">
        <v>11368</v>
      </c>
      <c r="E215" s="67">
        <f t="shared" si="11"/>
        <v>6060.3249999999998</v>
      </c>
      <c r="F215" s="68">
        <v>61285</v>
      </c>
      <c r="G215" s="68">
        <f t="shared" si="10"/>
        <v>67345.324999999997</v>
      </c>
      <c r="H215" s="69">
        <v>450</v>
      </c>
      <c r="I215" s="73">
        <v>250</v>
      </c>
      <c r="J215" s="69">
        <v>0</v>
      </c>
      <c r="K215" s="69">
        <v>0</v>
      </c>
      <c r="L215" s="69">
        <v>0</v>
      </c>
      <c r="M215" s="69">
        <v>0</v>
      </c>
      <c r="N215" s="69">
        <v>26</v>
      </c>
      <c r="O215" s="69" t="s">
        <v>30</v>
      </c>
      <c r="P215" s="70">
        <f t="shared" si="12"/>
        <v>1.4871098512360353E-3</v>
      </c>
      <c r="Q215" s="11">
        <v>1.067870963782245E-3</v>
      </c>
      <c r="R215" s="12">
        <v>1.3820285107363139E-4</v>
      </c>
      <c r="S215" s="13">
        <v>1.699249252690478E-4</v>
      </c>
      <c r="T215" s="12">
        <v>1.1111111111111112E-4</v>
      </c>
      <c r="U215" s="14">
        <v>1.4871098512360353E-3</v>
      </c>
    </row>
    <row r="216" spans="1:21" ht="16.5" thickTop="1" thickBot="1">
      <c r="A216" s="65" t="s">
        <v>470</v>
      </c>
      <c r="B216" s="66" t="s">
        <v>471</v>
      </c>
      <c r="C216" s="67">
        <v>2900</v>
      </c>
      <c r="D216" s="67">
        <v>2912</v>
      </c>
      <c r="E216" s="67">
        <f t="shared" si="11"/>
        <v>2906</v>
      </c>
      <c r="F216" s="68">
        <v>6093</v>
      </c>
      <c r="G216" s="68">
        <f t="shared" si="10"/>
        <v>8999</v>
      </c>
      <c r="H216" s="69">
        <v>1150</v>
      </c>
      <c r="I216" s="73" t="s">
        <v>0</v>
      </c>
      <c r="J216" s="69">
        <v>0</v>
      </c>
      <c r="K216" s="69">
        <v>180</v>
      </c>
      <c r="L216" s="69">
        <v>0</v>
      </c>
      <c r="M216" s="69">
        <v>0</v>
      </c>
      <c r="N216" s="69">
        <v>15</v>
      </c>
      <c r="O216" s="69" t="s">
        <v>23</v>
      </c>
      <c r="P216" s="70">
        <f t="shared" si="12"/>
        <v>7.8477285566418457E-4</v>
      </c>
      <c r="Q216" s="11">
        <v>1.4269395541674829E-4</v>
      </c>
      <c r="R216" s="12">
        <v>3.5318506385483586E-4</v>
      </c>
      <c r="S216" s="13">
        <v>1.777827252814893E-4</v>
      </c>
      <c r="T216" s="12">
        <v>1.1111111111111112E-4</v>
      </c>
      <c r="U216" s="14">
        <v>7.8477285566418457E-4</v>
      </c>
    </row>
    <row r="217" spans="1:21" ht="16.5" thickTop="1" thickBot="1">
      <c r="A217" s="65" t="s">
        <v>472</v>
      </c>
      <c r="B217" s="66" t="s">
        <v>473</v>
      </c>
      <c r="C217" s="67">
        <v>110240</v>
      </c>
      <c r="D217" s="67">
        <v>136689</v>
      </c>
      <c r="E217" s="67">
        <f t="shared" si="11"/>
        <v>123464.5</v>
      </c>
      <c r="F217" s="68">
        <v>71145</v>
      </c>
      <c r="G217" s="68">
        <f t="shared" si="10"/>
        <v>194609.5</v>
      </c>
      <c r="H217" s="69">
        <v>750</v>
      </c>
      <c r="I217" s="73">
        <v>551</v>
      </c>
      <c r="J217" s="69">
        <v>0</v>
      </c>
      <c r="K217" s="69">
        <v>240</v>
      </c>
      <c r="L217" s="69">
        <v>0</v>
      </c>
      <c r="M217" s="69">
        <v>0</v>
      </c>
      <c r="N217" s="69">
        <v>8</v>
      </c>
      <c r="O217" s="69" t="s">
        <v>30</v>
      </c>
      <c r="P217" s="70">
        <f t="shared" si="12"/>
        <v>3.9174333798524833E-3</v>
      </c>
      <c r="Q217" s="11">
        <v>3.0858539078426135E-3</v>
      </c>
      <c r="R217" s="12">
        <v>2.30338085122719E-4</v>
      </c>
      <c r="S217" s="13">
        <v>4.9013027577603956E-4</v>
      </c>
      <c r="T217" s="12">
        <v>1.1111111111111112E-4</v>
      </c>
      <c r="U217" s="14">
        <v>3.9174333798524833E-3</v>
      </c>
    </row>
    <row r="218" spans="1:21" ht="16.5" thickTop="1" thickBot="1">
      <c r="A218" s="65" t="s">
        <v>474</v>
      </c>
      <c r="B218" s="66" t="s">
        <v>475</v>
      </c>
      <c r="C218" s="67">
        <v>925</v>
      </c>
      <c r="D218" s="67">
        <v>897</v>
      </c>
      <c r="E218" s="67">
        <f t="shared" si="11"/>
        <v>911</v>
      </c>
      <c r="F218" s="68">
        <v>636</v>
      </c>
      <c r="G218" s="68">
        <f t="shared" si="10"/>
        <v>1547</v>
      </c>
      <c r="H218" s="69">
        <v>270</v>
      </c>
      <c r="I218" s="73">
        <v>115</v>
      </c>
      <c r="J218" s="69"/>
      <c r="K218" s="69"/>
      <c r="L218" s="69">
        <v>10</v>
      </c>
      <c r="M218" s="69"/>
      <c r="N218" s="69">
        <v>30</v>
      </c>
      <c r="O218" s="69" t="s">
        <v>23</v>
      </c>
      <c r="P218" s="70">
        <f t="shared" si="12"/>
        <v>2.9336900730944258E-4</v>
      </c>
      <c r="Q218" s="11">
        <v>2.4530231028970955E-5</v>
      </c>
      <c r="R218" s="12">
        <v>1.3820285107363139E-4</v>
      </c>
      <c r="S218" s="13">
        <v>1.3063592520684022E-4</v>
      </c>
      <c r="T218" s="12">
        <v>0</v>
      </c>
      <c r="U218" s="14">
        <v>2.9336900730944258E-4</v>
      </c>
    </row>
    <row r="219" spans="1:21" ht="16.5" thickTop="1" thickBot="1">
      <c r="A219" s="65" t="s">
        <v>476</v>
      </c>
      <c r="B219" s="66" t="s">
        <v>477</v>
      </c>
      <c r="C219" s="67">
        <v>1172.01</v>
      </c>
      <c r="D219" s="67">
        <v>1216.3399999999999</v>
      </c>
      <c r="E219" s="67">
        <f t="shared" si="11"/>
        <v>1194.175</v>
      </c>
      <c r="F219" s="68">
        <v>19895</v>
      </c>
      <c r="G219" s="68">
        <f t="shared" si="10"/>
        <v>21089.174999999999</v>
      </c>
      <c r="H219" s="69">
        <v>1100</v>
      </c>
      <c r="I219" s="73">
        <v>604</v>
      </c>
      <c r="J219" s="69">
        <v>0</v>
      </c>
      <c r="K219" s="69">
        <v>113</v>
      </c>
      <c r="L219" s="69">
        <v>0</v>
      </c>
      <c r="M219" s="69">
        <v>0</v>
      </c>
      <c r="N219" s="69">
        <v>64</v>
      </c>
      <c r="O219" s="69" t="s">
        <v>30</v>
      </c>
      <c r="P219" s="70">
        <f t="shared" si="12"/>
        <v>1.3510699313904284E-3</v>
      </c>
      <c r="Q219" s="11">
        <v>3.3440357786709661E-4</v>
      </c>
      <c r="R219" s="12">
        <v>3.378291915133212E-4</v>
      </c>
      <c r="S219" s="13">
        <v>5.6772605089889952E-4</v>
      </c>
      <c r="T219" s="12">
        <v>1.1111111111111112E-4</v>
      </c>
      <c r="U219" s="14">
        <v>1.3510699313904284E-3</v>
      </c>
    </row>
    <row r="220" spans="1:21" ht="16.5" thickTop="1" thickBot="1">
      <c r="A220" s="65" t="s">
        <v>478</v>
      </c>
      <c r="B220" s="66" t="s">
        <v>479</v>
      </c>
      <c r="C220" s="67">
        <v>697</v>
      </c>
      <c r="D220" s="67">
        <v>639</v>
      </c>
      <c r="E220" s="67">
        <f t="shared" si="11"/>
        <v>668</v>
      </c>
      <c r="F220" s="68">
        <v>8262</v>
      </c>
      <c r="G220" s="68">
        <f t="shared" si="10"/>
        <v>8930</v>
      </c>
      <c r="H220" s="69">
        <v>90</v>
      </c>
      <c r="I220" s="73">
        <v>45</v>
      </c>
      <c r="J220" s="69">
        <v>0</v>
      </c>
      <c r="K220" s="69">
        <v>50</v>
      </c>
      <c r="L220" s="69">
        <v>0</v>
      </c>
      <c r="M220" s="69">
        <v>0</v>
      </c>
      <c r="N220" s="69">
        <v>6</v>
      </c>
      <c r="O220" s="69" t="s">
        <v>23</v>
      </c>
      <c r="P220" s="70">
        <f t="shared" si="12"/>
        <v>2.3996061718430212E-4</v>
      </c>
      <c r="Q220" s="11">
        <v>1.415998468576022E-4</v>
      </c>
      <c r="R220" s="12">
        <v>2.764057021472628E-5</v>
      </c>
      <c r="S220" s="13">
        <v>7.072020011197365E-5</v>
      </c>
      <c r="T220" s="12">
        <v>0</v>
      </c>
      <c r="U220" s="14">
        <v>2.3996061718430212E-4</v>
      </c>
    </row>
    <row r="221" spans="1:21" ht="25.5" thickTop="1" thickBot="1">
      <c r="A221" s="65" t="s">
        <v>480</v>
      </c>
      <c r="B221" s="66" t="s">
        <v>481</v>
      </c>
      <c r="C221" s="67">
        <v>1964</v>
      </c>
      <c r="D221" s="67">
        <v>1828</v>
      </c>
      <c r="E221" s="67">
        <f t="shared" si="11"/>
        <v>1896</v>
      </c>
      <c r="F221" s="68">
        <v>2970</v>
      </c>
      <c r="G221" s="68">
        <f t="shared" si="10"/>
        <v>4866</v>
      </c>
      <c r="H221" s="69">
        <v>250</v>
      </c>
      <c r="I221" s="73">
        <v>229</v>
      </c>
      <c r="J221" s="69">
        <v>0</v>
      </c>
      <c r="K221" s="69">
        <v>175</v>
      </c>
      <c r="L221" s="69">
        <v>0</v>
      </c>
      <c r="M221" s="69">
        <v>0</v>
      </c>
      <c r="N221" s="69">
        <v>65</v>
      </c>
      <c r="O221" s="69" t="s">
        <v>30</v>
      </c>
      <c r="P221" s="70">
        <f t="shared" si="12"/>
        <v>6.4025886180124267E-4</v>
      </c>
      <c r="Q221" s="11">
        <v>7.7158438388476178E-5</v>
      </c>
      <c r="R221" s="12">
        <v>7.6779361707572996E-5</v>
      </c>
      <c r="S221" s="13">
        <v>3.7520995059408239E-4</v>
      </c>
      <c r="T221" s="12">
        <v>1.1111111111111112E-4</v>
      </c>
      <c r="U221" s="14">
        <v>6.4025886180124267E-4</v>
      </c>
    </row>
    <row r="222" spans="1:21" ht="16.5" thickTop="1" thickBot="1">
      <c r="A222" s="65" t="s">
        <v>482</v>
      </c>
      <c r="B222" s="66" t="s">
        <v>483</v>
      </c>
      <c r="C222" s="67">
        <v>2805</v>
      </c>
      <c r="D222" s="67">
        <v>2926</v>
      </c>
      <c r="E222" s="67">
        <f t="shared" si="11"/>
        <v>2865.5</v>
      </c>
      <c r="F222" s="68">
        <v>24768</v>
      </c>
      <c r="G222" s="68">
        <f t="shared" si="10"/>
        <v>27633.5</v>
      </c>
      <c r="H222" s="69">
        <v>761</v>
      </c>
      <c r="I222" s="73">
        <v>62</v>
      </c>
      <c r="J222" s="69"/>
      <c r="K222" s="69">
        <v>175</v>
      </c>
      <c r="L222" s="69"/>
      <c r="M222" s="69">
        <v>35</v>
      </c>
      <c r="N222" s="69">
        <v>13</v>
      </c>
      <c r="O222" s="69" t="s">
        <v>23</v>
      </c>
      <c r="P222" s="70">
        <f t="shared" si="12"/>
        <v>8.0169702096195708E-4</v>
      </c>
      <c r="Q222" s="11">
        <v>4.3817462129222291E-4</v>
      </c>
      <c r="R222" s="12">
        <v>1.768996493742482E-4</v>
      </c>
      <c r="S222" s="13">
        <v>1.8662275029548601E-4</v>
      </c>
      <c r="T222" s="12">
        <v>0</v>
      </c>
      <c r="U222" s="14">
        <v>8.0169702096195708E-4</v>
      </c>
    </row>
    <row r="223" spans="1:21" ht="25.5" thickTop="1" thickBot="1">
      <c r="A223" s="65" t="s">
        <v>484</v>
      </c>
      <c r="B223" s="66" t="s">
        <v>485</v>
      </c>
      <c r="C223" s="67">
        <v>502</v>
      </c>
      <c r="D223" s="67">
        <v>769</v>
      </c>
      <c r="E223" s="67">
        <f t="shared" si="11"/>
        <v>635.5</v>
      </c>
      <c r="F223" s="68">
        <v>2163</v>
      </c>
      <c r="G223" s="68">
        <f t="shared" si="10"/>
        <v>2798.5</v>
      </c>
      <c r="H223" s="69">
        <v>810</v>
      </c>
      <c r="I223" s="73">
        <v>38</v>
      </c>
      <c r="J223" s="69">
        <v>0</v>
      </c>
      <c r="K223" s="69">
        <v>0</v>
      </c>
      <c r="L223" s="69">
        <v>0</v>
      </c>
      <c r="M223" s="69">
        <v>0</v>
      </c>
      <c r="N223" s="69">
        <v>0</v>
      </c>
      <c r="O223" s="69" t="s">
        <v>23</v>
      </c>
      <c r="P223" s="70">
        <f t="shared" si="12"/>
        <v>2.9805108016886788E-4</v>
      </c>
      <c r="Q223" s="11">
        <v>4.4374823228555405E-5</v>
      </c>
      <c r="R223" s="12">
        <v>2.4876513193253653E-4</v>
      </c>
      <c r="S223" s="13">
        <v>4.9111250077759475E-6</v>
      </c>
      <c r="T223" s="12">
        <v>0</v>
      </c>
      <c r="U223" s="14">
        <v>2.9805108016886788E-4</v>
      </c>
    </row>
    <row r="224" spans="1:21" ht="16.5" thickTop="1" thickBot="1">
      <c r="A224" s="65" t="s">
        <v>486</v>
      </c>
      <c r="B224" s="66" t="s">
        <v>487</v>
      </c>
      <c r="C224" s="67">
        <v>1872.25</v>
      </c>
      <c r="D224" s="67">
        <v>2007.25</v>
      </c>
      <c r="E224" s="67">
        <f t="shared" si="11"/>
        <v>1939.75</v>
      </c>
      <c r="F224" s="68">
        <v>2042</v>
      </c>
      <c r="G224" s="68">
        <f t="shared" si="10"/>
        <v>3981.75</v>
      </c>
      <c r="H224" s="69">
        <v>270</v>
      </c>
      <c r="I224" s="73">
        <v>157</v>
      </c>
      <c r="J224" s="69">
        <v>0</v>
      </c>
      <c r="K224" s="69">
        <v>149</v>
      </c>
      <c r="L224" s="69">
        <v>0</v>
      </c>
      <c r="M224" s="69">
        <v>0</v>
      </c>
      <c r="N224" s="69">
        <v>28</v>
      </c>
      <c r="O224" s="69" t="s">
        <v>23</v>
      </c>
      <c r="P224" s="70">
        <f t="shared" si="12"/>
        <v>2.9535711023389991E-4</v>
      </c>
      <c r="Q224" s="11">
        <v>6.3137199353332306E-5</v>
      </c>
      <c r="R224" s="12">
        <v>8.2921710644178839E-5</v>
      </c>
      <c r="S224" s="13">
        <v>1.492982002363888E-4</v>
      </c>
      <c r="T224" s="12">
        <v>0</v>
      </c>
      <c r="U224" s="14">
        <v>2.9535711023389991E-4</v>
      </c>
    </row>
    <row r="225" spans="1:21" ht="16.5" thickTop="1" thickBot="1">
      <c r="A225" s="65" t="s">
        <v>488</v>
      </c>
      <c r="B225" s="66" t="s">
        <v>489</v>
      </c>
      <c r="C225" s="67">
        <v>270</v>
      </c>
      <c r="D225" s="67">
        <v>270</v>
      </c>
      <c r="E225" s="67">
        <f t="shared" si="11"/>
        <v>270</v>
      </c>
      <c r="F225" s="68">
        <v>41</v>
      </c>
      <c r="G225" s="68">
        <f t="shared" si="10"/>
        <v>311</v>
      </c>
      <c r="H225" s="69">
        <v>395</v>
      </c>
      <c r="I225" s="73" t="s">
        <v>0</v>
      </c>
      <c r="J225" s="69">
        <v>0</v>
      </c>
      <c r="K225" s="69">
        <v>0</v>
      </c>
      <c r="L225" s="69">
        <v>0</v>
      </c>
      <c r="M225" s="69">
        <v>0</v>
      </c>
      <c r="N225" s="69">
        <v>0</v>
      </c>
      <c r="O225" s="69" t="s">
        <v>23</v>
      </c>
      <c r="P225" s="70">
        <f t="shared" si="12"/>
        <v>1.262428083370151E-4</v>
      </c>
      <c r="Q225" s="11">
        <v>4.9314168390497519E-6</v>
      </c>
      <c r="R225" s="12">
        <v>1.2131139149796533E-4</v>
      </c>
      <c r="S225" s="13">
        <v>0</v>
      </c>
      <c r="T225" s="12">
        <v>0</v>
      </c>
      <c r="U225" s="14">
        <v>1.262428083370151E-4</v>
      </c>
    </row>
    <row r="226" spans="1:21" ht="37.5" thickTop="1" thickBot="1">
      <c r="A226" s="65" t="s">
        <v>490</v>
      </c>
      <c r="B226" s="66" t="s">
        <v>491</v>
      </c>
      <c r="C226" s="67">
        <v>4599.87</v>
      </c>
      <c r="D226" s="67">
        <v>4594.7000000000025</v>
      </c>
      <c r="E226" s="67">
        <f t="shared" si="11"/>
        <v>4597.2850000000017</v>
      </c>
      <c r="F226" s="68">
        <v>2803</v>
      </c>
      <c r="G226" s="68">
        <f t="shared" si="10"/>
        <v>7400.2850000000017</v>
      </c>
      <c r="H226" s="69">
        <v>205</v>
      </c>
      <c r="I226" s="73">
        <v>195</v>
      </c>
      <c r="J226" s="69">
        <v>0</v>
      </c>
      <c r="K226" s="69">
        <v>0</v>
      </c>
      <c r="L226" s="69">
        <v>21</v>
      </c>
      <c r="M226" s="69">
        <v>5</v>
      </c>
      <c r="N226" s="69">
        <v>38</v>
      </c>
      <c r="O226" s="69" t="s">
        <v>30</v>
      </c>
      <c r="P226" s="70">
        <f t="shared" si="12"/>
        <v>4.4955211091272679E-4</v>
      </c>
      <c r="Q226" s="11">
        <v>1.1734369795102025E-4</v>
      </c>
      <c r="R226" s="12">
        <v>6.2959076600209863E-5</v>
      </c>
      <c r="S226" s="13">
        <v>1.5813822525038553E-4</v>
      </c>
      <c r="T226" s="12">
        <v>1.1111111111111112E-4</v>
      </c>
      <c r="U226" s="14">
        <v>4.4955211091272679E-4</v>
      </c>
    </row>
    <row r="227" spans="1:21" ht="16.5" thickTop="1" thickBot="1">
      <c r="A227" s="65" t="s">
        <v>492</v>
      </c>
      <c r="B227" s="66" t="s">
        <v>493</v>
      </c>
      <c r="C227" s="67">
        <v>670</v>
      </c>
      <c r="D227" s="67">
        <v>610</v>
      </c>
      <c r="E227" s="67">
        <f t="shared" si="11"/>
        <v>640</v>
      </c>
      <c r="F227" s="68">
        <v>49206</v>
      </c>
      <c r="G227" s="68">
        <f t="shared" si="10"/>
        <v>49846</v>
      </c>
      <c r="H227" s="69">
        <v>731</v>
      </c>
      <c r="I227" s="73">
        <v>968</v>
      </c>
      <c r="J227" s="69">
        <v>0</v>
      </c>
      <c r="K227" s="69">
        <v>320</v>
      </c>
      <c r="L227" s="69">
        <v>248</v>
      </c>
      <c r="M227" s="69">
        <v>53</v>
      </c>
      <c r="N227" s="69">
        <v>142</v>
      </c>
      <c r="O227" s="69" t="s">
        <v>30</v>
      </c>
      <c r="P227" s="70">
        <f t="shared" si="12"/>
        <v>2.0011668069151753E-3</v>
      </c>
      <c r="Q227" s="11">
        <v>7.9039036578544672E-4</v>
      </c>
      <c r="R227" s="12">
        <v>2.2450285363294345E-4</v>
      </c>
      <c r="S227" s="13">
        <v>8.7516247638567382E-4</v>
      </c>
      <c r="T227" s="12">
        <v>1.1111111111111112E-4</v>
      </c>
      <c r="U227" s="14">
        <v>2.0011668069151753E-3</v>
      </c>
    </row>
    <row r="228" spans="1:21" ht="16.5" thickTop="1" thickBot="1">
      <c r="A228" s="65" t="s">
        <v>494</v>
      </c>
      <c r="B228" s="66" t="s">
        <v>495</v>
      </c>
      <c r="C228" s="67">
        <v>15245</v>
      </c>
      <c r="D228" s="67">
        <v>18930</v>
      </c>
      <c r="E228" s="67">
        <f t="shared" si="11"/>
        <v>17087.5</v>
      </c>
      <c r="F228" s="68">
        <v>18762</v>
      </c>
      <c r="G228" s="68">
        <f t="shared" si="10"/>
        <v>35849.5</v>
      </c>
      <c r="H228" s="69">
        <v>935</v>
      </c>
      <c r="I228" s="73">
        <v>457</v>
      </c>
      <c r="J228" s="69">
        <v>0</v>
      </c>
      <c r="K228" s="69">
        <v>52</v>
      </c>
      <c r="L228" s="69">
        <v>0</v>
      </c>
      <c r="M228" s="69">
        <v>0</v>
      </c>
      <c r="N228" s="69">
        <v>3</v>
      </c>
      <c r="O228" s="69" t="s">
        <v>23</v>
      </c>
      <c r="P228" s="70">
        <f t="shared" si="12"/>
        <v>1.0942883112237648E-3</v>
      </c>
      <c r="Q228" s="11">
        <v>5.6845282305953079E-4</v>
      </c>
      <c r="R228" s="12">
        <v>2.8715481278632302E-4</v>
      </c>
      <c r="S228" s="13">
        <v>2.3868067537791105E-4</v>
      </c>
      <c r="T228" s="12">
        <v>0</v>
      </c>
      <c r="U228" s="14">
        <v>1.0942883112237648E-3</v>
      </c>
    </row>
    <row r="229" spans="1:21" ht="16.5" thickTop="1" thickBot="1">
      <c r="A229" s="65" t="s">
        <v>496</v>
      </c>
      <c r="B229" s="66" t="s">
        <v>497</v>
      </c>
      <c r="C229" s="67">
        <v>1024.5</v>
      </c>
      <c r="D229" s="67">
        <v>877.75</v>
      </c>
      <c r="E229" s="67">
        <f t="shared" si="11"/>
        <v>951.125</v>
      </c>
      <c r="F229" s="68">
        <v>5788</v>
      </c>
      <c r="G229" s="68">
        <f t="shared" si="10"/>
        <v>6739.125</v>
      </c>
      <c r="H229" s="69">
        <v>970</v>
      </c>
      <c r="I229" s="73">
        <v>573</v>
      </c>
      <c r="J229" s="69">
        <v>0</v>
      </c>
      <c r="K229" s="69">
        <v>300</v>
      </c>
      <c r="L229" s="69">
        <v>0</v>
      </c>
      <c r="M229" s="69">
        <v>0</v>
      </c>
      <c r="N229" s="69">
        <v>220</v>
      </c>
      <c r="O229" s="69" t="s">
        <v>30</v>
      </c>
      <c r="P229" s="70">
        <f t="shared" si="12"/>
        <v>1.1985213286413419E-3</v>
      </c>
      <c r="Q229" s="11">
        <v>1.0685991802399087E-4</v>
      </c>
      <c r="R229" s="12">
        <v>2.9790392342538328E-4</v>
      </c>
      <c r="S229" s="13">
        <v>6.8264637608085675E-4</v>
      </c>
      <c r="T229" s="12">
        <v>1.1111111111111112E-4</v>
      </c>
      <c r="U229" s="14">
        <v>1.1985213286413419E-3</v>
      </c>
    </row>
    <row r="230" spans="1:21" ht="16.5" thickTop="1" thickBot="1">
      <c r="A230" s="65" t="s">
        <v>498</v>
      </c>
      <c r="B230" s="66" t="s">
        <v>499</v>
      </c>
      <c r="C230" s="67">
        <v>503</v>
      </c>
      <c r="D230" s="67">
        <v>793</v>
      </c>
      <c r="E230" s="67">
        <f t="shared" si="11"/>
        <v>648</v>
      </c>
      <c r="F230" s="68">
        <v>1158</v>
      </c>
      <c r="G230" s="68">
        <f t="shared" si="10"/>
        <v>1806</v>
      </c>
      <c r="H230" s="69">
        <v>539</v>
      </c>
      <c r="I230" s="73">
        <v>160</v>
      </c>
      <c r="J230" s="69">
        <v>0</v>
      </c>
      <c r="K230" s="69">
        <v>20</v>
      </c>
      <c r="L230" s="69">
        <v>0</v>
      </c>
      <c r="M230" s="69">
        <v>0</v>
      </c>
      <c r="N230" s="69">
        <v>2</v>
      </c>
      <c r="O230" s="69" t="s">
        <v>23</v>
      </c>
      <c r="P230" s="70">
        <f t="shared" si="12"/>
        <v>2.204472363849665E-4</v>
      </c>
      <c r="Q230" s="11">
        <v>2.8637102287214957E-5</v>
      </c>
      <c r="R230" s="12">
        <v>1.6430783405420622E-4</v>
      </c>
      <c r="S230" s="13">
        <v>2.7502300043545306E-5</v>
      </c>
      <c r="T230" s="12">
        <v>0</v>
      </c>
      <c r="U230" s="14">
        <v>2.204472363849665E-4</v>
      </c>
    </row>
    <row r="231" spans="1:21" ht="16.5" thickTop="1" thickBot="1">
      <c r="A231" s="65" t="s">
        <v>500</v>
      </c>
      <c r="B231" s="66" t="s">
        <v>501</v>
      </c>
      <c r="C231" s="67">
        <v>2905</v>
      </c>
      <c r="D231" s="67">
        <v>3465.4</v>
      </c>
      <c r="E231" s="67">
        <f t="shared" si="11"/>
        <v>3185.2</v>
      </c>
      <c r="F231" s="68">
        <v>9082</v>
      </c>
      <c r="G231" s="68">
        <f t="shared" si="10"/>
        <v>12267.2</v>
      </c>
      <c r="H231" s="69">
        <v>750</v>
      </c>
      <c r="I231" s="73">
        <v>242</v>
      </c>
      <c r="J231" s="69">
        <v>0</v>
      </c>
      <c r="K231" s="69">
        <v>2</v>
      </c>
      <c r="L231" s="69">
        <v>0</v>
      </c>
      <c r="M231" s="69">
        <v>0</v>
      </c>
      <c r="N231" s="69">
        <v>7</v>
      </c>
      <c r="O231" s="69" t="s">
        <v>23</v>
      </c>
      <c r="P231" s="70">
        <f t="shared" si="12"/>
        <v>5.7022403052327643E-4</v>
      </c>
      <c r="Q231" s="11">
        <v>1.9451664517038944E-4</v>
      </c>
      <c r="R231" s="12">
        <v>2.30338085122719E-4</v>
      </c>
      <c r="S231" s="13">
        <v>1.4536930023016805E-4</v>
      </c>
      <c r="T231" s="12">
        <v>0</v>
      </c>
      <c r="U231" s="14">
        <v>5.7022403052327643E-4</v>
      </c>
    </row>
    <row r="232" spans="1:21" ht="16.5" thickTop="1" thickBot="1">
      <c r="A232" s="65" t="s">
        <v>502</v>
      </c>
      <c r="B232" s="66" t="s">
        <v>503</v>
      </c>
      <c r="C232" s="67">
        <v>1427</v>
      </c>
      <c r="D232" s="67">
        <v>2565</v>
      </c>
      <c r="E232" s="67">
        <f t="shared" si="11"/>
        <v>1996</v>
      </c>
      <c r="F232" s="68">
        <v>3105</v>
      </c>
      <c r="G232" s="68">
        <f t="shared" si="10"/>
        <v>5101</v>
      </c>
      <c r="H232" s="69">
        <v>1250</v>
      </c>
      <c r="I232" s="73">
        <v>137</v>
      </c>
      <c r="J232" s="69">
        <v>0</v>
      </c>
      <c r="K232" s="69">
        <v>180</v>
      </c>
      <c r="L232" s="69">
        <v>220</v>
      </c>
      <c r="M232" s="69">
        <v>0</v>
      </c>
      <c r="N232" s="69">
        <v>42</v>
      </c>
      <c r="O232" s="69" t="s">
        <v>30</v>
      </c>
      <c r="P232" s="70">
        <f t="shared" si="12"/>
        <v>1.1387075956879864E-3</v>
      </c>
      <c r="Q232" s="11">
        <v>8.0884750147886767E-5</v>
      </c>
      <c r="R232" s="12">
        <v>3.8389680853786502E-4</v>
      </c>
      <c r="S232" s="13">
        <v>5.6281492589112356E-4</v>
      </c>
      <c r="T232" s="12">
        <v>1.1111111111111112E-4</v>
      </c>
      <c r="U232" s="14">
        <v>1.1387075956879864E-3</v>
      </c>
    </row>
    <row r="233" spans="1:21" ht="25.5" thickTop="1" thickBot="1">
      <c r="A233" s="65" t="s">
        <v>504</v>
      </c>
      <c r="B233" s="66" t="s">
        <v>505</v>
      </c>
      <c r="C233" s="67">
        <v>7369.01</v>
      </c>
      <c r="D233" s="67">
        <v>10254.5</v>
      </c>
      <c r="E233" s="67">
        <f t="shared" si="11"/>
        <v>8811.755000000001</v>
      </c>
      <c r="F233" s="68">
        <v>1130</v>
      </c>
      <c r="G233" s="68">
        <f t="shared" si="10"/>
        <v>9941.755000000001</v>
      </c>
      <c r="H233" s="69">
        <v>270</v>
      </c>
      <c r="I233" s="73">
        <v>71</v>
      </c>
      <c r="J233" s="69">
        <v>0</v>
      </c>
      <c r="K233" s="69">
        <v>78</v>
      </c>
      <c r="L233" s="69">
        <v>0</v>
      </c>
      <c r="M233" s="69">
        <v>0</v>
      </c>
      <c r="N233" s="69">
        <v>15</v>
      </c>
      <c r="O233" s="69" t="s">
        <v>30</v>
      </c>
      <c r="P233" s="70">
        <f t="shared" si="12"/>
        <v>4.4498708441656053E-4</v>
      </c>
      <c r="Q233" s="11">
        <v>1.5764288751352756E-4</v>
      </c>
      <c r="R233" s="12">
        <v>8.2921710644178839E-5</v>
      </c>
      <c r="S233" s="13">
        <v>9.3311375147743004E-5</v>
      </c>
      <c r="T233" s="12">
        <v>1.1111111111111112E-4</v>
      </c>
      <c r="U233" s="14">
        <v>4.4498708441656053E-4</v>
      </c>
    </row>
    <row r="234" spans="1:21" ht="16.5" thickTop="1" thickBot="1">
      <c r="A234" s="65" t="s">
        <v>506</v>
      </c>
      <c r="B234" s="66" t="s">
        <v>507</v>
      </c>
      <c r="C234" s="67">
        <v>8263</v>
      </c>
      <c r="D234" s="67">
        <v>8595</v>
      </c>
      <c r="E234" s="67">
        <f t="shared" si="11"/>
        <v>8429</v>
      </c>
      <c r="F234" s="68">
        <v>11270</v>
      </c>
      <c r="G234" s="68">
        <f t="shared" si="10"/>
        <v>19699</v>
      </c>
      <c r="H234" s="69">
        <v>1352</v>
      </c>
      <c r="I234" s="73">
        <v>276</v>
      </c>
      <c r="J234" s="69"/>
      <c r="K234" s="69">
        <v>50</v>
      </c>
      <c r="L234" s="69"/>
      <c r="M234" s="69"/>
      <c r="N234" s="69">
        <v>6</v>
      </c>
      <c r="O234" s="69" t="s">
        <v>30</v>
      </c>
      <c r="P234" s="70">
        <f t="shared" si="12"/>
        <v>9.2611198967739307E-4</v>
      </c>
      <c r="Q234" s="11">
        <v>3.1236006531331533E-4</v>
      </c>
      <c r="R234" s="12">
        <v>4.1522278811455482E-4</v>
      </c>
      <c r="S234" s="13">
        <v>8.7418025138411869E-5</v>
      </c>
      <c r="T234" s="12">
        <v>1.1111111111111112E-4</v>
      </c>
      <c r="U234" s="14">
        <v>9.2611198967739307E-4</v>
      </c>
    </row>
    <row r="235" spans="1:21" ht="16.5" thickTop="1" thickBot="1">
      <c r="A235" s="65" t="s">
        <v>508</v>
      </c>
      <c r="B235" s="66" t="s">
        <v>509</v>
      </c>
      <c r="C235" s="67">
        <v>752</v>
      </c>
      <c r="D235" s="67">
        <v>440</v>
      </c>
      <c r="E235" s="67">
        <f t="shared" si="11"/>
        <v>596</v>
      </c>
      <c r="F235" s="68">
        <v>3548</v>
      </c>
      <c r="G235" s="68">
        <f t="shared" si="10"/>
        <v>4144</v>
      </c>
      <c r="H235" s="69">
        <v>200</v>
      </c>
      <c r="I235" s="73" t="s">
        <v>0</v>
      </c>
      <c r="J235" s="69">
        <v>0</v>
      </c>
      <c r="K235" s="69">
        <v>0</v>
      </c>
      <c r="L235" s="69">
        <v>0</v>
      </c>
      <c r="M235" s="69">
        <v>0</v>
      </c>
      <c r="N235" s="69">
        <v>0</v>
      </c>
      <c r="O235" s="69" t="s">
        <v>23</v>
      </c>
      <c r="P235" s="70">
        <f t="shared" si="12"/>
        <v>1.2713342949796251E-4</v>
      </c>
      <c r="Q235" s="11">
        <v>6.5709940131904092E-5</v>
      </c>
      <c r="R235" s="12">
        <v>6.1423489366058403E-5</v>
      </c>
      <c r="S235" s="13">
        <v>0</v>
      </c>
      <c r="T235" s="12">
        <v>0</v>
      </c>
      <c r="U235" s="14">
        <v>1.2713342949796251E-4</v>
      </c>
    </row>
    <row r="236" spans="1:21" ht="16.5" thickTop="1" thickBot="1">
      <c r="A236" s="65" t="s">
        <v>510</v>
      </c>
      <c r="B236" s="66" t="s">
        <v>511</v>
      </c>
      <c r="C236" s="67">
        <v>6142</v>
      </c>
      <c r="D236" s="67">
        <v>6201</v>
      </c>
      <c r="E236" s="67">
        <f t="shared" si="11"/>
        <v>6171.5</v>
      </c>
      <c r="F236" s="68">
        <v>10786</v>
      </c>
      <c r="G236" s="68">
        <f t="shared" si="10"/>
        <v>16957.5</v>
      </c>
      <c r="H236" s="69">
        <v>570</v>
      </c>
      <c r="I236" s="73">
        <v>483</v>
      </c>
      <c r="J236" s="69">
        <v>0</v>
      </c>
      <c r="K236" s="69">
        <v>275</v>
      </c>
      <c r="L236" s="69">
        <v>25</v>
      </c>
      <c r="M236" s="69">
        <v>0</v>
      </c>
      <c r="N236" s="69">
        <v>90</v>
      </c>
      <c r="O236" s="69" t="s">
        <v>30</v>
      </c>
      <c r="P236" s="70">
        <f t="shared" si="12"/>
        <v>9.3812487730539069E-4</v>
      </c>
      <c r="Q236" s="11">
        <v>2.6888907089448925E-4</v>
      </c>
      <c r="R236" s="12">
        <v>1.7505694469326644E-4</v>
      </c>
      <c r="S236" s="13">
        <v>3.8306775060652389E-4</v>
      </c>
      <c r="T236" s="12">
        <v>1.1111111111111112E-4</v>
      </c>
      <c r="U236" s="14">
        <v>9.3812487730539069E-4</v>
      </c>
    </row>
    <row r="237" spans="1:21" ht="16.5" thickTop="1" thickBot="1">
      <c r="A237" s="65" t="s">
        <v>27</v>
      </c>
      <c r="B237" s="66" t="s">
        <v>512</v>
      </c>
      <c r="C237" s="67">
        <v>3271</v>
      </c>
      <c r="D237" s="67">
        <v>5587</v>
      </c>
      <c r="E237" s="67">
        <f t="shared" si="11"/>
        <v>4429</v>
      </c>
      <c r="F237" s="68">
        <v>48561</v>
      </c>
      <c r="G237" s="68">
        <f t="shared" si="10"/>
        <v>52990</v>
      </c>
      <c r="H237" s="69">
        <v>721</v>
      </c>
      <c r="I237" s="73">
        <v>164</v>
      </c>
      <c r="J237" s="69">
        <v>0</v>
      </c>
      <c r="K237" s="69">
        <v>0</v>
      </c>
      <c r="L237" s="69">
        <v>0</v>
      </c>
      <c r="M237" s="69">
        <v>0</v>
      </c>
      <c r="N237" s="69">
        <v>60</v>
      </c>
      <c r="O237" s="69" t="s">
        <v>30</v>
      </c>
      <c r="P237" s="70">
        <f t="shared" si="12"/>
        <v>1.3120161558434476E-3</v>
      </c>
      <c r="Q237" s="11">
        <v>8.4024366013262495E-4</v>
      </c>
      <c r="R237" s="12">
        <v>2.2020320937731939E-4</v>
      </c>
      <c r="S237" s="13">
        <v>1.4045817522239211E-4</v>
      </c>
      <c r="T237" s="12">
        <v>1.1111111111111112E-4</v>
      </c>
      <c r="U237" s="14">
        <v>1.3120161558434476E-3</v>
      </c>
    </row>
    <row r="238" spans="1:21" ht="16.5" thickTop="1" thickBot="1">
      <c r="A238" s="65" t="s">
        <v>513</v>
      </c>
      <c r="B238" s="66" t="s">
        <v>514</v>
      </c>
      <c r="C238" s="67">
        <v>1731</v>
      </c>
      <c r="D238" s="67">
        <v>2300.89</v>
      </c>
      <c r="E238" s="67">
        <f t="shared" si="11"/>
        <v>2015.9449999999999</v>
      </c>
      <c r="F238" s="68">
        <v>2469</v>
      </c>
      <c r="G238" s="68">
        <f t="shared" si="10"/>
        <v>4484.9449999999997</v>
      </c>
      <c r="H238" s="69">
        <v>741</v>
      </c>
      <c r="I238" s="73">
        <v>588</v>
      </c>
      <c r="J238" s="69">
        <v>0</v>
      </c>
      <c r="K238" s="69">
        <v>87</v>
      </c>
      <c r="L238" s="69">
        <v>0</v>
      </c>
      <c r="M238" s="69">
        <v>0</v>
      </c>
      <c r="N238" s="69">
        <v>48</v>
      </c>
      <c r="O238" s="69" t="s">
        <v>30</v>
      </c>
      <c r="P238" s="70">
        <f t="shared" si="12"/>
        <v>8.1478514152890334E-4</v>
      </c>
      <c r="Q238" s="11">
        <v>7.1116184228977452E-5</v>
      </c>
      <c r="R238" s="12">
        <v>2.2788114554807667E-4</v>
      </c>
      <c r="S238" s="13">
        <v>4.0467670064073811E-4</v>
      </c>
      <c r="T238" s="12">
        <v>1.1111111111111112E-4</v>
      </c>
      <c r="U238" s="14">
        <v>8.1478514152890334E-4</v>
      </c>
    </row>
    <row r="239" spans="1:21" ht="16.5" thickTop="1" thickBot="1">
      <c r="A239" s="65" t="s">
        <v>515</v>
      </c>
      <c r="B239" s="66" t="s">
        <v>516</v>
      </c>
      <c r="C239" s="67">
        <v>96405.5</v>
      </c>
      <c r="D239" s="67">
        <v>96905.5</v>
      </c>
      <c r="E239" s="67">
        <f t="shared" si="11"/>
        <v>96655.5</v>
      </c>
      <c r="F239" s="68">
        <v>3187</v>
      </c>
      <c r="G239" s="68">
        <f t="shared" si="10"/>
        <v>99842.5</v>
      </c>
      <c r="H239" s="69">
        <v>645</v>
      </c>
      <c r="I239" s="73">
        <v>301</v>
      </c>
      <c r="J239" s="69"/>
      <c r="K239" s="69">
        <v>58</v>
      </c>
      <c r="L239" s="69">
        <v>471</v>
      </c>
      <c r="M239" s="69">
        <v>5</v>
      </c>
      <c r="N239" s="69">
        <v>40</v>
      </c>
      <c r="O239" s="69" t="s">
        <v>30</v>
      </c>
      <c r="P239" s="70">
        <f t="shared" si="12"/>
        <v>2.4934907220299203E-3</v>
      </c>
      <c r="Q239" s="11">
        <v>1.5831671567614945E-3</v>
      </c>
      <c r="R239" s="12">
        <v>1.9809075320553835E-4</v>
      </c>
      <c r="S239" s="13">
        <v>6.0112170095177604E-4</v>
      </c>
      <c r="T239" s="12">
        <v>1.1111111111111112E-4</v>
      </c>
      <c r="U239" s="14">
        <v>2.4934907220299203E-3</v>
      </c>
    </row>
    <row r="240" spans="1:21" ht="16.5" thickTop="1" thickBot="1">
      <c r="A240" s="65" t="s">
        <v>517</v>
      </c>
      <c r="B240" s="66" t="s">
        <v>518</v>
      </c>
      <c r="C240" s="67">
        <v>21747</v>
      </c>
      <c r="D240" s="67">
        <v>26576</v>
      </c>
      <c r="E240" s="67">
        <f t="shared" si="11"/>
        <v>24161.5</v>
      </c>
      <c r="F240" s="68">
        <v>18940</v>
      </c>
      <c r="G240" s="68">
        <f t="shared" si="10"/>
        <v>43101.5</v>
      </c>
      <c r="H240" s="69">
        <v>360</v>
      </c>
      <c r="I240" s="73">
        <v>217</v>
      </c>
      <c r="J240" s="69"/>
      <c r="K240" s="69">
        <v>80</v>
      </c>
      <c r="L240" s="69"/>
      <c r="M240" s="69"/>
      <c r="N240" s="69">
        <v>12</v>
      </c>
      <c r="O240" s="69" t="s">
        <v>23</v>
      </c>
      <c r="P240" s="70">
        <f t="shared" si="12"/>
        <v>1.0169725745022961E-3</v>
      </c>
      <c r="Q240" s="11">
        <v>6.8344521829036297E-4</v>
      </c>
      <c r="R240" s="12">
        <v>1.1056228085890512E-4</v>
      </c>
      <c r="S240" s="13">
        <v>2.2296507535302803E-4</v>
      </c>
      <c r="T240" s="12">
        <v>0</v>
      </c>
      <c r="U240" s="14">
        <v>1.0169725745022961E-3</v>
      </c>
    </row>
    <row r="241" spans="1:21" ht="16.5" thickTop="1" thickBot="1">
      <c r="A241" s="65" t="s">
        <v>519</v>
      </c>
      <c r="B241" s="66" t="s">
        <v>520</v>
      </c>
      <c r="C241" s="67">
        <v>7826</v>
      </c>
      <c r="D241" s="67">
        <v>8942</v>
      </c>
      <c r="E241" s="67">
        <f t="shared" si="11"/>
        <v>8384</v>
      </c>
      <c r="F241" s="68">
        <v>1700</v>
      </c>
      <c r="G241" s="68">
        <f t="shared" si="10"/>
        <v>10084</v>
      </c>
      <c r="H241" s="69">
        <v>110</v>
      </c>
      <c r="I241" s="73">
        <v>28</v>
      </c>
      <c r="J241" s="69">
        <v>0</v>
      </c>
      <c r="K241" s="69">
        <v>35</v>
      </c>
      <c r="L241" s="69">
        <v>0</v>
      </c>
      <c r="M241" s="69">
        <v>0</v>
      </c>
      <c r="N241" s="69">
        <v>4</v>
      </c>
      <c r="O241" s="69" t="s">
        <v>30</v>
      </c>
      <c r="P241" s="70">
        <f t="shared" si="12"/>
        <v>3.6667262145359601E-4</v>
      </c>
      <c r="Q241" s="11">
        <v>1.5989841609317587E-4</v>
      </c>
      <c r="R241" s="12">
        <v>3.3782919151332123E-5</v>
      </c>
      <c r="S241" s="13">
        <v>6.1880175097976941E-5</v>
      </c>
      <c r="T241" s="12">
        <v>1.1111111111111112E-4</v>
      </c>
      <c r="U241" s="14">
        <v>3.6667262145359601E-4</v>
      </c>
    </row>
    <row r="242" spans="1:21" ht="16.5" thickTop="1" thickBot="1">
      <c r="A242" s="65" t="s">
        <v>521</v>
      </c>
      <c r="B242" s="66" t="s">
        <v>522</v>
      </c>
      <c r="C242" s="67">
        <v>102</v>
      </c>
      <c r="D242" s="67">
        <v>160.34</v>
      </c>
      <c r="E242" s="67">
        <f t="shared" si="11"/>
        <v>131.17000000000002</v>
      </c>
      <c r="F242" s="68">
        <v>7629</v>
      </c>
      <c r="G242" s="68">
        <f t="shared" si="10"/>
        <v>7760.17</v>
      </c>
      <c r="H242" s="69">
        <v>380</v>
      </c>
      <c r="I242" s="73">
        <v>288</v>
      </c>
      <c r="J242" s="69">
        <v>0</v>
      </c>
      <c r="K242" s="69">
        <v>0</v>
      </c>
      <c r="L242" s="69">
        <v>0</v>
      </c>
      <c r="M242" s="69">
        <v>0</v>
      </c>
      <c r="N242" s="69">
        <v>6</v>
      </c>
      <c r="O242" s="69" t="s">
        <v>30</v>
      </c>
      <c r="P242" s="70">
        <f t="shared" si="12"/>
        <v>4.5792853299539405E-4</v>
      </c>
      <c r="Q242" s="11">
        <v>1.2305026691925632E-4</v>
      </c>
      <c r="R242" s="12">
        <v>1.1670462979551096E-4</v>
      </c>
      <c r="S242" s="13">
        <v>1.0706252516951566E-4</v>
      </c>
      <c r="T242" s="12">
        <v>1.1111111111111112E-4</v>
      </c>
      <c r="U242" s="14">
        <v>4.5792853299539405E-4</v>
      </c>
    </row>
    <row r="243" spans="1:21" ht="25.5" thickTop="1" thickBot="1">
      <c r="A243" s="65" t="s">
        <v>523</v>
      </c>
      <c r="B243" s="66" t="s">
        <v>524</v>
      </c>
      <c r="C243" s="67">
        <v>4377</v>
      </c>
      <c r="D243" s="67">
        <v>6506</v>
      </c>
      <c r="E243" s="67">
        <f t="shared" si="11"/>
        <v>5441.5</v>
      </c>
      <c r="F243" s="68">
        <v>2959</v>
      </c>
      <c r="G243" s="68">
        <f t="shared" si="10"/>
        <v>8400.5</v>
      </c>
      <c r="H243" s="69">
        <v>2620</v>
      </c>
      <c r="I243" s="73">
        <v>4</v>
      </c>
      <c r="J243" s="69">
        <v>0</v>
      </c>
      <c r="K243" s="69">
        <v>150</v>
      </c>
      <c r="L243" s="69">
        <v>80</v>
      </c>
      <c r="M243" s="69">
        <v>0</v>
      </c>
      <c r="N243" s="69">
        <v>12</v>
      </c>
      <c r="O243" s="69" t="s">
        <v>23</v>
      </c>
      <c r="P243" s="70">
        <f t="shared" si="12"/>
        <v>1.0645584888105744E-3</v>
      </c>
      <c r="Q243" s="11">
        <v>1.3320375291458984E-4</v>
      </c>
      <c r="R243" s="12">
        <v>8.046477106953651E-4</v>
      </c>
      <c r="S243" s="13">
        <v>1.2670702520061944E-4</v>
      </c>
      <c r="T243" s="12">
        <v>0</v>
      </c>
      <c r="U243" s="14">
        <v>1.0645584888105744E-3</v>
      </c>
    </row>
    <row r="244" spans="1:21" ht="16.5" thickTop="1" thickBot="1">
      <c r="A244" s="65" t="s">
        <v>525</v>
      </c>
      <c r="B244" s="66" t="s">
        <v>526</v>
      </c>
      <c r="C244" s="67">
        <v>2163</v>
      </c>
      <c r="D244" s="67">
        <v>2225.9400000000014</v>
      </c>
      <c r="E244" s="67">
        <f t="shared" si="11"/>
        <v>2194.4700000000007</v>
      </c>
      <c r="F244" s="68">
        <v>83</v>
      </c>
      <c r="G244" s="68">
        <f t="shared" si="10"/>
        <v>2277.4700000000007</v>
      </c>
      <c r="H244" s="69">
        <v>1275</v>
      </c>
      <c r="I244" s="73">
        <v>258</v>
      </c>
      <c r="J244" s="69"/>
      <c r="K244" s="69">
        <v>130</v>
      </c>
      <c r="L244" s="69"/>
      <c r="M244" s="69"/>
      <c r="N244" s="69">
        <v>20</v>
      </c>
      <c r="O244" s="69" t="s">
        <v>30</v>
      </c>
      <c r="P244" s="70">
        <f t="shared" si="12"/>
        <v>8.2271452658106109E-4</v>
      </c>
      <c r="Q244" s="11">
        <v>3.6113035075339685E-5</v>
      </c>
      <c r="R244" s="12">
        <v>3.7591175492027743E-4</v>
      </c>
      <c r="S244" s="13">
        <v>2.9957862547433286E-4</v>
      </c>
      <c r="T244" s="12">
        <v>1.1111111111111112E-4</v>
      </c>
      <c r="U244" s="14">
        <v>8.2271452658106109E-4</v>
      </c>
    </row>
    <row r="245" spans="1:21" ht="16.5" thickTop="1" thickBot="1">
      <c r="A245" s="65" t="s">
        <v>90</v>
      </c>
      <c r="B245" s="66" t="s">
        <v>527</v>
      </c>
      <c r="C245" s="67">
        <v>12215.49</v>
      </c>
      <c r="D245" s="67">
        <v>12148.700000000006</v>
      </c>
      <c r="E245" s="67">
        <f t="shared" si="11"/>
        <v>12182.095000000003</v>
      </c>
      <c r="F245" s="68">
        <v>8400</v>
      </c>
      <c r="G245" s="68">
        <f t="shared" si="10"/>
        <v>20582.095000000001</v>
      </c>
      <c r="H245" s="69">
        <v>1000</v>
      </c>
      <c r="I245" s="73">
        <v>1050</v>
      </c>
      <c r="J245" s="69">
        <v>0</v>
      </c>
      <c r="K245" s="69">
        <v>290</v>
      </c>
      <c r="L245" s="69">
        <v>0</v>
      </c>
      <c r="M245" s="69">
        <v>0</v>
      </c>
      <c r="N245" s="69">
        <v>237</v>
      </c>
      <c r="O245" s="69" t="s">
        <v>30</v>
      </c>
      <c r="P245" s="70">
        <f t="shared" si="12"/>
        <v>1.5077803740723634E-3</v>
      </c>
      <c r="Q245" s="11">
        <v>3.2636298992257785E-4</v>
      </c>
      <c r="R245" s="12">
        <v>3.0711744683029199E-4</v>
      </c>
      <c r="S245" s="13">
        <v>7.6318882620838235E-4</v>
      </c>
      <c r="T245" s="12">
        <v>1.1111111111111112E-4</v>
      </c>
      <c r="U245" s="14">
        <v>1.5077803740723634E-3</v>
      </c>
    </row>
    <row r="246" spans="1:21" ht="25.5" thickTop="1" thickBot="1">
      <c r="A246" s="65" t="s">
        <v>528</v>
      </c>
      <c r="B246" s="66" t="s">
        <v>529</v>
      </c>
      <c r="C246" s="67">
        <v>1270</v>
      </c>
      <c r="D246" s="67">
        <v>2330</v>
      </c>
      <c r="E246" s="67">
        <f t="shared" si="11"/>
        <v>1800</v>
      </c>
      <c r="F246" s="68">
        <v>0</v>
      </c>
      <c r="G246" s="68">
        <f t="shared" si="10"/>
        <v>1800</v>
      </c>
      <c r="H246" s="69">
        <v>650</v>
      </c>
      <c r="I246" s="73" t="s">
        <v>0</v>
      </c>
      <c r="J246" s="69">
        <v>0</v>
      </c>
      <c r="K246" s="69">
        <v>650</v>
      </c>
      <c r="L246" s="69">
        <v>250</v>
      </c>
      <c r="M246" s="69">
        <v>0</v>
      </c>
      <c r="N246" s="69">
        <v>50</v>
      </c>
      <c r="O246" s="69" t="s">
        <v>30</v>
      </c>
      <c r="P246" s="70">
        <f t="shared" si="12"/>
        <v>1.1780386926303751E-3</v>
      </c>
      <c r="Q246" s="11">
        <v>2.8541962412506602E-5</v>
      </c>
      <c r="R246" s="12">
        <v>2.0054769278018066E-4</v>
      </c>
      <c r="S246" s="13">
        <v>8.3783792632657666E-4</v>
      </c>
      <c r="T246" s="12">
        <v>1.1111111111111112E-4</v>
      </c>
      <c r="U246" s="14">
        <v>1.1780386926303751E-3</v>
      </c>
    </row>
    <row r="247" spans="1:21" ht="16.5" thickTop="1" thickBot="1">
      <c r="A247" s="65" t="s">
        <v>530</v>
      </c>
      <c r="B247" s="66" t="s">
        <v>531</v>
      </c>
      <c r="C247" s="67">
        <v>18803</v>
      </c>
      <c r="D247" s="67">
        <v>18892</v>
      </c>
      <c r="E247" s="67">
        <f t="shared" si="11"/>
        <v>18847.5</v>
      </c>
      <c r="F247" s="68">
        <v>7359</v>
      </c>
      <c r="G247" s="68">
        <f t="shared" si="10"/>
        <v>26206.5</v>
      </c>
      <c r="H247" s="69">
        <v>968</v>
      </c>
      <c r="I247" s="73">
        <v>77</v>
      </c>
      <c r="J247" s="69">
        <v>0</v>
      </c>
      <c r="K247" s="69">
        <v>150</v>
      </c>
      <c r="L247" s="69">
        <v>0</v>
      </c>
      <c r="M247" s="69">
        <v>20</v>
      </c>
      <c r="N247" s="69">
        <v>22</v>
      </c>
      <c r="O247" s="69" t="s">
        <v>30</v>
      </c>
      <c r="P247" s="70">
        <f t="shared" si="12"/>
        <v>1.0046773876864078E-3</v>
      </c>
      <c r="Q247" s="11">
        <v>4.1554718775741904E-4</v>
      </c>
      <c r="R247" s="12">
        <v>2.9728968853172269E-4</v>
      </c>
      <c r="S247" s="13">
        <v>1.8072940028615489E-4</v>
      </c>
      <c r="T247" s="12">
        <v>1.1111111111111112E-4</v>
      </c>
      <c r="U247" s="14">
        <v>1.0046773876864078E-3</v>
      </c>
    </row>
    <row r="248" spans="1:21" ht="16.5" thickTop="1" thickBot="1">
      <c r="A248" s="65" t="s">
        <v>532</v>
      </c>
      <c r="B248" s="66" t="s">
        <v>533</v>
      </c>
      <c r="C248" s="67">
        <v>1973.3300000000002</v>
      </c>
      <c r="D248" s="67">
        <v>2055.9</v>
      </c>
      <c r="E248" s="67">
        <f t="shared" si="11"/>
        <v>2014.6150000000002</v>
      </c>
      <c r="F248" s="68">
        <v>1685</v>
      </c>
      <c r="G248" s="68">
        <f t="shared" si="10"/>
        <v>3699.6150000000002</v>
      </c>
      <c r="H248" s="69">
        <v>768</v>
      </c>
      <c r="I248" s="73">
        <v>85</v>
      </c>
      <c r="J248" s="69">
        <v>0</v>
      </c>
      <c r="K248" s="69">
        <v>285</v>
      </c>
      <c r="L248" s="69">
        <v>78</v>
      </c>
      <c r="M248" s="69">
        <v>5</v>
      </c>
      <c r="N248" s="69">
        <v>6</v>
      </c>
      <c r="O248" s="69" t="s">
        <v>23</v>
      </c>
      <c r="P248" s="70">
        <f t="shared" si="12"/>
        <v>7.3959729540039852E-4</v>
      </c>
      <c r="Q248" s="11">
        <v>5.8663484594858677E-5</v>
      </c>
      <c r="R248" s="12">
        <v>2.3586619916566426E-4</v>
      </c>
      <c r="S248" s="13">
        <v>3.3395650052876448E-4</v>
      </c>
      <c r="T248" s="12">
        <v>1.1111111111111112E-4</v>
      </c>
      <c r="U248" s="14">
        <v>7.3959729540039852E-4</v>
      </c>
    </row>
    <row r="249" spans="1:21" ht="16.5" thickTop="1" thickBot="1">
      <c r="A249" s="65" t="s">
        <v>534</v>
      </c>
      <c r="B249" s="66" t="s">
        <v>535</v>
      </c>
      <c r="C249" s="67">
        <v>8937</v>
      </c>
      <c r="D249" s="67">
        <v>10216</v>
      </c>
      <c r="E249" s="67">
        <f t="shared" si="11"/>
        <v>9576.5</v>
      </c>
      <c r="F249" s="68">
        <v>5467</v>
      </c>
      <c r="G249" s="68">
        <f t="shared" si="10"/>
        <v>15043.5</v>
      </c>
      <c r="H249" s="69">
        <v>3700</v>
      </c>
      <c r="I249" s="73">
        <v>569</v>
      </c>
      <c r="J249" s="69">
        <v>0</v>
      </c>
      <c r="K249" s="69">
        <v>300</v>
      </c>
      <c r="L249" s="69">
        <v>0</v>
      </c>
      <c r="M249" s="69">
        <v>0</v>
      </c>
      <c r="N249" s="69">
        <v>42</v>
      </c>
      <c r="O249" s="69" t="s">
        <v>30</v>
      </c>
      <c r="P249" s="70">
        <f t="shared" si="12"/>
        <v>1.8631595158429084E-3</v>
      </c>
      <c r="Q249" s="11">
        <v>2.3853945086252392E-4</v>
      </c>
      <c r="R249" s="12">
        <v>1.1363345532720804E-3</v>
      </c>
      <c r="S249" s="13">
        <v>3.7717440059719282E-4</v>
      </c>
      <c r="T249" s="12">
        <v>1.1111111111111112E-4</v>
      </c>
      <c r="U249" s="14">
        <v>1.8631595158429084E-3</v>
      </c>
    </row>
    <row r="250" spans="1:21" ht="25.5" thickTop="1" thickBot="1">
      <c r="A250" s="65" t="s">
        <v>536</v>
      </c>
      <c r="B250" s="66" t="s">
        <v>537</v>
      </c>
      <c r="C250" s="67">
        <v>132</v>
      </c>
      <c r="D250" s="67">
        <v>47.5</v>
      </c>
      <c r="E250" s="67">
        <f t="shared" si="11"/>
        <v>89.75</v>
      </c>
      <c r="F250" s="68">
        <v>20856</v>
      </c>
      <c r="G250" s="68">
        <f t="shared" si="10"/>
        <v>20945.75</v>
      </c>
      <c r="H250" s="69">
        <v>260</v>
      </c>
      <c r="I250" s="73">
        <v>70</v>
      </c>
      <c r="J250" s="69"/>
      <c r="K250" s="69">
        <v>34</v>
      </c>
      <c r="L250" s="69"/>
      <c r="M250" s="69"/>
      <c r="N250" s="69">
        <v>26</v>
      </c>
      <c r="O250" s="69" t="s">
        <v>23</v>
      </c>
      <c r="P250" s="70">
        <f t="shared" si="12"/>
        <v>6.3015351090192498E-4</v>
      </c>
      <c r="Q250" s="11">
        <v>3.3212933844542231E-4</v>
      </c>
      <c r="R250" s="12">
        <v>7.9850536175875931E-5</v>
      </c>
      <c r="S250" s="13">
        <v>1.0706252516951566E-4</v>
      </c>
      <c r="T250" s="12">
        <v>1.1111111111111112E-4</v>
      </c>
      <c r="U250" s="14">
        <v>6.3015351090192498E-4</v>
      </c>
    </row>
    <row r="251" spans="1:21" ht="25.5" thickTop="1" thickBot="1">
      <c r="A251" s="65" t="s">
        <v>538</v>
      </c>
      <c r="B251" s="66" t="s">
        <v>539</v>
      </c>
      <c r="C251" s="67">
        <v>2435</v>
      </c>
      <c r="D251" s="67">
        <v>2475</v>
      </c>
      <c r="E251" s="67">
        <f t="shared" si="11"/>
        <v>2455</v>
      </c>
      <c r="F251" s="68">
        <v>2767</v>
      </c>
      <c r="G251" s="68">
        <f t="shared" si="10"/>
        <v>5222</v>
      </c>
      <c r="H251" s="69">
        <v>520</v>
      </c>
      <c r="I251" s="73">
        <v>45</v>
      </c>
      <c r="J251" s="69">
        <v>0</v>
      </c>
      <c r="K251" s="69">
        <v>300</v>
      </c>
      <c r="L251" s="69">
        <v>0</v>
      </c>
      <c r="M251" s="69">
        <v>0</v>
      </c>
      <c r="N251" s="69">
        <v>9</v>
      </c>
      <c r="O251" s="69" t="s">
        <v>23</v>
      </c>
      <c r="P251" s="70">
        <f t="shared" si="12"/>
        <v>3.3483362678577832E-4</v>
      </c>
      <c r="Q251" s="11">
        <v>8.2803404287838599E-5</v>
      </c>
      <c r="R251" s="12">
        <v>1.5970107235175186E-4</v>
      </c>
      <c r="S251" s="13">
        <v>9.2329150146187817E-5</v>
      </c>
      <c r="T251" s="12">
        <v>0</v>
      </c>
      <c r="U251" s="14">
        <v>3.3483362678577832E-4</v>
      </c>
    </row>
    <row r="252" spans="1:21" ht="16.5" thickTop="1" thickBot="1">
      <c r="A252" s="65" t="s">
        <v>127</v>
      </c>
      <c r="B252" s="66" t="s">
        <v>540</v>
      </c>
      <c r="C252" s="67">
        <v>1115</v>
      </c>
      <c r="D252" s="67">
        <v>1418.5</v>
      </c>
      <c r="E252" s="67">
        <f t="shared" si="11"/>
        <v>1266.75</v>
      </c>
      <c r="F252" s="68">
        <v>10131</v>
      </c>
      <c r="G252" s="68">
        <f t="shared" si="10"/>
        <v>11397.75</v>
      </c>
      <c r="H252" s="69">
        <v>665</v>
      </c>
      <c r="I252" s="73">
        <v>128</v>
      </c>
      <c r="J252" s="69">
        <v>0</v>
      </c>
      <c r="K252" s="69">
        <v>0</v>
      </c>
      <c r="L252" s="69">
        <v>0</v>
      </c>
      <c r="M252" s="69">
        <v>36</v>
      </c>
      <c r="N252" s="69">
        <v>130</v>
      </c>
      <c r="O252" s="69" t="s">
        <v>23</v>
      </c>
      <c r="P252" s="70">
        <f t="shared" si="12"/>
        <v>5.489947618947203E-4</v>
      </c>
      <c r="Q252" s="11">
        <v>1.8073008449285953E-4</v>
      </c>
      <c r="R252" s="12">
        <v>2.0423310214214417E-4</v>
      </c>
      <c r="S252" s="13">
        <v>1.6403157525971665E-4</v>
      </c>
      <c r="T252" s="12">
        <v>0</v>
      </c>
      <c r="U252" s="14">
        <v>5.489947618947203E-4</v>
      </c>
    </row>
    <row r="253" spans="1:21" ht="16.5" thickTop="1" thickBot="1">
      <c r="A253" s="65" t="s">
        <v>541</v>
      </c>
      <c r="B253" s="66" t="s">
        <v>542</v>
      </c>
      <c r="C253" s="67">
        <v>914</v>
      </c>
      <c r="D253" s="67">
        <v>953</v>
      </c>
      <c r="E253" s="67">
        <f t="shared" si="11"/>
        <v>933.5</v>
      </c>
      <c r="F253" s="68">
        <v>716</v>
      </c>
      <c r="G253" s="68">
        <f t="shared" si="10"/>
        <v>1649.5</v>
      </c>
      <c r="H253" s="69">
        <v>190</v>
      </c>
      <c r="I253" s="73">
        <v>120</v>
      </c>
      <c r="J253" s="69">
        <v>0</v>
      </c>
      <c r="K253" s="69">
        <v>0</v>
      </c>
      <c r="L253" s="69">
        <v>150</v>
      </c>
      <c r="M253" s="69">
        <v>0</v>
      </c>
      <c r="N253" s="69">
        <v>150</v>
      </c>
      <c r="O253" s="69" t="s">
        <v>30</v>
      </c>
      <c r="P253" s="70">
        <f t="shared" si="12"/>
        <v>6.9962488849222156E-4</v>
      </c>
      <c r="Q253" s="11">
        <v>2.6155537221905358E-5</v>
      </c>
      <c r="R253" s="12">
        <v>6.1423489366058403E-5</v>
      </c>
      <c r="S253" s="13">
        <v>5.009347507931467E-4</v>
      </c>
      <c r="T253" s="12">
        <v>1.1111111111111112E-4</v>
      </c>
      <c r="U253" s="14">
        <v>6.9962488849222156E-4</v>
      </c>
    </row>
    <row r="254" spans="1:21" ht="16.5" thickTop="1" thickBot="1">
      <c r="A254" s="65" t="s">
        <v>543</v>
      </c>
      <c r="B254" s="66" t="s">
        <v>544</v>
      </c>
      <c r="C254" s="67">
        <v>4106.67</v>
      </c>
      <c r="D254" s="67">
        <v>4525</v>
      </c>
      <c r="E254" s="67">
        <f t="shared" si="11"/>
        <v>4315.835</v>
      </c>
      <c r="F254" s="68">
        <v>3355</v>
      </c>
      <c r="G254" s="68">
        <f t="shared" si="10"/>
        <v>7670.835</v>
      </c>
      <c r="H254" s="69">
        <v>300</v>
      </c>
      <c r="I254" s="73">
        <v>206</v>
      </c>
      <c r="J254" s="69"/>
      <c r="K254" s="69"/>
      <c r="L254" s="69"/>
      <c r="M254" s="69"/>
      <c r="N254" s="69">
        <v>2</v>
      </c>
      <c r="O254" s="69" t="s">
        <v>30</v>
      </c>
      <c r="P254" s="70">
        <f t="shared" si="12"/>
        <v>4.3881815880867855E-4</v>
      </c>
      <c r="Q254" s="11">
        <v>1.2163371346807784E-4</v>
      </c>
      <c r="R254" s="12">
        <v>9.2135234049087604E-5</v>
      </c>
      <c r="S254" s="13">
        <v>1.1393810018040198E-4</v>
      </c>
      <c r="T254" s="12">
        <v>1.1111111111111112E-4</v>
      </c>
      <c r="U254" s="14">
        <v>4.3881815880867855E-4</v>
      </c>
    </row>
    <row r="255" spans="1:21" ht="16.5" thickTop="1" thickBot="1">
      <c r="A255" s="65" t="s">
        <v>545</v>
      </c>
      <c r="B255" s="66" t="s">
        <v>546</v>
      </c>
      <c r="C255" s="67">
        <v>1748</v>
      </c>
      <c r="D255" s="67">
        <v>2028</v>
      </c>
      <c r="E255" s="67">
        <f t="shared" si="11"/>
        <v>1888</v>
      </c>
      <c r="F255" s="68">
        <v>24587</v>
      </c>
      <c r="G255" s="68">
        <f t="shared" si="10"/>
        <v>26475</v>
      </c>
      <c r="H255" s="69">
        <v>1400</v>
      </c>
      <c r="I255" s="73">
        <v>265</v>
      </c>
      <c r="J255" s="69">
        <v>0</v>
      </c>
      <c r="K255" s="69">
        <v>500</v>
      </c>
      <c r="L255" s="69">
        <v>300</v>
      </c>
      <c r="M255" s="69">
        <v>100</v>
      </c>
      <c r="N255" s="69">
        <v>800</v>
      </c>
      <c r="O255" s="69" t="s">
        <v>30</v>
      </c>
      <c r="P255" s="70">
        <f t="shared" si="12"/>
        <v>2.780943161705904E-3</v>
      </c>
      <c r="Q255" s="11">
        <v>4.1980469715061796E-4</v>
      </c>
      <c r="R255" s="12">
        <v>4.2996442556240884E-4</v>
      </c>
      <c r="S255" s="13">
        <v>1.8200629278817661E-3</v>
      </c>
      <c r="T255" s="12">
        <v>1.1111111111111112E-4</v>
      </c>
      <c r="U255" s="14">
        <v>2.780943161705904E-3</v>
      </c>
    </row>
    <row r="256" spans="1:21" ht="16.5" thickTop="1" thickBot="1">
      <c r="A256" s="65" t="s">
        <v>547</v>
      </c>
      <c r="B256" s="66" t="s">
        <v>548</v>
      </c>
      <c r="C256" s="67">
        <v>3095.5</v>
      </c>
      <c r="D256" s="67">
        <v>3136.5</v>
      </c>
      <c r="E256" s="67">
        <f t="shared" si="11"/>
        <v>3116</v>
      </c>
      <c r="F256" s="68">
        <v>27324</v>
      </c>
      <c r="G256" s="68">
        <f t="shared" si="10"/>
        <v>30440</v>
      </c>
      <c r="H256" s="69">
        <v>550</v>
      </c>
      <c r="I256" s="73">
        <v>306</v>
      </c>
      <c r="J256" s="69">
        <v>0</v>
      </c>
      <c r="K256" s="69">
        <v>90</v>
      </c>
      <c r="L256" s="69">
        <v>0</v>
      </c>
      <c r="M256" s="69">
        <v>0</v>
      </c>
      <c r="N256" s="69">
        <v>12</v>
      </c>
      <c r="O256" s="69" t="s">
        <v>30</v>
      </c>
      <c r="P256" s="70">
        <f t="shared" si="12"/>
        <v>1.0426361299980568E-3</v>
      </c>
      <c r="Q256" s="11">
        <v>4.8267629768705607E-4</v>
      </c>
      <c r="R256" s="12">
        <v>1.689145957566606E-4</v>
      </c>
      <c r="S256" s="13">
        <v>2.7993412544322901E-4</v>
      </c>
      <c r="T256" s="12">
        <v>1.1111111111111112E-4</v>
      </c>
      <c r="U256" s="14">
        <v>1.0426361299980568E-3</v>
      </c>
    </row>
    <row r="257" spans="1:21" ht="16.5" thickTop="1" thickBot="1">
      <c r="A257" s="65" t="s">
        <v>549</v>
      </c>
      <c r="B257" s="66" t="s">
        <v>550</v>
      </c>
      <c r="C257" s="67">
        <v>758</v>
      </c>
      <c r="D257" s="67">
        <v>260</v>
      </c>
      <c r="E257" s="67">
        <f t="shared" si="11"/>
        <v>509</v>
      </c>
      <c r="F257" s="68">
        <v>3232</v>
      </c>
      <c r="G257" s="68">
        <f t="shared" si="10"/>
        <v>3741</v>
      </c>
      <c r="H257" s="69">
        <v>186</v>
      </c>
      <c r="I257" s="73">
        <v>124</v>
      </c>
      <c r="J257" s="69">
        <v>0</v>
      </c>
      <c r="K257" s="69">
        <v>132</v>
      </c>
      <c r="L257" s="69">
        <v>25</v>
      </c>
      <c r="M257" s="69">
        <v>7</v>
      </c>
      <c r="N257" s="69">
        <v>13</v>
      </c>
      <c r="O257" s="69" t="s">
        <v>30</v>
      </c>
      <c r="P257" s="70">
        <f t="shared" si="12"/>
        <v>4.4069749343968114E-4</v>
      </c>
      <c r="Q257" s="11">
        <v>5.9319711880659556E-5</v>
      </c>
      <c r="R257" s="12">
        <v>5.7123845110434312E-5</v>
      </c>
      <c r="S257" s="13">
        <v>2.1314282533747614E-4</v>
      </c>
      <c r="T257" s="12">
        <v>1.1111111111111112E-4</v>
      </c>
      <c r="U257" s="14">
        <v>4.4069749343968114E-4</v>
      </c>
    </row>
    <row r="258" spans="1:21" ht="16.5" thickTop="1" thickBot="1">
      <c r="A258" s="65" t="s">
        <v>551</v>
      </c>
      <c r="B258" s="66" t="s">
        <v>552</v>
      </c>
      <c r="C258" s="67">
        <v>504.1</v>
      </c>
      <c r="D258" s="67">
        <v>682.1</v>
      </c>
      <c r="E258" s="67">
        <f t="shared" si="11"/>
        <v>593.1</v>
      </c>
      <c r="F258" s="68">
        <v>11300</v>
      </c>
      <c r="G258" s="68">
        <f t="shared" si="10"/>
        <v>11893.1</v>
      </c>
      <c r="H258" s="69">
        <v>1040</v>
      </c>
      <c r="I258" s="73">
        <v>222</v>
      </c>
      <c r="J258" s="69">
        <v>170</v>
      </c>
      <c r="K258" s="69">
        <v>170</v>
      </c>
      <c r="L258" s="69">
        <v>0</v>
      </c>
      <c r="M258" s="69">
        <v>0</v>
      </c>
      <c r="N258" s="69">
        <v>15</v>
      </c>
      <c r="O258" s="69" t="s">
        <v>30</v>
      </c>
      <c r="P258" s="70">
        <f t="shared" si="12"/>
        <v>1.0178812804283453E-3</v>
      </c>
      <c r="Q258" s="11">
        <v>1.8858467398232351E-4</v>
      </c>
      <c r="R258" s="12">
        <v>3.1940214470350373E-4</v>
      </c>
      <c r="S258" s="13">
        <v>3.9878335063140699E-4</v>
      </c>
      <c r="T258" s="12">
        <v>1.1111111111111112E-4</v>
      </c>
      <c r="U258" s="14">
        <v>1.0178812804283453E-3</v>
      </c>
    </row>
    <row r="259" spans="1:21" ht="16.5" thickTop="1" thickBot="1">
      <c r="A259" s="65" t="s">
        <v>553</v>
      </c>
      <c r="B259" s="66" t="s">
        <v>554</v>
      </c>
      <c r="C259" s="67">
        <v>850</v>
      </c>
      <c r="D259" s="67">
        <v>840</v>
      </c>
      <c r="E259" s="67">
        <f t="shared" si="11"/>
        <v>845</v>
      </c>
      <c r="F259" s="68">
        <v>5616</v>
      </c>
      <c r="G259" s="68">
        <f t="shared" si="10"/>
        <v>6461</v>
      </c>
      <c r="H259" s="69">
        <v>390</v>
      </c>
      <c r="I259" s="73">
        <v>249</v>
      </c>
      <c r="J259" s="69"/>
      <c r="K259" s="69">
        <v>80</v>
      </c>
      <c r="L259" s="69"/>
      <c r="M259" s="69"/>
      <c r="N259" s="69">
        <v>26</v>
      </c>
      <c r="O259" s="69" t="s">
        <v>23</v>
      </c>
      <c r="P259" s="70">
        <f t="shared" si="12"/>
        <v>4.0884834297441391E-4</v>
      </c>
      <c r="Q259" s="11">
        <v>1.0244978841511399E-4</v>
      </c>
      <c r="R259" s="12">
        <v>1.1977580426381388E-4</v>
      </c>
      <c r="S259" s="13">
        <v>1.8662275029548601E-4</v>
      </c>
      <c r="T259" s="12">
        <v>0</v>
      </c>
      <c r="U259" s="14">
        <v>4.0884834297441391E-4</v>
      </c>
    </row>
    <row r="260" spans="1:21" ht="16.5" thickTop="1" thickBot="1">
      <c r="A260" s="65" t="s">
        <v>555</v>
      </c>
      <c r="B260" s="66" t="s">
        <v>556</v>
      </c>
      <c r="C260" s="67">
        <v>701</v>
      </c>
      <c r="D260" s="67">
        <v>776</v>
      </c>
      <c r="E260" s="67">
        <f t="shared" si="11"/>
        <v>738.5</v>
      </c>
      <c r="F260" s="68">
        <v>3616</v>
      </c>
      <c r="G260" s="68">
        <f t="shared" si="10"/>
        <v>4354.5</v>
      </c>
      <c r="H260" s="69">
        <v>212</v>
      </c>
      <c r="I260" s="73">
        <v>125</v>
      </c>
      <c r="J260" s="69">
        <v>0</v>
      </c>
      <c r="K260" s="69">
        <v>64</v>
      </c>
      <c r="L260" s="69">
        <v>0</v>
      </c>
      <c r="M260" s="69">
        <v>6</v>
      </c>
      <c r="N260" s="69">
        <v>6</v>
      </c>
      <c r="O260" s="69" t="s">
        <v>30</v>
      </c>
      <c r="P260" s="70">
        <f t="shared" si="12"/>
        <v>3.7492147411400691E-4</v>
      </c>
      <c r="Q260" s="11">
        <v>6.9047764069588894E-5</v>
      </c>
      <c r="R260" s="12">
        <v>6.5108898728021908E-5</v>
      </c>
      <c r="S260" s="13">
        <v>1.29653700205285E-4</v>
      </c>
      <c r="T260" s="12">
        <v>1.1111111111111112E-4</v>
      </c>
      <c r="U260" s="14">
        <v>3.7492147411400691E-4</v>
      </c>
    </row>
    <row r="261" spans="1:21" ht="16.5" thickTop="1" thickBot="1">
      <c r="A261" s="65" t="s">
        <v>557</v>
      </c>
      <c r="B261" s="66" t="s">
        <v>558</v>
      </c>
      <c r="C261" s="67">
        <v>30</v>
      </c>
      <c r="D261" s="67">
        <v>49.04</v>
      </c>
      <c r="E261" s="67">
        <f t="shared" si="11"/>
        <v>39.519999999999996</v>
      </c>
      <c r="F261" s="68">
        <v>871</v>
      </c>
      <c r="G261" s="68">
        <f t="shared" ref="G261:G324" si="13">E261+F261</f>
        <v>910.52</v>
      </c>
      <c r="H261" s="69">
        <v>330</v>
      </c>
      <c r="I261" s="73">
        <v>258</v>
      </c>
      <c r="J261" s="69">
        <v>0</v>
      </c>
      <c r="K261" s="69">
        <v>30</v>
      </c>
      <c r="L261" s="69">
        <v>0</v>
      </c>
      <c r="M261" s="69">
        <v>0</v>
      </c>
      <c r="N261" s="69">
        <v>0</v>
      </c>
      <c r="O261" s="69" t="s">
        <v>23</v>
      </c>
      <c r="P261" s="70">
        <f t="shared" si="12"/>
        <v>2.9062260085072869E-4</v>
      </c>
      <c r="Q261" s="11">
        <v>1.4437793119908617E-5</v>
      </c>
      <c r="R261" s="12">
        <v>1.0134875745399635E-4</v>
      </c>
      <c r="S261" s="13">
        <v>1.7483605027682374E-4</v>
      </c>
      <c r="T261" s="12">
        <v>0</v>
      </c>
      <c r="U261" s="14">
        <v>2.9062260085072869E-4</v>
      </c>
    </row>
    <row r="262" spans="1:21" ht="16.5" thickTop="1" thickBot="1">
      <c r="A262" s="65" t="s">
        <v>559</v>
      </c>
      <c r="B262" s="66" t="s">
        <v>560</v>
      </c>
      <c r="C262" s="67">
        <v>775</v>
      </c>
      <c r="D262" s="67">
        <v>925</v>
      </c>
      <c r="E262" s="67">
        <f t="shared" ref="E262:E325" si="14">(C262+D262)/2</f>
        <v>850</v>
      </c>
      <c r="F262" s="68">
        <v>1341</v>
      </c>
      <c r="G262" s="68">
        <f t="shared" si="13"/>
        <v>2191</v>
      </c>
      <c r="H262" s="69">
        <v>150</v>
      </c>
      <c r="I262" s="73" t="s">
        <v>0</v>
      </c>
      <c r="J262" s="69">
        <v>0</v>
      </c>
      <c r="K262" s="69">
        <v>32</v>
      </c>
      <c r="L262" s="69">
        <v>0</v>
      </c>
      <c r="M262" s="69">
        <v>0</v>
      </c>
      <c r="N262" s="69">
        <v>2</v>
      </c>
      <c r="O262" s="69" t="s">
        <v>23</v>
      </c>
      <c r="P262" s="70">
        <f t="shared" si="12"/>
        <v>1.1420517799175467E-4</v>
      </c>
      <c r="Q262" s="11">
        <v>3.4741910914334425E-5</v>
      </c>
      <c r="R262" s="12">
        <v>4.6067617024543802E-5</v>
      </c>
      <c r="S262" s="13">
        <v>3.3395650052876444E-5</v>
      </c>
      <c r="T262" s="12">
        <v>0</v>
      </c>
      <c r="U262" s="14">
        <v>1.1420517799175467E-4</v>
      </c>
    </row>
    <row r="263" spans="1:21" ht="25.5" thickTop="1" thickBot="1">
      <c r="A263" s="65" t="s">
        <v>561</v>
      </c>
      <c r="B263" s="66" t="s">
        <v>562</v>
      </c>
      <c r="C263" s="67">
        <v>1512</v>
      </c>
      <c r="D263" s="67">
        <v>1553</v>
      </c>
      <c r="E263" s="67">
        <f t="shared" si="14"/>
        <v>1532.5</v>
      </c>
      <c r="F263" s="68">
        <v>13413</v>
      </c>
      <c r="G263" s="68">
        <f t="shared" si="13"/>
        <v>14945.5</v>
      </c>
      <c r="H263" s="69">
        <v>1050</v>
      </c>
      <c r="I263" s="73">
        <v>124</v>
      </c>
      <c r="J263" s="69">
        <v>0</v>
      </c>
      <c r="K263" s="69">
        <v>195</v>
      </c>
      <c r="L263" s="69">
        <v>315</v>
      </c>
      <c r="M263" s="69">
        <v>50</v>
      </c>
      <c r="N263" s="69">
        <v>18</v>
      </c>
      <c r="O263" s="69" t="s">
        <v>23</v>
      </c>
      <c r="P263" s="70">
        <f t="shared" ref="P263:P326" si="15">$U263</f>
        <v>7.0211667219266104E-4</v>
      </c>
      <c r="Q263" s="11">
        <v>2.369854995756208E-4</v>
      </c>
      <c r="R263" s="12">
        <v>3.0404627236198912E-4</v>
      </c>
      <c r="S263" s="13">
        <v>1.6108490025505107E-4</v>
      </c>
      <c r="T263" s="12">
        <v>0</v>
      </c>
      <c r="U263" s="14">
        <v>7.0211667219266104E-4</v>
      </c>
    </row>
    <row r="264" spans="1:21" ht="16.5" thickTop="1" thickBot="1">
      <c r="A264" s="65" t="s">
        <v>563</v>
      </c>
      <c r="B264" s="66" t="s">
        <v>564</v>
      </c>
      <c r="C264" s="67">
        <v>120</v>
      </c>
      <c r="D264" s="67">
        <v>1150</v>
      </c>
      <c r="E264" s="67">
        <f t="shared" si="14"/>
        <v>635</v>
      </c>
      <c r="F264" s="68">
        <v>62374</v>
      </c>
      <c r="G264" s="68">
        <f t="shared" si="13"/>
        <v>63009</v>
      </c>
      <c r="H264" s="69">
        <v>270</v>
      </c>
      <c r="I264" s="73">
        <v>135</v>
      </c>
      <c r="J264" s="69">
        <v>0</v>
      </c>
      <c r="K264" s="69">
        <v>0</v>
      </c>
      <c r="L264" s="69">
        <v>0</v>
      </c>
      <c r="M264" s="69">
        <v>0</v>
      </c>
      <c r="N264" s="69">
        <v>3</v>
      </c>
      <c r="O264" s="69" t="s">
        <v>23</v>
      </c>
      <c r="P264" s="70">
        <f t="shared" si="15"/>
        <v>1.1331088049748423E-3</v>
      </c>
      <c r="Q264" s="11">
        <v>9.9911139424979363E-4</v>
      </c>
      <c r="R264" s="12">
        <v>8.2921710644178839E-5</v>
      </c>
      <c r="S264" s="13">
        <v>5.1075700080869857E-5</v>
      </c>
      <c r="T264" s="12">
        <v>0</v>
      </c>
      <c r="U264" s="14">
        <v>1.1331088049748423E-3</v>
      </c>
    </row>
    <row r="265" spans="1:21" ht="16.5" thickTop="1" thickBot="1">
      <c r="A265" s="65" t="s">
        <v>565</v>
      </c>
      <c r="B265" s="66" t="s">
        <v>566</v>
      </c>
      <c r="C265" s="67">
        <v>900</v>
      </c>
      <c r="D265" s="67">
        <v>1320</v>
      </c>
      <c r="E265" s="67">
        <f t="shared" si="14"/>
        <v>1110</v>
      </c>
      <c r="F265" s="68">
        <v>6386</v>
      </c>
      <c r="G265" s="68">
        <f t="shared" si="13"/>
        <v>7496</v>
      </c>
      <c r="H265" s="69">
        <v>448</v>
      </c>
      <c r="I265" s="73">
        <v>319</v>
      </c>
      <c r="J265" s="69"/>
      <c r="K265" s="69"/>
      <c r="L265" s="69"/>
      <c r="M265" s="69"/>
      <c r="N265" s="69"/>
      <c r="O265" s="69" t="s">
        <v>23</v>
      </c>
      <c r="P265" s="70">
        <f t="shared" si="15"/>
        <v>4.5976785416269162E-4</v>
      </c>
      <c r="Q265" s="11">
        <v>1.1886141680230527E-4</v>
      </c>
      <c r="R265" s="12">
        <v>1.3267473703068615E-4</v>
      </c>
      <c r="S265" s="13">
        <v>2.0823170032970018E-4</v>
      </c>
      <c r="T265" s="12">
        <v>0</v>
      </c>
      <c r="U265" s="14">
        <v>4.5976785416269162E-4</v>
      </c>
    </row>
    <row r="266" spans="1:21" ht="16.5" thickTop="1" thickBot="1">
      <c r="A266" s="65" t="s">
        <v>567</v>
      </c>
      <c r="B266" s="66" t="s">
        <v>568</v>
      </c>
      <c r="C266" s="67">
        <v>352</v>
      </c>
      <c r="D266" s="67">
        <v>538</v>
      </c>
      <c r="E266" s="67">
        <f t="shared" si="14"/>
        <v>445</v>
      </c>
      <c r="F266" s="68">
        <v>4801</v>
      </c>
      <c r="G266" s="68">
        <f t="shared" si="13"/>
        <v>5246</v>
      </c>
      <c r="H266" s="69">
        <v>210</v>
      </c>
      <c r="I266" s="73">
        <v>8</v>
      </c>
      <c r="J266" s="69">
        <v>0</v>
      </c>
      <c r="K266" s="69">
        <v>0</v>
      </c>
      <c r="L266" s="69">
        <v>0</v>
      </c>
      <c r="M266" s="69">
        <v>0</v>
      </c>
      <c r="N266" s="69">
        <v>0</v>
      </c>
      <c r="O266" s="69" t="s">
        <v>23</v>
      </c>
      <c r="P266" s="70">
        <f t="shared" si="15"/>
        <v>1.5357197763036449E-4</v>
      </c>
      <c r="Q266" s="11">
        <v>8.3183963786672018E-5</v>
      </c>
      <c r="R266" s="12">
        <v>6.4494663834361324E-5</v>
      </c>
      <c r="S266" s="13">
        <v>5.8933500093311378E-6</v>
      </c>
      <c r="T266" s="12">
        <v>0</v>
      </c>
      <c r="U266" s="14">
        <v>1.5357197763036449E-4</v>
      </c>
    </row>
    <row r="267" spans="1:21" ht="16.5" thickTop="1" thickBot="1">
      <c r="A267" s="65" t="s">
        <v>569</v>
      </c>
      <c r="B267" s="66" t="s">
        <v>570</v>
      </c>
      <c r="C267" s="67">
        <v>372.5</v>
      </c>
      <c r="D267" s="67">
        <v>1122.5</v>
      </c>
      <c r="E267" s="67">
        <f t="shared" si="14"/>
        <v>747.5</v>
      </c>
      <c r="F267" s="68">
        <v>12749</v>
      </c>
      <c r="G267" s="68">
        <f t="shared" si="13"/>
        <v>13496.5</v>
      </c>
      <c r="H267" s="69">
        <v>343</v>
      </c>
      <c r="I267" s="73">
        <v>149</v>
      </c>
      <c r="J267" s="69"/>
      <c r="K267" s="69">
        <v>196</v>
      </c>
      <c r="L267" s="69"/>
      <c r="M267" s="69">
        <v>39</v>
      </c>
      <c r="N267" s="69"/>
      <c r="O267" s="69" t="s">
        <v>23</v>
      </c>
      <c r="P267" s="70">
        <f t="shared" si="15"/>
        <v>4.6673135628314227E-4</v>
      </c>
      <c r="Q267" s="11">
        <v>2.14009219833553E-4</v>
      </c>
      <c r="R267" s="12">
        <v>7.9850536175875931E-5</v>
      </c>
      <c r="S267" s="13">
        <v>1.7287160027371336E-4</v>
      </c>
      <c r="T267" s="12">
        <v>0</v>
      </c>
      <c r="U267" s="14">
        <v>4.6673135628314227E-4</v>
      </c>
    </row>
    <row r="268" spans="1:21" ht="16.5" thickTop="1" thickBot="1">
      <c r="A268" s="65" t="s">
        <v>571</v>
      </c>
      <c r="B268" s="66" t="s">
        <v>572</v>
      </c>
      <c r="C268" s="67">
        <v>8037</v>
      </c>
      <c r="D268" s="67">
        <v>8375</v>
      </c>
      <c r="E268" s="67">
        <f t="shared" si="14"/>
        <v>8206</v>
      </c>
      <c r="F268" s="68">
        <v>1888</v>
      </c>
      <c r="G268" s="68">
        <f t="shared" si="13"/>
        <v>10094</v>
      </c>
      <c r="H268" s="69">
        <v>915</v>
      </c>
      <c r="I268" s="73">
        <v>361</v>
      </c>
      <c r="J268" s="69">
        <v>0</v>
      </c>
      <c r="K268" s="69">
        <v>500</v>
      </c>
      <c r="L268" s="69">
        <v>0</v>
      </c>
      <c r="M268" s="69">
        <v>0</v>
      </c>
      <c r="N268" s="69">
        <v>10</v>
      </c>
      <c r="O268" s="69" t="s">
        <v>30</v>
      </c>
      <c r="P268" s="70">
        <f t="shared" si="15"/>
        <v>1.0383819332816702E-3</v>
      </c>
      <c r="Q268" s="11">
        <v>1.6005698255102313E-4</v>
      </c>
      <c r="R268" s="12">
        <v>2.8101246384971718E-4</v>
      </c>
      <c r="S268" s="13">
        <v>4.8620137576981881E-4</v>
      </c>
      <c r="T268" s="12">
        <v>1.1111111111111112E-4</v>
      </c>
      <c r="U268" s="14">
        <v>1.0383819332816702E-3</v>
      </c>
    </row>
    <row r="269" spans="1:21" ht="16.5" thickTop="1" thickBot="1">
      <c r="A269" s="65" t="s">
        <v>573</v>
      </c>
      <c r="B269" s="66" t="s">
        <v>574</v>
      </c>
      <c r="C269" s="67">
        <v>13655</v>
      </c>
      <c r="D269" s="67">
        <v>14247.199999999999</v>
      </c>
      <c r="E269" s="67">
        <f t="shared" si="14"/>
        <v>13951.099999999999</v>
      </c>
      <c r="F269" s="68">
        <v>13079</v>
      </c>
      <c r="G269" s="68">
        <f t="shared" si="13"/>
        <v>27030.1</v>
      </c>
      <c r="H269" s="69">
        <v>380</v>
      </c>
      <c r="I269" s="73">
        <v>484</v>
      </c>
      <c r="J269" s="69">
        <v>0</v>
      </c>
      <c r="K269" s="69">
        <v>90</v>
      </c>
      <c r="L269" s="69">
        <v>0</v>
      </c>
      <c r="M269" s="69">
        <v>453</v>
      </c>
      <c r="N269" s="69">
        <v>55</v>
      </c>
      <c r="O269" s="69" t="s">
        <v>30</v>
      </c>
      <c r="P269" s="70">
        <f t="shared" si="15"/>
        <v>1.0277035127202029E-3</v>
      </c>
      <c r="Q269" s="11">
        <v>4.2860672122571922E-4</v>
      </c>
      <c r="R269" s="12">
        <v>1.1670462979551096E-4</v>
      </c>
      <c r="S269" s="13">
        <v>3.7128105058786164E-4</v>
      </c>
      <c r="T269" s="12">
        <v>1.1111111111111112E-4</v>
      </c>
      <c r="U269" s="14">
        <v>1.0277035127202029E-3</v>
      </c>
    </row>
    <row r="270" spans="1:21" ht="16.5" thickTop="1" thickBot="1">
      <c r="A270" s="65" t="s">
        <v>575</v>
      </c>
      <c r="B270" s="66" t="s">
        <v>576</v>
      </c>
      <c r="C270" s="67">
        <v>120</v>
      </c>
      <c r="D270" s="67">
        <v>115</v>
      </c>
      <c r="E270" s="67">
        <f t="shared" si="14"/>
        <v>117.5</v>
      </c>
      <c r="F270" s="68">
        <v>5918</v>
      </c>
      <c r="G270" s="68">
        <f t="shared" si="13"/>
        <v>6035.5</v>
      </c>
      <c r="H270" s="69">
        <v>186</v>
      </c>
      <c r="I270" s="73">
        <v>5</v>
      </c>
      <c r="J270" s="69"/>
      <c r="K270" s="69"/>
      <c r="L270" s="69"/>
      <c r="M270" s="69"/>
      <c r="N270" s="69"/>
      <c r="O270" s="69" t="s">
        <v>23</v>
      </c>
      <c r="P270" s="70">
        <f t="shared" si="15"/>
        <v>1.6166665575814414E-4</v>
      </c>
      <c r="Q270" s="11">
        <v>9.5702785633713114E-5</v>
      </c>
      <c r="R270" s="12">
        <v>5.7123845110434312E-5</v>
      </c>
      <c r="S270" s="13">
        <v>8.8400250139967063E-6</v>
      </c>
      <c r="T270" s="12">
        <v>0</v>
      </c>
      <c r="U270" s="14">
        <v>1.6166665575814414E-4</v>
      </c>
    </row>
    <row r="271" spans="1:21" ht="25.5" thickTop="1" thickBot="1">
      <c r="A271" s="65" t="s">
        <v>577</v>
      </c>
      <c r="B271" s="66" t="s">
        <v>578</v>
      </c>
      <c r="C271" s="67">
        <v>1871.4</v>
      </c>
      <c r="D271" s="67">
        <v>5372.4</v>
      </c>
      <c r="E271" s="67">
        <f t="shared" si="14"/>
        <v>3621.8999999999996</v>
      </c>
      <c r="F271" s="68">
        <v>20895</v>
      </c>
      <c r="G271" s="68">
        <f t="shared" si="13"/>
        <v>24516.9</v>
      </c>
      <c r="H271" s="69">
        <v>910</v>
      </c>
      <c r="I271" s="73">
        <v>584</v>
      </c>
      <c r="J271" s="69">
        <v>0</v>
      </c>
      <c r="K271" s="69">
        <v>265</v>
      </c>
      <c r="L271" s="69">
        <v>100</v>
      </c>
      <c r="M271" s="69">
        <v>0</v>
      </c>
      <c r="N271" s="69">
        <v>305</v>
      </c>
      <c r="O271" s="69" t="s">
        <v>30</v>
      </c>
      <c r="P271" s="70">
        <f t="shared" si="15"/>
        <v>1.4109144627662098E-3</v>
      </c>
      <c r="Q271" s="11">
        <v>3.8875579903954624E-4</v>
      </c>
      <c r="R271" s="12">
        <v>2.7947687661556575E-4</v>
      </c>
      <c r="S271" s="13">
        <v>6.3157067599998681E-4</v>
      </c>
      <c r="T271" s="12">
        <v>1.1111111111111112E-4</v>
      </c>
      <c r="U271" s="14">
        <v>1.4109144627662098E-3</v>
      </c>
    </row>
    <row r="272" spans="1:21" ht="16.5" thickTop="1" thickBot="1">
      <c r="A272" s="65" t="s">
        <v>579</v>
      </c>
      <c r="B272" s="66" t="s">
        <v>580</v>
      </c>
      <c r="C272" s="67">
        <v>804</v>
      </c>
      <c r="D272" s="67">
        <v>804</v>
      </c>
      <c r="E272" s="67">
        <f t="shared" si="14"/>
        <v>804</v>
      </c>
      <c r="F272" s="68">
        <v>991</v>
      </c>
      <c r="G272" s="68">
        <f t="shared" si="13"/>
        <v>1795</v>
      </c>
      <c r="H272" s="69">
        <v>2500</v>
      </c>
      <c r="I272" s="73" t="s">
        <v>0</v>
      </c>
      <c r="J272" s="69">
        <v>0</v>
      </c>
      <c r="K272" s="69">
        <v>537</v>
      </c>
      <c r="L272" s="69">
        <v>50</v>
      </c>
      <c r="M272" s="69">
        <v>0</v>
      </c>
      <c r="N272" s="69">
        <v>0</v>
      </c>
      <c r="O272" s="69" t="s">
        <v>30</v>
      </c>
      <c r="P272" s="70">
        <f t="shared" si="15"/>
        <v>1.0419322325834852E-3</v>
      </c>
      <c r="Q272" s="11">
        <v>2.846267918358297E-5</v>
      </c>
      <c r="R272" s="12">
        <v>7.6779361707573004E-4</v>
      </c>
      <c r="S272" s="13">
        <v>1.3456482521306096E-4</v>
      </c>
      <c r="T272" s="12">
        <v>1.1111111111111112E-4</v>
      </c>
      <c r="U272" s="14">
        <v>1.0419322325834852E-3</v>
      </c>
    </row>
    <row r="273" spans="1:21" ht="25.5" thickTop="1" thickBot="1">
      <c r="A273" s="65" t="s">
        <v>581</v>
      </c>
      <c r="B273" s="66" t="s">
        <v>582</v>
      </c>
      <c r="C273" s="67">
        <v>6595</v>
      </c>
      <c r="D273" s="67">
        <v>9097</v>
      </c>
      <c r="E273" s="67">
        <f t="shared" si="14"/>
        <v>7846</v>
      </c>
      <c r="F273" s="68">
        <v>2445</v>
      </c>
      <c r="G273" s="68">
        <f t="shared" si="13"/>
        <v>10291</v>
      </c>
      <c r="H273" s="69">
        <v>3523</v>
      </c>
      <c r="I273" s="73">
        <v>778</v>
      </c>
      <c r="J273" s="69">
        <v>0</v>
      </c>
      <c r="K273" s="69">
        <v>120</v>
      </c>
      <c r="L273" s="69">
        <v>0</v>
      </c>
      <c r="M273" s="69">
        <v>90</v>
      </c>
      <c r="N273" s="69">
        <v>50</v>
      </c>
      <c r="O273" s="69" t="s">
        <v>23</v>
      </c>
      <c r="P273" s="70">
        <f t="shared" si="15"/>
        <v>1.4700850323098712E-3</v>
      </c>
      <c r="Q273" s="11">
        <v>1.6318074177061414E-4</v>
      </c>
      <c r="R273" s="12">
        <v>1.0819747651831188E-3</v>
      </c>
      <c r="S273" s="13">
        <v>2.2492952535613841E-4</v>
      </c>
      <c r="T273" s="12">
        <v>0</v>
      </c>
      <c r="U273" s="14">
        <v>1.4700850323098712E-3</v>
      </c>
    </row>
    <row r="274" spans="1:21" ht="16.5" thickTop="1" thickBot="1">
      <c r="A274" s="65" t="s">
        <v>583</v>
      </c>
      <c r="B274" s="66" t="s">
        <v>584</v>
      </c>
      <c r="C274" s="67">
        <v>14607</v>
      </c>
      <c r="D274" s="67">
        <v>11337.619999999999</v>
      </c>
      <c r="E274" s="67">
        <f t="shared" si="14"/>
        <v>12972.31</v>
      </c>
      <c r="F274" s="68">
        <v>2658</v>
      </c>
      <c r="G274" s="68">
        <f t="shared" si="13"/>
        <v>15630.31</v>
      </c>
      <c r="H274" s="69">
        <v>5712</v>
      </c>
      <c r="I274" s="73">
        <v>424</v>
      </c>
      <c r="J274" s="69">
        <v>0</v>
      </c>
      <c r="K274" s="69">
        <v>55</v>
      </c>
      <c r="L274" s="69">
        <v>0</v>
      </c>
      <c r="M274" s="69">
        <v>0</v>
      </c>
      <c r="N274" s="69">
        <v>22</v>
      </c>
      <c r="O274" s="69" t="s">
        <v>30</v>
      </c>
      <c r="P274" s="70">
        <f t="shared" si="15"/>
        <v>2.4098422070508653E-3</v>
      </c>
      <c r="Q274" s="11">
        <v>2.4784428917545891E-4</v>
      </c>
      <c r="R274" s="12">
        <v>1.7542548562946279E-3</v>
      </c>
      <c r="S274" s="13">
        <v>2.9663195046966727E-4</v>
      </c>
      <c r="T274" s="12">
        <v>1.1111111111111112E-4</v>
      </c>
      <c r="U274" s="14">
        <v>2.4098422070508653E-3</v>
      </c>
    </row>
    <row r="275" spans="1:21" ht="16.5" thickTop="1" thickBot="1">
      <c r="A275" s="65" t="s">
        <v>585</v>
      </c>
      <c r="B275" s="66" t="s">
        <v>586</v>
      </c>
      <c r="C275" s="67">
        <v>461.75</v>
      </c>
      <c r="D275" s="67">
        <v>1333.9</v>
      </c>
      <c r="E275" s="67">
        <f t="shared" si="14"/>
        <v>897.82500000000005</v>
      </c>
      <c r="F275" s="68">
        <v>13886</v>
      </c>
      <c r="G275" s="68">
        <f t="shared" si="13"/>
        <v>14783.825000000001</v>
      </c>
      <c r="H275" s="69">
        <v>1392</v>
      </c>
      <c r="I275" s="73">
        <v>243</v>
      </c>
      <c r="J275" s="69">
        <v>0</v>
      </c>
      <c r="K275" s="69">
        <v>142</v>
      </c>
      <c r="L275" s="69">
        <v>98</v>
      </c>
      <c r="M275" s="69">
        <v>0</v>
      </c>
      <c r="N275" s="69">
        <v>30</v>
      </c>
      <c r="O275" s="69" t="s">
        <v>30</v>
      </c>
      <c r="P275" s="70">
        <f t="shared" si="15"/>
        <v>1.0908585825809374E-3</v>
      </c>
      <c r="Q275" s="11">
        <v>2.3442187636837526E-4</v>
      </c>
      <c r="R275" s="12">
        <v>2.2081744427097995E-4</v>
      </c>
      <c r="S275" s="13">
        <v>5.2450815083047119E-4</v>
      </c>
      <c r="T275" s="12">
        <v>1.1111111111111112E-4</v>
      </c>
      <c r="U275" s="14">
        <v>1.0908585825809374E-3</v>
      </c>
    </row>
    <row r="276" spans="1:21" ht="16.5" thickTop="1" thickBot="1">
      <c r="A276" s="65" t="s">
        <v>587</v>
      </c>
      <c r="B276" s="66" t="s">
        <v>588</v>
      </c>
      <c r="C276" s="67">
        <v>12157.1</v>
      </c>
      <c r="D276" s="67">
        <v>12358.1</v>
      </c>
      <c r="E276" s="67">
        <f t="shared" si="14"/>
        <v>12257.6</v>
      </c>
      <c r="F276" s="68">
        <v>1995</v>
      </c>
      <c r="G276" s="68">
        <f t="shared" si="13"/>
        <v>14252.6</v>
      </c>
      <c r="H276" s="69">
        <v>3900</v>
      </c>
      <c r="I276" s="73">
        <v>286</v>
      </c>
      <c r="J276" s="69">
        <v>0</v>
      </c>
      <c r="K276" s="69">
        <v>0</v>
      </c>
      <c r="L276" s="69">
        <v>0</v>
      </c>
      <c r="M276" s="69">
        <v>0</v>
      </c>
      <c r="N276" s="69">
        <v>61</v>
      </c>
      <c r="O276" s="69" t="s">
        <v>23</v>
      </c>
      <c r="P276" s="70">
        <f t="shared" si="15"/>
        <v>1.5553746225579186E-3</v>
      </c>
      <c r="Q276" s="11">
        <v>2.2599842971138425E-4</v>
      </c>
      <c r="R276" s="12">
        <v>1.1977580426381388E-3</v>
      </c>
      <c r="S276" s="13">
        <v>1.316181502083954E-4</v>
      </c>
      <c r="T276" s="12">
        <v>0</v>
      </c>
      <c r="U276" s="14">
        <v>1.5553746225579186E-3</v>
      </c>
    </row>
    <row r="277" spans="1:21" ht="16.5" thickTop="1" thickBot="1">
      <c r="A277" s="65" t="s">
        <v>589</v>
      </c>
      <c r="B277" s="66" t="s">
        <v>590</v>
      </c>
      <c r="C277" s="67">
        <v>3468.8</v>
      </c>
      <c r="D277" s="67">
        <v>4713.3999999999996</v>
      </c>
      <c r="E277" s="67">
        <f t="shared" si="14"/>
        <v>4091.1</v>
      </c>
      <c r="F277" s="68">
        <v>27896</v>
      </c>
      <c r="G277" s="68">
        <f t="shared" si="13"/>
        <v>31987.1</v>
      </c>
      <c r="H277" s="69">
        <v>3200</v>
      </c>
      <c r="I277" s="73">
        <v>1735</v>
      </c>
      <c r="J277" s="69">
        <v>0</v>
      </c>
      <c r="K277" s="69">
        <v>0</v>
      </c>
      <c r="L277" s="69">
        <v>950</v>
      </c>
      <c r="M277" s="69">
        <v>0</v>
      </c>
      <c r="N277" s="69">
        <v>380</v>
      </c>
      <c r="O277" s="69" t="s">
        <v>30</v>
      </c>
      <c r="P277" s="70">
        <f t="shared" si="15"/>
        <v>2.7705653045175136E-3</v>
      </c>
      <c r="Q277" s="11">
        <v>5.0720811438060556E-4</v>
      </c>
      <c r="R277" s="12">
        <v>9.981317021984491E-4</v>
      </c>
      <c r="S277" s="13">
        <v>1.1541143768273477E-3</v>
      </c>
      <c r="T277" s="12">
        <v>1.1111111111111112E-4</v>
      </c>
      <c r="U277" s="14">
        <v>2.7705653045175136E-3</v>
      </c>
    </row>
    <row r="278" spans="1:21" ht="25.5" thickTop="1" thickBot="1">
      <c r="A278" s="65" t="s">
        <v>591</v>
      </c>
      <c r="B278" s="66" t="s">
        <v>592</v>
      </c>
      <c r="C278" s="67">
        <v>2234.5</v>
      </c>
      <c r="D278" s="67">
        <v>2644.08</v>
      </c>
      <c r="E278" s="67">
        <f t="shared" si="14"/>
        <v>2439.29</v>
      </c>
      <c r="F278" s="68">
        <v>11109</v>
      </c>
      <c r="G278" s="68">
        <f t="shared" si="13"/>
        <v>13548.29</v>
      </c>
      <c r="H278" s="69">
        <v>760</v>
      </c>
      <c r="I278" s="73">
        <v>273</v>
      </c>
      <c r="J278" s="69">
        <v>0</v>
      </c>
      <c r="K278" s="69">
        <v>55</v>
      </c>
      <c r="L278" s="69">
        <v>0</v>
      </c>
      <c r="M278" s="69">
        <v>0</v>
      </c>
      <c r="N278" s="69">
        <v>6</v>
      </c>
      <c r="O278" s="69" t="s">
        <v>30</v>
      </c>
      <c r="P278" s="70">
        <f t="shared" si="15"/>
        <v>7.5088468152413894E-4</v>
      </c>
      <c r="Q278" s="11">
        <v>2.1483043551874393E-4</v>
      </c>
      <c r="R278" s="12">
        <v>2.3340925959102192E-4</v>
      </c>
      <c r="S278" s="13">
        <v>1.9153387530326194E-4</v>
      </c>
      <c r="T278" s="12">
        <v>1.1111111111111112E-4</v>
      </c>
      <c r="U278" s="14">
        <v>7.5088468152413894E-4</v>
      </c>
    </row>
    <row r="279" spans="1:21" ht="16.5" thickTop="1" thickBot="1">
      <c r="A279" s="65" t="s">
        <v>593</v>
      </c>
      <c r="B279" s="66" t="s">
        <v>594</v>
      </c>
      <c r="C279" s="67">
        <v>1600</v>
      </c>
      <c r="D279" s="67">
        <v>1646</v>
      </c>
      <c r="E279" s="67">
        <f t="shared" si="14"/>
        <v>1623</v>
      </c>
      <c r="F279" s="68">
        <v>7528</v>
      </c>
      <c r="G279" s="68">
        <f t="shared" si="13"/>
        <v>9151</v>
      </c>
      <c r="H279" s="69">
        <v>3228</v>
      </c>
      <c r="I279" s="73">
        <v>138</v>
      </c>
      <c r="J279" s="69">
        <v>0</v>
      </c>
      <c r="K279" s="69">
        <v>0</v>
      </c>
      <c r="L279" s="69">
        <v>0</v>
      </c>
      <c r="M279" s="69">
        <v>0</v>
      </c>
      <c r="N279" s="69">
        <v>4</v>
      </c>
      <c r="O279" s="69" t="s">
        <v>30</v>
      </c>
      <c r="P279" s="70">
        <f t="shared" si="15"/>
        <v>1.3438484452077289E-3</v>
      </c>
      <c r="Q279" s="11">
        <v>1.4510416557602662E-4</v>
      </c>
      <c r="R279" s="12">
        <v>9.9137511836818251E-4</v>
      </c>
      <c r="S279" s="13">
        <v>9.6258050152408579E-5</v>
      </c>
      <c r="T279" s="12">
        <v>1.1111111111111112E-4</v>
      </c>
      <c r="U279" s="14">
        <v>1.3438484452077289E-3</v>
      </c>
    </row>
    <row r="280" spans="1:21" ht="16.5" thickTop="1" thickBot="1">
      <c r="A280" s="65" t="s">
        <v>595</v>
      </c>
      <c r="B280" s="66" t="s">
        <v>596</v>
      </c>
      <c r="C280" s="67">
        <v>39.92</v>
      </c>
      <c r="D280" s="67">
        <v>235.92000000000002</v>
      </c>
      <c r="E280" s="67">
        <f t="shared" si="14"/>
        <v>137.92000000000002</v>
      </c>
      <c r="F280" s="68">
        <v>6670</v>
      </c>
      <c r="G280" s="68">
        <f t="shared" si="13"/>
        <v>6807.92</v>
      </c>
      <c r="H280" s="69">
        <v>90</v>
      </c>
      <c r="I280" s="73">
        <v>29</v>
      </c>
      <c r="J280" s="69">
        <v>0</v>
      </c>
      <c r="K280" s="69">
        <v>30</v>
      </c>
      <c r="L280" s="69">
        <v>13</v>
      </c>
      <c r="M280" s="69">
        <v>5</v>
      </c>
      <c r="N280" s="69">
        <v>25</v>
      </c>
      <c r="O280" s="69" t="s">
        <v>23</v>
      </c>
      <c r="P280" s="70">
        <f t="shared" si="15"/>
        <v>1.69969221239909E-4</v>
      </c>
      <c r="Q280" s="11">
        <v>1.0795077597075107E-4</v>
      </c>
      <c r="R280" s="12">
        <v>2.764057021472628E-5</v>
      </c>
      <c r="S280" s="13">
        <v>3.4377875054431638E-5</v>
      </c>
      <c r="T280" s="12">
        <v>0</v>
      </c>
      <c r="U280" s="14">
        <v>1.69969221239909E-4</v>
      </c>
    </row>
    <row r="281" spans="1:21" ht="16.5" thickTop="1" thickBot="1">
      <c r="A281" s="65" t="s">
        <v>597</v>
      </c>
      <c r="B281" s="66" t="s">
        <v>598</v>
      </c>
      <c r="C281" s="67">
        <v>1450</v>
      </c>
      <c r="D281" s="67">
        <v>1430</v>
      </c>
      <c r="E281" s="67">
        <f t="shared" si="14"/>
        <v>1440</v>
      </c>
      <c r="F281" s="68">
        <v>36470</v>
      </c>
      <c r="G281" s="68">
        <f t="shared" si="13"/>
        <v>37910</v>
      </c>
      <c r="H281" s="69">
        <v>131</v>
      </c>
      <c r="I281" s="73">
        <v>11</v>
      </c>
      <c r="J281" s="69">
        <v>0</v>
      </c>
      <c r="K281" s="69">
        <v>45</v>
      </c>
      <c r="L281" s="69">
        <v>0</v>
      </c>
      <c r="M281" s="69">
        <v>0</v>
      </c>
      <c r="N281" s="69">
        <v>6</v>
      </c>
      <c r="O281" s="69" t="s">
        <v>23</v>
      </c>
      <c r="P281" s="70">
        <f t="shared" si="15"/>
        <v>6.8850462730837576E-4</v>
      </c>
      <c r="Q281" s="11">
        <v>6.0112544169895843E-4</v>
      </c>
      <c r="R281" s="12">
        <v>4.0232385534768251E-5</v>
      </c>
      <c r="S281" s="13">
        <v>4.7146800074649102E-5</v>
      </c>
      <c r="T281" s="12">
        <v>0</v>
      </c>
      <c r="U281" s="14">
        <v>6.8850462730837576E-4</v>
      </c>
    </row>
    <row r="282" spans="1:21" ht="16.5" thickTop="1" thickBot="1">
      <c r="A282" s="65" t="s">
        <v>599</v>
      </c>
      <c r="B282" s="66" t="s">
        <v>600</v>
      </c>
      <c r="C282" s="67">
        <v>34039</v>
      </c>
      <c r="D282" s="67">
        <v>34322</v>
      </c>
      <c r="E282" s="67">
        <f t="shared" si="14"/>
        <v>34180.5</v>
      </c>
      <c r="F282" s="68">
        <v>27903</v>
      </c>
      <c r="G282" s="68">
        <f t="shared" si="13"/>
        <v>62083.5</v>
      </c>
      <c r="H282" s="69">
        <v>570</v>
      </c>
      <c r="I282" s="73">
        <v>177</v>
      </c>
      <c r="J282" s="69">
        <v>0</v>
      </c>
      <c r="K282" s="69">
        <v>170</v>
      </c>
      <c r="L282" s="69">
        <v>0</v>
      </c>
      <c r="M282" s="69">
        <v>0</v>
      </c>
      <c r="N282" s="69">
        <v>0</v>
      </c>
      <c r="O282" s="69" t="s">
        <v>23</v>
      </c>
      <c r="P282" s="70">
        <f t="shared" si="15"/>
        <v>1.4060314886596488E-3</v>
      </c>
      <c r="Q282" s="11">
        <v>9.8443606857602983E-4</v>
      </c>
      <c r="R282" s="12">
        <v>1.7505694469326644E-4</v>
      </c>
      <c r="S282" s="13">
        <v>2.465384753903526E-4</v>
      </c>
      <c r="T282" s="12">
        <v>0</v>
      </c>
      <c r="U282" s="14">
        <v>1.4060314886596488E-3</v>
      </c>
    </row>
    <row r="283" spans="1:21" ht="16.5" thickTop="1" thickBot="1">
      <c r="A283" s="65" t="s">
        <v>601</v>
      </c>
      <c r="B283" s="66" t="s">
        <v>602</v>
      </c>
      <c r="C283" s="67">
        <v>2228</v>
      </c>
      <c r="D283" s="67">
        <v>2275</v>
      </c>
      <c r="E283" s="67">
        <f t="shared" si="14"/>
        <v>2251.5</v>
      </c>
      <c r="F283" s="68">
        <v>15428</v>
      </c>
      <c r="G283" s="68">
        <f t="shared" si="13"/>
        <v>17679.5</v>
      </c>
      <c r="H283" s="69">
        <v>1880</v>
      </c>
      <c r="I283" s="73">
        <v>432</v>
      </c>
      <c r="J283" s="69">
        <v>0</v>
      </c>
      <c r="K283" s="69">
        <v>2200</v>
      </c>
      <c r="L283" s="69">
        <v>1020</v>
      </c>
      <c r="M283" s="69">
        <v>850</v>
      </c>
      <c r="N283" s="69">
        <v>80</v>
      </c>
      <c r="O283" s="69" t="s">
        <v>30</v>
      </c>
      <c r="P283" s="70">
        <f t="shared" si="15"/>
        <v>2.6168923041566361E-3</v>
      </c>
      <c r="Q283" s="11">
        <v>2.8033756915106137E-4</v>
      </c>
      <c r="R283" s="12">
        <v>5.9887902131906942E-4</v>
      </c>
      <c r="S283" s="13">
        <v>1.6265646025753939E-3</v>
      </c>
      <c r="T283" s="12">
        <v>1.1111111111111112E-4</v>
      </c>
      <c r="U283" s="14">
        <v>2.6168923041566361E-3</v>
      </c>
    </row>
    <row r="284" spans="1:21" ht="16.5" thickTop="1" thickBot="1">
      <c r="A284" s="65" t="s">
        <v>603</v>
      </c>
      <c r="B284" s="66" t="s">
        <v>604</v>
      </c>
      <c r="C284" s="67">
        <v>5</v>
      </c>
      <c r="D284" s="67">
        <v>18.5</v>
      </c>
      <c r="E284" s="67">
        <f t="shared" si="14"/>
        <v>11.75</v>
      </c>
      <c r="F284" s="68">
        <v>2267</v>
      </c>
      <c r="G284" s="68">
        <f t="shared" si="13"/>
        <v>2278.75</v>
      </c>
      <c r="H284" s="69">
        <v>100</v>
      </c>
      <c r="I284" s="73" t="s">
        <v>0</v>
      </c>
      <c r="J284" s="69">
        <v>0</v>
      </c>
      <c r="K284" s="69">
        <v>42</v>
      </c>
      <c r="L284" s="69">
        <v>0</v>
      </c>
      <c r="M284" s="69">
        <v>0</v>
      </c>
      <c r="N284" s="69">
        <v>0</v>
      </c>
      <c r="O284" s="69" t="s">
        <v>23</v>
      </c>
      <c r="P284" s="70">
        <f t="shared" si="15"/>
        <v>8.3847264596733113E-5</v>
      </c>
      <c r="Q284" s="11">
        <v>3.613333158194412E-5</v>
      </c>
      <c r="R284" s="12">
        <v>2.6104982980574822E-5</v>
      </c>
      <c r="S284" s="13">
        <v>2.1608950034214171E-5</v>
      </c>
      <c r="T284" s="12">
        <v>0</v>
      </c>
      <c r="U284" s="14">
        <v>8.3847264596733113E-5</v>
      </c>
    </row>
    <row r="285" spans="1:21" ht="16.5" thickTop="1" thickBot="1">
      <c r="A285" s="65" t="s">
        <v>605</v>
      </c>
      <c r="B285" s="66" t="s">
        <v>606</v>
      </c>
      <c r="C285" s="67">
        <v>644.91999999999996</v>
      </c>
      <c r="D285" s="67">
        <v>781.92</v>
      </c>
      <c r="E285" s="67">
        <f t="shared" si="14"/>
        <v>713.42</v>
      </c>
      <c r="F285" s="68">
        <v>5167</v>
      </c>
      <c r="G285" s="68">
        <f t="shared" si="13"/>
        <v>5880.42</v>
      </c>
      <c r="H285" s="69">
        <v>260</v>
      </c>
      <c r="I285" s="73">
        <v>94</v>
      </c>
      <c r="J285" s="69">
        <v>0</v>
      </c>
      <c r="K285" s="69">
        <v>55</v>
      </c>
      <c r="L285" s="69">
        <v>60</v>
      </c>
      <c r="M285" s="69">
        <v>6</v>
      </c>
      <c r="N285" s="69">
        <v>28</v>
      </c>
      <c r="O285" s="69" t="s">
        <v>23</v>
      </c>
      <c r="P285" s="70">
        <f t="shared" si="15"/>
        <v>2.7708562388250647E-4</v>
      </c>
      <c r="Q285" s="11">
        <v>9.3243737005417824E-5</v>
      </c>
      <c r="R285" s="12">
        <v>7.6779361707572996E-5</v>
      </c>
      <c r="S285" s="13">
        <v>1.0706252516951566E-4</v>
      </c>
      <c r="T285" s="12">
        <v>0</v>
      </c>
      <c r="U285" s="14">
        <v>2.7708562388250647E-4</v>
      </c>
    </row>
    <row r="286" spans="1:21" ht="16.5" thickTop="1" thickBot="1">
      <c r="A286" s="65" t="s">
        <v>607</v>
      </c>
      <c r="B286" s="66" t="s">
        <v>608</v>
      </c>
      <c r="C286" s="67">
        <v>1786</v>
      </c>
      <c r="D286" s="67">
        <v>2202</v>
      </c>
      <c r="E286" s="67">
        <f t="shared" si="14"/>
        <v>1994</v>
      </c>
      <c r="F286" s="68">
        <v>1648</v>
      </c>
      <c r="G286" s="68">
        <f t="shared" si="13"/>
        <v>3642</v>
      </c>
      <c r="H286" s="69">
        <v>293</v>
      </c>
      <c r="I286" s="73">
        <v>164</v>
      </c>
      <c r="J286" s="69">
        <v>0</v>
      </c>
      <c r="K286" s="69">
        <v>0</v>
      </c>
      <c r="L286" s="69">
        <v>0</v>
      </c>
      <c r="M286" s="69">
        <v>0</v>
      </c>
      <c r="N286" s="69">
        <v>7</v>
      </c>
      <c r="O286" s="69" t="s">
        <v>23</v>
      </c>
      <c r="P286" s="70">
        <f t="shared" si="15"/>
        <v>2.1059771596877938E-4</v>
      </c>
      <c r="Q286" s="11">
        <v>5.7749903947971691E-5</v>
      </c>
      <c r="R286" s="12">
        <v>8.9985411921275559E-5</v>
      </c>
      <c r="S286" s="13">
        <v>6.2862400099532127E-5</v>
      </c>
      <c r="T286" s="12">
        <v>0</v>
      </c>
      <c r="U286" s="14">
        <v>2.1059771596877938E-4</v>
      </c>
    </row>
    <row r="287" spans="1:21" ht="16.5" thickTop="1" thickBot="1">
      <c r="A287" s="65" t="s">
        <v>609</v>
      </c>
      <c r="B287" s="66" t="s">
        <v>610</v>
      </c>
      <c r="C287" s="67">
        <v>755</v>
      </c>
      <c r="D287" s="67">
        <v>772</v>
      </c>
      <c r="E287" s="67">
        <f t="shared" si="14"/>
        <v>763.5</v>
      </c>
      <c r="F287" s="68">
        <v>7834</v>
      </c>
      <c r="G287" s="68">
        <f t="shared" si="13"/>
        <v>8597.5</v>
      </c>
      <c r="H287" s="69">
        <v>180</v>
      </c>
      <c r="I287" s="73">
        <v>172</v>
      </c>
      <c r="J287" s="69">
        <v>0</v>
      </c>
      <c r="K287" s="69">
        <v>86</v>
      </c>
      <c r="L287" s="69">
        <v>0</v>
      </c>
      <c r="M287" s="69">
        <v>0</v>
      </c>
      <c r="N287" s="69">
        <v>0</v>
      </c>
      <c r="O287" s="69" t="s">
        <v>23</v>
      </c>
      <c r="P287" s="70">
        <f t="shared" si="15"/>
        <v>3.4974687781401891E-4</v>
      </c>
      <c r="Q287" s="11">
        <v>1.3632751213418085E-4</v>
      </c>
      <c r="R287" s="12">
        <v>5.528114042945256E-5</v>
      </c>
      <c r="S287" s="13">
        <v>1.5813822525038553E-4</v>
      </c>
      <c r="T287" s="12">
        <v>0</v>
      </c>
      <c r="U287" s="14">
        <v>3.4974687781401891E-4</v>
      </c>
    </row>
    <row r="288" spans="1:21" ht="16.5" thickTop="1" thickBot="1">
      <c r="A288" s="65" t="s">
        <v>611</v>
      </c>
      <c r="B288" s="66" t="s">
        <v>612</v>
      </c>
      <c r="C288" s="67">
        <v>6148.9</v>
      </c>
      <c r="D288" s="67">
        <v>6449.5400000000027</v>
      </c>
      <c r="E288" s="67">
        <f t="shared" si="14"/>
        <v>6299.2200000000012</v>
      </c>
      <c r="F288" s="68">
        <v>3799</v>
      </c>
      <c r="G288" s="68">
        <f t="shared" si="13"/>
        <v>10098.220000000001</v>
      </c>
      <c r="H288" s="69">
        <v>800</v>
      </c>
      <c r="I288" s="73">
        <v>441</v>
      </c>
      <c r="J288" s="69">
        <v>0</v>
      </c>
      <c r="K288" s="69">
        <v>500</v>
      </c>
      <c r="L288" s="69">
        <v>100</v>
      </c>
      <c r="M288" s="69">
        <v>200</v>
      </c>
      <c r="N288" s="69">
        <v>50</v>
      </c>
      <c r="O288" s="69" t="s">
        <v>30</v>
      </c>
      <c r="P288" s="70">
        <f t="shared" si="15"/>
        <v>8.5088546670034396E-4</v>
      </c>
      <c r="Q288" s="11">
        <v>1.601238975962347E-4</v>
      </c>
      <c r="R288" s="12">
        <v>2.4569395746423361E-4</v>
      </c>
      <c r="S288" s="13">
        <v>3.3395650052876448E-4</v>
      </c>
      <c r="T288" s="12">
        <v>1.1111111111111112E-4</v>
      </c>
      <c r="U288" s="14">
        <v>8.5088546670034396E-4</v>
      </c>
    </row>
    <row r="289" spans="1:21" ht="16.5" thickTop="1" thickBot="1">
      <c r="A289" s="65" t="s">
        <v>613</v>
      </c>
      <c r="B289" s="66" t="s">
        <v>614</v>
      </c>
      <c r="C289" s="67">
        <v>570</v>
      </c>
      <c r="D289" s="67">
        <v>910</v>
      </c>
      <c r="E289" s="67">
        <f t="shared" si="14"/>
        <v>740</v>
      </c>
      <c r="F289" s="68">
        <v>17282</v>
      </c>
      <c r="G289" s="68">
        <f t="shared" si="13"/>
        <v>18022</v>
      </c>
      <c r="H289" s="69">
        <v>1050</v>
      </c>
      <c r="I289" s="73">
        <v>701</v>
      </c>
      <c r="J289" s="69">
        <v>0</v>
      </c>
      <c r="K289" s="69">
        <v>450</v>
      </c>
      <c r="L289" s="69">
        <v>250</v>
      </c>
      <c r="M289" s="69">
        <v>50</v>
      </c>
      <c r="N289" s="69">
        <v>350</v>
      </c>
      <c r="O289" s="69" t="s">
        <v>30</v>
      </c>
      <c r="P289" s="70">
        <f t="shared" si="15"/>
        <v>2.2109929502942124E-3</v>
      </c>
      <c r="Q289" s="11">
        <v>2.8576847033232999E-4</v>
      </c>
      <c r="R289" s="12">
        <v>3.378291915133212E-4</v>
      </c>
      <c r="S289" s="13">
        <v>1.4762841773374501E-3</v>
      </c>
      <c r="T289" s="12">
        <v>1.1111111111111112E-4</v>
      </c>
      <c r="U289" s="14">
        <v>2.2109929502942124E-3</v>
      </c>
    </row>
    <row r="290" spans="1:21" ht="16.5" thickTop="1" thickBot="1">
      <c r="A290" s="65" t="s">
        <v>615</v>
      </c>
      <c r="B290" s="66" t="s">
        <v>616</v>
      </c>
      <c r="C290" s="67">
        <v>23352.5</v>
      </c>
      <c r="D290" s="67">
        <v>27929.3</v>
      </c>
      <c r="E290" s="67">
        <f t="shared" si="14"/>
        <v>25640.9</v>
      </c>
      <c r="F290" s="68">
        <v>30809</v>
      </c>
      <c r="G290" s="68">
        <f t="shared" si="13"/>
        <v>56449.9</v>
      </c>
      <c r="H290" s="69">
        <v>652</v>
      </c>
      <c r="I290" s="73">
        <v>123</v>
      </c>
      <c r="J290" s="69">
        <v>0</v>
      </c>
      <c r="K290" s="69">
        <v>0</v>
      </c>
      <c r="L290" s="69">
        <v>0</v>
      </c>
      <c r="M290" s="69">
        <v>0</v>
      </c>
      <c r="N290" s="69">
        <v>60</v>
      </c>
      <c r="O290" s="69" t="s">
        <v>30</v>
      </c>
      <c r="P290" s="70">
        <f t="shared" si="15"/>
        <v>1.2795103955506382E-3</v>
      </c>
      <c r="Q290" s="11">
        <v>8.9510606888319798E-4</v>
      </c>
      <c r="R290" s="12">
        <v>1.9962634043968981E-4</v>
      </c>
      <c r="S290" s="13">
        <v>7.3666875116639211E-5</v>
      </c>
      <c r="T290" s="12">
        <v>1.1111111111111112E-4</v>
      </c>
      <c r="U290" s="14">
        <v>1.2795103955506382E-3</v>
      </c>
    </row>
    <row r="291" spans="1:21" ht="25.5" thickTop="1" thickBot="1">
      <c r="A291" s="65" t="s">
        <v>617</v>
      </c>
      <c r="B291" s="66" t="s">
        <v>618</v>
      </c>
      <c r="C291" s="67">
        <v>30</v>
      </c>
      <c r="D291" s="67">
        <v>35</v>
      </c>
      <c r="E291" s="67">
        <f t="shared" si="14"/>
        <v>32.5</v>
      </c>
      <c r="F291" s="68">
        <v>3928</v>
      </c>
      <c r="G291" s="68">
        <f t="shared" si="13"/>
        <v>3960.5</v>
      </c>
      <c r="H291" s="69">
        <v>130</v>
      </c>
      <c r="I291" s="73" t="s">
        <v>0</v>
      </c>
      <c r="J291" s="69"/>
      <c r="K291" s="69"/>
      <c r="L291" s="69"/>
      <c r="M291" s="69"/>
      <c r="N291" s="69"/>
      <c r="O291" s="69" t="s">
        <v>23</v>
      </c>
      <c r="P291" s="70">
        <f t="shared" si="15"/>
        <v>1.0272551371834486E-4</v>
      </c>
      <c r="Q291" s="11">
        <v>6.2800245630406892E-5</v>
      </c>
      <c r="R291" s="12">
        <v>3.9925268087937966E-5</v>
      </c>
      <c r="S291" s="13">
        <v>0</v>
      </c>
      <c r="T291" s="12">
        <v>0</v>
      </c>
      <c r="U291" s="14">
        <v>1.0272551371834486E-4</v>
      </c>
    </row>
    <row r="292" spans="1:21" ht="16.5" thickTop="1" thickBot="1">
      <c r="A292" s="65" t="s">
        <v>619</v>
      </c>
      <c r="B292" s="66" t="s">
        <v>620</v>
      </c>
      <c r="C292" s="67">
        <v>7863.66</v>
      </c>
      <c r="D292" s="67">
        <v>7151.66</v>
      </c>
      <c r="E292" s="67">
        <f t="shared" si="14"/>
        <v>7507.66</v>
      </c>
      <c r="F292" s="68">
        <v>30756</v>
      </c>
      <c r="G292" s="68">
        <f t="shared" si="13"/>
        <v>38263.660000000003</v>
      </c>
      <c r="H292" s="69">
        <v>480</v>
      </c>
      <c r="I292" s="73">
        <v>130</v>
      </c>
      <c r="J292" s="69">
        <v>0</v>
      </c>
      <c r="K292" s="69">
        <v>285</v>
      </c>
      <c r="L292" s="69">
        <v>0</v>
      </c>
      <c r="M292" s="69">
        <v>0</v>
      </c>
      <c r="N292" s="69">
        <v>30</v>
      </c>
      <c r="O292" s="69" t="s">
        <v>30</v>
      </c>
      <c r="P292" s="70">
        <f t="shared" si="15"/>
        <v>1.1018573280762618E-3</v>
      </c>
      <c r="Q292" s="11">
        <v>6.0673330304718471E-4</v>
      </c>
      <c r="R292" s="12">
        <v>1.4741637447854015E-4</v>
      </c>
      <c r="S292" s="13">
        <v>3.477076505505371E-4</v>
      </c>
      <c r="T292" s="12">
        <v>0</v>
      </c>
      <c r="U292" s="14">
        <v>1.1018573280762618E-3</v>
      </c>
    </row>
    <row r="293" spans="1:21" ht="16.5" thickTop="1" thickBot="1">
      <c r="A293" s="65" t="s">
        <v>621</v>
      </c>
      <c r="B293" s="66" t="s">
        <v>622</v>
      </c>
      <c r="C293" s="67">
        <v>5831</v>
      </c>
      <c r="D293" s="67">
        <v>5781</v>
      </c>
      <c r="E293" s="67">
        <f t="shared" si="14"/>
        <v>5806</v>
      </c>
      <c r="F293" s="68">
        <v>1431</v>
      </c>
      <c r="G293" s="68">
        <f t="shared" si="13"/>
        <v>7237</v>
      </c>
      <c r="H293" s="69">
        <v>2739</v>
      </c>
      <c r="I293" s="73">
        <v>412</v>
      </c>
      <c r="J293" s="69">
        <v>0</v>
      </c>
      <c r="K293" s="69">
        <v>190</v>
      </c>
      <c r="L293" s="69">
        <v>0</v>
      </c>
      <c r="M293" s="69">
        <v>0</v>
      </c>
      <c r="N293" s="69">
        <v>9</v>
      </c>
      <c r="O293" s="69" t="s">
        <v>30</v>
      </c>
      <c r="P293" s="70">
        <f t="shared" si="15"/>
        <v>1.3276570863822977E-3</v>
      </c>
      <c r="Q293" s="11">
        <v>1.1475454554406127E-4</v>
      </c>
      <c r="R293" s="12">
        <v>8.4150180431500005E-4</v>
      </c>
      <c r="S293" s="13">
        <v>2.6028962541212522E-4</v>
      </c>
      <c r="T293" s="12">
        <v>1.1111111111111112E-4</v>
      </c>
      <c r="U293" s="14">
        <v>1.3276570863822977E-3</v>
      </c>
    </row>
    <row r="294" spans="1:21" ht="16.5" thickTop="1" thickBot="1">
      <c r="A294" s="65" t="s">
        <v>623</v>
      </c>
      <c r="B294" s="66" t="s">
        <v>624</v>
      </c>
      <c r="C294" s="67">
        <v>657</v>
      </c>
      <c r="D294" s="67">
        <v>684</v>
      </c>
      <c r="E294" s="67">
        <f t="shared" si="14"/>
        <v>670.5</v>
      </c>
      <c r="F294" s="68">
        <v>7441</v>
      </c>
      <c r="G294" s="68">
        <f t="shared" si="13"/>
        <v>8111.5</v>
      </c>
      <c r="H294" s="69">
        <v>185</v>
      </c>
      <c r="I294" s="73">
        <v>61</v>
      </c>
      <c r="J294" s="69">
        <v>0</v>
      </c>
      <c r="K294" s="69">
        <v>0</v>
      </c>
      <c r="L294" s="69">
        <v>0</v>
      </c>
      <c r="M294" s="69">
        <v>0</v>
      </c>
      <c r="N294" s="69">
        <v>5</v>
      </c>
      <c r="O294" s="69" t="s">
        <v>23</v>
      </c>
      <c r="P294" s="70">
        <f t="shared" si="15"/>
        <v>2.1195798498839819E-4</v>
      </c>
      <c r="Q294" s="11">
        <v>1.2862118228280405E-4</v>
      </c>
      <c r="R294" s="12">
        <v>5.681672766360402E-5</v>
      </c>
      <c r="S294" s="13">
        <v>2.6520075041990119E-5</v>
      </c>
      <c r="T294" s="12">
        <v>0</v>
      </c>
      <c r="U294" s="14">
        <v>2.1195798498839819E-4</v>
      </c>
    </row>
    <row r="295" spans="1:21" ht="16.5" thickTop="1" thickBot="1">
      <c r="A295" s="65" t="s">
        <v>625</v>
      </c>
      <c r="B295" s="66" t="s">
        <v>626</v>
      </c>
      <c r="C295" s="67">
        <v>28720.68</v>
      </c>
      <c r="D295" s="67">
        <v>33284.880000000005</v>
      </c>
      <c r="E295" s="67">
        <f t="shared" si="14"/>
        <v>31002.780000000002</v>
      </c>
      <c r="F295" s="68">
        <v>26043</v>
      </c>
      <c r="G295" s="68">
        <f t="shared" si="13"/>
        <v>57045.78</v>
      </c>
      <c r="H295" s="69">
        <v>2132</v>
      </c>
      <c r="I295" s="73">
        <v>305</v>
      </c>
      <c r="J295" s="69">
        <v>0</v>
      </c>
      <c r="K295" s="69">
        <v>230</v>
      </c>
      <c r="L295" s="69">
        <v>97</v>
      </c>
      <c r="M295" s="69">
        <v>0</v>
      </c>
      <c r="N295" s="69">
        <v>200</v>
      </c>
      <c r="O295" s="69" t="s">
        <v>23</v>
      </c>
      <c r="P295" s="70">
        <f t="shared" si="15"/>
        <v>1.9031078741598992E-3</v>
      </c>
      <c r="Q295" s="11">
        <v>9.0455472697340044E-4</v>
      </c>
      <c r="R295" s="12">
        <v>6.5477439664218264E-4</v>
      </c>
      <c r="S295" s="13">
        <v>3.4377875054431635E-4</v>
      </c>
      <c r="T295" s="12">
        <v>0</v>
      </c>
      <c r="U295" s="14">
        <v>1.9031078741598992E-3</v>
      </c>
    </row>
    <row r="296" spans="1:21" ht="16.5" thickTop="1" thickBot="1">
      <c r="A296" s="65" t="s">
        <v>627</v>
      </c>
      <c r="B296" s="66" t="s">
        <v>628</v>
      </c>
      <c r="C296" s="67">
        <v>44975</v>
      </c>
      <c r="D296" s="67">
        <v>41185</v>
      </c>
      <c r="E296" s="67">
        <f t="shared" si="14"/>
        <v>43080</v>
      </c>
      <c r="F296" s="68">
        <v>26162</v>
      </c>
      <c r="G296" s="68">
        <f t="shared" si="13"/>
        <v>69242</v>
      </c>
      <c r="H296" s="69">
        <v>962</v>
      </c>
      <c r="I296" s="73">
        <v>543</v>
      </c>
      <c r="J296" s="69">
        <v>0</v>
      </c>
      <c r="K296" s="69">
        <v>320</v>
      </c>
      <c r="L296" s="69">
        <v>0</v>
      </c>
      <c r="M296" s="69">
        <v>150</v>
      </c>
      <c r="N296" s="69">
        <v>110</v>
      </c>
      <c r="O296" s="69" t="s">
        <v>30</v>
      </c>
      <c r="P296" s="70">
        <f t="shared" si="15"/>
        <v>2.4114656289311769E-3</v>
      </c>
      <c r="Q296" s="11">
        <v>1.0979458674259901E-3</v>
      </c>
      <c r="R296" s="12">
        <v>2.948327489570803E-4</v>
      </c>
      <c r="S296" s="13">
        <v>9.0757590143699513E-4</v>
      </c>
      <c r="T296" s="12">
        <v>1.1111111111111112E-4</v>
      </c>
      <c r="U296" s="14">
        <v>2.4114656289311769E-3</v>
      </c>
    </row>
    <row r="297" spans="1:21" ht="25.5" thickTop="1" thickBot="1">
      <c r="A297" s="65" t="s">
        <v>629</v>
      </c>
      <c r="B297" s="66" t="s">
        <v>630</v>
      </c>
      <c r="C297" s="67">
        <v>2688</v>
      </c>
      <c r="D297" s="67">
        <v>2810</v>
      </c>
      <c r="E297" s="67">
        <f t="shared" si="14"/>
        <v>2749</v>
      </c>
      <c r="F297" s="68">
        <v>6842</v>
      </c>
      <c r="G297" s="68">
        <f t="shared" si="13"/>
        <v>9591</v>
      </c>
      <c r="H297" s="69">
        <v>112</v>
      </c>
      <c r="I297" s="73">
        <v>110</v>
      </c>
      <c r="J297" s="69">
        <v>0</v>
      </c>
      <c r="K297" s="69">
        <v>26</v>
      </c>
      <c r="L297" s="69">
        <v>0</v>
      </c>
      <c r="M297" s="69">
        <v>0</v>
      </c>
      <c r="N297" s="69">
        <v>9</v>
      </c>
      <c r="O297" s="69" t="s">
        <v>30</v>
      </c>
      <c r="P297" s="70">
        <f t="shared" si="15"/>
        <v>4.9747351976464529E-4</v>
      </c>
      <c r="Q297" s="11">
        <v>1.52081089721306E-4</v>
      </c>
      <c r="R297" s="12">
        <v>3.6854093619635037E-5</v>
      </c>
      <c r="S297" s="13">
        <v>1.9742722531259312E-4</v>
      </c>
      <c r="T297" s="12">
        <v>1.1111111111111112E-4</v>
      </c>
      <c r="U297" s="14">
        <v>4.9747351976464529E-4</v>
      </c>
    </row>
    <row r="298" spans="1:21" ht="16.5" thickTop="1" thickBot="1">
      <c r="A298" s="65" t="s">
        <v>631</v>
      </c>
      <c r="B298" s="66" t="s">
        <v>632</v>
      </c>
      <c r="C298" s="67">
        <v>225</v>
      </c>
      <c r="D298" s="67">
        <v>246</v>
      </c>
      <c r="E298" s="67">
        <f t="shared" si="14"/>
        <v>235.5</v>
      </c>
      <c r="F298" s="68">
        <v>8406</v>
      </c>
      <c r="G298" s="68">
        <f t="shared" si="13"/>
        <v>8641.5</v>
      </c>
      <c r="H298" s="69">
        <v>198</v>
      </c>
      <c r="I298" s="73">
        <v>125</v>
      </c>
      <c r="J298" s="69">
        <v>0</v>
      </c>
      <c r="K298" s="69">
        <v>56</v>
      </c>
      <c r="L298" s="69">
        <v>0</v>
      </c>
      <c r="M298" s="69">
        <v>0</v>
      </c>
      <c r="N298" s="69">
        <v>0</v>
      </c>
      <c r="O298" s="69" t="s">
        <v>23</v>
      </c>
      <c r="P298" s="70">
        <f t="shared" si="15"/>
        <v>2.8519161149845415E-4</v>
      </c>
      <c r="Q298" s="11">
        <v>1.3702520454870879E-4</v>
      </c>
      <c r="R298" s="12">
        <v>6.1730606812888695E-5</v>
      </c>
      <c r="S298" s="13">
        <v>8.6435800136856682E-5</v>
      </c>
      <c r="T298" s="12">
        <v>0</v>
      </c>
      <c r="U298" s="14">
        <v>2.8519161149845415E-4</v>
      </c>
    </row>
    <row r="299" spans="1:21" ht="16.5" thickTop="1" thickBot="1">
      <c r="A299" s="65" t="s">
        <v>633</v>
      </c>
      <c r="B299" s="66" t="s">
        <v>634</v>
      </c>
      <c r="C299" s="67">
        <v>478</v>
      </c>
      <c r="D299" s="67">
        <v>500</v>
      </c>
      <c r="E299" s="67">
        <f t="shared" si="14"/>
        <v>489</v>
      </c>
      <c r="F299" s="68">
        <v>5890</v>
      </c>
      <c r="G299" s="68">
        <f t="shared" si="13"/>
        <v>6379</v>
      </c>
      <c r="H299" s="69">
        <v>1950</v>
      </c>
      <c r="I299" s="73">
        <v>684</v>
      </c>
      <c r="J299" s="69">
        <v>0</v>
      </c>
      <c r="K299" s="69">
        <v>223</v>
      </c>
      <c r="L299" s="69">
        <v>0</v>
      </c>
      <c r="M299" s="69">
        <v>0</v>
      </c>
      <c r="N299" s="69">
        <v>65</v>
      </c>
      <c r="O299" s="69" t="s">
        <v>30</v>
      </c>
      <c r="P299" s="70">
        <f t="shared" si="15"/>
        <v>1.3287722517105317E-3</v>
      </c>
      <c r="Q299" s="11">
        <v>1.0114954346076645E-4</v>
      </c>
      <c r="R299" s="12">
        <v>5.9887902131906942E-4</v>
      </c>
      <c r="S299" s="13">
        <v>5.1763257581958491E-4</v>
      </c>
      <c r="T299" s="12">
        <v>1.1111111111111112E-4</v>
      </c>
      <c r="U299" s="14">
        <v>1.3287722517105317E-3</v>
      </c>
    </row>
    <row r="300" spans="1:21" ht="16.5" thickTop="1" thickBot="1">
      <c r="A300" s="65" t="s">
        <v>635</v>
      </c>
      <c r="B300" s="66" t="s">
        <v>636</v>
      </c>
      <c r="C300" s="67">
        <v>359</v>
      </c>
      <c r="D300" s="67">
        <v>286</v>
      </c>
      <c r="E300" s="67">
        <f t="shared" si="14"/>
        <v>322.5</v>
      </c>
      <c r="F300" s="68">
        <v>23133</v>
      </c>
      <c r="G300" s="68">
        <f t="shared" si="13"/>
        <v>23455.5</v>
      </c>
      <c r="H300" s="69">
        <v>700</v>
      </c>
      <c r="I300" s="73">
        <v>392</v>
      </c>
      <c r="J300" s="69">
        <v>0</v>
      </c>
      <c r="K300" s="69">
        <v>10</v>
      </c>
      <c r="L300" s="69">
        <v>15</v>
      </c>
      <c r="M300" s="69">
        <v>0</v>
      </c>
      <c r="N300" s="69">
        <v>220</v>
      </c>
      <c r="O300" s="69" t="s">
        <v>30</v>
      </c>
      <c r="P300" s="70">
        <f t="shared" si="15"/>
        <v>1.0742110546915911E-3</v>
      </c>
      <c r="Q300" s="11">
        <v>3.7192555520363811E-4</v>
      </c>
      <c r="R300" s="12">
        <v>2.1498221278120442E-4</v>
      </c>
      <c r="S300" s="13">
        <v>3.761921755956376E-4</v>
      </c>
      <c r="T300" s="12">
        <v>1.1111111111111112E-4</v>
      </c>
      <c r="U300" s="14">
        <v>1.0742110546915911E-3</v>
      </c>
    </row>
    <row r="301" spans="1:21" ht="16.5" thickTop="1" thickBot="1">
      <c r="A301" s="65" t="s">
        <v>637</v>
      </c>
      <c r="B301" s="66" t="s">
        <v>638</v>
      </c>
      <c r="C301" s="67">
        <v>8239</v>
      </c>
      <c r="D301" s="67">
        <v>10538.5</v>
      </c>
      <c r="E301" s="67">
        <f t="shared" si="14"/>
        <v>9388.75</v>
      </c>
      <c r="F301" s="68">
        <v>94587</v>
      </c>
      <c r="G301" s="68">
        <f t="shared" si="13"/>
        <v>103975.75</v>
      </c>
      <c r="H301" s="69">
        <v>2648</v>
      </c>
      <c r="I301" s="73">
        <v>1666</v>
      </c>
      <c r="J301" s="69">
        <v>0</v>
      </c>
      <c r="K301" s="69">
        <v>30</v>
      </c>
      <c r="L301" s="69">
        <v>0</v>
      </c>
      <c r="M301" s="69">
        <v>0</v>
      </c>
      <c r="N301" s="69">
        <v>121</v>
      </c>
      <c r="O301" s="69" t="s">
        <v>30</v>
      </c>
      <c r="P301" s="70">
        <f t="shared" si="15"/>
        <v>3.3729611355012477E-3</v>
      </c>
      <c r="Q301" s="11">
        <v>1.6487066379512129E-3</v>
      </c>
      <c r="R301" s="12">
        <v>8.0771888516366797E-4</v>
      </c>
      <c r="S301" s="13">
        <v>8.0542450127525547E-4</v>
      </c>
      <c r="T301" s="12">
        <v>1.1111111111111112E-4</v>
      </c>
      <c r="U301" s="14">
        <v>3.3729611355012477E-3</v>
      </c>
    </row>
    <row r="302" spans="1:21" ht="16.5" thickTop="1" thickBot="1">
      <c r="A302" s="65" t="s">
        <v>639</v>
      </c>
      <c r="B302" s="66" t="s">
        <v>640</v>
      </c>
      <c r="C302" s="67">
        <v>690</v>
      </c>
      <c r="D302" s="67">
        <v>1190</v>
      </c>
      <c r="E302" s="67">
        <f t="shared" si="14"/>
        <v>940</v>
      </c>
      <c r="F302" s="68">
        <v>29476</v>
      </c>
      <c r="G302" s="68">
        <f t="shared" si="13"/>
        <v>30416</v>
      </c>
      <c r="H302" s="69">
        <v>900</v>
      </c>
      <c r="I302" s="73">
        <v>272</v>
      </c>
      <c r="J302" s="69">
        <v>0</v>
      </c>
      <c r="K302" s="69">
        <v>40</v>
      </c>
      <c r="L302" s="69">
        <v>35</v>
      </c>
      <c r="M302" s="69">
        <v>70</v>
      </c>
      <c r="N302" s="69">
        <v>35</v>
      </c>
      <c r="O302" s="69" t="s">
        <v>23</v>
      </c>
      <c r="P302" s="70">
        <f t="shared" si="15"/>
        <v>9.8363096569162377E-4</v>
      </c>
      <c r="Q302" s="11">
        <v>4.8229573818822261E-4</v>
      </c>
      <c r="R302" s="12">
        <v>2.7640570214726277E-4</v>
      </c>
      <c r="S302" s="13">
        <v>2.2492952535613841E-4</v>
      </c>
      <c r="T302" s="12">
        <v>0</v>
      </c>
      <c r="U302" s="14">
        <v>9.8363096569162377E-4</v>
      </c>
    </row>
    <row r="303" spans="1:21" ht="16.5" thickTop="1" thickBot="1">
      <c r="A303" s="65" t="s">
        <v>641</v>
      </c>
      <c r="B303" s="66" t="s">
        <v>642</v>
      </c>
      <c r="C303" s="67">
        <v>1055</v>
      </c>
      <c r="D303" s="67">
        <v>1152.5</v>
      </c>
      <c r="E303" s="67">
        <f t="shared" si="14"/>
        <v>1103.75</v>
      </c>
      <c r="F303" s="68">
        <v>28889</v>
      </c>
      <c r="G303" s="68">
        <f t="shared" si="13"/>
        <v>29992.75</v>
      </c>
      <c r="H303" s="69">
        <v>900</v>
      </c>
      <c r="I303" s="73">
        <v>514</v>
      </c>
      <c r="J303" s="69">
        <v>0</v>
      </c>
      <c r="K303" s="69">
        <v>170</v>
      </c>
      <c r="L303" s="69">
        <v>35</v>
      </c>
      <c r="M303" s="69">
        <v>0</v>
      </c>
      <c r="N303" s="69">
        <v>70</v>
      </c>
      <c r="O303" s="69" t="s">
        <v>30</v>
      </c>
      <c r="P303" s="70">
        <f t="shared" si="15"/>
        <v>1.2854579767869428E-3</v>
      </c>
      <c r="Q303" s="11">
        <v>4.7558441285983744E-4</v>
      </c>
      <c r="R303" s="12">
        <v>2.7640570214726277E-4</v>
      </c>
      <c r="S303" s="13">
        <v>4.2235675066873153E-4</v>
      </c>
      <c r="T303" s="12">
        <v>1.1111111111111112E-4</v>
      </c>
      <c r="U303" s="14">
        <v>1.2854579767869428E-3</v>
      </c>
    </row>
    <row r="304" spans="1:21" ht="16.5" thickTop="1" thickBot="1">
      <c r="A304" s="65" t="s">
        <v>643</v>
      </c>
      <c r="B304" s="66" t="s">
        <v>644</v>
      </c>
      <c r="C304" s="67">
        <v>204</v>
      </c>
      <c r="D304" s="67">
        <v>161.5</v>
      </c>
      <c r="E304" s="67">
        <f t="shared" si="14"/>
        <v>182.75</v>
      </c>
      <c r="F304" s="68">
        <v>24180</v>
      </c>
      <c r="G304" s="68">
        <f t="shared" si="13"/>
        <v>24362.75</v>
      </c>
      <c r="H304" s="69">
        <v>250</v>
      </c>
      <c r="I304" s="73">
        <v>126</v>
      </c>
      <c r="J304" s="69">
        <v>0</v>
      </c>
      <c r="K304" s="69">
        <v>0</v>
      </c>
      <c r="L304" s="69">
        <v>0</v>
      </c>
      <c r="M304" s="69">
        <v>0</v>
      </c>
      <c r="N304" s="69">
        <v>100</v>
      </c>
      <c r="O304" s="69" t="s">
        <v>23</v>
      </c>
      <c r="P304" s="70">
        <f t="shared" si="15"/>
        <v>5.2791770890204615E-4</v>
      </c>
      <c r="Q304" s="11">
        <v>3.8631149709183066E-4</v>
      </c>
      <c r="R304" s="12">
        <v>7.6779361707572996E-5</v>
      </c>
      <c r="S304" s="13">
        <v>6.4826850102642501E-5</v>
      </c>
      <c r="T304" s="12">
        <v>0</v>
      </c>
      <c r="U304" s="14">
        <v>5.2791770890204615E-4</v>
      </c>
    </row>
    <row r="305" spans="1:21" ht="16.5" thickTop="1" thickBot="1">
      <c r="A305" s="65" t="s">
        <v>645</v>
      </c>
      <c r="B305" s="66" t="s">
        <v>646</v>
      </c>
      <c r="C305" s="67">
        <v>1010</v>
      </c>
      <c r="D305" s="67">
        <v>960</v>
      </c>
      <c r="E305" s="67">
        <f t="shared" si="14"/>
        <v>985</v>
      </c>
      <c r="F305" s="68">
        <v>5745</v>
      </c>
      <c r="G305" s="68">
        <f t="shared" si="13"/>
        <v>6730</v>
      </c>
      <c r="H305" s="69">
        <v>600</v>
      </c>
      <c r="I305" s="73">
        <v>211</v>
      </c>
      <c r="J305" s="69"/>
      <c r="K305" s="69">
        <v>458</v>
      </c>
      <c r="L305" s="69"/>
      <c r="M305" s="69"/>
      <c r="N305" s="69">
        <v>106</v>
      </c>
      <c r="O305" s="69" t="s">
        <v>30</v>
      </c>
      <c r="P305" s="70">
        <f t="shared" si="15"/>
        <v>7.0658655582260033E-4</v>
      </c>
      <c r="Q305" s="11">
        <v>1.0671522613120524E-4</v>
      </c>
      <c r="R305" s="12">
        <v>1.8427046809817521E-4</v>
      </c>
      <c r="S305" s="13">
        <v>3.0448975048210877E-4</v>
      </c>
      <c r="T305" s="12">
        <v>1.1111111111111112E-4</v>
      </c>
      <c r="U305" s="14">
        <v>7.0658655582260033E-4</v>
      </c>
    </row>
    <row r="306" spans="1:21" ht="16.5" thickTop="1" thickBot="1">
      <c r="A306" s="65" t="s">
        <v>647</v>
      </c>
      <c r="B306" s="66" t="s">
        <v>648</v>
      </c>
      <c r="C306" s="67">
        <v>5284</v>
      </c>
      <c r="D306" s="67">
        <v>5061</v>
      </c>
      <c r="E306" s="67">
        <f t="shared" si="14"/>
        <v>5172.5</v>
      </c>
      <c r="F306" s="68">
        <v>4914</v>
      </c>
      <c r="G306" s="68">
        <f t="shared" si="13"/>
        <v>10086.5</v>
      </c>
      <c r="H306" s="69">
        <v>472</v>
      </c>
      <c r="I306" s="73">
        <v>64</v>
      </c>
      <c r="J306" s="69">
        <v>0</v>
      </c>
      <c r="K306" s="69">
        <v>180</v>
      </c>
      <c r="L306" s="69">
        <v>80</v>
      </c>
      <c r="M306" s="69">
        <v>0</v>
      </c>
      <c r="N306" s="69">
        <v>95</v>
      </c>
      <c r="O306" s="69" t="s">
        <v>23</v>
      </c>
      <c r="P306" s="70">
        <f t="shared" si="15"/>
        <v>5.2786256796456355E-4</v>
      </c>
      <c r="Q306" s="11">
        <v>1.599380577076377E-4</v>
      </c>
      <c r="R306" s="12">
        <v>1.4495943490389784E-4</v>
      </c>
      <c r="S306" s="13">
        <v>2.2296507535302803E-4</v>
      </c>
      <c r="T306" s="12">
        <v>0</v>
      </c>
      <c r="U306" s="14">
        <v>5.2786256796456355E-4</v>
      </c>
    </row>
    <row r="307" spans="1:21" ht="25.5" thickTop="1" thickBot="1">
      <c r="A307" s="65" t="s">
        <v>649</v>
      </c>
      <c r="B307" s="66" t="s">
        <v>650</v>
      </c>
      <c r="C307" s="67">
        <v>180</v>
      </c>
      <c r="D307" s="67">
        <v>152.09999999999994</v>
      </c>
      <c r="E307" s="67">
        <f t="shared" si="14"/>
        <v>166.04999999999995</v>
      </c>
      <c r="F307" s="68">
        <v>13671</v>
      </c>
      <c r="G307" s="68">
        <f t="shared" si="13"/>
        <v>13837.05</v>
      </c>
      <c r="H307" s="69">
        <v>510</v>
      </c>
      <c r="I307" s="73">
        <v>201</v>
      </c>
      <c r="J307" s="69">
        <v>0</v>
      </c>
      <c r="K307" s="69">
        <v>62</v>
      </c>
      <c r="L307" s="69">
        <v>62</v>
      </c>
      <c r="M307" s="69">
        <v>0</v>
      </c>
      <c r="N307" s="69">
        <v>62</v>
      </c>
      <c r="O307" s="69" t="s">
        <v>23</v>
      </c>
      <c r="P307" s="70">
        <f t="shared" si="15"/>
        <v>6.3644840978649008E-4</v>
      </c>
      <c r="Q307" s="11">
        <v>2.1940920055554136E-4</v>
      </c>
      <c r="R307" s="12">
        <v>1.5662989788344891E-4</v>
      </c>
      <c r="S307" s="13">
        <v>1.492982002363888E-4</v>
      </c>
      <c r="T307" s="12">
        <v>1.1111111111111112E-4</v>
      </c>
      <c r="U307" s="14">
        <v>6.3644840978649008E-4</v>
      </c>
    </row>
    <row r="308" spans="1:21" ht="16.5" thickTop="1" thickBot="1">
      <c r="A308" s="65" t="s">
        <v>651</v>
      </c>
      <c r="B308" s="66" t="s">
        <v>652</v>
      </c>
      <c r="C308" s="67">
        <v>837</v>
      </c>
      <c r="D308" s="67">
        <v>795.84000000000026</v>
      </c>
      <c r="E308" s="67">
        <f t="shared" si="14"/>
        <v>816.42000000000007</v>
      </c>
      <c r="F308" s="68">
        <v>3312</v>
      </c>
      <c r="G308" s="68">
        <f t="shared" si="13"/>
        <v>4128.42</v>
      </c>
      <c r="H308" s="69">
        <v>1226</v>
      </c>
      <c r="I308" s="73">
        <v>622</v>
      </c>
      <c r="J308" s="69">
        <v>0</v>
      </c>
      <c r="K308" s="69">
        <v>564</v>
      </c>
      <c r="L308" s="69">
        <v>0</v>
      </c>
      <c r="M308" s="69">
        <v>0</v>
      </c>
      <c r="N308" s="69">
        <v>50</v>
      </c>
      <c r="O308" s="69" t="s">
        <v>30</v>
      </c>
      <c r="P308" s="70">
        <f t="shared" si="15"/>
        <v>8.585719699992911E-4</v>
      </c>
      <c r="Q308" s="11">
        <v>6.5462893590578056E-5</v>
      </c>
      <c r="R308" s="12">
        <v>3.7652598981393801E-4</v>
      </c>
      <c r="S308" s="13">
        <v>3.0547197548366393E-4</v>
      </c>
      <c r="T308" s="12">
        <v>1.1111111111111112E-4</v>
      </c>
      <c r="U308" s="14">
        <v>8.585719699992911E-4</v>
      </c>
    </row>
    <row r="309" spans="1:21" ht="16.5" thickTop="1" thickBot="1">
      <c r="A309" s="65" t="s">
        <v>653</v>
      </c>
      <c r="B309" s="66" t="s">
        <v>654</v>
      </c>
      <c r="C309" s="67">
        <v>103055</v>
      </c>
      <c r="D309" s="67">
        <v>107640</v>
      </c>
      <c r="E309" s="67">
        <f t="shared" si="14"/>
        <v>105347.5</v>
      </c>
      <c r="F309" s="68">
        <v>67606</v>
      </c>
      <c r="G309" s="68">
        <f t="shared" si="13"/>
        <v>172953.5</v>
      </c>
      <c r="H309" s="69">
        <v>1200</v>
      </c>
      <c r="I309" s="73">
        <v>254</v>
      </c>
      <c r="J309" s="69">
        <v>0</v>
      </c>
      <c r="K309" s="69">
        <v>80</v>
      </c>
      <c r="L309" s="69">
        <v>0</v>
      </c>
      <c r="M309" s="69">
        <v>0</v>
      </c>
      <c r="N309" s="69">
        <v>90</v>
      </c>
      <c r="O309" s="69" t="s">
        <v>30</v>
      </c>
      <c r="P309" s="70">
        <f t="shared" si="15"/>
        <v>3.5030307844808352E-3</v>
      </c>
      <c r="Q309" s="11">
        <v>2.742462386728589E-3</v>
      </c>
      <c r="R309" s="12">
        <v>3.6854093619635042E-4</v>
      </c>
      <c r="S309" s="13">
        <v>2.8091635044478423E-4</v>
      </c>
      <c r="T309" s="12">
        <v>1.1111111111111112E-4</v>
      </c>
      <c r="U309" s="14">
        <v>3.5030307844808352E-3</v>
      </c>
    </row>
    <row r="310" spans="1:21" ht="16.5" thickTop="1" thickBot="1">
      <c r="A310" s="65" t="s">
        <v>655</v>
      </c>
      <c r="B310" s="66" t="s">
        <v>656</v>
      </c>
      <c r="C310" s="67">
        <v>528</v>
      </c>
      <c r="D310" s="67">
        <v>706</v>
      </c>
      <c r="E310" s="67">
        <f t="shared" si="14"/>
        <v>617</v>
      </c>
      <c r="F310" s="68">
        <v>4524</v>
      </c>
      <c r="G310" s="68">
        <f t="shared" si="13"/>
        <v>5141</v>
      </c>
      <c r="H310" s="69">
        <v>96</v>
      </c>
      <c r="I310" s="73">
        <v>54</v>
      </c>
      <c r="J310" s="69">
        <v>0</v>
      </c>
      <c r="K310" s="69">
        <v>30</v>
      </c>
      <c r="L310" s="69">
        <v>0</v>
      </c>
      <c r="M310" s="69">
        <v>0</v>
      </c>
      <c r="N310" s="69">
        <v>0</v>
      </c>
      <c r="O310" s="69" t="s">
        <v>23</v>
      </c>
      <c r="P310" s="70">
        <f t="shared" si="15"/>
        <v>1.807402659854023E-4</v>
      </c>
      <c r="Q310" s="11">
        <v>8.1519015979275808E-5</v>
      </c>
      <c r="R310" s="12">
        <v>2.9483274895708033E-5</v>
      </c>
      <c r="S310" s="13">
        <v>6.9737975110418463E-5</v>
      </c>
      <c r="T310" s="12">
        <v>0</v>
      </c>
      <c r="U310" s="14">
        <v>1.807402659854023E-4</v>
      </c>
    </row>
    <row r="311" spans="1:21" ht="16.5" thickTop="1" thickBot="1">
      <c r="A311" s="65" t="s">
        <v>657</v>
      </c>
      <c r="B311" s="66" t="s">
        <v>658</v>
      </c>
      <c r="C311" s="67">
        <v>210</v>
      </c>
      <c r="D311" s="67">
        <v>220</v>
      </c>
      <c r="E311" s="67">
        <f t="shared" si="14"/>
        <v>215</v>
      </c>
      <c r="F311" s="68">
        <v>29012</v>
      </c>
      <c r="G311" s="68">
        <f t="shared" si="13"/>
        <v>29227</v>
      </c>
      <c r="H311" s="69">
        <v>360</v>
      </c>
      <c r="I311" s="73">
        <v>132</v>
      </c>
      <c r="J311" s="69">
        <v>0</v>
      </c>
      <c r="K311" s="69">
        <v>60</v>
      </c>
      <c r="L311" s="69">
        <v>0</v>
      </c>
      <c r="M311" s="69">
        <v>0</v>
      </c>
      <c r="N311" s="69">
        <v>12</v>
      </c>
      <c r="O311" s="69" t="s">
        <v>23</v>
      </c>
      <c r="P311" s="70">
        <f t="shared" si="15"/>
        <v>7.75729277390552E-4</v>
      </c>
      <c r="Q311" s="11">
        <v>4.634421863501836E-4</v>
      </c>
      <c r="R311" s="12">
        <v>1.1670462979551096E-4</v>
      </c>
      <c r="S311" s="13">
        <v>8.4471350133746308E-5</v>
      </c>
      <c r="T311" s="12">
        <v>1.1111111111111112E-4</v>
      </c>
      <c r="U311" s="14">
        <v>7.75729277390552E-4</v>
      </c>
    </row>
    <row r="312" spans="1:21" ht="16.5" thickTop="1" thickBot="1">
      <c r="A312" s="65" t="s">
        <v>659</v>
      </c>
      <c r="B312" s="66" t="s">
        <v>660</v>
      </c>
      <c r="C312" s="67">
        <v>1688.95</v>
      </c>
      <c r="D312" s="67">
        <v>1554.6999999999998</v>
      </c>
      <c r="E312" s="67">
        <f t="shared" si="14"/>
        <v>1621.8249999999998</v>
      </c>
      <c r="F312" s="68">
        <v>28958</v>
      </c>
      <c r="G312" s="68">
        <f t="shared" si="13"/>
        <v>30579.825000000001</v>
      </c>
      <c r="H312" s="69">
        <v>1500</v>
      </c>
      <c r="I312" s="73">
        <v>1166</v>
      </c>
      <c r="J312" s="69">
        <v>0</v>
      </c>
      <c r="K312" s="69">
        <v>150</v>
      </c>
      <c r="L312" s="69">
        <v>0</v>
      </c>
      <c r="M312" s="69">
        <v>0</v>
      </c>
      <c r="N312" s="69">
        <v>100</v>
      </c>
      <c r="O312" s="69" t="s">
        <v>30</v>
      </c>
      <c r="P312" s="70">
        <f t="shared" si="15"/>
        <v>1.7511138106399737E-3</v>
      </c>
      <c r="Q312" s="11">
        <v>4.8489345318390541E-4</v>
      </c>
      <c r="R312" s="12">
        <v>4.6067617024543801E-4</v>
      </c>
      <c r="S312" s="13">
        <v>6.944330760995191E-4</v>
      </c>
      <c r="T312" s="12">
        <v>1.1111111111111112E-4</v>
      </c>
      <c r="U312" s="14">
        <v>1.7511138106399737E-3</v>
      </c>
    </row>
    <row r="313" spans="1:21" ht="16.5" thickTop="1" thickBot="1">
      <c r="A313" s="65" t="s">
        <v>661</v>
      </c>
      <c r="B313" s="66" t="s">
        <v>662</v>
      </c>
      <c r="C313" s="67">
        <v>1166.6000000000001</v>
      </c>
      <c r="D313" s="67">
        <v>1021.99</v>
      </c>
      <c r="E313" s="67">
        <f t="shared" si="14"/>
        <v>1094.2950000000001</v>
      </c>
      <c r="F313" s="68">
        <v>7924</v>
      </c>
      <c r="G313" s="68">
        <f t="shared" si="13"/>
        <v>9018.2950000000001</v>
      </c>
      <c r="H313" s="69">
        <v>715</v>
      </c>
      <c r="I313" s="73">
        <v>854</v>
      </c>
      <c r="J313" s="69">
        <v>0</v>
      </c>
      <c r="K313" s="69">
        <v>80</v>
      </c>
      <c r="L313" s="69">
        <v>120</v>
      </c>
      <c r="M313" s="69">
        <v>5</v>
      </c>
      <c r="N313" s="69">
        <v>60</v>
      </c>
      <c r="O313" s="69" t="s">
        <v>30</v>
      </c>
      <c r="P313" s="70">
        <f t="shared" si="15"/>
        <v>1.3076090213122904E-3</v>
      </c>
      <c r="Q313" s="11">
        <v>1.4299990939716458E-4</v>
      </c>
      <c r="R313" s="12">
        <v>2.1958897448365878E-4</v>
      </c>
      <c r="S313" s="13">
        <v>8.3390902632035592E-4</v>
      </c>
      <c r="T313" s="12">
        <v>1.1111111111111112E-4</v>
      </c>
      <c r="U313" s="14">
        <v>1.3076090213122904E-3</v>
      </c>
    </row>
    <row r="314" spans="1:21" ht="16.5" thickTop="1" thickBot="1">
      <c r="A314" s="65" t="s">
        <v>663</v>
      </c>
      <c r="B314" s="66" t="s">
        <v>664</v>
      </c>
      <c r="C314" s="67">
        <v>50</v>
      </c>
      <c r="D314" s="67">
        <v>21</v>
      </c>
      <c r="E314" s="67">
        <f t="shared" si="14"/>
        <v>35.5</v>
      </c>
      <c r="F314" s="68">
        <v>3941</v>
      </c>
      <c r="G314" s="68">
        <f t="shared" si="13"/>
        <v>3976.5</v>
      </c>
      <c r="H314" s="69">
        <v>100</v>
      </c>
      <c r="I314" s="73" t="s">
        <v>0</v>
      </c>
      <c r="J314" s="69">
        <v>0</v>
      </c>
      <c r="K314" s="69">
        <v>0</v>
      </c>
      <c r="L314" s="69">
        <v>0</v>
      </c>
      <c r="M314" s="69">
        <v>0</v>
      </c>
      <c r="N314" s="69">
        <v>0</v>
      </c>
      <c r="O314" s="69" t="s">
        <v>23</v>
      </c>
      <c r="P314" s="70">
        <f t="shared" si="15"/>
        <v>9.3765696645991701E-5</v>
      </c>
      <c r="Q314" s="11">
        <v>6.30539519629625E-5</v>
      </c>
      <c r="R314" s="12">
        <v>3.0711744683029201E-5</v>
      </c>
      <c r="S314" s="13">
        <v>0</v>
      </c>
      <c r="T314" s="12">
        <v>0</v>
      </c>
      <c r="U314" s="14">
        <v>9.3765696645991701E-5</v>
      </c>
    </row>
    <row r="315" spans="1:21" ht="16.5" thickTop="1" thickBot="1">
      <c r="A315" s="65" t="s">
        <v>665</v>
      </c>
      <c r="B315" s="66" t="s">
        <v>666</v>
      </c>
      <c r="C315" s="67">
        <v>497.5</v>
      </c>
      <c r="D315" s="67">
        <v>531.26</v>
      </c>
      <c r="E315" s="67">
        <f t="shared" si="14"/>
        <v>514.38</v>
      </c>
      <c r="F315" s="68">
        <v>5482</v>
      </c>
      <c r="G315" s="68">
        <f t="shared" si="13"/>
        <v>5996.38</v>
      </c>
      <c r="H315" s="69">
        <v>330</v>
      </c>
      <c r="I315" s="73">
        <v>184</v>
      </c>
      <c r="J315" s="69">
        <v>0</v>
      </c>
      <c r="K315" s="69">
        <v>68</v>
      </c>
      <c r="L315" s="69">
        <v>26</v>
      </c>
      <c r="M315" s="69">
        <v>29</v>
      </c>
      <c r="N315" s="69">
        <v>24</v>
      </c>
      <c r="O315" s="69" t="s">
        <v>30</v>
      </c>
      <c r="P315" s="70">
        <f t="shared" si="15"/>
        <v>4.4996496744122453E-4</v>
      </c>
      <c r="Q315" s="11">
        <v>9.5082473650614629E-5</v>
      </c>
      <c r="R315" s="12">
        <v>1.0134875745399635E-4</v>
      </c>
      <c r="S315" s="13">
        <v>1.4242262522550249E-4</v>
      </c>
      <c r="T315" s="12">
        <v>1.1111111111111112E-4</v>
      </c>
      <c r="U315" s="14">
        <v>4.4996496744122453E-4</v>
      </c>
    </row>
    <row r="316" spans="1:21" ht="16.5" thickTop="1" thickBot="1">
      <c r="A316" s="65" t="s">
        <v>667</v>
      </c>
      <c r="B316" s="66" t="s">
        <v>668</v>
      </c>
      <c r="C316" s="67">
        <v>536</v>
      </c>
      <c r="D316" s="67">
        <v>550</v>
      </c>
      <c r="E316" s="67">
        <f t="shared" si="14"/>
        <v>543</v>
      </c>
      <c r="F316" s="68">
        <v>2518</v>
      </c>
      <c r="G316" s="68">
        <f t="shared" si="13"/>
        <v>3061</v>
      </c>
      <c r="H316" s="69">
        <v>280</v>
      </c>
      <c r="I316" s="73">
        <v>118</v>
      </c>
      <c r="J316" s="69">
        <v>0</v>
      </c>
      <c r="K316" s="69">
        <v>12</v>
      </c>
      <c r="L316" s="69">
        <v>0</v>
      </c>
      <c r="M316" s="69">
        <v>0</v>
      </c>
      <c r="N316" s="69">
        <v>4</v>
      </c>
      <c r="O316" s="69" t="s">
        <v>23</v>
      </c>
      <c r="P316" s="70">
        <f t="shared" si="15"/>
        <v>2.0525027797150134E-4</v>
      </c>
      <c r="Q316" s="11">
        <v>4.8537192747045944E-5</v>
      </c>
      <c r="R316" s="12">
        <v>8.5992885112481761E-5</v>
      </c>
      <c r="S316" s="13">
        <v>7.072020011197365E-5</v>
      </c>
      <c r="T316" s="12">
        <v>0</v>
      </c>
      <c r="U316" s="14">
        <v>2.0525027797150134E-4</v>
      </c>
    </row>
    <row r="317" spans="1:21" ht="16.5" thickTop="1" thickBot="1">
      <c r="A317" s="65" t="s">
        <v>669</v>
      </c>
      <c r="B317" s="66" t="s">
        <v>670</v>
      </c>
      <c r="C317" s="67">
        <v>280</v>
      </c>
      <c r="D317" s="67">
        <v>335</v>
      </c>
      <c r="E317" s="67">
        <f t="shared" si="14"/>
        <v>307.5</v>
      </c>
      <c r="F317" s="68">
        <v>9015</v>
      </c>
      <c r="G317" s="68">
        <f t="shared" si="13"/>
        <v>9322.5</v>
      </c>
      <c r="H317" s="69">
        <v>420</v>
      </c>
      <c r="I317" s="73">
        <v>141</v>
      </c>
      <c r="J317" s="69">
        <v>0</v>
      </c>
      <c r="K317" s="69">
        <v>180</v>
      </c>
      <c r="L317" s="69">
        <v>15</v>
      </c>
      <c r="M317" s="69">
        <v>8</v>
      </c>
      <c r="N317" s="69">
        <v>10</v>
      </c>
      <c r="O317" s="69" t="s">
        <v>23</v>
      </c>
      <c r="P317" s="70">
        <f t="shared" si="15"/>
        <v>3.9075100817723173E-4</v>
      </c>
      <c r="Q317" s="11">
        <v>1.4782358032810713E-4</v>
      </c>
      <c r="R317" s="12">
        <v>1.2898932766872265E-4</v>
      </c>
      <c r="S317" s="13">
        <v>1.1393810018040198E-4</v>
      </c>
      <c r="T317" s="12">
        <v>0</v>
      </c>
      <c r="U317" s="14">
        <v>3.9075100817723173E-4</v>
      </c>
    </row>
    <row r="318" spans="1:21" ht="16.5" thickTop="1" thickBot="1">
      <c r="A318" s="65" t="s">
        <v>671</v>
      </c>
      <c r="B318" s="66" t="s">
        <v>672</v>
      </c>
      <c r="C318" s="67">
        <v>1038</v>
      </c>
      <c r="D318" s="67">
        <v>1115.3999999999999</v>
      </c>
      <c r="E318" s="67">
        <f t="shared" si="14"/>
        <v>1076.6999999999998</v>
      </c>
      <c r="F318" s="68">
        <v>6542</v>
      </c>
      <c r="G318" s="68">
        <f t="shared" si="13"/>
        <v>7618.7</v>
      </c>
      <c r="H318" s="69">
        <v>950</v>
      </c>
      <c r="I318" s="73">
        <v>344</v>
      </c>
      <c r="J318" s="69">
        <v>0</v>
      </c>
      <c r="K318" s="69">
        <v>150</v>
      </c>
      <c r="L318" s="69">
        <v>350</v>
      </c>
      <c r="M318" s="69">
        <v>0</v>
      </c>
      <c r="N318" s="69">
        <v>120</v>
      </c>
      <c r="O318" s="69" t="s">
        <v>30</v>
      </c>
      <c r="P318" s="70">
        <f t="shared" si="15"/>
        <v>1.272135164025034E-3</v>
      </c>
      <c r="Q318" s="11">
        <v>1.2080702724009113E-4</v>
      </c>
      <c r="R318" s="12">
        <v>2.9176157448877743E-4</v>
      </c>
      <c r="S318" s="13">
        <v>7.4845545118505446E-4</v>
      </c>
      <c r="T318" s="12">
        <v>1.1111111111111112E-4</v>
      </c>
      <c r="U318" s="14">
        <v>1.272135164025034E-3</v>
      </c>
    </row>
    <row r="319" spans="1:21" ht="25.5" thickTop="1" thickBot="1">
      <c r="A319" s="65" t="s">
        <v>54</v>
      </c>
      <c r="B319" s="66" t="s">
        <v>673</v>
      </c>
      <c r="C319" s="67">
        <v>439</v>
      </c>
      <c r="D319" s="67">
        <v>420.2</v>
      </c>
      <c r="E319" s="67">
        <f t="shared" si="14"/>
        <v>429.6</v>
      </c>
      <c r="F319" s="68">
        <v>97647</v>
      </c>
      <c r="G319" s="68">
        <f t="shared" si="13"/>
        <v>98076.6</v>
      </c>
      <c r="H319" s="69">
        <v>1330</v>
      </c>
      <c r="I319" s="73">
        <v>446</v>
      </c>
      <c r="J319" s="69">
        <v>0</v>
      </c>
      <c r="K319" s="69">
        <v>182</v>
      </c>
      <c r="L319" s="69">
        <v>0</v>
      </c>
      <c r="M319" s="69">
        <v>0</v>
      </c>
      <c r="N319" s="69">
        <v>187</v>
      </c>
      <c r="O319" s="69" t="s">
        <v>23</v>
      </c>
      <c r="P319" s="70">
        <f t="shared" si="15"/>
        <v>2.3654818218259831E-3</v>
      </c>
      <c r="Q319" s="11">
        <v>1.5551659059702475E-3</v>
      </c>
      <c r="R319" s="12">
        <v>4.0846620428428834E-4</v>
      </c>
      <c r="S319" s="13">
        <v>2.907386004603361E-4</v>
      </c>
      <c r="T319" s="12">
        <v>1.1111111111111112E-4</v>
      </c>
      <c r="U319" s="14">
        <v>2.3654818218259831E-3</v>
      </c>
    </row>
    <row r="320" spans="1:21" ht="16.5" thickTop="1" thickBot="1">
      <c r="A320" s="65" t="s">
        <v>674</v>
      </c>
      <c r="B320" s="66" t="s">
        <v>675</v>
      </c>
      <c r="C320" s="67">
        <v>63800</v>
      </c>
      <c r="D320" s="67">
        <v>63358</v>
      </c>
      <c r="E320" s="67">
        <f t="shared" si="14"/>
        <v>63579</v>
      </c>
      <c r="F320" s="68">
        <v>12309</v>
      </c>
      <c r="G320" s="68">
        <f t="shared" si="13"/>
        <v>75888</v>
      </c>
      <c r="H320" s="69">
        <v>1520</v>
      </c>
      <c r="I320" s="73">
        <v>960</v>
      </c>
      <c r="J320" s="69"/>
      <c r="K320" s="69"/>
      <c r="L320" s="69">
        <v>200</v>
      </c>
      <c r="M320" s="69"/>
      <c r="N320" s="69">
        <v>120</v>
      </c>
      <c r="O320" s="69" t="s">
        <v>30</v>
      </c>
      <c r="P320" s="70">
        <f t="shared" si="15"/>
        <v>2.5031941417474977E-3</v>
      </c>
      <c r="Q320" s="11">
        <v>1.2033291353112784E-3</v>
      </c>
      <c r="R320" s="12">
        <v>4.6681851918204385E-4</v>
      </c>
      <c r="S320" s="13">
        <v>7.2193537614306433E-4</v>
      </c>
      <c r="T320" s="12">
        <v>1.1111111111111112E-4</v>
      </c>
      <c r="U320" s="14">
        <v>2.5031941417474977E-3</v>
      </c>
    </row>
    <row r="321" spans="1:21" ht="16.5" thickTop="1" thickBot="1">
      <c r="A321" s="65" t="s">
        <v>676</v>
      </c>
      <c r="B321" s="66" t="s">
        <v>677</v>
      </c>
      <c r="C321" s="67">
        <v>953.5</v>
      </c>
      <c r="D321" s="67">
        <v>1553.5</v>
      </c>
      <c r="E321" s="67">
        <f t="shared" si="14"/>
        <v>1253.5</v>
      </c>
      <c r="F321" s="68">
        <v>5751</v>
      </c>
      <c r="G321" s="68">
        <f t="shared" si="13"/>
        <v>7004.5</v>
      </c>
      <c r="H321" s="69">
        <v>271</v>
      </c>
      <c r="I321" s="73">
        <v>144</v>
      </c>
      <c r="J321" s="69"/>
      <c r="K321" s="69">
        <v>182</v>
      </c>
      <c r="L321" s="69"/>
      <c r="M321" s="69">
        <v>68</v>
      </c>
      <c r="N321" s="69"/>
      <c r="O321" s="69" t="s">
        <v>30</v>
      </c>
      <c r="P321" s="70">
        <f t="shared" si="15"/>
        <v>5.1013672355216242E-4</v>
      </c>
      <c r="Q321" s="11">
        <v>1.110678753991125E-4</v>
      </c>
      <c r="R321" s="12">
        <v>7.6779361707572996E-5</v>
      </c>
      <c r="S321" s="13">
        <v>2.1117837533436576E-4</v>
      </c>
      <c r="T321" s="12">
        <v>1.1111111111111112E-4</v>
      </c>
      <c r="U321" s="14">
        <v>5.1013672355216242E-4</v>
      </c>
    </row>
    <row r="322" spans="1:21" ht="16.5" thickTop="1" thickBot="1">
      <c r="A322" s="65" t="s">
        <v>36</v>
      </c>
      <c r="B322" s="66" t="s">
        <v>678</v>
      </c>
      <c r="C322" s="67">
        <v>9860</v>
      </c>
      <c r="D322" s="67">
        <v>10685</v>
      </c>
      <c r="E322" s="67">
        <f t="shared" si="14"/>
        <v>10272.5</v>
      </c>
      <c r="F322" s="68">
        <v>33724</v>
      </c>
      <c r="G322" s="68">
        <f t="shared" si="13"/>
        <v>43996.5</v>
      </c>
      <c r="H322" s="69">
        <v>821</v>
      </c>
      <c r="I322" s="73">
        <v>300</v>
      </c>
      <c r="J322" s="69"/>
      <c r="K322" s="69"/>
      <c r="L322" s="69"/>
      <c r="M322" s="69"/>
      <c r="N322" s="69">
        <v>50</v>
      </c>
      <c r="O322" s="69" t="s">
        <v>23</v>
      </c>
      <c r="P322" s="70">
        <f t="shared" si="15"/>
        <v>1.0823807153253131E-3</v>
      </c>
      <c r="Q322" s="11">
        <v>6.9763691626769265E-4</v>
      </c>
      <c r="R322" s="12">
        <v>2.5214342384766977E-4</v>
      </c>
      <c r="S322" s="13">
        <v>1.3260037520995059E-4</v>
      </c>
      <c r="T322" s="12">
        <v>0</v>
      </c>
      <c r="U322" s="14">
        <v>1.0823807153253131E-3</v>
      </c>
    </row>
    <row r="323" spans="1:21" ht="16.5" thickTop="1" thickBot="1">
      <c r="A323" s="65" t="s">
        <v>679</v>
      </c>
      <c r="B323" s="66" t="s">
        <v>680</v>
      </c>
      <c r="C323" s="67">
        <v>12351</v>
      </c>
      <c r="D323" s="67">
        <v>14619</v>
      </c>
      <c r="E323" s="67">
        <f t="shared" si="14"/>
        <v>13485</v>
      </c>
      <c r="F323" s="68">
        <v>18743</v>
      </c>
      <c r="G323" s="68">
        <f t="shared" si="13"/>
        <v>32228</v>
      </c>
      <c r="H323" s="69">
        <v>1700</v>
      </c>
      <c r="I323" s="73">
        <v>528</v>
      </c>
      <c r="J323" s="69">
        <v>0</v>
      </c>
      <c r="K323" s="69">
        <v>350</v>
      </c>
      <c r="L323" s="69">
        <v>0</v>
      </c>
      <c r="M323" s="69">
        <v>0</v>
      </c>
      <c r="N323" s="69">
        <v>20</v>
      </c>
      <c r="O323" s="69" t="s">
        <v>23</v>
      </c>
      <c r="P323" s="70">
        <f t="shared" si="15"/>
        <v>1.5782625158247724E-3</v>
      </c>
      <c r="Q323" s="11">
        <v>5.1102798035014595E-4</v>
      </c>
      <c r="R323" s="12">
        <v>5.2209965961149643E-4</v>
      </c>
      <c r="S323" s="13">
        <v>5.4513487586313014E-4</v>
      </c>
      <c r="T323" s="12">
        <v>0</v>
      </c>
      <c r="U323" s="14">
        <v>1.5782625158247724E-3</v>
      </c>
    </row>
    <row r="324" spans="1:21" ht="16.5" thickTop="1" thickBot="1">
      <c r="A324" s="65" t="s">
        <v>681</v>
      </c>
      <c r="B324" s="66" t="s">
        <v>682</v>
      </c>
      <c r="C324" s="67">
        <v>4098.3</v>
      </c>
      <c r="D324" s="67">
        <v>3797.2999999999997</v>
      </c>
      <c r="E324" s="67">
        <f t="shared" si="14"/>
        <v>3947.8</v>
      </c>
      <c r="F324" s="68">
        <v>4950</v>
      </c>
      <c r="G324" s="68">
        <f t="shared" si="13"/>
        <v>8897.7999999999993</v>
      </c>
      <c r="H324" s="69">
        <v>2600</v>
      </c>
      <c r="I324" s="73">
        <v>268</v>
      </c>
      <c r="J324" s="69">
        <v>0</v>
      </c>
      <c r="K324" s="69">
        <v>240</v>
      </c>
      <c r="L324" s="69">
        <v>100</v>
      </c>
      <c r="M324" s="69">
        <v>0</v>
      </c>
      <c r="N324" s="69">
        <v>60</v>
      </c>
      <c r="O324" s="69" t="s">
        <v>23</v>
      </c>
      <c r="P324" s="70">
        <f t="shared" si="15"/>
        <v>1.334499907644936E-3</v>
      </c>
      <c r="Q324" s="11">
        <v>1.4108926286333402E-4</v>
      </c>
      <c r="R324" s="12">
        <v>6.756583830266424E-4</v>
      </c>
      <c r="S324" s="13">
        <v>4.0664115064384848E-4</v>
      </c>
      <c r="T324" s="12">
        <v>1.1111111111111112E-4</v>
      </c>
      <c r="U324" s="14">
        <v>1.334499907644936E-3</v>
      </c>
    </row>
    <row r="325" spans="1:21" ht="16.5" thickTop="1" thickBot="1">
      <c r="A325" s="65" t="s">
        <v>683</v>
      </c>
      <c r="B325" s="66" t="s">
        <v>684</v>
      </c>
      <c r="C325" s="67">
        <v>8365</v>
      </c>
      <c r="D325" s="67">
        <v>9210.5300000000007</v>
      </c>
      <c r="E325" s="67">
        <f t="shared" si="14"/>
        <v>8787.7649999999994</v>
      </c>
      <c r="F325" s="68">
        <v>8715</v>
      </c>
      <c r="G325" s="68">
        <f t="shared" ref="G325:G388" si="16">E325+F325</f>
        <v>17502.764999999999</v>
      </c>
      <c r="H325" s="69">
        <v>800</v>
      </c>
      <c r="I325" s="73">
        <v>743</v>
      </c>
      <c r="J325" s="69">
        <v>0</v>
      </c>
      <c r="K325" s="69">
        <v>400</v>
      </c>
      <c r="L325" s="69">
        <v>0</v>
      </c>
      <c r="M325" s="69">
        <v>0</v>
      </c>
      <c r="N325" s="69">
        <v>50</v>
      </c>
      <c r="O325" s="69" t="s">
        <v>30</v>
      </c>
      <c r="P325" s="70">
        <f t="shared" si="15"/>
        <v>1.3065418421807607E-3</v>
      </c>
      <c r="Q325" s="11">
        <v>2.7753514485829786E-4</v>
      </c>
      <c r="R325" s="12">
        <v>2.30338085122719E-4</v>
      </c>
      <c r="S325" s="13">
        <v>6.8755750108863271E-4</v>
      </c>
      <c r="T325" s="12">
        <v>1.1111111111111112E-4</v>
      </c>
      <c r="U325" s="14">
        <v>1.3065418421807607E-3</v>
      </c>
    </row>
    <row r="326" spans="1:21" ht="16.5" thickTop="1" thickBot="1">
      <c r="A326" s="65" t="s">
        <v>685</v>
      </c>
      <c r="B326" s="66" t="s">
        <v>686</v>
      </c>
      <c r="C326" s="67">
        <v>6092.5</v>
      </c>
      <c r="D326" s="67">
        <v>6043</v>
      </c>
      <c r="E326" s="67">
        <f t="shared" ref="E326:E389" si="17">(C326+D326)/2</f>
        <v>6067.75</v>
      </c>
      <c r="F326" s="68">
        <v>4646</v>
      </c>
      <c r="G326" s="68">
        <f t="shared" si="16"/>
        <v>10713.75</v>
      </c>
      <c r="H326" s="69">
        <v>250</v>
      </c>
      <c r="I326" s="73">
        <v>174</v>
      </c>
      <c r="J326" s="69">
        <v>0</v>
      </c>
      <c r="K326" s="69">
        <v>30</v>
      </c>
      <c r="L326" s="69">
        <v>0</v>
      </c>
      <c r="M326" s="69">
        <v>0</v>
      </c>
      <c r="N326" s="69">
        <v>20</v>
      </c>
      <c r="O326" s="69" t="s">
        <v>30</v>
      </c>
      <c r="P326" s="70">
        <f t="shared" si="15"/>
        <v>4.6385491176275154E-4</v>
      </c>
      <c r="Q326" s="11">
        <v>1.6988413877610701E-4</v>
      </c>
      <c r="R326" s="12">
        <v>7.6779361707572996E-5</v>
      </c>
      <c r="S326" s="13">
        <v>1.0608030016796048E-4</v>
      </c>
      <c r="T326" s="12">
        <v>1.1111111111111112E-4</v>
      </c>
      <c r="U326" s="14">
        <v>4.6385491176275154E-4</v>
      </c>
    </row>
    <row r="327" spans="1:21" ht="16.5" thickTop="1" thickBot="1">
      <c r="A327" s="65" t="s">
        <v>687</v>
      </c>
      <c r="B327" s="66" t="s">
        <v>688</v>
      </c>
      <c r="C327" s="67">
        <v>847.99</v>
      </c>
      <c r="D327" s="67">
        <v>1106.99</v>
      </c>
      <c r="E327" s="67">
        <f t="shared" si="17"/>
        <v>977.49</v>
      </c>
      <c r="F327" s="68">
        <v>12410</v>
      </c>
      <c r="G327" s="68">
        <f t="shared" si="16"/>
        <v>13387.49</v>
      </c>
      <c r="H327" s="69">
        <v>653</v>
      </c>
      <c r="I327" s="73">
        <v>351</v>
      </c>
      <c r="J327" s="69">
        <v>0</v>
      </c>
      <c r="K327" s="69">
        <v>0</v>
      </c>
      <c r="L327" s="69">
        <v>0</v>
      </c>
      <c r="M327" s="69">
        <v>0</v>
      </c>
      <c r="N327" s="69">
        <v>42</v>
      </c>
      <c r="O327" s="69" t="s">
        <v>30</v>
      </c>
      <c r="P327" s="70">
        <f t="shared" ref="P327:P390" si="18">$U327</f>
        <v>7.0663334105711703E-4</v>
      </c>
      <c r="Q327" s="11">
        <v>2.1228068687656002E-4</v>
      </c>
      <c r="R327" s="12">
        <v>2.0054769278018066E-4</v>
      </c>
      <c r="S327" s="13">
        <v>1.8269385028926526E-4</v>
      </c>
      <c r="T327" s="12">
        <v>1.1111111111111112E-4</v>
      </c>
      <c r="U327" s="14">
        <v>7.0663334105711703E-4</v>
      </c>
    </row>
    <row r="328" spans="1:21" ht="16.5" thickTop="1" thickBot="1">
      <c r="A328" s="65" t="s">
        <v>689</v>
      </c>
      <c r="B328" s="66" t="s">
        <v>690</v>
      </c>
      <c r="C328" s="67">
        <v>170.01999999999998</v>
      </c>
      <c r="D328" s="67">
        <v>352.19000000000005</v>
      </c>
      <c r="E328" s="67">
        <f t="shared" si="17"/>
        <v>261.10500000000002</v>
      </c>
      <c r="F328" s="68">
        <v>3708</v>
      </c>
      <c r="G328" s="68">
        <f t="shared" si="16"/>
        <v>3969.105</v>
      </c>
      <c r="H328" s="69">
        <v>160</v>
      </c>
      <c r="I328" s="73">
        <v>156</v>
      </c>
      <c r="J328" s="69">
        <v>0</v>
      </c>
      <c r="K328" s="69">
        <v>92</v>
      </c>
      <c r="L328" s="69">
        <v>0</v>
      </c>
      <c r="M328" s="69">
        <v>0</v>
      </c>
      <c r="N328" s="69">
        <v>8</v>
      </c>
      <c r="O328" s="69" t="s">
        <v>23</v>
      </c>
      <c r="P328" s="70">
        <f t="shared" si="18"/>
        <v>2.6923148380906148E-4</v>
      </c>
      <c r="Q328" s="11">
        <v>6.2936692067384461E-5</v>
      </c>
      <c r="R328" s="12">
        <v>4.9138791492846723E-5</v>
      </c>
      <c r="S328" s="13">
        <v>1.5715600024883032E-4</v>
      </c>
      <c r="T328" s="12">
        <v>0</v>
      </c>
      <c r="U328" s="14">
        <v>2.6923148380906148E-4</v>
      </c>
    </row>
    <row r="329" spans="1:21" ht="16.5" thickTop="1" thickBot="1">
      <c r="A329" s="65" t="s">
        <v>691</v>
      </c>
      <c r="B329" s="66" t="s">
        <v>692</v>
      </c>
      <c r="C329" s="67">
        <v>79813</v>
      </c>
      <c r="D329" s="67">
        <v>90741</v>
      </c>
      <c r="E329" s="67">
        <f t="shared" si="17"/>
        <v>85277</v>
      </c>
      <c r="F329" s="68">
        <v>44234</v>
      </c>
      <c r="G329" s="68">
        <f t="shared" si="16"/>
        <v>129511</v>
      </c>
      <c r="H329" s="69">
        <v>800</v>
      </c>
      <c r="I329" s="73">
        <v>417</v>
      </c>
      <c r="J329" s="69">
        <v>0</v>
      </c>
      <c r="K329" s="69">
        <v>100</v>
      </c>
      <c r="L329" s="69">
        <v>0</v>
      </c>
      <c r="M329" s="69">
        <v>0</v>
      </c>
      <c r="N329" s="69">
        <v>20</v>
      </c>
      <c r="O329" s="69" t="s">
        <v>30</v>
      </c>
      <c r="P329" s="70">
        <f t="shared" si="18"/>
        <v>2.7139226462815336E-3</v>
      </c>
      <c r="Q329" s="11">
        <v>2.0536100522256348E-3</v>
      </c>
      <c r="R329" s="12">
        <v>2.4569395746423361E-4</v>
      </c>
      <c r="S329" s="13">
        <v>3.0350752548055361E-4</v>
      </c>
      <c r="T329" s="12">
        <v>1.1111111111111112E-4</v>
      </c>
      <c r="U329" s="14">
        <v>2.7139226462815336E-3</v>
      </c>
    </row>
    <row r="330" spans="1:21" ht="16.5" thickTop="1" thickBot="1">
      <c r="A330" s="65" t="s">
        <v>60</v>
      </c>
      <c r="B330" s="66" t="s">
        <v>693</v>
      </c>
      <c r="C330" s="67">
        <v>8045</v>
      </c>
      <c r="D330" s="67">
        <v>8046</v>
      </c>
      <c r="E330" s="67">
        <f t="shared" si="17"/>
        <v>8045.5</v>
      </c>
      <c r="F330" s="68">
        <v>3337</v>
      </c>
      <c r="G330" s="68">
        <f t="shared" si="16"/>
        <v>11382.5</v>
      </c>
      <c r="H330" s="69">
        <v>352</v>
      </c>
      <c r="I330" s="73">
        <v>297</v>
      </c>
      <c r="J330" s="69">
        <v>0</v>
      </c>
      <c r="K330" s="69">
        <v>250</v>
      </c>
      <c r="L330" s="69">
        <v>0</v>
      </c>
      <c r="M330" s="69">
        <v>0</v>
      </c>
      <c r="N330" s="69">
        <v>80</v>
      </c>
      <c r="O330" s="69" t="s">
        <v>30</v>
      </c>
      <c r="P330" s="70">
        <f t="shared" si="18"/>
        <v>8.8099497380205913E-4</v>
      </c>
      <c r="Q330" s="11">
        <v>1.8048827064464246E-4</v>
      </c>
      <c r="R330" s="12">
        <v>1.081053412842628E-4</v>
      </c>
      <c r="S330" s="13">
        <v>4.8129025076204285E-4</v>
      </c>
      <c r="T330" s="12">
        <v>1.1111111111111112E-4</v>
      </c>
      <c r="U330" s="14">
        <v>8.8099497380205913E-4</v>
      </c>
    </row>
    <row r="331" spans="1:21" ht="16.5" thickTop="1" thickBot="1">
      <c r="A331" s="65" t="s">
        <v>694</v>
      </c>
      <c r="B331" s="66" t="s">
        <v>695</v>
      </c>
      <c r="C331" s="67">
        <v>791</v>
      </c>
      <c r="D331" s="67">
        <v>710</v>
      </c>
      <c r="E331" s="67">
        <f t="shared" si="17"/>
        <v>750.5</v>
      </c>
      <c r="F331" s="68">
        <v>2031</v>
      </c>
      <c r="G331" s="68">
        <f t="shared" si="16"/>
        <v>2781.5</v>
      </c>
      <c r="H331" s="69">
        <v>1020</v>
      </c>
      <c r="I331" s="73">
        <v>382</v>
      </c>
      <c r="J331" s="69"/>
      <c r="K331" s="69"/>
      <c r="L331" s="69"/>
      <c r="M331" s="69"/>
      <c r="N331" s="69">
        <v>8</v>
      </c>
      <c r="O331" s="69" t="s">
        <v>30</v>
      </c>
      <c r="P331" s="70">
        <f t="shared" si="18"/>
        <v>6.040232173428401E-4</v>
      </c>
      <c r="Q331" s="11">
        <v>4.4105260250215061E-5</v>
      </c>
      <c r="R331" s="12">
        <v>3.1325979576689783E-4</v>
      </c>
      <c r="S331" s="13">
        <v>1.3554705021461615E-4</v>
      </c>
      <c r="T331" s="12">
        <v>1.1111111111111112E-4</v>
      </c>
      <c r="U331" s="14">
        <v>6.040232173428401E-4</v>
      </c>
    </row>
    <row r="332" spans="1:21" ht="16.5" thickTop="1" thickBot="1">
      <c r="A332" s="65" t="s">
        <v>696</v>
      </c>
      <c r="B332" s="66" t="s">
        <v>697</v>
      </c>
      <c r="C332" s="67">
        <v>15476</v>
      </c>
      <c r="D332" s="67">
        <v>17182</v>
      </c>
      <c r="E332" s="67">
        <f t="shared" si="17"/>
        <v>16329</v>
      </c>
      <c r="F332" s="68">
        <v>3746</v>
      </c>
      <c r="G332" s="68">
        <f t="shared" si="16"/>
        <v>20075</v>
      </c>
      <c r="H332" s="69">
        <v>580</v>
      </c>
      <c r="I332" s="73">
        <v>327</v>
      </c>
      <c r="J332" s="69">
        <v>0</v>
      </c>
      <c r="K332" s="69">
        <v>350</v>
      </c>
      <c r="L332" s="69">
        <v>0</v>
      </c>
      <c r="M332" s="69">
        <v>0</v>
      </c>
      <c r="N332" s="69">
        <v>22</v>
      </c>
      <c r="O332" s="69" t="s">
        <v>30</v>
      </c>
      <c r="P332" s="70">
        <f t="shared" si="18"/>
        <v>8.1481086972919775E-4</v>
      </c>
      <c r="Q332" s="11">
        <v>3.1832216412837225E-4</v>
      </c>
      <c r="R332" s="12">
        <v>1.7812811916156936E-4</v>
      </c>
      <c r="S332" s="13">
        <v>2.0724947532814502E-4</v>
      </c>
      <c r="T332" s="12">
        <v>1.1111111111111112E-4</v>
      </c>
      <c r="U332" s="14">
        <v>8.1481086972919775E-4</v>
      </c>
    </row>
    <row r="333" spans="1:21" ht="16.5" thickTop="1" thickBot="1">
      <c r="A333" s="65" t="s">
        <v>698</v>
      </c>
      <c r="B333" s="66" t="s">
        <v>699</v>
      </c>
      <c r="C333" s="67">
        <v>840</v>
      </c>
      <c r="D333" s="67">
        <v>945</v>
      </c>
      <c r="E333" s="67">
        <f t="shared" si="17"/>
        <v>892.5</v>
      </c>
      <c r="F333" s="68">
        <v>8063</v>
      </c>
      <c r="G333" s="68">
        <f t="shared" si="16"/>
        <v>8955.5</v>
      </c>
      <c r="H333" s="69">
        <v>1350</v>
      </c>
      <c r="I333" s="73">
        <v>287</v>
      </c>
      <c r="J333" s="69">
        <v>0</v>
      </c>
      <c r="K333" s="69">
        <v>222</v>
      </c>
      <c r="L333" s="69">
        <v>65</v>
      </c>
      <c r="M333" s="69">
        <v>0</v>
      </c>
      <c r="N333" s="69">
        <v>13</v>
      </c>
      <c r="O333" s="69" t="s">
        <v>30</v>
      </c>
      <c r="P333" s="70">
        <f t="shared" si="18"/>
        <v>1.0026625811874377E-3</v>
      </c>
      <c r="Q333" s="11">
        <v>1.420041913251127E-4</v>
      </c>
      <c r="R333" s="12">
        <v>4.1460855322089424E-4</v>
      </c>
      <c r="S333" s="13">
        <v>3.3493872553031964E-4</v>
      </c>
      <c r="T333" s="12">
        <v>1.1111111111111112E-4</v>
      </c>
      <c r="U333" s="14">
        <v>1.0026625811874377E-3</v>
      </c>
    </row>
    <row r="334" spans="1:21" ht="16.5" thickTop="1" thickBot="1">
      <c r="A334" s="65" t="s">
        <v>700</v>
      </c>
      <c r="B334" s="66" t="s">
        <v>701</v>
      </c>
      <c r="C334" s="67">
        <v>13096</v>
      </c>
      <c r="D334" s="67">
        <v>14302</v>
      </c>
      <c r="E334" s="67">
        <f t="shared" si="17"/>
        <v>13699</v>
      </c>
      <c r="F334" s="68">
        <v>102012</v>
      </c>
      <c r="G334" s="68">
        <f t="shared" si="16"/>
        <v>115711</v>
      </c>
      <c r="H334" s="69">
        <v>975</v>
      </c>
      <c r="I334" s="73">
        <v>320</v>
      </c>
      <c r="J334" s="69">
        <v>0</v>
      </c>
      <c r="K334" s="69">
        <v>128</v>
      </c>
      <c r="L334" s="69">
        <v>0</v>
      </c>
      <c r="M334" s="69">
        <v>0</v>
      </c>
      <c r="N334" s="69">
        <v>0</v>
      </c>
      <c r="O334" s="69" t="s">
        <v>23</v>
      </c>
      <c r="P334" s="70">
        <f t="shared" si="18"/>
        <v>2.3778196514416391E-3</v>
      </c>
      <c r="Q334" s="11">
        <v>1.8347883403964176E-3</v>
      </c>
      <c r="R334" s="12">
        <v>2.9943951065953471E-4</v>
      </c>
      <c r="S334" s="13">
        <v>2.4359180038568701E-4</v>
      </c>
      <c r="T334" s="12">
        <v>0</v>
      </c>
      <c r="U334" s="14">
        <v>2.3778196514416391E-3</v>
      </c>
    </row>
    <row r="335" spans="1:21" ht="16.5" thickTop="1" thickBot="1">
      <c r="A335" s="65" t="s">
        <v>702</v>
      </c>
      <c r="B335" s="66" t="s">
        <v>703</v>
      </c>
      <c r="C335" s="67">
        <v>4530</v>
      </c>
      <c r="D335" s="67">
        <v>4788</v>
      </c>
      <c r="E335" s="67">
        <f t="shared" si="17"/>
        <v>4659</v>
      </c>
      <c r="F335" s="68">
        <v>1972</v>
      </c>
      <c r="G335" s="68">
        <f t="shared" si="16"/>
        <v>6631</v>
      </c>
      <c r="H335" s="69">
        <v>915</v>
      </c>
      <c r="I335" s="73">
        <v>267</v>
      </c>
      <c r="J335" s="69">
        <v>0</v>
      </c>
      <c r="K335" s="69">
        <v>110</v>
      </c>
      <c r="L335" s="69">
        <v>0</v>
      </c>
      <c r="M335" s="69">
        <v>0</v>
      </c>
      <c r="N335" s="69">
        <v>10</v>
      </c>
      <c r="O335" s="69" t="s">
        <v>23</v>
      </c>
      <c r="P335" s="70">
        <f t="shared" si="18"/>
        <v>6.0519405739504182E-4</v>
      </c>
      <c r="Q335" s="11">
        <v>1.0514541819851738E-4</v>
      </c>
      <c r="R335" s="12">
        <v>2.8101246384971718E-4</v>
      </c>
      <c r="S335" s="13">
        <v>2.1903617534680729E-4</v>
      </c>
      <c r="T335" s="12">
        <v>0</v>
      </c>
      <c r="U335" s="14">
        <v>6.0519405739504182E-4</v>
      </c>
    </row>
    <row r="336" spans="1:21" ht="16.5" thickTop="1" thickBot="1">
      <c r="A336" s="65" t="s">
        <v>704</v>
      </c>
      <c r="B336" s="66" t="s">
        <v>705</v>
      </c>
      <c r="C336" s="67">
        <v>521</v>
      </c>
      <c r="D336" s="67">
        <v>443.5</v>
      </c>
      <c r="E336" s="67">
        <f t="shared" si="17"/>
        <v>482.25</v>
      </c>
      <c r="F336" s="68">
        <v>13362</v>
      </c>
      <c r="G336" s="68">
        <f t="shared" si="16"/>
        <v>13844.25</v>
      </c>
      <c r="H336" s="69">
        <v>591</v>
      </c>
      <c r="I336" s="73">
        <v>281</v>
      </c>
      <c r="J336" s="69">
        <v>0</v>
      </c>
      <c r="K336" s="69">
        <v>90</v>
      </c>
      <c r="L336" s="69">
        <v>0</v>
      </c>
      <c r="M336" s="69">
        <v>0</v>
      </c>
      <c r="N336" s="69">
        <v>16</v>
      </c>
      <c r="O336" s="69" t="s">
        <v>30</v>
      </c>
      <c r="P336" s="70">
        <f t="shared" si="18"/>
        <v>7.1840814091959481E-4</v>
      </c>
      <c r="Q336" s="11">
        <v>2.195233684051914E-4</v>
      </c>
      <c r="R336" s="12">
        <v>1.8150641107670258E-4</v>
      </c>
      <c r="S336" s="13">
        <v>2.062672503265898E-4</v>
      </c>
      <c r="T336" s="12">
        <v>1.1111111111111112E-4</v>
      </c>
      <c r="U336" s="14">
        <v>7.1840814091959481E-4</v>
      </c>
    </row>
    <row r="337" spans="1:21" ht="16.5" thickTop="1" thickBot="1">
      <c r="A337" s="65" t="s">
        <v>706</v>
      </c>
      <c r="B337" s="66" t="s">
        <v>707</v>
      </c>
      <c r="C337" s="67">
        <v>2673</v>
      </c>
      <c r="D337" s="67">
        <v>8430</v>
      </c>
      <c r="E337" s="67">
        <f t="shared" si="17"/>
        <v>5551.5</v>
      </c>
      <c r="F337" s="68">
        <v>7519</v>
      </c>
      <c r="G337" s="68">
        <f t="shared" si="16"/>
        <v>13070.5</v>
      </c>
      <c r="H337" s="69">
        <v>890</v>
      </c>
      <c r="I337" s="73">
        <v>337</v>
      </c>
      <c r="J337" s="69">
        <v>0</v>
      </c>
      <c r="K337" s="69">
        <v>26</v>
      </c>
      <c r="L337" s="69">
        <v>9</v>
      </c>
      <c r="M337" s="69">
        <v>15</v>
      </c>
      <c r="N337" s="69">
        <v>25</v>
      </c>
      <c r="O337" s="69" t="s">
        <v>23</v>
      </c>
      <c r="P337" s="70">
        <f t="shared" si="18"/>
        <v>5.8838732179352456E-4</v>
      </c>
      <c r="Q337" s="11">
        <v>2.0725428872925977E-4</v>
      </c>
      <c r="R337" s="12">
        <v>2.7210605789163873E-4</v>
      </c>
      <c r="S337" s="13">
        <v>1.0902697517262604E-4</v>
      </c>
      <c r="T337" s="12">
        <v>0</v>
      </c>
      <c r="U337" s="14">
        <v>5.8838732179352456E-4</v>
      </c>
    </row>
    <row r="338" spans="1:21" ht="16.5" thickTop="1" thickBot="1">
      <c r="A338" s="65" t="s">
        <v>708</v>
      </c>
      <c r="B338" s="66" t="s">
        <v>709</v>
      </c>
      <c r="C338" s="67">
        <v>79831</v>
      </c>
      <c r="D338" s="67">
        <v>83589</v>
      </c>
      <c r="E338" s="67">
        <f t="shared" si="17"/>
        <v>81710</v>
      </c>
      <c r="F338" s="68">
        <v>40929</v>
      </c>
      <c r="G338" s="68">
        <f t="shared" si="16"/>
        <v>122639</v>
      </c>
      <c r="H338" s="69">
        <v>600</v>
      </c>
      <c r="I338" s="73">
        <v>263</v>
      </c>
      <c r="J338" s="69">
        <v>0</v>
      </c>
      <c r="K338" s="69">
        <v>140</v>
      </c>
      <c r="L338" s="69">
        <v>368</v>
      </c>
      <c r="M338" s="69">
        <v>0</v>
      </c>
      <c r="N338" s="69">
        <v>20</v>
      </c>
      <c r="O338" s="69" t="s">
        <v>23</v>
      </c>
      <c r="P338" s="70">
        <f t="shared" si="18"/>
        <v>2.4357275786597607E-3</v>
      </c>
      <c r="Q338" s="11">
        <v>1.9446431823929983E-3</v>
      </c>
      <c r="R338" s="12">
        <v>1.689145957566606E-4</v>
      </c>
      <c r="S338" s="13">
        <v>3.2216980051010213E-4</v>
      </c>
      <c r="T338" s="12">
        <v>0</v>
      </c>
      <c r="U338" s="14">
        <v>2.4357275786597607E-3</v>
      </c>
    </row>
    <row r="339" spans="1:21" ht="16.5" thickTop="1" thickBot="1">
      <c r="A339" s="65" t="s">
        <v>710</v>
      </c>
      <c r="B339" s="66" t="s">
        <v>711</v>
      </c>
      <c r="C339" s="67">
        <v>3558.5</v>
      </c>
      <c r="D339" s="67">
        <v>4032.5</v>
      </c>
      <c r="E339" s="67">
        <f t="shared" si="17"/>
        <v>3795.5</v>
      </c>
      <c r="F339" s="68">
        <v>17587</v>
      </c>
      <c r="G339" s="68">
        <f t="shared" si="16"/>
        <v>21382.5</v>
      </c>
      <c r="H339" s="69">
        <v>1200</v>
      </c>
      <c r="I339" s="73">
        <v>445</v>
      </c>
      <c r="J339" s="69">
        <v>0</v>
      </c>
      <c r="K339" s="69">
        <v>0</v>
      </c>
      <c r="L339" s="69">
        <v>0</v>
      </c>
      <c r="M339" s="69">
        <v>0</v>
      </c>
      <c r="N339" s="69">
        <v>20</v>
      </c>
      <c r="O339" s="69" t="s">
        <v>30</v>
      </c>
      <c r="P339" s="70">
        <f t="shared" si="18"/>
        <v>1.0475652011617221E-3</v>
      </c>
      <c r="Q339" s="11">
        <v>3.3905472849190133E-4</v>
      </c>
      <c r="R339" s="12">
        <v>3.6854093619635042E-4</v>
      </c>
      <c r="S339" s="13">
        <v>2.2885842536235916E-4</v>
      </c>
      <c r="T339" s="12">
        <v>1.1111111111111112E-4</v>
      </c>
      <c r="U339" s="14">
        <v>1.0475652011617221E-3</v>
      </c>
    </row>
    <row r="340" spans="1:21" ht="16.5" thickTop="1" thickBot="1">
      <c r="A340" s="65" t="s">
        <v>712</v>
      </c>
      <c r="B340" s="66" t="s">
        <v>713</v>
      </c>
      <c r="C340" s="67">
        <v>1820.5</v>
      </c>
      <c r="D340" s="67">
        <v>1800.5</v>
      </c>
      <c r="E340" s="67">
        <f t="shared" si="17"/>
        <v>1810.5</v>
      </c>
      <c r="F340" s="68">
        <v>5081</v>
      </c>
      <c r="G340" s="68">
        <f t="shared" si="16"/>
        <v>6891.5</v>
      </c>
      <c r="H340" s="69">
        <v>2850</v>
      </c>
      <c r="I340" s="73">
        <v>879</v>
      </c>
      <c r="J340" s="69">
        <v>0</v>
      </c>
      <c r="K340" s="69">
        <v>55</v>
      </c>
      <c r="L340" s="69">
        <v>0</v>
      </c>
      <c r="M340" s="69">
        <v>0</v>
      </c>
      <c r="N340" s="69">
        <v>15</v>
      </c>
      <c r="O340" s="69" t="s">
        <v>30</v>
      </c>
      <c r="P340" s="70">
        <f t="shared" si="18"/>
        <v>1.7095625349748754E-3</v>
      </c>
      <c r="Q340" s="11">
        <v>1.0927607442543847E-4</v>
      </c>
      <c r="R340" s="12">
        <v>8.7528472346633213E-4</v>
      </c>
      <c r="S340" s="13">
        <v>6.138906259719935E-4</v>
      </c>
      <c r="T340" s="12">
        <v>1.1111111111111112E-4</v>
      </c>
      <c r="U340" s="14">
        <v>1.7095625349748754E-3</v>
      </c>
    </row>
    <row r="341" spans="1:21" ht="16.5" thickTop="1" thickBot="1">
      <c r="A341" s="65" t="s">
        <v>714</v>
      </c>
      <c r="B341" s="66" t="s">
        <v>715</v>
      </c>
      <c r="C341" s="67">
        <v>22710</v>
      </c>
      <c r="D341" s="67">
        <v>18517</v>
      </c>
      <c r="E341" s="67">
        <f t="shared" si="17"/>
        <v>20613.5</v>
      </c>
      <c r="F341" s="68">
        <v>11029</v>
      </c>
      <c r="G341" s="68">
        <f t="shared" si="16"/>
        <v>31642.5</v>
      </c>
      <c r="H341" s="69">
        <v>615</v>
      </c>
      <c r="I341" s="73">
        <v>103</v>
      </c>
      <c r="J341" s="69"/>
      <c r="K341" s="69">
        <v>60</v>
      </c>
      <c r="L341" s="69"/>
      <c r="M341" s="69"/>
      <c r="N341" s="69">
        <v>10</v>
      </c>
      <c r="O341" s="69" t="s">
        <v>23</v>
      </c>
      <c r="P341" s="70">
        <f t="shared" si="18"/>
        <v>8.3009709426465545E-4</v>
      </c>
      <c r="Q341" s="11">
        <v>5.0174391424318899E-4</v>
      </c>
      <c r="R341" s="12">
        <v>1.8887722980062959E-4</v>
      </c>
      <c r="S341" s="13">
        <v>1.3947595022083693E-4</v>
      </c>
      <c r="T341" s="12">
        <v>0</v>
      </c>
      <c r="U341" s="14">
        <v>8.3009709426465545E-4</v>
      </c>
    </row>
    <row r="342" spans="1:21" ht="16.5" thickTop="1" thickBot="1">
      <c r="A342" s="65" t="s">
        <v>716</v>
      </c>
      <c r="B342" s="66" t="s">
        <v>717</v>
      </c>
      <c r="C342" s="67">
        <v>240</v>
      </c>
      <c r="D342" s="67">
        <v>188.1</v>
      </c>
      <c r="E342" s="67">
        <f t="shared" si="17"/>
        <v>214.05</v>
      </c>
      <c r="F342" s="68">
        <v>50</v>
      </c>
      <c r="G342" s="68">
        <f t="shared" si="16"/>
        <v>264.05</v>
      </c>
      <c r="H342" s="69">
        <v>332</v>
      </c>
      <c r="I342" s="73">
        <v>103</v>
      </c>
      <c r="J342" s="69">
        <v>0</v>
      </c>
      <c r="K342" s="69">
        <v>42</v>
      </c>
      <c r="L342" s="69">
        <v>0</v>
      </c>
      <c r="M342" s="69">
        <v>0</v>
      </c>
      <c r="N342" s="69">
        <v>10</v>
      </c>
      <c r="O342" s="69" t="s">
        <v>30</v>
      </c>
      <c r="P342" s="70">
        <f t="shared" si="18"/>
        <v>2.0142576481796724E-4</v>
      </c>
      <c r="Q342" s="11">
        <v>4.1869473194568717E-6</v>
      </c>
      <c r="R342" s="12">
        <v>1.0196299234765695E-4</v>
      </c>
      <c r="S342" s="13">
        <v>9.5275825150853392E-5</v>
      </c>
      <c r="T342" s="12">
        <v>0</v>
      </c>
      <c r="U342" s="14">
        <v>2.0142576481796724E-4</v>
      </c>
    </row>
    <row r="343" spans="1:21" ht="16.5" thickTop="1" thickBot="1">
      <c r="A343" s="65" t="s">
        <v>718</v>
      </c>
      <c r="B343" s="66" t="s">
        <v>719</v>
      </c>
      <c r="C343" s="67">
        <v>1653</v>
      </c>
      <c r="D343" s="67">
        <v>1660</v>
      </c>
      <c r="E343" s="67">
        <f t="shared" si="17"/>
        <v>1656.5</v>
      </c>
      <c r="F343" s="68">
        <v>110</v>
      </c>
      <c r="G343" s="68">
        <f t="shared" si="16"/>
        <v>1766.5</v>
      </c>
      <c r="H343" s="69">
        <v>500</v>
      </c>
      <c r="I343" s="73">
        <v>27</v>
      </c>
      <c r="J343" s="69">
        <v>0</v>
      </c>
      <c r="K343" s="69">
        <v>0</v>
      </c>
      <c r="L343" s="69">
        <v>0</v>
      </c>
      <c r="M343" s="69">
        <v>0</v>
      </c>
      <c r="N343" s="69">
        <v>3</v>
      </c>
      <c r="O343" s="69" t="s">
        <v>23</v>
      </c>
      <c r="P343" s="70">
        <f t="shared" si="18"/>
        <v>1.8451616319852985E-4</v>
      </c>
      <c r="Q343" s="11">
        <v>2.8010764778718288E-5</v>
      </c>
      <c r="R343" s="12">
        <v>1.5355872341514599E-4</v>
      </c>
      <c r="S343" s="13">
        <v>2.9466750046655689E-6</v>
      </c>
      <c r="T343" s="12">
        <v>0</v>
      </c>
      <c r="U343" s="14">
        <v>1.8451616319852985E-4</v>
      </c>
    </row>
    <row r="344" spans="1:21" ht="16.5" thickTop="1" thickBot="1">
      <c r="A344" s="65" t="s">
        <v>720</v>
      </c>
      <c r="B344" s="66" t="s">
        <v>721</v>
      </c>
      <c r="C344" s="67">
        <v>1162.3999999999999</v>
      </c>
      <c r="D344" s="67">
        <v>1276.2</v>
      </c>
      <c r="E344" s="67">
        <f t="shared" si="17"/>
        <v>1219.3</v>
      </c>
      <c r="F344" s="68">
        <v>4984</v>
      </c>
      <c r="G344" s="68">
        <f t="shared" si="16"/>
        <v>6203.3</v>
      </c>
      <c r="H344" s="69">
        <v>167</v>
      </c>
      <c r="I344" s="73">
        <v>181</v>
      </c>
      <c r="J344" s="69">
        <v>0</v>
      </c>
      <c r="K344" s="69">
        <v>50</v>
      </c>
      <c r="L344" s="69">
        <v>0</v>
      </c>
      <c r="M344" s="69">
        <v>0</v>
      </c>
      <c r="N344" s="69">
        <v>6</v>
      </c>
      <c r="O344" s="69" t="s">
        <v>30</v>
      </c>
      <c r="P344" s="70">
        <f t="shared" si="18"/>
        <v>3.9925698074744177E-4</v>
      </c>
      <c r="Q344" s="11">
        <v>9.8363530796390124E-5</v>
      </c>
      <c r="R344" s="12">
        <v>5.1288613620658768E-5</v>
      </c>
      <c r="S344" s="13">
        <v>1.3849372521928174E-4</v>
      </c>
      <c r="T344" s="12">
        <v>1.1111111111111112E-4</v>
      </c>
      <c r="U344" s="14">
        <v>3.9925698074744177E-4</v>
      </c>
    </row>
    <row r="345" spans="1:21" ht="16.5" thickTop="1" thickBot="1">
      <c r="A345" s="65" t="s">
        <v>722</v>
      </c>
      <c r="B345" s="66" t="s">
        <v>723</v>
      </c>
      <c r="C345" s="67">
        <v>4231</v>
      </c>
      <c r="D345" s="67">
        <v>5631</v>
      </c>
      <c r="E345" s="67">
        <f t="shared" si="17"/>
        <v>4931</v>
      </c>
      <c r="F345" s="68">
        <v>25167</v>
      </c>
      <c r="G345" s="68">
        <f t="shared" si="16"/>
        <v>30098</v>
      </c>
      <c r="H345" s="69">
        <v>3750</v>
      </c>
      <c r="I345" s="73">
        <v>1345</v>
      </c>
      <c r="J345" s="69">
        <v>0</v>
      </c>
      <c r="K345" s="69">
        <v>620</v>
      </c>
      <c r="L345" s="69">
        <v>0</v>
      </c>
      <c r="M345" s="69">
        <v>0</v>
      </c>
      <c r="N345" s="69">
        <v>90</v>
      </c>
      <c r="O345" s="69" t="s">
        <v>30</v>
      </c>
      <c r="P345" s="70">
        <f t="shared" si="18"/>
        <v>3.0218584885829086E-3</v>
      </c>
      <c r="Q345" s="11">
        <v>4.7725332482867987E-4</v>
      </c>
      <c r="R345" s="12">
        <v>1.1516904256135951E-3</v>
      </c>
      <c r="S345" s="13">
        <v>1.2818036270295223E-3</v>
      </c>
      <c r="T345" s="12">
        <v>1.1111111111111112E-4</v>
      </c>
      <c r="U345" s="14">
        <v>3.0218584885829086E-3</v>
      </c>
    </row>
    <row r="346" spans="1:21" ht="16.5" thickTop="1" thickBot="1">
      <c r="A346" s="65" t="s">
        <v>724</v>
      </c>
      <c r="B346" s="66" t="s">
        <v>725</v>
      </c>
      <c r="C346" s="67">
        <v>510</v>
      </c>
      <c r="D346" s="67">
        <v>489</v>
      </c>
      <c r="E346" s="67">
        <f t="shared" si="17"/>
        <v>499.5</v>
      </c>
      <c r="F346" s="68">
        <v>837</v>
      </c>
      <c r="G346" s="68">
        <f t="shared" si="16"/>
        <v>1336.5</v>
      </c>
      <c r="H346" s="69">
        <v>625</v>
      </c>
      <c r="I346" s="73">
        <v>179</v>
      </c>
      <c r="J346" s="69"/>
      <c r="K346" s="69">
        <v>50</v>
      </c>
      <c r="L346" s="69"/>
      <c r="M346" s="69"/>
      <c r="N346" s="69">
        <v>120</v>
      </c>
      <c r="O346" s="69" t="s">
        <v>23</v>
      </c>
      <c r="P346" s="70">
        <f t="shared" si="18"/>
        <v>3.7520793661682491E-4</v>
      </c>
      <c r="Q346" s="11">
        <v>2.1192407091286153E-5</v>
      </c>
      <c r="R346" s="12">
        <v>1.9194840426893251E-4</v>
      </c>
      <c r="S346" s="13">
        <v>1.6206712525660628E-4</v>
      </c>
      <c r="T346" s="12">
        <v>0</v>
      </c>
      <c r="U346" s="14">
        <v>3.7520793661682491E-4</v>
      </c>
    </row>
    <row r="347" spans="1:21" ht="16.5" thickTop="1" thickBot="1">
      <c r="A347" s="65" t="s">
        <v>726</v>
      </c>
      <c r="B347" s="66" t="s">
        <v>727</v>
      </c>
      <c r="C347" s="67">
        <v>50</v>
      </c>
      <c r="D347" s="67">
        <v>250</v>
      </c>
      <c r="E347" s="67">
        <f t="shared" si="17"/>
        <v>150</v>
      </c>
      <c r="F347" s="68">
        <v>13002</v>
      </c>
      <c r="G347" s="68">
        <f t="shared" si="16"/>
        <v>13152</v>
      </c>
      <c r="H347" s="69">
        <v>325</v>
      </c>
      <c r="I347" s="73">
        <v>74</v>
      </c>
      <c r="J347" s="69">
        <v>0</v>
      </c>
      <c r="K347" s="69">
        <v>25</v>
      </c>
      <c r="L347" s="69">
        <v>0</v>
      </c>
      <c r="M347" s="69">
        <v>25</v>
      </c>
      <c r="N347" s="69">
        <v>10</v>
      </c>
      <c r="O347" s="69" t="s">
        <v>23</v>
      </c>
      <c r="P347" s="70">
        <f t="shared" si="18"/>
        <v>3.7729538953110728E-4</v>
      </c>
      <c r="Q347" s="11">
        <v>2.0854660536071489E-4</v>
      </c>
      <c r="R347" s="12">
        <v>9.2135234049087604E-5</v>
      </c>
      <c r="S347" s="13">
        <v>7.6613550121304785E-5</v>
      </c>
      <c r="T347" s="12">
        <v>0</v>
      </c>
      <c r="U347" s="14">
        <v>3.7729538953110728E-4</v>
      </c>
    </row>
    <row r="348" spans="1:21" ht="16.5" thickTop="1" thickBot="1">
      <c r="A348" s="65" t="s">
        <v>728</v>
      </c>
      <c r="B348" s="66" t="s">
        <v>729</v>
      </c>
      <c r="C348" s="67">
        <v>11810</v>
      </c>
      <c r="D348" s="67">
        <v>8620</v>
      </c>
      <c r="E348" s="67">
        <f t="shared" si="17"/>
        <v>10215</v>
      </c>
      <c r="F348" s="68">
        <v>5667</v>
      </c>
      <c r="G348" s="68">
        <f t="shared" si="16"/>
        <v>15882</v>
      </c>
      <c r="H348" s="69">
        <v>465</v>
      </c>
      <c r="I348" s="73" t="s">
        <v>0</v>
      </c>
      <c r="J348" s="69">
        <v>64</v>
      </c>
      <c r="K348" s="69">
        <v>86</v>
      </c>
      <c r="L348" s="69">
        <v>76</v>
      </c>
      <c r="M348" s="69">
        <v>139</v>
      </c>
      <c r="N348" s="69">
        <v>49</v>
      </c>
      <c r="O348" s="69" t="s">
        <v>23</v>
      </c>
      <c r="P348" s="70">
        <f t="shared" si="18"/>
        <v>7.0208128661587666E-4</v>
      </c>
      <c r="Q348" s="11">
        <v>2.518352483530166E-4</v>
      </c>
      <c r="R348" s="12">
        <v>1.4280961277608577E-4</v>
      </c>
      <c r="S348" s="13">
        <v>3.0743642548677436E-4</v>
      </c>
      <c r="T348" s="12">
        <v>0</v>
      </c>
      <c r="U348" s="14">
        <v>7.0208128661587666E-4</v>
      </c>
    </row>
    <row r="349" spans="1:21" ht="16.5" thickTop="1" thickBot="1">
      <c r="A349" s="65" t="s">
        <v>730</v>
      </c>
      <c r="B349" s="66" t="s">
        <v>731</v>
      </c>
      <c r="C349" s="67">
        <v>924.94</v>
      </c>
      <c r="D349" s="67">
        <v>1215.54</v>
      </c>
      <c r="E349" s="67">
        <f t="shared" si="17"/>
        <v>1070.24</v>
      </c>
      <c r="F349" s="68">
        <v>1707</v>
      </c>
      <c r="G349" s="68">
        <f t="shared" si="16"/>
        <v>2777.24</v>
      </c>
      <c r="H349" s="69">
        <v>240</v>
      </c>
      <c r="I349" s="73">
        <v>168</v>
      </c>
      <c r="J349" s="69"/>
      <c r="K349" s="69">
        <v>55</v>
      </c>
      <c r="L349" s="69"/>
      <c r="M349" s="69"/>
      <c r="N349" s="69">
        <v>8</v>
      </c>
      <c r="O349" s="69" t="s">
        <v>23</v>
      </c>
      <c r="P349" s="70">
        <f t="shared" si="18"/>
        <v>2.5329294839305833E-4</v>
      </c>
      <c r="Q349" s="11">
        <v>4.4037710939172128E-5</v>
      </c>
      <c r="R349" s="12">
        <v>7.3708187239270075E-5</v>
      </c>
      <c r="S349" s="13">
        <v>1.3554705021461615E-4</v>
      </c>
      <c r="T349" s="12">
        <v>0</v>
      </c>
      <c r="U349" s="14">
        <v>2.5329294839305833E-4</v>
      </c>
    </row>
    <row r="350" spans="1:21" ht="16.5" thickTop="1" thickBot="1">
      <c r="A350" s="65" t="s">
        <v>732</v>
      </c>
      <c r="B350" s="66" t="s">
        <v>733</v>
      </c>
      <c r="C350" s="67">
        <v>9284</v>
      </c>
      <c r="D350" s="67">
        <v>11085.5</v>
      </c>
      <c r="E350" s="67">
        <f t="shared" si="17"/>
        <v>10184.75</v>
      </c>
      <c r="F350" s="68">
        <v>5067</v>
      </c>
      <c r="G350" s="68">
        <f t="shared" si="16"/>
        <v>15251.75</v>
      </c>
      <c r="H350" s="69">
        <v>1271</v>
      </c>
      <c r="I350" s="73">
        <v>474</v>
      </c>
      <c r="J350" s="69">
        <v>0</v>
      </c>
      <c r="K350" s="69">
        <v>600</v>
      </c>
      <c r="L350" s="69">
        <v>0</v>
      </c>
      <c r="M350" s="69">
        <v>0</v>
      </c>
      <c r="N350" s="69">
        <v>80</v>
      </c>
      <c r="O350" s="69" t="s">
        <v>30</v>
      </c>
      <c r="P350" s="70">
        <f t="shared" si="18"/>
        <v>1.1980691590996581E-3</v>
      </c>
      <c r="Q350" s="11">
        <v>2.4184159734719308E-4</v>
      </c>
      <c r="R350" s="12">
        <v>3.9034627492130113E-4</v>
      </c>
      <c r="S350" s="13">
        <v>4.5477017572005278E-4</v>
      </c>
      <c r="T350" s="12">
        <v>1.1111111111111112E-4</v>
      </c>
      <c r="U350" s="14">
        <v>1.1980691590996581E-3</v>
      </c>
    </row>
    <row r="351" spans="1:21" ht="16.5" thickTop="1" thickBot="1">
      <c r="A351" s="65" t="s">
        <v>734</v>
      </c>
      <c r="B351" s="66" t="s">
        <v>735</v>
      </c>
      <c r="C351" s="67">
        <v>4689</v>
      </c>
      <c r="D351" s="67">
        <v>4788</v>
      </c>
      <c r="E351" s="67">
        <f t="shared" si="17"/>
        <v>4738.5</v>
      </c>
      <c r="F351" s="68">
        <v>4404</v>
      </c>
      <c r="G351" s="68">
        <f t="shared" si="16"/>
        <v>9142.5</v>
      </c>
      <c r="H351" s="69">
        <v>450</v>
      </c>
      <c r="I351" s="73">
        <v>1</v>
      </c>
      <c r="J351" s="69">
        <v>0</v>
      </c>
      <c r="K351" s="69">
        <v>0</v>
      </c>
      <c r="L351" s="69">
        <v>0</v>
      </c>
      <c r="M351" s="69">
        <v>0</v>
      </c>
      <c r="N351" s="69">
        <v>0</v>
      </c>
      <c r="O351" s="69" t="s">
        <v>23</v>
      </c>
      <c r="P351" s="70">
        <f t="shared" si="18"/>
        <v>2.8317223516048781E-4</v>
      </c>
      <c r="Q351" s="11">
        <v>1.4496938408685645E-4</v>
      </c>
      <c r="R351" s="12">
        <v>1.3820285107363139E-4</v>
      </c>
      <c r="S351" s="13">
        <v>0</v>
      </c>
      <c r="T351" s="12">
        <v>0</v>
      </c>
      <c r="U351" s="14">
        <v>2.8317223516048781E-4</v>
      </c>
    </row>
    <row r="352" spans="1:21" ht="16.5" thickTop="1" thickBot="1">
      <c r="A352" s="65" t="s">
        <v>736</v>
      </c>
      <c r="B352" s="66" t="s">
        <v>737</v>
      </c>
      <c r="C352" s="67">
        <v>18380</v>
      </c>
      <c r="D352" s="67">
        <v>3958</v>
      </c>
      <c r="E352" s="67">
        <f t="shared" si="17"/>
        <v>11169</v>
      </c>
      <c r="F352" s="68">
        <v>1635</v>
      </c>
      <c r="G352" s="68">
        <f t="shared" si="16"/>
        <v>12804</v>
      </c>
      <c r="H352" s="69">
        <v>2100</v>
      </c>
      <c r="I352" s="73">
        <v>405</v>
      </c>
      <c r="J352" s="69">
        <v>0</v>
      </c>
      <c r="K352" s="69">
        <v>450</v>
      </c>
      <c r="L352" s="69">
        <v>95</v>
      </c>
      <c r="M352" s="69">
        <v>0</v>
      </c>
      <c r="N352" s="69">
        <v>80</v>
      </c>
      <c r="O352" s="69" t="s">
        <v>23</v>
      </c>
      <c r="P352" s="70">
        <f t="shared" si="18"/>
        <v>1.8340100413520338E-3</v>
      </c>
      <c r="Q352" s="11">
        <v>2.0302849262763029E-4</v>
      </c>
      <c r="R352" s="12">
        <v>6.5170322217387967E-4</v>
      </c>
      <c r="S352" s="13">
        <v>9.7927832655052391E-4</v>
      </c>
      <c r="T352" s="12">
        <v>0</v>
      </c>
      <c r="U352" s="14">
        <v>1.8340100413520338E-3</v>
      </c>
    </row>
    <row r="353" spans="1:21" ht="16.5" thickTop="1" thickBot="1">
      <c r="A353" s="65" t="s">
        <v>738</v>
      </c>
      <c r="B353" s="66" t="s">
        <v>739</v>
      </c>
      <c r="C353" s="67">
        <v>7837</v>
      </c>
      <c r="D353" s="67">
        <v>6886</v>
      </c>
      <c r="E353" s="67">
        <f t="shared" si="17"/>
        <v>7361.5</v>
      </c>
      <c r="F353" s="68">
        <v>6094</v>
      </c>
      <c r="G353" s="68">
        <f t="shared" si="16"/>
        <v>13455.5</v>
      </c>
      <c r="H353" s="69">
        <v>2485</v>
      </c>
      <c r="I353" s="73">
        <v>777</v>
      </c>
      <c r="J353" s="69">
        <v>0</v>
      </c>
      <c r="K353" s="69">
        <v>525</v>
      </c>
      <c r="L353" s="69">
        <v>0</v>
      </c>
      <c r="M353" s="69">
        <v>0</v>
      </c>
      <c r="N353" s="69">
        <v>1040</v>
      </c>
      <c r="O353" s="69" t="s">
        <v>30</v>
      </c>
      <c r="P353" s="70">
        <f t="shared" si="18"/>
        <v>2.6425192413026309E-3</v>
      </c>
      <c r="Q353" s="11">
        <v>2.1335909735637921E-4</v>
      </c>
      <c r="R353" s="12">
        <v>7.6318685537327558E-4</v>
      </c>
      <c r="S353" s="13">
        <v>1.554862177461865E-3</v>
      </c>
      <c r="T353" s="12">
        <v>1.1111111111111112E-4</v>
      </c>
      <c r="U353" s="14">
        <v>2.6425192413026309E-3</v>
      </c>
    </row>
    <row r="354" spans="1:21" ht="16.5" thickTop="1" thickBot="1">
      <c r="A354" s="65" t="s">
        <v>740</v>
      </c>
      <c r="B354" s="66" t="s">
        <v>741</v>
      </c>
      <c r="C354" s="67">
        <v>47432</v>
      </c>
      <c r="D354" s="67">
        <v>50024</v>
      </c>
      <c r="E354" s="67">
        <f t="shared" si="17"/>
        <v>48728</v>
      </c>
      <c r="F354" s="68">
        <v>7355</v>
      </c>
      <c r="G354" s="68">
        <f t="shared" si="16"/>
        <v>56083</v>
      </c>
      <c r="H354" s="69">
        <v>178</v>
      </c>
      <c r="I354" s="73">
        <v>101</v>
      </c>
      <c r="J354" s="69">
        <v>0</v>
      </c>
      <c r="K354" s="69">
        <v>90</v>
      </c>
      <c r="L354" s="69">
        <v>0</v>
      </c>
      <c r="M354" s="69">
        <v>35</v>
      </c>
      <c r="N354" s="69">
        <v>10</v>
      </c>
      <c r="O354" s="69" t="s">
        <v>30</v>
      </c>
      <c r="P354" s="70">
        <f t="shared" si="18"/>
        <v>1.2053467074296291E-3</v>
      </c>
      <c r="Q354" s="11">
        <v>8.8928826554478203E-4</v>
      </c>
      <c r="R354" s="12">
        <v>5.4666905535791982E-5</v>
      </c>
      <c r="S354" s="13">
        <v>1.5028042523794401E-4</v>
      </c>
      <c r="T354" s="12">
        <v>1.1111111111111112E-4</v>
      </c>
      <c r="U354" s="14">
        <v>1.2053467074296291E-3</v>
      </c>
    </row>
    <row r="355" spans="1:21" ht="16.5" thickTop="1" thickBot="1">
      <c r="A355" s="65" t="s">
        <v>742</v>
      </c>
      <c r="B355" s="66" t="s">
        <v>743</v>
      </c>
      <c r="C355" s="67">
        <v>7978.5</v>
      </c>
      <c r="D355" s="67">
        <v>10038</v>
      </c>
      <c r="E355" s="67">
        <f t="shared" si="17"/>
        <v>9008.25</v>
      </c>
      <c r="F355" s="68">
        <v>8476</v>
      </c>
      <c r="G355" s="68">
        <f t="shared" si="16"/>
        <v>17484.25</v>
      </c>
      <c r="H355" s="69">
        <v>320</v>
      </c>
      <c r="I355" s="73">
        <v>287</v>
      </c>
      <c r="J355" s="69"/>
      <c r="K355" s="69">
        <v>40</v>
      </c>
      <c r="L355" s="69"/>
      <c r="M355" s="69">
        <v>35</v>
      </c>
      <c r="N355" s="69"/>
      <c r="O355" s="69" t="s">
        <v>23</v>
      </c>
      <c r="P355" s="70">
        <f t="shared" si="18"/>
        <v>5.1204841726345846E-4</v>
      </c>
      <c r="Q355" s="11">
        <v>2.7724155906159363E-4</v>
      </c>
      <c r="R355" s="12">
        <v>9.8277582985693447E-5</v>
      </c>
      <c r="S355" s="13">
        <v>1.3652927521617137E-4</v>
      </c>
      <c r="T355" s="12">
        <v>0</v>
      </c>
      <c r="U355" s="14">
        <v>5.1204841726345846E-4</v>
      </c>
    </row>
    <row r="356" spans="1:21" ht="16.5" thickTop="1" thickBot="1">
      <c r="A356" s="65" t="s">
        <v>744</v>
      </c>
      <c r="B356" s="66" t="s">
        <v>745</v>
      </c>
      <c r="C356" s="67">
        <v>9050</v>
      </c>
      <c r="D356" s="67">
        <v>8546</v>
      </c>
      <c r="E356" s="67">
        <f t="shared" si="17"/>
        <v>8798</v>
      </c>
      <c r="F356" s="68">
        <v>24274</v>
      </c>
      <c r="G356" s="68">
        <f t="shared" si="16"/>
        <v>33072</v>
      </c>
      <c r="H356" s="69">
        <v>5680</v>
      </c>
      <c r="I356" s="73">
        <v>325</v>
      </c>
      <c r="J356" s="69"/>
      <c r="K356" s="69">
        <v>95</v>
      </c>
      <c r="L356" s="69">
        <v>132</v>
      </c>
      <c r="M356" s="69"/>
      <c r="N356" s="69">
        <v>180</v>
      </c>
      <c r="O356" s="69" t="s">
        <v>30</v>
      </c>
      <c r="P356" s="70">
        <f t="shared" si="18"/>
        <v>2.813110424185463E-3</v>
      </c>
      <c r="Q356" s="11">
        <v>5.2441098939245469E-4</v>
      </c>
      <c r="R356" s="12">
        <v>1.7444270979960585E-3</v>
      </c>
      <c r="S356" s="13">
        <v>4.3316122568583861E-4</v>
      </c>
      <c r="T356" s="12">
        <v>1.1111111111111112E-4</v>
      </c>
      <c r="U356" s="14">
        <v>2.813110424185463E-3</v>
      </c>
    </row>
    <row r="357" spans="1:21" ht="16.5" thickTop="1" thickBot="1">
      <c r="A357" s="65" t="s">
        <v>746</v>
      </c>
      <c r="B357" s="66" t="s">
        <v>747</v>
      </c>
      <c r="C357" s="67">
        <v>559</v>
      </c>
      <c r="D357" s="67">
        <v>1375</v>
      </c>
      <c r="E357" s="67">
        <f t="shared" si="17"/>
        <v>967</v>
      </c>
      <c r="F357" s="68">
        <v>11427</v>
      </c>
      <c r="G357" s="68">
        <f t="shared" si="16"/>
        <v>12394</v>
      </c>
      <c r="H357" s="69">
        <v>309</v>
      </c>
      <c r="I357" s="73">
        <v>139</v>
      </c>
      <c r="J357" s="69"/>
      <c r="K357" s="69">
        <v>85</v>
      </c>
      <c r="L357" s="69"/>
      <c r="M357" s="69"/>
      <c r="N357" s="69">
        <v>15</v>
      </c>
      <c r="O357" s="69" t="s">
        <v>23</v>
      </c>
      <c r="P357" s="70">
        <f t="shared" si="18"/>
        <v>4.0831133411152047E-4</v>
      </c>
      <c r="Q357" s="11">
        <v>1.9652726785589268E-4</v>
      </c>
      <c r="R357" s="12">
        <v>9.4899291070560233E-5</v>
      </c>
      <c r="S357" s="13">
        <v>1.1688477518506755E-4</v>
      </c>
      <c r="T357" s="12">
        <v>0</v>
      </c>
      <c r="U357" s="14">
        <v>4.0831133411152047E-4</v>
      </c>
    </row>
    <row r="358" spans="1:21" ht="16.5" thickTop="1" thickBot="1">
      <c r="A358" s="65" t="s">
        <v>748</v>
      </c>
      <c r="B358" s="66" t="s">
        <v>749</v>
      </c>
      <c r="C358" s="67">
        <v>1655</v>
      </c>
      <c r="D358" s="67">
        <v>1731</v>
      </c>
      <c r="E358" s="67">
        <f t="shared" si="17"/>
        <v>1693</v>
      </c>
      <c r="F358" s="68">
        <v>12494</v>
      </c>
      <c r="G358" s="68">
        <f t="shared" si="16"/>
        <v>14187</v>
      </c>
      <c r="H358" s="69">
        <v>230</v>
      </c>
      <c r="I358" s="73">
        <v>190</v>
      </c>
      <c r="J358" s="69">
        <v>0</v>
      </c>
      <c r="K358" s="69">
        <v>70</v>
      </c>
      <c r="L358" s="69">
        <v>0</v>
      </c>
      <c r="M358" s="69">
        <v>0</v>
      </c>
      <c r="N358" s="69">
        <v>50</v>
      </c>
      <c r="O358" s="69" t="s">
        <v>30</v>
      </c>
      <c r="P358" s="70">
        <f t="shared" si="18"/>
        <v>5.0088027184390794E-4</v>
      </c>
      <c r="Q358" s="11">
        <v>2.2495823374790619E-4</v>
      </c>
      <c r="R358" s="12">
        <v>7.0637012770967167E-5</v>
      </c>
      <c r="S358" s="13">
        <v>2.0528502532503461E-4</v>
      </c>
      <c r="T358" s="12">
        <v>0</v>
      </c>
      <c r="U358" s="14">
        <v>5.0088027184390794E-4</v>
      </c>
    </row>
    <row r="359" spans="1:21" ht="16.5" thickTop="1" thickBot="1">
      <c r="A359" s="65" t="s">
        <v>750</v>
      </c>
      <c r="B359" s="66" t="s">
        <v>751</v>
      </c>
      <c r="C359" s="67">
        <v>336</v>
      </c>
      <c r="D359" s="67">
        <v>336</v>
      </c>
      <c r="E359" s="67">
        <f t="shared" si="17"/>
        <v>336</v>
      </c>
      <c r="F359" s="68">
        <v>257</v>
      </c>
      <c r="G359" s="68">
        <f t="shared" si="16"/>
        <v>593</v>
      </c>
      <c r="H359" s="69">
        <v>950</v>
      </c>
      <c r="I359" s="73" t="s">
        <v>0</v>
      </c>
      <c r="J359" s="69">
        <v>0</v>
      </c>
      <c r="K359" s="69">
        <v>0</v>
      </c>
      <c r="L359" s="69">
        <v>0</v>
      </c>
      <c r="M359" s="69">
        <v>0</v>
      </c>
      <c r="N359" s="69">
        <v>0</v>
      </c>
      <c r="O359" s="69" t="s">
        <v>30</v>
      </c>
      <c r="P359" s="70">
        <f t="shared" si="18"/>
        <v>5.1976678294083322E-4</v>
      </c>
      <c r="Q359" s="11">
        <v>9.4029909503424529E-6</v>
      </c>
      <c r="R359" s="12">
        <v>3.9925268087937963E-4</v>
      </c>
      <c r="S359" s="13">
        <v>0</v>
      </c>
      <c r="T359" s="12">
        <v>1.1111111111111112E-4</v>
      </c>
      <c r="U359" s="14">
        <v>5.1976678294083322E-4</v>
      </c>
    </row>
    <row r="360" spans="1:21" ht="16.5" thickTop="1" thickBot="1">
      <c r="A360" s="65" t="s">
        <v>752</v>
      </c>
      <c r="B360" s="66" t="s">
        <v>753</v>
      </c>
      <c r="C360" s="67">
        <v>1267.98</v>
      </c>
      <c r="D360" s="67">
        <v>1986</v>
      </c>
      <c r="E360" s="67">
        <f t="shared" si="17"/>
        <v>1626.99</v>
      </c>
      <c r="F360" s="68">
        <v>17850</v>
      </c>
      <c r="G360" s="68">
        <f t="shared" si="16"/>
        <v>19476.990000000002</v>
      </c>
      <c r="H360" s="69">
        <v>2015</v>
      </c>
      <c r="I360" s="73">
        <v>403</v>
      </c>
      <c r="J360" s="69"/>
      <c r="K360" s="69">
        <v>20</v>
      </c>
      <c r="L360" s="69"/>
      <c r="M360" s="69"/>
      <c r="N360" s="69">
        <v>26</v>
      </c>
      <c r="O360" s="69" t="s">
        <v>30</v>
      </c>
      <c r="P360" s="70">
        <f t="shared" si="18"/>
        <v>1.2971176732658127E-3</v>
      </c>
      <c r="Q360" s="11">
        <v>3.0883973138264834E-4</v>
      </c>
      <c r="R360" s="12">
        <v>6.1884165536303843E-4</v>
      </c>
      <c r="S360" s="13">
        <v>2.5832517540901485E-4</v>
      </c>
      <c r="T360" s="12">
        <v>1.1111111111111112E-4</v>
      </c>
      <c r="U360" s="14">
        <v>1.2971176732658127E-3</v>
      </c>
    </row>
    <row r="361" spans="1:21" ht="16.5" thickTop="1" thickBot="1">
      <c r="A361" s="65" t="s">
        <v>103</v>
      </c>
      <c r="B361" s="66" t="s">
        <v>754</v>
      </c>
      <c r="C361" s="67">
        <v>721</v>
      </c>
      <c r="D361" s="67">
        <v>721</v>
      </c>
      <c r="E361" s="67">
        <f t="shared" si="17"/>
        <v>721</v>
      </c>
      <c r="F361" s="68">
        <v>1050</v>
      </c>
      <c r="G361" s="68">
        <f t="shared" si="16"/>
        <v>1771</v>
      </c>
      <c r="H361" s="69">
        <v>38</v>
      </c>
      <c r="I361" s="73">
        <v>26</v>
      </c>
      <c r="J361" s="69">
        <v>0</v>
      </c>
      <c r="K361" s="69">
        <v>0</v>
      </c>
      <c r="L361" s="69">
        <v>0</v>
      </c>
      <c r="M361" s="69">
        <v>0</v>
      </c>
      <c r="N361" s="69">
        <v>0</v>
      </c>
      <c r="O361" s="69" t="s">
        <v>23</v>
      </c>
      <c r="P361" s="70">
        <f t="shared" si="18"/>
        <v>4.6202049047736781E-5</v>
      </c>
      <c r="Q361" s="11">
        <v>2.8082119684749548E-5</v>
      </c>
      <c r="R361" s="12">
        <v>1.811992936298723E-5</v>
      </c>
      <c r="S361" s="13">
        <v>0</v>
      </c>
      <c r="T361" s="12">
        <v>0</v>
      </c>
      <c r="U361" s="14">
        <v>4.6202049047736781E-5</v>
      </c>
    </row>
    <row r="362" spans="1:21" ht="16.5" thickTop="1" thickBot="1">
      <c r="A362" s="65" t="s">
        <v>755</v>
      </c>
      <c r="B362" s="66" t="s">
        <v>756</v>
      </c>
      <c r="C362" s="67">
        <v>24700</v>
      </c>
      <c r="D362" s="67">
        <v>25670</v>
      </c>
      <c r="E362" s="67">
        <f t="shared" si="17"/>
        <v>25185</v>
      </c>
      <c r="F362" s="68">
        <v>15524</v>
      </c>
      <c r="G362" s="68">
        <f t="shared" si="16"/>
        <v>40709</v>
      </c>
      <c r="H362" s="69">
        <v>132</v>
      </c>
      <c r="I362" s="73">
        <v>90</v>
      </c>
      <c r="J362" s="69">
        <v>0</v>
      </c>
      <c r="K362" s="69">
        <v>72</v>
      </c>
      <c r="L362" s="69">
        <v>0</v>
      </c>
      <c r="M362" s="69">
        <v>0</v>
      </c>
      <c r="N362" s="69">
        <v>4</v>
      </c>
      <c r="O362" s="69" t="s">
        <v>23</v>
      </c>
      <c r="P362" s="70">
        <f t="shared" si="18"/>
        <v>7.9605689640618611E-4</v>
      </c>
      <c r="Q362" s="11">
        <v>6.4550819325040628E-4</v>
      </c>
      <c r="R362" s="12">
        <v>4.0539502981598543E-5</v>
      </c>
      <c r="S362" s="13">
        <v>1.1000920017418122E-4</v>
      </c>
      <c r="T362" s="12">
        <v>0</v>
      </c>
      <c r="U362" s="14">
        <v>7.9605689640618611E-4</v>
      </c>
    </row>
    <row r="363" spans="1:21" ht="16.5" thickTop="1" thickBot="1">
      <c r="A363" s="65" t="s">
        <v>757</v>
      </c>
      <c r="B363" s="66" t="s">
        <v>758</v>
      </c>
      <c r="C363" s="67">
        <v>6058</v>
      </c>
      <c r="D363" s="67">
        <v>7258</v>
      </c>
      <c r="E363" s="67">
        <f t="shared" si="17"/>
        <v>6658</v>
      </c>
      <c r="F363" s="68">
        <v>7528</v>
      </c>
      <c r="G363" s="68">
        <f t="shared" si="16"/>
        <v>14186</v>
      </c>
      <c r="H363" s="69">
        <v>530</v>
      </c>
      <c r="I363" s="73" t="s">
        <v>0</v>
      </c>
      <c r="J363" s="69">
        <v>40</v>
      </c>
      <c r="K363" s="69"/>
      <c r="L363" s="69"/>
      <c r="M363" s="69"/>
      <c r="N363" s="69">
        <v>5</v>
      </c>
      <c r="O363" s="69" t="s">
        <v>23</v>
      </c>
      <c r="P363" s="70">
        <f t="shared" si="18"/>
        <v>4.2209249897660786E-4</v>
      </c>
      <c r="Q363" s="11">
        <v>2.2494237710212148E-4</v>
      </c>
      <c r="R363" s="12">
        <v>1.6277224682005476E-4</v>
      </c>
      <c r="S363" s="13">
        <v>3.4377875054431638E-5</v>
      </c>
      <c r="T363" s="12">
        <v>0</v>
      </c>
      <c r="U363" s="14">
        <v>4.2209249897660786E-4</v>
      </c>
    </row>
    <row r="364" spans="1:21" ht="16.5" thickTop="1" thickBot="1">
      <c r="A364" s="65" t="s">
        <v>759</v>
      </c>
      <c r="B364" s="66" t="s">
        <v>760</v>
      </c>
      <c r="C364" s="67">
        <v>12253</v>
      </c>
      <c r="D364" s="67">
        <v>12788</v>
      </c>
      <c r="E364" s="67">
        <f t="shared" si="17"/>
        <v>12520.5</v>
      </c>
      <c r="F364" s="68">
        <v>12687</v>
      </c>
      <c r="G364" s="68">
        <f t="shared" si="16"/>
        <v>25207.5</v>
      </c>
      <c r="H364" s="69">
        <v>630</v>
      </c>
      <c r="I364" s="73">
        <v>271</v>
      </c>
      <c r="J364" s="69">
        <v>0</v>
      </c>
      <c r="K364" s="69">
        <v>52</v>
      </c>
      <c r="L364" s="69">
        <v>0</v>
      </c>
      <c r="M364" s="69">
        <v>0</v>
      </c>
      <c r="N364" s="69">
        <v>8</v>
      </c>
      <c r="O364" s="69" t="s">
        <v>23</v>
      </c>
      <c r="P364" s="70">
        <f t="shared" si="18"/>
        <v>8.3984855144728912E-4</v>
      </c>
      <c r="Q364" s="11">
        <v>3.997063986184779E-4</v>
      </c>
      <c r="R364" s="12">
        <v>1.9348399150308394E-4</v>
      </c>
      <c r="S364" s="13">
        <v>1.3554705021461615E-4</v>
      </c>
      <c r="T364" s="12">
        <v>1.1111111111111112E-4</v>
      </c>
      <c r="U364" s="14">
        <v>8.3984855144728912E-4</v>
      </c>
    </row>
    <row r="365" spans="1:21" ht="16.5" thickTop="1" thickBot="1">
      <c r="A365" s="65" t="s">
        <v>761</v>
      </c>
      <c r="B365" s="66" t="s">
        <v>762</v>
      </c>
      <c r="C365" s="67">
        <v>5707</v>
      </c>
      <c r="D365" s="67">
        <v>6012</v>
      </c>
      <c r="E365" s="67">
        <f t="shared" si="17"/>
        <v>5859.5</v>
      </c>
      <c r="F365" s="68">
        <v>14782</v>
      </c>
      <c r="G365" s="68">
        <f t="shared" si="16"/>
        <v>20641.5</v>
      </c>
      <c r="H365" s="69">
        <v>350</v>
      </c>
      <c r="I365" s="73">
        <v>212</v>
      </c>
      <c r="J365" s="69">
        <v>0</v>
      </c>
      <c r="K365" s="69">
        <v>0</v>
      </c>
      <c r="L365" s="69">
        <v>0</v>
      </c>
      <c r="M365" s="69">
        <v>0</v>
      </c>
      <c r="N365" s="69">
        <v>30</v>
      </c>
      <c r="O365" s="69" t="s">
        <v>30</v>
      </c>
      <c r="P365" s="70">
        <f t="shared" si="18"/>
        <v>7.027034440325946E-4</v>
      </c>
      <c r="Q365" s="11">
        <v>3.2730495396541946E-4</v>
      </c>
      <c r="R365" s="12">
        <v>1.2284697873211681E-4</v>
      </c>
      <c r="S365" s="13">
        <v>1.414404002239473E-4</v>
      </c>
      <c r="T365" s="12">
        <v>1.1111111111111112E-4</v>
      </c>
      <c r="U365" s="14">
        <v>7.027034440325946E-4</v>
      </c>
    </row>
    <row r="366" spans="1:21" ht="16.5" thickTop="1" thickBot="1">
      <c r="A366" s="65" t="s">
        <v>763</v>
      </c>
      <c r="B366" s="66" t="s">
        <v>764</v>
      </c>
      <c r="C366" s="67">
        <v>1419.6</v>
      </c>
      <c r="D366" s="67">
        <v>570.40000000000009</v>
      </c>
      <c r="E366" s="67">
        <f t="shared" si="17"/>
        <v>995</v>
      </c>
      <c r="F366" s="68">
        <v>7996</v>
      </c>
      <c r="G366" s="68">
        <f t="shared" si="16"/>
        <v>8991</v>
      </c>
      <c r="H366" s="69">
        <v>630</v>
      </c>
      <c r="I366" s="73">
        <v>193</v>
      </c>
      <c r="J366" s="69">
        <v>0</v>
      </c>
      <c r="K366" s="69">
        <v>35</v>
      </c>
      <c r="L366" s="69">
        <v>0</v>
      </c>
      <c r="M366" s="69">
        <v>0</v>
      </c>
      <c r="N366" s="69">
        <v>6</v>
      </c>
      <c r="O366" s="69" t="s">
        <v>23</v>
      </c>
      <c r="P366" s="70">
        <f t="shared" si="18"/>
        <v>4.4704251892929085E-4</v>
      </c>
      <c r="Q366" s="11">
        <v>1.4256710225047048E-4</v>
      </c>
      <c r="R366" s="12">
        <v>1.9348399150308394E-4</v>
      </c>
      <c r="S366" s="13">
        <v>1.1099142517573641E-4</v>
      </c>
      <c r="T366" s="12">
        <v>0</v>
      </c>
      <c r="U366" s="14">
        <v>4.4704251892929085E-4</v>
      </c>
    </row>
    <row r="367" spans="1:21" ht="16.5" thickTop="1" thickBot="1">
      <c r="A367" s="65" t="s">
        <v>765</v>
      </c>
      <c r="B367" s="66" t="s">
        <v>766</v>
      </c>
      <c r="C367" s="67">
        <v>2086</v>
      </c>
      <c r="D367" s="67">
        <v>2714</v>
      </c>
      <c r="E367" s="67">
        <f t="shared" si="17"/>
        <v>2400</v>
      </c>
      <c r="F367" s="68">
        <v>1168</v>
      </c>
      <c r="G367" s="68">
        <f t="shared" si="16"/>
        <v>3568</v>
      </c>
      <c r="H367" s="69">
        <v>773</v>
      </c>
      <c r="I367" s="73">
        <v>115</v>
      </c>
      <c r="J367" s="69">
        <v>0</v>
      </c>
      <c r="K367" s="69">
        <v>25</v>
      </c>
      <c r="L367" s="69">
        <v>0</v>
      </c>
      <c r="M367" s="69">
        <v>10</v>
      </c>
      <c r="N367" s="69">
        <v>25</v>
      </c>
      <c r="O367" s="69" t="s">
        <v>30</v>
      </c>
      <c r="P367" s="70">
        <f t="shared" si="18"/>
        <v>5.7108543493365586E-4</v>
      </c>
      <c r="Q367" s="11">
        <v>5.6576512159901974E-5</v>
      </c>
      <c r="R367" s="12">
        <v>2.3740178639981572E-4</v>
      </c>
      <c r="S367" s="13">
        <v>1.6599602526282703E-4</v>
      </c>
      <c r="T367" s="12">
        <v>1.1111111111111112E-4</v>
      </c>
      <c r="U367" s="14">
        <v>5.7108543493365586E-4</v>
      </c>
    </row>
    <row r="368" spans="1:21" ht="16.5" thickTop="1" thickBot="1">
      <c r="A368" s="65" t="s">
        <v>767</v>
      </c>
      <c r="B368" s="66" t="s">
        <v>768</v>
      </c>
      <c r="C368" s="67">
        <v>1114.4000000000001</v>
      </c>
      <c r="D368" s="67">
        <v>1130.4000000000001</v>
      </c>
      <c r="E368" s="67">
        <f t="shared" si="17"/>
        <v>1122.4000000000001</v>
      </c>
      <c r="F368" s="68">
        <v>11731</v>
      </c>
      <c r="G368" s="68">
        <f t="shared" si="16"/>
        <v>12853.4</v>
      </c>
      <c r="H368" s="69">
        <v>920</v>
      </c>
      <c r="I368" s="73">
        <v>825</v>
      </c>
      <c r="J368" s="69"/>
      <c r="K368" s="69">
        <v>220</v>
      </c>
      <c r="L368" s="69">
        <v>800</v>
      </c>
      <c r="M368" s="69">
        <v>45</v>
      </c>
      <c r="N368" s="69">
        <v>35</v>
      </c>
      <c r="O368" s="69" t="s">
        <v>30</v>
      </c>
      <c r="P368" s="70">
        <f t="shared" si="18"/>
        <v>2.0856663499441252E-3</v>
      </c>
      <c r="Q368" s="11">
        <v>2.0381181092939577E-4</v>
      </c>
      <c r="R368" s="12">
        <v>2.8561922555217154E-4</v>
      </c>
      <c r="S368" s="13">
        <v>1.4851242023514466E-3</v>
      </c>
      <c r="T368" s="12">
        <v>1.1111111111111112E-4</v>
      </c>
      <c r="U368" s="14">
        <v>2.0856663499441252E-3</v>
      </c>
    </row>
    <row r="369" spans="1:21" ht="16.5" thickTop="1" thickBot="1">
      <c r="A369" s="65" t="s">
        <v>769</v>
      </c>
      <c r="B369" s="66" t="s">
        <v>770</v>
      </c>
      <c r="C369" s="67">
        <v>1625</v>
      </c>
      <c r="D369" s="67">
        <v>2418</v>
      </c>
      <c r="E369" s="67">
        <f t="shared" si="17"/>
        <v>2021.5</v>
      </c>
      <c r="F369" s="68">
        <v>25104</v>
      </c>
      <c r="G369" s="68">
        <f t="shared" si="16"/>
        <v>27125.5</v>
      </c>
      <c r="H369" s="69">
        <v>4682</v>
      </c>
      <c r="I369" s="73">
        <v>628</v>
      </c>
      <c r="J369" s="69">
        <v>0</v>
      </c>
      <c r="K369" s="69">
        <v>50</v>
      </c>
      <c r="L369" s="69">
        <v>0</v>
      </c>
      <c r="M369" s="69">
        <v>0</v>
      </c>
      <c r="N369" s="69">
        <v>200</v>
      </c>
      <c r="O369" s="69" t="s">
        <v>30</v>
      </c>
      <c r="P369" s="70">
        <f t="shared" si="18"/>
        <v>2.3209687429453264E-3</v>
      </c>
      <c r="Q369" s="11">
        <v>4.3011944523358212E-4</v>
      </c>
      <c r="R369" s="12">
        <v>1.437923886059427E-3</v>
      </c>
      <c r="S369" s="13">
        <v>3.4181430054120598E-4</v>
      </c>
      <c r="T369" s="12">
        <v>1.1111111111111112E-4</v>
      </c>
      <c r="U369" s="14">
        <v>2.3209687429453264E-3</v>
      </c>
    </row>
    <row r="370" spans="1:21" ht="16.5" thickTop="1" thickBot="1">
      <c r="A370" s="65" t="s">
        <v>771</v>
      </c>
      <c r="B370" s="66" t="s">
        <v>772</v>
      </c>
      <c r="C370" s="67">
        <v>6634</v>
      </c>
      <c r="D370" s="67">
        <v>6865</v>
      </c>
      <c r="E370" s="67">
        <f t="shared" si="17"/>
        <v>6749.5</v>
      </c>
      <c r="F370" s="68">
        <v>4464</v>
      </c>
      <c r="G370" s="68">
        <f t="shared" si="16"/>
        <v>11213.5</v>
      </c>
      <c r="H370" s="69">
        <v>1450</v>
      </c>
      <c r="I370" s="73">
        <v>398</v>
      </c>
      <c r="J370" s="69">
        <v>0</v>
      </c>
      <c r="K370" s="69">
        <v>145</v>
      </c>
      <c r="L370" s="69">
        <v>70</v>
      </c>
      <c r="M370" s="69">
        <v>175</v>
      </c>
      <c r="N370" s="69">
        <v>10</v>
      </c>
      <c r="O370" s="69" t="s">
        <v>30</v>
      </c>
      <c r="P370" s="70">
        <f t="shared" si="18"/>
        <v>1.0848942320772609E-3</v>
      </c>
      <c r="Q370" s="11">
        <v>1.7780849750702375E-4</v>
      </c>
      <c r="R370" s="12">
        <v>4.453202979039234E-4</v>
      </c>
      <c r="S370" s="13">
        <v>3.5065432555520269E-4</v>
      </c>
      <c r="T370" s="12">
        <v>1.1111111111111112E-4</v>
      </c>
      <c r="U370" s="14">
        <v>1.0848942320772609E-3</v>
      </c>
    </row>
    <row r="371" spans="1:21" ht="16.5" thickTop="1" thickBot="1">
      <c r="A371" s="65" t="s">
        <v>773</v>
      </c>
      <c r="B371" s="66" t="s">
        <v>774</v>
      </c>
      <c r="C371" s="67">
        <v>1526</v>
      </c>
      <c r="D371" s="67">
        <v>1426</v>
      </c>
      <c r="E371" s="67">
        <f t="shared" si="17"/>
        <v>1476</v>
      </c>
      <c r="F371" s="68">
        <v>13489</v>
      </c>
      <c r="G371" s="68">
        <f t="shared" si="16"/>
        <v>14965</v>
      </c>
      <c r="H371" s="69">
        <v>2950</v>
      </c>
      <c r="I371" s="73">
        <v>528</v>
      </c>
      <c r="J371" s="69">
        <v>0</v>
      </c>
      <c r="K371" s="69">
        <v>39</v>
      </c>
      <c r="L371" s="69">
        <v>0</v>
      </c>
      <c r="M371" s="69">
        <v>0</v>
      </c>
      <c r="N371" s="69">
        <v>81</v>
      </c>
      <c r="O371" s="69" t="s">
        <v>30</v>
      </c>
      <c r="P371" s="70">
        <f t="shared" si="18"/>
        <v>1.6325589090276434E-3</v>
      </c>
      <c r="Q371" s="11">
        <v>2.3729470416842293E-4</v>
      </c>
      <c r="R371" s="12">
        <v>9.0599646814936135E-4</v>
      </c>
      <c r="S371" s="13">
        <v>3.7815662559874798E-4</v>
      </c>
      <c r="T371" s="12">
        <v>1.1111111111111112E-4</v>
      </c>
      <c r="U371" s="14">
        <v>1.6325589090276434E-3</v>
      </c>
    </row>
    <row r="372" spans="1:21" ht="16.5" thickTop="1" thickBot="1">
      <c r="A372" s="65" t="s">
        <v>775</v>
      </c>
      <c r="B372" s="66" t="s">
        <v>776</v>
      </c>
      <c r="C372" s="67">
        <v>560.6</v>
      </c>
      <c r="D372" s="67">
        <v>821</v>
      </c>
      <c r="E372" s="67">
        <f t="shared" si="17"/>
        <v>690.8</v>
      </c>
      <c r="F372" s="68">
        <v>5180</v>
      </c>
      <c r="G372" s="68">
        <f t="shared" si="16"/>
        <v>5870.8</v>
      </c>
      <c r="H372" s="69">
        <v>610</v>
      </c>
      <c r="I372" s="73">
        <v>72</v>
      </c>
      <c r="J372" s="69">
        <v>0</v>
      </c>
      <c r="K372" s="69">
        <v>30</v>
      </c>
      <c r="L372" s="69">
        <v>0</v>
      </c>
      <c r="M372" s="69">
        <v>10</v>
      </c>
      <c r="N372" s="69">
        <v>500</v>
      </c>
      <c r="O372" s="69" t="s">
        <v>30</v>
      </c>
      <c r="P372" s="70">
        <f t="shared" si="18"/>
        <v>9.6516335065878868E-4</v>
      </c>
      <c r="Q372" s="11">
        <v>9.3091196072968768E-5</v>
      </c>
      <c r="R372" s="12">
        <v>1.8734164256647813E-4</v>
      </c>
      <c r="S372" s="13">
        <v>5.736194009082307E-4</v>
      </c>
      <c r="T372" s="12">
        <v>1.1111111111111112E-4</v>
      </c>
      <c r="U372" s="14">
        <v>9.6516335065878868E-4</v>
      </c>
    </row>
    <row r="373" spans="1:21" ht="16.5" thickTop="1" thickBot="1">
      <c r="A373" s="65" t="s">
        <v>777</v>
      </c>
      <c r="B373" s="66" t="s">
        <v>778</v>
      </c>
      <c r="C373" s="67">
        <v>142167</v>
      </c>
      <c r="D373" s="67">
        <v>142213.9</v>
      </c>
      <c r="E373" s="67">
        <f t="shared" si="17"/>
        <v>142190.45000000001</v>
      </c>
      <c r="F373" s="68">
        <v>33776</v>
      </c>
      <c r="G373" s="68">
        <f t="shared" si="16"/>
        <v>175966.45</v>
      </c>
      <c r="H373" s="69">
        <v>3500</v>
      </c>
      <c r="I373" s="73">
        <v>772</v>
      </c>
      <c r="J373" s="69">
        <v>0</v>
      </c>
      <c r="K373" s="69">
        <v>280</v>
      </c>
      <c r="L373" s="69">
        <v>450</v>
      </c>
      <c r="M373" s="69">
        <v>0</v>
      </c>
      <c r="N373" s="69">
        <v>200</v>
      </c>
      <c r="O373" s="69" t="s">
        <v>30</v>
      </c>
      <c r="P373" s="70">
        <f t="shared" si="18"/>
        <v>4.717839718836981E-3</v>
      </c>
      <c r="Q373" s="11">
        <v>2.7902376676456793E-3</v>
      </c>
      <c r="R373" s="12">
        <v>1.074911063906022E-3</v>
      </c>
      <c r="S373" s="13">
        <v>7.4157987617416818E-4</v>
      </c>
      <c r="T373" s="12">
        <v>1.1111111111111112E-4</v>
      </c>
      <c r="U373" s="14">
        <v>4.717839718836981E-3</v>
      </c>
    </row>
    <row r="374" spans="1:21" ht="25.5" thickTop="1" thickBot="1">
      <c r="A374" s="65" t="s">
        <v>779</v>
      </c>
      <c r="B374" s="66" t="s">
        <v>780</v>
      </c>
      <c r="C374" s="67">
        <v>586.65000000000009</v>
      </c>
      <c r="D374" s="67">
        <v>623.15000000000009</v>
      </c>
      <c r="E374" s="67">
        <f t="shared" si="17"/>
        <v>604.90000000000009</v>
      </c>
      <c r="F374" s="68">
        <v>0</v>
      </c>
      <c r="G374" s="68">
        <f t="shared" si="16"/>
        <v>604.90000000000009</v>
      </c>
      <c r="H374" s="69">
        <v>400</v>
      </c>
      <c r="I374" s="73">
        <v>365</v>
      </c>
      <c r="J374" s="69">
        <v>0</v>
      </c>
      <c r="K374" s="69">
        <v>22</v>
      </c>
      <c r="L374" s="69">
        <v>0</v>
      </c>
      <c r="M374" s="69">
        <v>47</v>
      </c>
      <c r="N374" s="69">
        <v>14</v>
      </c>
      <c r="O374" s="69" t="s">
        <v>23</v>
      </c>
      <c r="P374" s="70">
        <f t="shared" si="18"/>
        <v>5.8033326447646388E-4</v>
      </c>
      <c r="Q374" s="11">
        <v>9.5916850351806925E-6</v>
      </c>
      <c r="R374" s="12">
        <v>1.2284697873211681E-4</v>
      </c>
      <c r="S374" s="13">
        <v>4.4789460070916639E-4</v>
      </c>
      <c r="T374" s="12">
        <v>0</v>
      </c>
      <c r="U374" s="14">
        <v>5.8033326447646388E-4</v>
      </c>
    </row>
    <row r="375" spans="1:21" ht="16.5" thickTop="1" thickBot="1">
      <c r="A375" s="65" t="s">
        <v>781</v>
      </c>
      <c r="B375" s="66" t="s">
        <v>782</v>
      </c>
      <c r="C375" s="67">
        <v>419.75</v>
      </c>
      <c r="D375" s="67">
        <v>404.75</v>
      </c>
      <c r="E375" s="67">
        <f t="shared" si="17"/>
        <v>412.25</v>
      </c>
      <c r="F375" s="68">
        <v>54407</v>
      </c>
      <c r="G375" s="68">
        <f t="shared" si="16"/>
        <v>54819.25</v>
      </c>
      <c r="H375" s="69">
        <v>900</v>
      </c>
      <c r="I375" s="73">
        <v>585</v>
      </c>
      <c r="J375" s="69">
        <v>0</v>
      </c>
      <c r="K375" s="69">
        <v>232</v>
      </c>
      <c r="L375" s="69">
        <v>198</v>
      </c>
      <c r="M375" s="69">
        <v>0</v>
      </c>
      <c r="N375" s="69">
        <v>133</v>
      </c>
      <c r="O375" s="69" t="s">
        <v>30</v>
      </c>
      <c r="P375" s="70">
        <f t="shared" si="18"/>
        <v>1.8627990686522604E-3</v>
      </c>
      <c r="Q375" s="11">
        <v>8.6924942943433466E-4</v>
      </c>
      <c r="R375" s="12">
        <v>2.7640570214726277E-4</v>
      </c>
      <c r="S375" s="13">
        <v>6.06032825959552E-4</v>
      </c>
      <c r="T375" s="12">
        <v>1.1111111111111112E-4</v>
      </c>
      <c r="U375" s="14">
        <v>1.8627990686522604E-3</v>
      </c>
    </row>
    <row r="376" spans="1:21" ht="25.5" thickTop="1" thickBot="1">
      <c r="A376" s="65" t="s">
        <v>783</v>
      </c>
      <c r="B376" s="66" t="s">
        <v>784</v>
      </c>
      <c r="C376" s="67">
        <v>165</v>
      </c>
      <c r="D376" s="67">
        <v>180</v>
      </c>
      <c r="E376" s="67">
        <f t="shared" si="17"/>
        <v>172.5</v>
      </c>
      <c r="F376" s="68">
        <v>7510</v>
      </c>
      <c r="G376" s="68">
        <f t="shared" si="16"/>
        <v>7682.5</v>
      </c>
      <c r="H376" s="69">
        <v>360</v>
      </c>
      <c r="I376" s="73">
        <v>239</v>
      </c>
      <c r="J376" s="69">
        <v>0</v>
      </c>
      <c r="K376" s="69">
        <v>70</v>
      </c>
      <c r="L376" s="69">
        <v>0</v>
      </c>
      <c r="M376" s="69">
        <v>0</v>
      </c>
      <c r="N376" s="69">
        <v>6</v>
      </c>
      <c r="O376" s="69" t="s">
        <v>23</v>
      </c>
      <c r="P376" s="70">
        <f t="shared" si="18"/>
        <v>3.2863901225247034E-4</v>
      </c>
      <c r="Q376" s="11">
        <v>1.2181868124115664E-4</v>
      </c>
      <c r="R376" s="12">
        <v>1.1056228085890512E-4</v>
      </c>
      <c r="S376" s="13">
        <v>9.6258050152408579E-5</v>
      </c>
      <c r="T376" s="12">
        <v>0</v>
      </c>
      <c r="U376" s="14">
        <v>3.2863901225247034E-4</v>
      </c>
    </row>
    <row r="377" spans="1:21" ht="16.5" thickTop="1" thickBot="1">
      <c r="A377" s="65" t="s">
        <v>785</v>
      </c>
      <c r="B377" s="66" t="s">
        <v>786</v>
      </c>
      <c r="C377" s="67">
        <v>11842</v>
      </c>
      <c r="D377" s="67">
        <v>12798</v>
      </c>
      <c r="E377" s="67">
        <f t="shared" si="17"/>
        <v>12320</v>
      </c>
      <c r="F377" s="68">
        <v>79</v>
      </c>
      <c r="G377" s="68">
        <f t="shared" si="16"/>
        <v>12399</v>
      </c>
      <c r="H377" s="69">
        <v>1000</v>
      </c>
      <c r="I377" s="73">
        <v>164</v>
      </c>
      <c r="J377" s="69">
        <v>0</v>
      </c>
      <c r="K377" s="69">
        <v>50</v>
      </c>
      <c r="L377" s="69">
        <v>0</v>
      </c>
      <c r="M377" s="69">
        <v>80</v>
      </c>
      <c r="N377" s="69">
        <v>20</v>
      </c>
      <c r="O377" s="69" t="s">
        <v>30</v>
      </c>
      <c r="P377" s="70">
        <f t="shared" si="18"/>
        <v>7.2779098420506616E-4</v>
      </c>
      <c r="Q377" s="11">
        <v>1.9660655108481631E-4</v>
      </c>
      <c r="R377" s="12">
        <v>3.0711744683029199E-4</v>
      </c>
      <c r="S377" s="13">
        <v>1.129558751788468E-4</v>
      </c>
      <c r="T377" s="12">
        <v>1.1111111111111112E-4</v>
      </c>
      <c r="U377" s="14">
        <v>7.2779098420506616E-4</v>
      </c>
    </row>
    <row r="378" spans="1:21" ht="16.5" thickTop="1" thickBot="1">
      <c r="A378" s="65" t="s">
        <v>787</v>
      </c>
      <c r="B378" s="66" t="s">
        <v>788</v>
      </c>
      <c r="C378" s="67">
        <v>422</v>
      </c>
      <c r="D378" s="67">
        <v>546</v>
      </c>
      <c r="E378" s="67">
        <f t="shared" si="17"/>
        <v>484</v>
      </c>
      <c r="F378" s="68">
        <v>5143</v>
      </c>
      <c r="G378" s="68">
        <f t="shared" si="16"/>
        <v>5627</v>
      </c>
      <c r="H378" s="69">
        <v>570</v>
      </c>
      <c r="I378" s="73" t="s">
        <v>0</v>
      </c>
      <c r="J378" s="69">
        <v>0</v>
      </c>
      <c r="K378" s="69">
        <v>20</v>
      </c>
      <c r="L378" s="69">
        <v>0</v>
      </c>
      <c r="M378" s="69">
        <v>0</v>
      </c>
      <c r="N378" s="69">
        <v>20</v>
      </c>
      <c r="O378" s="69" t="s">
        <v>23</v>
      </c>
      <c r="P378" s="70">
        <f t="shared" si="18"/>
        <v>2.9374904057057467E-4</v>
      </c>
      <c r="Q378" s="11">
        <v>8.9225345830652581E-5</v>
      </c>
      <c r="R378" s="12">
        <v>1.7505694469326644E-4</v>
      </c>
      <c r="S378" s="13">
        <v>2.9466750046655683E-5</v>
      </c>
      <c r="T378" s="12">
        <v>0</v>
      </c>
      <c r="U378" s="14">
        <v>2.9374904057057467E-4</v>
      </c>
    </row>
    <row r="379" spans="1:21" ht="16.5" thickTop="1" thickBot="1">
      <c r="A379" s="65" t="s">
        <v>789</v>
      </c>
      <c r="B379" s="66" t="s">
        <v>790</v>
      </c>
      <c r="C379" s="67">
        <v>227.5</v>
      </c>
      <c r="D379" s="67">
        <v>313.5</v>
      </c>
      <c r="E379" s="67">
        <f t="shared" si="17"/>
        <v>270.5</v>
      </c>
      <c r="F379" s="68">
        <v>2455</v>
      </c>
      <c r="G379" s="68">
        <f t="shared" si="16"/>
        <v>2725.5</v>
      </c>
      <c r="H379" s="69">
        <v>205</v>
      </c>
      <c r="I379" s="73">
        <v>184</v>
      </c>
      <c r="J379" s="69"/>
      <c r="K379" s="69">
        <v>110</v>
      </c>
      <c r="L379" s="69"/>
      <c r="M379" s="69"/>
      <c r="N379" s="69">
        <v>6</v>
      </c>
      <c r="O379" s="69" t="s">
        <v>30</v>
      </c>
      <c r="P379" s="70">
        <f t="shared" si="18"/>
        <v>2.8014987589712354E-4</v>
      </c>
      <c r="Q379" s="11">
        <v>4.3217288086270412E-5</v>
      </c>
      <c r="R379" s="12">
        <v>6.2959076600209863E-5</v>
      </c>
      <c r="S379" s="13">
        <v>6.2862400099532127E-5</v>
      </c>
      <c r="T379" s="12">
        <v>1.1111111111111112E-4</v>
      </c>
      <c r="U379" s="14">
        <v>2.8014987589712354E-4</v>
      </c>
    </row>
    <row r="380" spans="1:21" ht="16.5" thickTop="1" thickBot="1">
      <c r="A380" s="65" t="s">
        <v>791</v>
      </c>
      <c r="B380" s="66" t="s">
        <v>792</v>
      </c>
      <c r="C380" s="67">
        <v>456.5</v>
      </c>
      <c r="D380" s="67">
        <v>375</v>
      </c>
      <c r="E380" s="67">
        <f t="shared" si="17"/>
        <v>415.75</v>
      </c>
      <c r="F380" s="68">
        <v>617</v>
      </c>
      <c r="G380" s="68">
        <f t="shared" si="16"/>
        <v>1032.75</v>
      </c>
      <c r="H380" s="69">
        <v>572</v>
      </c>
      <c r="I380" s="73">
        <v>260</v>
      </c>
      <c r="J380" s="69">
        <v>0</v>
      </c>
      <c r="K380" s="69">
        <v>180</v>
      </c>
      <c r="L380" s="69">
        <v>0</v>
      </c>
      <c r="M380" s="69">
        <v>12</v>
      </c>
      <c r="N380" s="69">
        <v>25</v>
      </c>
      <c r="O380" s="69" t="s">
        <v>30</v>
      </c>
      <c r="P380" s="70">
        <f t="shared" si="18"/>
        <v>5.6050119203967348E-4</v>
      </c>
      <c r="Q380" s="11">
        <v>1.6375950934175663E-5</v>
      </c>
      <c r="R380" s="12">
        <v>1.7567117958692703E-4</v>
      </c>
      <c r="S380" s="13">
        <v>2.5734295040745963E-4</v>
      </c>
      <c r="T380" s="12">
        <v>1.1111111111111112E-4</v>
      </c>
      <c r="U380" s="14">
        <v>5.6050119203967348E-4</v>
      </c>
    </row>
    <row r="381" spans="1:21" ht="16.5" thickTop="1" thickBot="1">
      <c r="A381" s="65" t="s">
        <v>793</v>
      </c>
      <c r="B381" s="66" t="s">
        <v>794</v>
      </c>
      <c r="C381" s="67">
        <v>654</v>
      </c>
      <c r="D381" s="67">
        <v>706</v>
      </c>
      <c r="E381" s="67">
        <f t="shared" si="17"/>
        <v>680</v>
      </c>
      <c r="F381" s="68">
        <v>9577</v>
      </c>
      <c r="G381" s="68">
        <f t="shared" si="16"/>
        <v>10257</v>
      </c>
      <c r="H381" s="69">
        <v>2121</v>
      </c>
      <c r="I381" s="73">
        <v>260</v>
      </c>
      <c r="J381" s="69">
        <v>0</v>
      </c>
      <c r="K381" s="69">
        <v>120</v>
      </c>
      <c r="L381" s="69">
        <v>241</v>
      </c>
      <c r="M381" s="69">
        <v>22</v>
      </c>
      <c r="N381" s="69">
        <v>135</v>
      </c>
      <c r="O381" s="69" t="s">
        <v>30</v>
      </c>
      <c r="P381" s="70">
        <f t="shared" si="18"/>
        <v>1.5567195076520806E-3</v>
      </c>
      <c r="Q381" s="11">
        <v>1.6264161581393345E-4</v>
      </c>
      <c r="R381" s="12">
        <v>6.5139610472704924E-4</v>
      </c>
      <c r="S381" s="13">
        <v>6.3157067599998681E-4</v>
      </c>
      <c r="T381" s="12">
        <v>1.1111111111111112E-4</v>
      </c>
      <c r="U381" s="14">
        <v>1.5567195076520806E-3</v>
      </c>
    </row>
    <row r="382" spans="1:21" ht="16.5" thickTop="1" thickBot="1">
      <c r="A382" s="65" t="s">
        <v>795</v>
      </c>
      <c r="B382" s="66" t="s">
        <v>796</v>
      </c>
      <c r="C382" s="67">
        <v>32857</v>
      </c>
      <c r="D382" s="67">
        <v>34650</v>
      </c>
      <c r="E382" s="67">
        <f t="shared" si="17"/>
        <v>33753.5</v>
      </c>
      <c r="F382" s="68">
        <v>71870</v>
      </c>
      <c r="G382" s="68">
        <f t="shared" si="16"/>
        <v>105623.5</v>
      </c>
      <c r="H382" s="69">
        <v>600</v>
      </c>
      <c r="I382" s="73">
        <v>263</v>
      </c>
      <c r="J382" s="69">
        <v>0</v>
      </c>
      <c r="K382" s="69">
        <v>0</v>
      </c>
      <c r="L382" s="69">
        <v>0</v>
      </c>
      <c r="M382" s="69">
        <v>0</v>
      </c>
      <c r="N382" s="69">
        <v>12</v>
      </c>
      <c r="O382" s="69" t="s">
        <v>23</v>
      </c>
      <c r="P382" s="70">
        <f t="shared" si="18"/>
        <v>2.053848214083916E-3</v>
      </c>
      <c r="Q382" s="11">
        <v>1.674834426042995E-3</v>
      </c>
      <c r="R382" s="12">
        <v>2.1498221278120442E-4</v>
      </c>
      <c r="S382" s="13">
        <v>1.6403157525971665E-4</v>
      </c>
      <c r="T382" s="12">
        <v>0</v>
      </c>
      <c r="U382" s="14">
        <v>2.053848214083916E-3</v>
      </c>
    </row>
    <row r="383" spans="1:21" ht="16.5" thickTop="1" thickBot="1">
      <c r="A383" s="65" t="s">
        <v>797</v>
      </c>
      <c r="B383" s="66" t="s">
        <v>798</v>
      </c>
      <c r="C383" s="67">
        <v>7493</v>
      </c>
      <c r="D383" s="67">
        <v>14895</v>
      </c>
      <c r="E383" s="67">
        <f t="shared" si="17"/>
        <v>11194</v>
      </c>
      <c r="F383" s="68">
        <v>30673</v>
      </c>
      <c r="G383" s="68">
        <f t="shared" si="16"/>
        <v>41867</v>
      </c>
      <c r="H383" s="69">
        <v>1500</v>
      </c>
      <c r="I383" s="73">
        <v>297</v>
      </c>
      <c r="J383" s="69">
        <v>0</v>
      </c>
      <c r="K383" s="69">
        <v>0</v>
      </c>
      <c r="L383" s="69">
        <v>0</v>
      </c>
      <c r="M383" s="69">
        <v>0</v>
      </c>
      <c r="N383" s="69">
        <v>13</v>
      </c>
      <c r="O383" s="69" t="s">
        <v>23</v>
      </c>
      <c r="P383" s="70">
        <f t="shared" si="18"/>
        <v>1.3563514596815816E-3</v>
      </c>
      <c r="Q383" s="11">
        <v>6.6387018906911887E-4</v>
      </c>
      <c r="R383" s="12">
        <v>4.6067617024543801E-4</v>
      </c>
      <c r="S383" s="13">
        <v>2.3180510036702472E-4</v>
      </c>
      <c r="T383" s="12">
        <v>0</v>
      </c>
      <c r="U383" s="14">
        <v>1.3563514596815816E-3</v>
      </c>
    </row>
    <row r="384" spans="1:21" ht="16.5" thickTop="1" thickBot="1">
      <c r="A384" s="65" t="s">
        <v>799</v>
      </c>
      <c r="B384" s="66" t="s">
        <v>800</v>
      </c>
      <c r="C384" s="67">
        <v>405</v>
      </c>
      <c r="D384" s="67">
        <v>225</v>
      </c>
      <c r="E384" s="67">
        <f t="shared" si="17"/>
        <v>315</v>
      </c>
      <c r="F384" s="68">
        <v>1592</v>
      </c>
      <c r="G384" s="68">
        <f t="shared" si="16"/>
        <v>1907</v>
      </c>
      <c r="H384" s="69">
        <v>650</v>
      </c>
      <c r="I384" s="73">
        <v>1</v>
      </c>
      <c r="J384" s="69">
        <v>0</v>
      </c>
      <c r="K384" s="69">
        <v>0</v>
      </c>
      <c r="L384" s="69">
        <v>0</v>
      </c>
      <c r="M384" s="69">
        <v>0</v>
      </c>
      <c r="N384" s="69">
        <v>0</v>
      </c>
      <c r="O384" s="69" t="s">
        <v>23</v>
      </c>
      <c r="P384" s="70">
        <f t="shared" si="18"/>
        <v>2.2986496395116209E-4</v>
      </c>
      <c r="Q384" s="11">
        <v>3.0238623511472272E-5</v>
      </c>
      <c r="R384" s="12">
        <v>1.9962634043968981E-4</v>
      </c>
      <c r="S384" s="13">
        <v>0</v>
      </c>
      <c r="T384" s="12">
        <v>0</v>
      </c>
      <c r="U384" s="14">
        <v>2.2986496395116209E-4</v>
      </c>
    </row>
    <row r="385" spans="1:21" ht="16.5" thickTop="1" thickBot="1">
      <c r="A385" s="65" t="s">
        <v>801</v>
      </c>
      <c r="B385" s="66" t="s">
        <v>802</v>
      </c>
      <c r="C385" s="67">
        <v>1811</v>
      </c>
      <c r="D385" s="67">
        <v>2143.4</v>
      </c>
      <c r="E385" s="67">
        <f t="shared" si="17"/>
        <v>1977.2</v>
      </c>
      <c r="F385" s="68">
        <v>3093</v>
      </c>
      <c r="G385" s="68">
        <f t="shared" si="16"/>
        <v>5070.2</v>
      </c>
      <c r="H385" s="69">
        <v>374</v>
      </c>
      <c r="I385" s="73">
        <v>338</v>
      </c>
      <c r="J385" s="69">
        <v>0</v>
      </c>
      <c r="K385" s="69">
        <v>0</v>
      </c>
      <c r="L385" s="69">
        <v>0</v>
      </c>
      <c r="M385" s="69">
        <v>0</v>
      </c>
      <c r="N385" s="69">
        <v>0</v>
      </c>
      <c r="O385" s="69" t="s">
        <v>30</v>
      </c>
      <c r="P385" s="70">
        <f t="shared" si="18"/>
        <v>3.5732541582885271E-4</v>
      </c>
      <c r="Q385" s="11">
        <v>8.039636545771721E-5</v>
      </c>
      <c r="R385" s="12">
        <v>1.1486192511452921E-4</v>
      </c>
      <c r="S385" s="13">
        <v>1.6206712525660628E-4</v>
      </c>
      <c r="T385" s="12">
        <v>0</v>
      </c>
      <c r="U385" s="14">
        <v>3.5732541582885271E-4</v>
      </c>
    </row>
    <row r="386" spans="1:21" ht="16.5" thickTop="1" thickBot="1">
      <c r="A386" s="65" t="s">
        <v>803</v>
      </c>
      <c r="B386" s="66" t="s">
        <v>804</v>
      </c>
      <c r="C386" s="67">
        <v>1109</v>
      </c>
      <c r="D386" s="67">
        <v>5149</v>
      </c>
      <c r="E386" s="67">
        <f t="shared" si="17"/>
        <v>3129</v>
      </c>
      <c r="F386" s="68">
        <v>612</v>
      </c>
      <c r="G386" s="68">
        <f t="shared" si="16"/>
        <v>3741</v>
      </c>
      <c r="H386" s="69">
        <v>70</v>
      </c>
      <c r="I386" s="73">
        <v>69</v>
      </c>
      <c r="J386" s="69">
        <v>0</v>
      </c>
      <c r="K386" s="69">
        <v>10</v>
      </c>
      <c r="L386" s="69">
        <v>0</v>
      </c>
      <c r="M386" s="69">
        <v>0</v>
      </c>
      <c r="N386" s="69">
        <v>3</v>
      </c>
      <c r="O386" s="69" t="s">
        <v>23</v>
      </c>
      <c r="P386" s="70">
        <f t="shared" si="18"/>
        <v>1.4957368326764327E-4</v>
      </c>
      <c r="Q386" s="11">
        <v>5.9319711880659556E-5</v>
      </c>
      <c r="R386" s="12">
        <v>2.149822127812044E-5</v>
      </c>
      <c r="S386" s="13">
        <v>6.8755750108863276E-5</v>
      </c>
      <c r="T386" s="12">
        <v>0</v>
      </c>
      <c r="U386" s="14">
        <v>1.4957368326764327E-4</v>
      </c>
    </row>
    <row r="387" spans="1:21" ht="16.5" thickTop="1" thickBot="1">
      <c r="A387" s="65" t="s">
        <v>805</v>
      </c>
      <c r="B387" s="66" t="s">
        <v>806</v>
      </c>
      <c r="C387" s="67">
        <v>1482</v>
      </c>
      <c r="D387" s="67">
        <v>2110</v>
      </c>
      <c r="E387" s="67">
        <f t="shared" si="17"/>
        <v>1796</v>
      </c>
      <c r="F387" s="68">
        <v>9372</v>
      </c>
      <c r="G387" s="68">
        <f t="shared" si="16"/>
        <v>11168</v>
      </c>
      <c r="H387" s="69">
        <v>620</v>
      </c>
      <c r="I387" s="73">
        <v>462</v>
      </c>
      <c r="J387" s="69">
        <v>0</v>
      </c>
      <c r="K387" s="69">
        <v>212</v>
      </c>
      <c r="L387" s="69">
        <v>150</v>
      </c>
      <c r="M387" s="69">
        <v>56</v>
      </c>
      <c r="N387" s="69">
        <v>23</v>
      </c>
      <c r="O387" s="69" t="s">
        <v>23</v>
      </c>
      <c r="P387" s="70">
        <f t="shared" si="18"/>
        <v>6.2582501256761469E-4</v>
      </c>
      <c r="Q387" s="11">
        <v>1.7708702012381877E-4</v>
      </c>
      <c r="R387" s="12">
        <v>1.9041281703478105E-4</v>
      </c>
      <c r="S387" s="13">
        <v>2.5832517540901485E-4</v>
      </c>
      <c r="T387" s="12">
        <v>0</v>
      </c>
      <c r="U387" s="14">
        <v>6.2582501256761469E-4</v>
      </c>
    </row>
    <row r="388" spans="1:21" ht="16.5" thickTop="1" thickBot="1">
      <c r="A388" s="65" t="s">
        <v>807</v>
      </c>
      <c r="B388" s="66" t="s">
        <v>808</v>
      </c>
      <c r="C388" s="67">
        <v>2381.5</v>
      </c>
      <c r="D388" s="67">
        <v>2731</v>
      </c>
      <c r="E388" s="67">
        <f t="shared" si="17"/>
        <v>2556.25</v>
      </c>
      <c r="F388" s="68">
        <v>4822</v>
      </c>
      <c r="G388" s="68">
        <f t="shared" si="16"/>
        <v>7378.25</v>
      </c>
      <c r="H388" s="69">
        <v>280</v>
      </c>
      <c r="I388" s="73">
        <v>137</v>
      </c>
      <c r="J388" s="69">
        <v>0</v>
      </c>
      <c r="K388" s="69">
        <v>0</v>
      </c>
      <c r="L388" s="69">
        <v>0</v>
      </c>
      <c r="M388" s="69">
        <v>0</v>
      </c>
      <c r="N388" s="69">
        <v>20</v>
      </c>
      <c r="O388" s="69" t="s">
        <v>23</v>
      </c>
      <c r="P388" s="70">
        <f t="shared" si="18"/>
        <v>3.424631320944725E-4</v>
      </c>
      <c r="Q388" s="11">
        <v>1.1699429676115379E-4</v>
      </c>
      <c r="R388" s="12">
        <v>8.5992885112481761E-5</v>
      </c>
      <c r="S388" s="13">
        <v>1.3947595022083693E-4</v>
      </c>
      <c r="T388" s="12">
        <v>0</v>
      </c>
      <c r="U388" s="14">
        <v>3.424631320944725E-4</v>
      </c>
    </row>
    <row r="389" spans="1:21" ht="16.5" thickTop="1" thickBot="1">
      <c r="A389" s="65" t="s">
        <v>809</v>
      </c>
      <c r="B389" s="66" t="s">
        <v>810</v>
      </c>
      <c r="C389" s="67">
        <v>550.5</v>
      </c>
      <c r="D389" s="67">
        <v>556.5</v>
      </c>
      <c r="E389" s="67">
        <f t="shared" si="17"/>
        <v>553.5</v>
      </c>
      <c r="F389" s="68">
        <v>22278</v>
      </c>
      <c r="G389" s="68">
        <f t="shared" ref="G389:G452" si="19">E389+F389</f>
        <v>22831.5</v>
      </c>
      <c r="H389" s="69">
        <v>2300</v>
      </c>
      <c r="I389" s="73">
        <v>467</v>
      </c>
      <c r="J389" s="69">
        <v>0</v>
      </c>
      <c r="K389" s="69">
        <v>126</v>
      </c>
      <c r="L389" s="69">
        <v>0</v>
      </c>
      <c r="M389" s="69">
        <v>0</v>
      </c>
      <c r="N389" s="69">
        <v>117</v>
      </c>
      <c r="O389" s="69" t="s">
        <v>30</v>
      </c>
      <c r="P389" s="70">
        <f t="shared" si="18"/>
        <v>1.575086153046675E-3</v>
      </c>
      <c r="Q389" s="11">
        <v>3.6203100823396913E-4</v>
      </c>
      <c r="R389" s="12">
        <v>6.756583830266424E-4</v>
      </c>
      <c r="S389" s="13">
        <v>4.2628565067495227E-4</v>
      </c>
      <c r="T389" s="12">
        <v>1.1111111111111112E-4</v>
      </c>
      <c r="U389" s="14">
        <v>1.575086153046675E-3</v>
      </c>
    </row>
    <row r="390" spans="1:21" ht="16.5" thickTop="1" thickBot="1">
      <c r="A390" s="65" t="s">
        <v>811</v>
      </c>
      <c r="B390" s="66" t="s">
        <v>812</v>
      </c>
      <c r="C390" s="67">
        <v>2775</v>
      </c>
      <c r="D390" s="67">
        <v>1585</v>
      </c>
      <c r="E390" s="67">
        <f t="shared" ref="E390:E453" si="20">(C390+D390)/2</f>
        <v>2180</v>
      </c>
      <c r="F390" s="68">
        <v>23171</v>
      </c>
      <c r="G390" s="68">
        <f t="shared" si="19"/>
        <v>25351</v>
      </c>
      <c r="H390" s="69">
        <v>692</v>
      </c>
      <c r="I390" s="73">
        <v>20</v>
      </c>
      <c r="J390" s="69">
        <v>0</v>
      </c>
      <c r="K390" s="69">
        <v>82</v>
      </c>
      <c r="L390" s="69">
        <v>0</v>
      </c>
      <c r="M390" s="69">
        <v>0</v>
      </c>
      <c r="N390" s="69">
        <v>0</v>
      </c>
      <c r="O390" s="69" t="s">
        <v>23</v>
      </c>
      <c r="P390" s="70">
        <f t="shared" si="18"/>
        <v>6.3808050053247274E-4</v>
      </c>
      <c r="Q390" s="11">
        <v>4.0198182728858604E-4</v>
      </c>
      <c r="R390" s="12">
        <v>2.1252527320656209E-4</v>
      </c>
      <c r="S390" s="13">
        <v>2.3573400037324551E-5</v>
      </c>
      <c r="T390" s="12">
        <v>0</v>
      </c>
      <c r="U390" s="14">
        <v>6.3808050053247274E-4</v>
      </c>
    </row>
    <row r="391" spans="1:21" ht="16.5" thickTop="1" thickBot="1">
      <c r="A391" s="65" t="s">
        <v>813</v>
      </c>
      <c r="B391" s="66" t="s">
        <v>814</v>
      </c>
      <c r="C391" s="67">
        <v>75230</v>
      </c>
      <c r="D391" s="67">
        <v>83037.27</v>
      </c>
      <c r="E391" s="67">
        <f t="shared" si="20"/>
        <v>79133.635000000009</v>
      </c>
      <c r="F391" s="68">
        <v>121996</v>
      </c>
      <c r="G391" s="68">
        <f t="shared" si="19"/>
        <v>201129.63500000001</v>
      </c>
      <c r="H391" s="69">
        <v>1873</v>
      </c>
      <c r="I391" s="73">
        <v>781</v>
      </c>
      <c r="J391" s="69">
        <v>0</v>
      </c>
      <c r="K391" s="69">
        <v>120</v>
      </c>
      <c r="L391" s="69">
        <v>0</v>
      </c>
      <c r="M391" s="69">
        <v>0</v>
      </c>
      <c r="N391" s="69">
        <v>206</v>
      </c>
      <c r="O391" s="69" t="s">
        <v>30</v>
      </c>
      <c r="P391" s="70">
        <f t="shared" ref="P391:P454" si="21">$U391</f>
        <v>4.3036875992085557E-3</v>
      </c>
      <c r="Q391" s="11">
        <v>3.1892413790062068E-3</v>
      </c>
      <c r="R391" s="12">
        <v>3.1479538300104932E-4</v>
      </c>
      <c r="S391" s="13">
        <v>6.8853972609018792E-4</v>
      </c>
      <c r="T391" s="12">
        <v>1.1111111111111112E-4</v>
      </c>
      <c r="U391" s="14">
        <v>4.3036875992085557E-3</v>
      </c>
    </row>
    <row r="392" spans="1:21" ht="16.5" thickTop="1" thickBot="1">
      <c r="A392" s="65" t="s">
        <v>815</v>
      </c>
      <c r="B392" s="66" t="s">
        <v>816</v>
      </c>
      <c r="C392" s="67">
        <v>1370.5</v>
      </c>
      <c r="D392" s="67">
        <v>2359</v>
      </c>
      <c r="E392" s="67">
        <f t="shared" si="20"/>
        <v>1864.75</v>
      </c>
      <c r="F392" s="68">
        <v>6172</v>
      </c>
      <c r="G392" s="68">
        <f t="shared" si="19"/>
        <v>8036.75</v>
      </c>
      <c r="H392" s="69">
        <v>535</v>
      </c>
      <c r="I392" s="73">
        <v>189</v>
      </c>
      <c r="J392" s="69">
        <v>0</v>
      </c>
      <c r="K392" s="69">
        <v>30</v>
      </c>
      <c r="L392" s="69">
        <v>0</v>
      </c>
      <c r="M392" s="69">
        <v>0</v>
      </c>
      <c r="N392" s="69">
        <v>2</v>
      </c>
      <c r="O392" s="69" t="s">
        <v>23</v>
      </c>
      <c r="P392" s="70">
        <f t="shared" si="21"/>
        <v>4.3287976898322774E-4</v>
      </c>
      <c r="Q392" s="11">
        <v>1.274358980103958E-4</v>
      </c>
      <c r="R392" s="12">
        <v>1.689145957566606E-4</v>
      </c>
      <c r="S392" s="13">
        <v>1.3652927521617137E-4</v>
      </c>
      <c r="T392" s="12">
        <v>0</v>
      </c>
      <c r="U392" s="14">
        <v>4.3287976898322774E-4</v>
      </c>
    </row>
    <row r="393" spans="1:21" ht="16.5" thickTop="1" thickBot="1">
      <c r="A393" s="65" t="s">
        <v>817</v>
      </c>
      <c r="B393" s="66" t="s">
        <v>818</v>
      </c>
      <c r="C393" s="67">
        <v>44094.78</v>
      </c>
      <c r="D393" s="67">
        <v>49522.48</v>
      </c>
      <c r="E393" s="67">
        <f t="shared" si="20"/>
        <v>46808.630000000005</v>
      </c>
      <c r="F393" s="68">
        <v>52697</v>
      </c>
      <c r="G393" s="68">
        <f t="shared" si="19"/>
        <v>99505.63</v>
      </c>
      <c r="H393" s="69">
        <v>319</v>
      </c>
      <c r="I393" s="73">
        <v>168</v>
      </c>
      <c r="J393" s="69">
        <v>0</v>
      </c>
      <c r="K393" s="69">
        <v>30</v>
      </c>
      <c r="L393" s="69">
        <v>0</v>
      </c>
      <c r="M393" s="69">
        <v>0</v>
      </c>
      <c r="N393" s="69">
        <v>145</v>
      </c>
      <c r="O393" s="69" t="s">
        <v>30</v>
      </c>
      <c r="P393" s="70">
        <f t="shared" si="21"/>
        <v>2.0845212806171907E-3</v>
      </c>
      <c r="Q393" s="11">
        <v>1.5778255284959941E-3</v>
      </c>
      <c r="R393" s="12">
        <v>9.7970465538863155E-5</v>
      </c>
      <c r="S393" s="13">
        <v>2.9761417547122243E-4</v>
      </c>
      <c r="T393" s="12">
        <v>1.1111111111111112E-4</v>
      </c>
      <c r="U393" s="14">
        <v>2.0845212806171907E-3</v>
      </c>
    </row>
    <row r="394" spans="1:21" ht="16.5" thickTop="1" thickBot="1">
      <c r="A394" s="65" t="s">
        <v>819</v>
      </c>
      <c r="B394" s="66" t="s">
        <v>820</v>
      </c>
      <c r="C394" s="67">
        <v>5446</v>
      </c>
      <c r="D394" s="67">
        <v>6044</v>
      </c>
      <c r="E394" s="67">
        <f t="shared" si="20"/>
        <v>5745</v>
      </c>
      <c r="F394" s="68">
        <v>10675</v>
      </c>
      <c r="G394" s="68">
        <f t="shared" si="19"/>
        <v>16420</v>
      </c>
      <c r="H394" s="69">
        <v>360</v>
      </c>
      <c r="I394" s="73">
        <v>69</v>
      </c>
      <c r="J394" s="69">
        <v>0</v>
      </c>
      <c r="K394" s="69">
        <v>150</v>
      </c>
      <c r="L394" s="69">
        <v>0</v>
      </c>
      <c r="M394" s="69">
        <v>5</v>
      </c>
      <c r="N394" s="69">
        <v>4</v>
      </c>
      <c r="O394" s="69" t="s">
        <v>23</v>
      </c>
      <c r="P394" s="70">
        <f t="shared" si="21"/>
        <v>4.4164860475607789E-4</v>
      </c>
      <c r="Q394" s="11">
        <v>2.603661237851991E-4</v>
      </c>
      <c r="R394" s="12">
        <v>1.1056228085890512E-4</v>
      </c>
      <c r="S394" s="13">
        <v>7.072020011197365E-5</v>
      </c>
      <c r="T394" s="12">
        <v>0</v>
      </c>
      <c r="U394" s="14">
        <v>4.4164860475607789E-4</v>
      </c>
    </row>
    <row r="395" spans="1:21" ht="16.5" thickTop="1" thickBot="1">
      <c r="A395" s="65" t="s">
        <v>821</v>
      </c>
      <c r="B395" s="66" t="s">
        <v>822</v>
      </c>
      <c r="C395" s="67">
        <v>1912.5</v>
      </c>
      <c r="D395" s="67">
        <v>1828</v>
      </c>
      <c r="E395" s="67">
        <f t="shared" si="20"/>
        <v>1870.25</v>
      </c>
      <c r="F395" s="68">
        <v>8375</v>
      </c>
      <c r="G395" s="68">
        <f t="shared" si="19"/>
        <v>10245.25</v>
      </c>
      <c r="H395" s="69">
        <v>1200</v>
      </c>
      <c r="I395" s="73">
        <v>196</v>
      </c>
      <c r="J395" s="69">
        <v>0</v>
      </c>
      <c r="K395" s="69">
        <v>155</v>
      </c>
      <c r="L395" s="69">
        <v>507</v>
      </c>
      <c r="M395" s="69">
        <v>0</v>
      </c>
      <c r="N395" s="69">
        <v>90</v>
      </c>
      <c r="O395" s="69" t="s">
        <v>30</v>
      </c>
      <c r="P395" s="70">
        <f t="shared" si="21"/>
        <v>1.0762507982208182E-3</v>
      </c>
      <c r="Q395" s="11">
        <v>1.6245530022596292E-4</v>
      </c>
      <c r="R395" s="12">
        <v>3.6854093619635042E-4</v>
      </c>
      <c r="S395" s="13">
        <v>4.3414345068739377E-4</v>
      </c>
      <c r="T395" s="12">
        <v>1.1111111111111112E-4</v>
      </c>
      <c r="U395" s="14">
        <v>1.0762507982208182E-3</v>
      </c>
    </row>
    <row r="396" spans="1:21" ht="16.5" thickTop="1" thickBot="1">
      <c r="A396" s="65" t="s">
        <v>823</v>
      </c>
      <c r="B396" s="66" t="s">
        <v>824</v>
      </c>
      <c r="C396" s="67">
        <v>3990</v>
      </c>
      <c r="D396" s="67">
        <v>3510</v>
      </c>
      <c r="E396" s="67">
        <f t="shared" si="20"/>
        <v>3750</v>
      </c>
      <c r="F396" s="68">
        <v>32944</v>
      </c>
      <c r="G396" s="68">
        <f t="shared" si="19"/>
        <v>36694</v>
      </c>
      <c r="H396" s="69">
        <v>2234</v>
      </c>
      <c r="I396" s="73">
        <v>258</v>
      </c>
      <c r="J396" s="69">
        <v>23</v>
      </c>
      <c r="K396" s="69">
        <v>0</v>
      </c>
      <c r="L396" s="69">
        <v>121</v>
      </c>
      <c r="M396" s="69">
        <v>0</v>
      </c>
      <c r="N396" s="69">
        <v>141</v>
      </c>
      <c r="O396" s="69" t="s">
        <v>30</v>
      </c>
      <c r="P396" s="70">
        <f t="shared" si="21"/>
        <v>1.8511484999609018E-3</v>
      </c>
      <c r="Q396" s="11">
        <v>5.8184376042473183E-4</v>
      </c>
      <c r="R396" s="12">
        <v>7.0637012770967172E-4</v>
      </c>
      <c r="S396" s="13">
        <v>4.5182350071538719E-4</v>
      </c>
      <c r="T396" s="12">
        <v>1.1111111111111112E-4</v>
      </c>
      <c r="U396" s="14">
        <v>1.8511484999609018E-3</v>
      </c>
    </row>
    <row r="397" spans="1:21" ht="16.5" thickTop="1" thickBot="1">
      <c r="A397" s="65" t="s">
        <v>825</v>
      </c>
      <c r="B397" s="66" t="s">
        <v>826</v>
      </c>
      <c r="C397" s="67">
        <v>4396</v>
      </c>
      <c r="D397" s="67">
        <v>4984</v>
      </c>
      <c r="E397" s="67">
        <f t="shared" si="20"/>
        <v>4690</v>
      </c>
      <c r="F397" s="68">
        <v>9619</v>
      </c>
      <c r="G397" s="68">
        <f t="shared" si="19"/>
        <v>14309</v>
      </c>
      <c r="H397" s="69">
        <v>1200</v>
      </c>
      <c r="I397" s="73">
        <v>455</v>
      </c>
      <c r="J397" s="69">
        <v>0</v>
      </c>
      <c r="K397" s="69">
        <v>0</v>
      </c>
      <c r="L397" s="69">
        <v>0</v>
      </c>
      <c r="M397" s="69">
        <v>0</v>
      </c>
      <c r="N397" s="69">
        <v>12</v>
      </c>
      <c r="O397" s="69" t="s">
        <v>30</v>
      </c>
      <c r="P397" s="70">
        <f t="shared" si="21"/>
        <v>9.8255001727811254E-4</v>
      </c>
      <c r="Q397" s="11">
        <v>2.2689274453364277E-4</v>
      </c>
      <c r="R397" s="12">
        <v>3.6854093619635042E-4</v>
      </c>
      <c r="S397" s="13">
        <v>2.7600522543700826E-4</v>
      </c>
      <c r="T397" s="12">
        <v>1.1111111111111112E-4</v>
      </c>
      <c r="U397" s="14">
        <v>9.8255001727811254E-4</v>
      </c>
    </row>
    <row r="398" spans="1:21" ht="16.5" thickTop="1" thickBot="1">
      <c r="A398" s="65" t="s">
        <v>827</v>
      </c>
      <c r="B398" s="66" t="s">
        <v>828</v>
      </c>
      <c r="C398" s="67">
        <v>5216</v>
      </c>
      <c r="D398" s="67">
        <v>5216</v>
      </c>
      <c r="E398" s="67">
        <f t="shared" si="20"/>
        <v>5216</v>
      </c>
      <c r="F398" s="68">
        <v>8093</v>
      </c>
      <c r="G398" s="68">
        <f t="shared" si="19"/>
        <v>13309</v>
      </c>
      <c r="H398" s="69">
        <v>1450</v>
      </c>
      <c r="I398" s="73">
        <v>380</v>
      </c>
      <c r="J398" s="69">
        <v>0</v>
      </c>
      <c r="K398" s="69">
        <v>40</v>
      </c>
      <c r="L398" s="69">
        <v>60</v>
      </c>
      <c r="M398" s="69">
        <v>0</v>
      </c>
      <c r="N398" s="69">
        <v>0</v>
      </c>
      <c r="O398" s="69" t="s">
        <v>23</v>
      </c>
      <c r="P398" s="70">
        <f t="shared" si="21"/>
        <v>9.1861047206807586E-4</v>
      </c>
      <c r="Q398" s="11">
        <v>2.1103609874891687E-4</v>
      </c>
      <c r="R398" s="12">
        <v>4.453202979039234E-4</v>
      </c>
      <c r="S398" s="13">
        <v>2.6225407541523559E-4</v>
      </c>
      <c r="T398" s="12">
        <v>0</v>
      </c>
      <c r="U398" s="14">
        <v>9.1861047206807586E-4</v>
      </c>
    </row>
    <row r="399" spans="1:21" ht="16.5" thickTop="1" thickBot="1">
      <c r="A399" s="65" t="s">
        <v>829</v>
      </c>
      <c r="B399" s="66" t="s">
        <v>830</v>
      </c>
      <c r="C399" s="67">
        <v>746</v>
      </c>
      <c r="D399" s="67">
        <v>696</v>
      </c>
      <c r="E399" s="67">
        <f t="shared" si="20"/>
        <v>721</v>
      </c>
      <c r="F399" s="68">
        <v>461</v>
      </c>
      <c r="G399" s="68">
        <f t="shared" si="19"/>
        <v>1182</v>
      </c>
      <c r="H399" s="69">
        <v>112</v>
      </c>
      <c r="I399" s="73" t="s">
        <v>0</v>
      </c>
      <c r="J399" s="69">
        <v>0</v>
      </c>
      <c r="K399" s="69">
        <v>26</v>
      </c>
      <c r="L399" s="69">
        <v>54</v>
      </c>
      <c r="M399" s="69">
        <v>54</v>
      </c>
      <c r="N399" s="69">
        <v>3</v>
      </c>
      <c r="O399" s="69" t="s">
        <v>30</v>
      </c>
      <c r="P399" s="70">
        <f t="shared" si="21"/>
        <v>1.8389532050475362E-4</v>
      </c>
      <c r="Q399" s="11">
        <v>1.8742555317546004E-5</v>
      </c>
      <c r="R399" s="12">
        <v>3.4397154044992707E-5</v>
      </c>
      <c r="S399" s="13">
        <v>1.964450003110379E-5</v>
      </c>
      <c r="T399" s="12">
        <v>1.1111111111111112E-4</v>
      </c>
      <c r="U399" s="14">
        <v>1.8389532050475362E-4</v>
      </c>
    </row>
    <row r="400" spans="1:21" ht="16.5" thickTop="1" thickBot="1">
      <c r="A400" s="65" t="s">
        <v>831</v>
      </c>
      <c r="B400" s="66" t="s">
        <v>832</v>
      </c>
      <c r="C400" s="67">
        <v>20838</v>
      </c>
      <c r="D400" s="67">
        <v>22697</v>
      </c>
      <c r="E400" s="67">
        <f t="shared" si="20"/>
        <v>21767.5</v>
      </c>
      <c r="F400" s="68">
        <v>71283</v>
      </c>
      <c r="G400" s="68">
        <f t="shared" si="19"/>
        <v>93050.5</v>
      </c>
      <c r="H400" s="69">
        <v>2000</v>
      </c>
      <c r="I400" s="73">
        <v>1221</v>
      </c>
      <c r="J400" s="69">
        <v>0</v>
      </c>
      <c r="K400" s="69">
        <v>169</v>
      </c>
      <c r="L400" s="69">
        <v>0</v>
      </c>
      <c r="M400" s="69">
        <v>0</v>
      </c>
      <c r="N400" s="69">
        <v>170</v>
      </c>
      <c r="O400" s="69" t="s">
        <v>30</v>
      </c>
      <c r="P400" s="70">
        <f t="shared" si="21"/>
        <v>3.5127610913006369E-3</v>
      </c>
      <c r="Q400" s="11">
        <v>1.4754688185916363E-3</v>
      </c>
      <c r="R400" s="12">
        <v>1.3820285107363141E-3</v>
      </c>
      <c r="S400" s="13">
        <v>5.4415265086157503E-4</v>
      </c>
      <c r="T400" s="12">
        <v>1.1111111111111112E-4</v>
      </c>
      <c r="U400" s="14">
        <v>3.5127610913006369E-3</v>
      </c>
    </row>
    <row r="401" spans="1:21" ht="16.5" thickTop="1" thickBot="1">
      <c r="A401" s="65" t="s">
        <v>833</v>
      </c>
      <c r="B401" s="66" t="s">
        <v>834</v>
      </c>
      <c r="C401" s="67">
        <v>375</v>
      </c>
      <c r="D401" s="67">
        <v>365</v>
      </c>
      <c r="E401" s="67">
        <f t="shared" si="20"/>
        <v>370</v>
      </c>
      <c r="F401" s="68">
        <v>23168</v>
      </c>
      <c r="G401" s="68">
        <f t="shared" si="19"/>
        <v>23538</v>
      </c>
      <c r="H401" s="69">
        <v>391</v>
      </c>
      <c r="I401" s="73">
        <v>273</v>
      </c>
      <c r="J401" s="69">
        <v>0</v>
      </c>
      <c r="K401" s="69">
        <v>302</v>
      </c>
      <c r="L401" s="69">
        <v>25</v>
      </c>
      <c r="M401" s="69">
        <v>20</v>
      </c>
      <c r="N401" s="69">
        <v>74</v>
      </c>
      <c r="O401" s="69" t="s">
        <v>30</v>
      </c>
      <c r="P401" s="70">
        <f t="shared" si="21"/>
        <v>1.0585837021290254E-3</v>
      </c>
      <c r="Q401" s="11">
        <v>3.7323372848087799E-4</v>
      </c>
      <c r="R401" s="12">
        <v>1.1946868681698359E-4</v>
      </c>
      <c r="S401" s="13">
        <v>4.5477017572005278E-4</v>
      </c>
      <c r="T401" s="12">
        <v>1.1111111111111112E-4</v>
      </c>
      <c r="U401" s="14">
        <v>1.0585837021290254E-3</v>
      </c>
    </row>
    <row r="402" spans="1:21" ht="16.5" thickTop="1" thickBot="1">
      <c r="A402" s="65" t="s">
        <v>387</v>
      </c>
      <c r="B402" s="66" t="s">
        <v>835</v>
      </c>
      <c r="C402" s="67">
        <v>3071.7</v>
      </c>
      <c r="D402" s="67">
        <v>5066.5999999999985</v>
      </c>
      <c r="E402" s="67">
        <f t="shared" si="20"/>
        <v>4069.1499999999992</v>
      </c>
      <c r="F402" s="68">
        <v>91278</v>
      </c>
      <c r="G402" s="68">
        <f t="shared" si="19"/>
        <v>95347.15</v>
      </c>
      <c r="H402" s="69">
        <v>2500</v>
      </c>
      <c r="I402" s="73">
        <v>1579</v>
      </c>
      <c r="J402" s="69">
        <v>0</v>
      </c>
      <c r="K402" s="69">
        <v>250</v>
      </c>
      <c r="L402" s="69">
        <v>150</v>
      </c>
      <c r="M402" s="69">
        <v>0</v>
      </c>
      <c r="N402" s="69">
        <v>509</v>
      </c>
      <c r="O402" s="69" t="s">
        <v>30</v>
      </c>
      <c r="P402" s="70">
        <f t="shared" si="21"/>
        <v>3.734474514447467E-3</v>
      </c>
      <c r="Q402" s="11">
        <v>1.5118859841331269E-3</v>
      </c>
      <c r="R402" s="12">
        <v>7.6779361707573004E-4</v>
      </c>
      <c r="S402" s="13">
        <v>1.3436838021274992E-3</v>
      </c>
      <c r="T402" s="12">
        <v>1.1111111111111112E-4</v>
      </c>
      <c r="U402" s="14">
        <v>3.734474514447467E-3</v>
      </c>
    </row>
    <row r="403" spans="1:21" ht="16.5" thickTop="1" thickBot="1">
      <c r="A403" s="65" t="s">
        <v>223</v>
      </c>
      <c r="B403" s="66" t="s">
        <v>836</v>
      </c>
      <c r="C403" s="67">
        <v>4256</v>
      </c>
      <c r="D403" s="67">
        <v>5335</v>
      </c>
      <c r="E403" s="67">
        <f t="shared" si="20"/>
        <v>4795.5</v>
      </c>
      <c r="F403" s="68">
        <v>83468</v>
      </c>
      <c r="G403" s="68">
        <f t="shared" si="19"/>
        <v>88263.5</v>
      </c>
      <c r="H403" s="69">
        <v>27000</v>
      </c>
      <c r="I403" s="73">
        <v>3195</v>
      </c>
      <c r="J403" s="69">
        <v>0</v>
      </c>
      <c r="K403" s="69">
        <v>300</v>
      </c>
      <c r="L403" s="69">
        <v>0</v>
      </c>
      <c r="M403" s="69">
        <v>0</v>
      </c>
      <c r="N403" s="69">
        <v>1000</v>
      </c>
      <c r="O403" s="69" t="s">
        <v>30</v>
      </c>
      <c r="P403" s="70">
        <f t="shared" si="21"/>
        <v>1.1333151783172131E-2</v>
      </c>
      <c r="Q403" s="11">
        <v>1.3995630552201535E-3</v>
      </c>
      <c r="R403" s="12">
        <v>8.2921710644178834E-3</v>
      </c>
      <c r="S403" s="13">
        <v>1.5303065524229853E-3</v>
      </c>
      <c r="T403" s="12">
        <v>1.1111111111111112E-4</v>
      </c>
      <c r="U403" s="14">
        <v>1.1333151783172131E-2</v>
      </c>
    </row>
    <row r="404" spans="1:21" ht="16.5" thickTop="1" thickBot="1">
      <c r="A404" s="65" t="s">
        <v>837</v>
      </c>
      <c r="B404" s="66" t="s">
        <v>838</v>
      </c>
      <c r="C404" s="67">
        <v>5631</v>
      </c>
      <c r="D404" s="67">
        <v>7430</v>
      </c>
      <c r="E404" s="67">
        <f t="shared" si="20"/>
        <v>6530.5</v>
      </c>
      <c r="F404" s="68">
        <v>3153</v>
      </c>
      <c r="G404" s="68">
        <f t="shared" si="19"/>
        <v>9683.5</v>
      </c>
      <c r="H404" s="69">
        <v>300</v>
      </c>
      <c r="I404" s="73">
        <v>257</v>
      </c>
      <c r="J404" s="69">
        <v>0</v>
      </c>
      <c r="K404" s="69">
        <v>120</v>
      </c>
      <c r="L404" s="69">
        <v>0</v>
      </c>
      <c r="M404" s="69">
        <v>0</v>
      </c>
      <c r="N404" s="69">
        <v>28</v>
      </c>
      <c r="O404" s="69" t="s">
        <v>30</v>
      </c>
      <c r="P404" s="70">
        <f t="shared" si="21"/>
        <v>5.9056372498672701E-4</v>
      </c>
      <c r="Q404" s="11">
        <v>1.5354782945639316E-4</v>
      </c>
      <c r="R404" s="12">
        <v>9.2135234049087604E-5</v>
      </c>
      <c r="S404" s="13">
        <v>2.3376955037013509E-4</v>
      </c>
      <c r="T404" s="12">
        <v>1.1111111111111112E-4</v>
      </c>
      <c r="U404" s="14">
        <v>5.9056372498672701E-4</v>
      </c>
    </row>
    <row r="405" spans="1:21" ht="16.5" thickTop="1" thickBot="1">
      <c r="A405" s="65" t="s">
        <v>839</v>
      </c>
      <c r="B405" s="66" t="s">
        <v>840</v>
      </c>
      <c r="C405" s="67">
        <v>1582</v>
      </c>
      <c r="D405" s="67">
        <v>1265</v>
      </c>
      <c r="E405" s="67">
        <f t="shared" si="20"/>
        <v>1423.5</v>
      </c>
      <c r="F405" s="68">
        <v>4429</v>
      </c>
      <c r="G405" s="68">
        <f t="shared" si="19"/>
        <v>5852.5</v>
      </c>
      <c r="H405" s="69">
        <v>2554</v>
      </c>
      <c r="I405" s="73">
        <v>1164</v>
      </c>
      <c r="J405" s="69">
        <v>0</v>
      </c>
      <c r="K405" s="69">
        <v>153</v>
      </c>
      <c r="L405" s="69">
        <v>0</v>
      </c>
      <c r="M405" s="69">
        <v>0</v>
      </c>
      <c r="N405" s="69">
        <v>1200</v>
      </c>
      <c r="O405" s="69" t="s">
        <v>30</v>
      </c>
      <c r="P405" s="70">
        <f t="shared" si="21"/>
        <v>1.5137804656028115E-3</v>
      </c>
      <c r="Q405" s="11">
        <v>9.2801019455108268E-5</v>
      </c>
      <c r="R405" s="12">
        <v>7.8437795920456577E-4</v>
      </c>
      <c r="S405" s="13">
        <v>5.254903758320264E-4</v>
      </c>
      <c r="T405" s="12">
        <v>1.1111111111111112E-4</v>
      </c>
      <c r="U405" s="14">
        <v>1.5137804656028115E-3</v>
      </c>
    </row>
    <row r="406" spans="1:21" ht="16.5" thickTop="1" thickBot="1">
      <c r="A406" s="65" t="s">
        <v>841</v>
      </c>
      <c r="B406" s="66" t="s">
        <v>842</v>
      </c>
      <c r="C406" s="67">
        <v>971</v>
      </c>
      <c r="D406" s="67">
        <v>1389</v>
      </c>
      <c r="E406" s="67">
        <f t="shared" si="20"/>
        <v>1180</v>
      </c>
      <c r="F406" s="68">
        <v>1756</v>
      </c>
      <c r="G406" s="68">
        <f t="shared" si="19"/>
        <v>2936</v>
      </c>
      <c r="H406" s="69">
        <v>850</v>
      </c>
      <c r="I406" s="73">
        <v>328</v>
      </c>
      <c r="J406" s="69">
        <v>0</v>
      </c>
      <c r="K406" s="69">
        <v>120</v>
      </c>
      <c r="L406" s="69">
        <v>140</v>
      </c>
      <c r="M406" s="69">
        <v>40</v>
      </c>
      <c r="N406" s="69">
        <v>30</v>
      </c>
      <c r="O406" s="69" t="s">
        <v>30</v>
      </c>
      <c r="P406" s="70">
        <f t="shared" si="21"/>
        <v>7.2074335556526346E-4</v>
      </c>
      <c r="Q406" s="11">
        <v>4.6555112023955214E-5</v>
      </c>
      <c r="R406" s="12">
        <v>2.4876513193253653E-4</v>
      </c>
      <c r="S406" s="13">
        <v>3.1431200049766064E-4</v>
      </c>
      <c r="T406" s="12">
        <v>1.1111111111111112E-4</v>
      </c>
      <c r="U406" s="14">
        <v>7.2074335556526346E-4</v>
      </c>
    </row>
    <row r="407" spans="1:21" ht="16.5" thickTop="1" thickBot="1">
      <c r="A407" s="65" t="s">
        <v>843</v>
      </c>
      <c r="B407" s="66" t="s">
        <v>844</v>
      </c>
      <c r="C407" s="67">
        <v>439</v>
      </c>
      <c r="D407" s="67">
        <v>430.45</v>
      </c>
      <c r="E407" s="67">
        <f t="shared" si="20"/>
        <v>434.72500000000002</v>
      </c>
      <c r="F407" s="68">
        <v>2374</v>
      </c>
      <c r="G407" s="68">
        <f t="shared" si="19"/>
        <v>2808.7249999999999</v>
      </c>
      <c r="H407" s="69">
        <v>905</v>
      </c>
      <c r="I407" s="73">
        <v>540</v>
      </c>
      <c r="J407" s="69"/>
      <c r="K407" s="69">
        <v>105</v>
      </c>
      <c r="L407" s="69"/>
      <c r="M407" s="69"/>
      <c r="N407" s="69">
        <v>76</v>
      </c>
      <c r="O407" s="69" t="s">
        <v>30</v>
      </c>
      <c r="P407" s="70">
        <f t="shared" si="21"/>
        <v>7.0947489742586309E-4</v>
      </c>
      <c r="Q407" s="11">
        <v>4.4536957431704219E-5</v>
      </c>
      <c r="R407" s="12">
        <v>2.7794128938141426E-4</v>
      </c>
      <c r="S407" s="13">
        <v>3.8699665061274463E-4</v>
      </c>
      <c r="T407" s="12">
        <v>0</v>
      </c>
      <c r="U407" s="14">
        <v>7.0947489742586309E-4</v>
      </c>
    </row>
    <row r="408" spans="1:21" ht="16.5" thickTop="1" thickBot="1">
      <c r="A408" s="65" t="s">
        <v>845</v>
      </c>
      <c r="B408" s="66" t="s">
        <v>846</v>
      </c>
      <c r="C408" s="67">
        <v>6658.5</v>
      </c>
      <c r="D408" s="67">
        <v>5038.5</v>
      </c>
      <c r="E408" s="67">
        <f t="shared" si="20"/>
        <v>5848.5</v>
      </c>
      <c r="F408" s="68">
        <v>14128</v>
      </c>
      <c r="G408" s="68">
        <f t="shared" si="19"/>
        <v>19976.5</v>
      </c>
      <c r="H408" s="69">
        <v>1450</v>
      </c>
      <c r="I408" s="73">
        <v>326</v>
      </c>
      <c r="J408" s="69">
        <v>0</v>
      </c>
      <c r="K408" s="69">
        <v>375</v>
      </c>
      <c r="L408" s="69">
        <v>40</v>
      </c>
      <c r="M408" s="69">
        <v>0</v>
      </c>
      <c r="N408" s="69">
        <v>35</v>
      </c>
      <c r="O408" s="69" t="s">
        <v>30</v>
      </c>
      <c r="P408" s="70">
        <f t="shared" si="21"/>
        <v>1.4585977944605042E-3</v>
      </c>
      <c r="Q408" s="11">
        <v>3.1676028451857674E-4</v>
      </c>
      <c r="R408" s="12">
        <v>4.453202979039234E-4</v>
      </c>
      <c r="S408" s="13">
        <v>5.8540610092689294E-4</v>
      </c>
      <c r="T408" s="12">
        <v>1.1111111111111112E-4</v>
      </c>
      <c r="U408" s="14">
        <v>1.4585977944605042E-3</v>
      </c>
    </row>
    <row r="409" spans="1:21" ht="16.5" thickTop="1" thickBot="1">
      <c r="A409" s="65" t="s">
        <v>847</v>
      </c>
      <c r="B409" s="66" t="s">
        <v>848</v>
      </c>
      <c r="C409" s="67">
        <v>11742</v>
      </c>
      <c r="D409" s="67">
        <v>8771.7000000000007</v>
      </c>
      <c r="E409" s="67">
        <f t="shared" si="20"/>
        <v>10256.85</v>
      </c>
      <c r="F409" s="68">
        <v>19754</v>
      </c>
      <c r="G409" s="68">
        <f t="shared" si="19"/>
        <v>30010.85</v>
      </c>
      <c r="H409" s="69">
        <v>930</v>
      </c>
      <c r="I409" s="73">
        <v>530</v>
      </c>
      <c r="J409" s="69">
        <v>0</v>
      </c>
      <c r="K409" s="69">
        <v>152</v>
      </c>
      <c r="L409" s="69">
        <v>0</v>
      </c>
      <c r="M409" s="69">
        <v>0</v>
      </c>
      <c r="N409" s="69">
        <v>65</v>
      </c>
      <c r="O409" s="69" t="s">
        <v>30</v>
      </c>
      <c r="P409" s="70">
        <f t="shared" si="21"/>
        <v>1.1368202802301696E-3</v>
      </c>
      <c r="Q409" s="11">
        <v>4.7587141814854096E-4</v>
      </c>
      <c r="R409" s="12">
        <v>2.8561922555217154E-4</v>
      </c>
      <c r="S409" s="13">
        <v>2.6421852541834597E-4</v>
      </c>
      <c r="T409" s="12">
        <v>1.1111111111111112E-4</v>
      </c>
      <c r="U409" s="14">
        <v>1.1368202802301696E-3</v>
      </c>
    </row>
    <row r="410" spans="1:21" ht="16.5" thickTop="1" thickBot="1">
      <c r="A410" s="65" t="s">
        <v>849</v>
      </c>
      <c r="B410" s="66" t="s">
        <v>850</v>
      </c>
      <c r="C410" s="67">
        <v>360</v>
      </c>
      <c r="D410" s="67">
        <v>1408</v>
      </c>
      <c r="E410" s="67">
        <f t="shared" si="20"/>
        <v>884</v>
      </c>
      <c r="F410" s="68">
        <v>8473</v>
      </c>
      <c r="G410" s="68">
        <f t="shared" si="19"/>
        <v>9357</v>
      </c>
      <c r="H410" s="69">
        <v>330</v>
      </c>
      <c r="I410" s="73">
        <v>234</v>
      </c>
      <c r="J410" s="69">
        <v>0</v>
      </c>
      <c r="K410" s="69">
        <v>117</v>
      </c>
      <c r="L410" s="69">
        <v>0</v>
      </c>
      <c r="M410" s="69">
        <v>0</v>
      </c>
      <c r="N410" s="69">
        <v>45</v>
      </c>
      <c r="O410" s="69" t="s">
        <v>30</v>
      </c>
      <c r="P410" s="70">
        <f t="shared" si="21"/>
        <v>5.4155990345894247E-4</v>
      </c>
      <c r="Q410" s="11">
        <v>1.4837063460768014E-4</v>
      </c>
      <c r="R410" s="12">
        <v>1.0134875745399635E-4</v>
      </c>
      <c r="S410" s="13">
        <v>1.8072940028615489E-4</v>
      </c>
      <c r="T410" s="12">
        <v>1.1111111111111112E-4</v>
      </c>
      <c r="U410" s="14">
        <v>5.4155990345894247E-4</v>
      </c>
    </row>
    <row r="411" spans="1:21" ht="16.5" thickTop="1" thickBot="1">
      <c r="A411" s="65" t="s">
        <v>851</v>
      </c>
      <c r="B411" s="66" t="s">
        <v>852</v>
      </c>
      <c r="C411" s="67">
        <v>1516</v>
      </c>
      <c r="D411" s="67">
        <v>1694</v>
      </c>
      <c r="E411" s="67">
        <f t="shared" si="20"/>
        <v>1605</v>
      </c>
      <c r="F411" s="68">
        <v>91730</v>
      </c>
      <c r="G411" s="68">
        <f t="shared" si="19"/>
        <v>93335</v>
      </c>
      <c r="H411" s="69">
        <v>2820</v>
      </c>
      <c r="I411" s="73">
        <v>374</v>
      </c>
      <c r="J411" s="69">
        <v>0</v>
      </c>
      <c r="K411" s="69">
        <v>155</v>
      </c>
      <c r="L411" s="69">
        <v>140</v>
      </c>
      <c r="M411" s="69">
        <v>0</v>
      </c>
      <c r="N411" s="69">
        <v>180</v>
      </c>
      <c r="O411" s="69" t="s">
        <v>30</v>
      </c>
      <c r="P411" s="70">
        <f t="shared" si="21"/>
        <v>3.4132875907996853E-3</v>
      </c>
      <c r="Q411" s="11">
        <v>1.479980034317391E-3</v>
      </c>
      <c r="R411" s="12">
        <v>9.588206690041716E-4</v>
      </c>
      <c r="S411" s="13">
        <v>8.6337577636701169E-4</v>
      </c>
      <c r="T411" s="12">
        <v>1.1111111111111112E-4</v>
      </c>
      <c r="U411" s="14">
        <v>3.4132875907996853E-3</v>
      </c>
    </row>
    <row r="412" spans="1:21" ht="16.5" thickTop="1" thickBot="1">
      <c r="A412" s="65" t="s">
        <v>853</v>
      </c>
      <c r="B412" s="66" t="s">
        <v>854</v>
      </c>
      <c r="C412" s="67">
        <v>2332.1</v>
      </c>
      <c r="D412" s="67">
        <v>3038.1000000000004</v>
      </c>
      <c r="E412" s="67">
        <f t="shared" si="20"/>
        <v>2685.1000000000004</v>
      </c>
      <c r="F412" s="68">
        <v>2597</v>
      </c>
      <c r="G412" s="68">
        <f t="shared" si="19"/>
        <v>5282.1</v>
      </c>
      <c r="H412" s="69">
        <v>295</v>
      </c>
      <c r="I412" s="73">
        <v>202</v>
      </c>
      <c r="J412" s="69">
        <v>0</v>
      </c>
      <c r="K412" s="69">
        <v>103</v>
      </c>
      <c r="L412" s="69">
        <v>61</v>
      </c>
      <c r="M412" s="69">
        <v>0</v>
      </c>
      <c r="N412" s="69">
        <v>23</v>
      </c>
      <c r="O412" s="69" t="s">
        <v>23</v>
      </c>
      <c r="P412" s="70">
        <f t="shared" si="21"/>
        <v>3.1972533574460484E-4</v>
      </c>
      <c r="Q412" s="11">
        <v>8.3756388699500635E-5</v>
      </c>
      <c r="R412" s="12">
        <v>9.0599646814936143E-5</v>
      </c>
      <c r="S412" s="13">
        <v>1.4536930023016805E-4</v>
      </c>
      <c r="T412" s="12">
        <v>0</v>
      </c>
      <c r="U412" s="14">
        <v>3.1972533574460484E-4</v>
      </c>
    </row>
    <row r="413" spans="1:21" ht="16.5" thickTop="1" thickBot="1">
      <c r="A413" s="65" t="s">
        <v>855</v>
      </c>
      <c r="B413" s="66" t="s">
        <v>856</v>
      </c>
      <c r="C413" s="67">
        <v>735</v>
      </c>
      <c r="D413" s="67">
        <v>825</v>
      </c>
      <c r="E413" s="67">
        <f t="shared" si="20"/>
        <v>780</v>
      </c>
      <c r="F413" s="68">
        <v>63468</v>
      </c>
      <c r="G413" s="68">
        <f t="shared" si="19"/>
        <v>64248</v>
      </c>
      <c r="H413" s="69">
        <v>1700</v>
      </c>
      <c r="I413" s="73">
        <v>294</v>
      </c>
      <c r="J413" s="69">
        <v>0</v>
      </c>
      <c r="K413" s="69">
        <v>510</v>
      </c>
      <c r="L413" s="69">
        <v>0</v>
      </c>
      <c r="M413" s="69">
        <v>0</v>
      </c>
      <c r="N413" s="69">
        <v>200</v>
      </c>
      <c r="O413" s="69" t="s">
        <v>30</v>
      </c>
      <c r="P413" s="70">
        <f t="shared" si="21"/>
        <v>2.9730611761914064E-3</v>
      </c>
      <c r="Q413" s="11">
        <v>1.0187577783770689E-3</v>
      </c>
      <c r="R413" s="12">
        <v>5.2209965961149643E-4</v>
      </c>
      <c r="S413" s="13">
        <v>1.3210926270917299E-3</v>
      </c>
      <c r="T413" s="12">
        <v>1.1111111111111112E-4</v>
      </c>
      <c r="U413" s="14">
        <v>2.9730611761914064E-3</v>
      </c>
    </row>
    <row r="414" spans="1:21" ht="16.5" thickTop="1" thickBot="1">
      <c r="A414" s="65" t="s">
        <v>857</v>
      </c>
      <c r="B414" s="66" t="s">
        <v>858</v>
      </c>
      <c r="C414" s="67">
        <v>907</v>
      </c>
      <c r="D414" s="67">
        <v>972</v>
      </c>
      <c r="E414" s="67">
        <f t="shared" si="20"/>
        <v>939.5</v>
      </c>
      <c r="F414" s="68">
        <v>9936</v>
      </c>
      <c r="G414" s="68">
        <f t="shared" si="19"/>
        <v>10875.5</v>
      </c>
      <c r="H414" s="69">
        <v>850</v>
      </c>
      <c r="I414" s="73">
        <v>100</v>
      </c>
      <c r="J414" s="69">
        <v>0</v>
      </c>
      <c r="K414" s="69">
        <v>145</v>
      </c>
      <c r="L414" s="69">
        <v>0</v>
      </c>
      <c r="M414" s="69">
        <v>5</v>
      </c>
      <c r="N414" s="69">
        <v>5</v>
      </c>
      <c r="O414" s="69" t="s">
        <v>23</v>
      </c>
      <c r="P414" s="70">
        <f t="shared" si="21"/>
        <v>4.9537895613551157E-4</v>
      </c>
      <c r="Q414" s="11">
        <v>1.7244895123178641E-4</v>
      </c>
      <c r="R414" s="12">
        <v>2.6104982980574822E-4</v>
      </c>
      <c r="S414" s="13">
        <v>6.1880175097976941E-5</v>
      </c>
      <c r="T414" s="12">
        <v>0</v>
      </c>
      <c r="U414" s="14">
        <v>4.9537895613551157E-4</v>
      </c>
    </row>
    <row r="415" spans="1:21" ht="16.5" thickTop="1" thickBot="1">
      <c r="A415" s="65" t="s">
        <v>859</v>
      </c>
      <c r="B415" s="66" t="s">
        <v>860</v>
      </c>
      <c r="C415" s="67">
        <v>49.7</v>
      </c>
      <c r="D415" s="67">
        <v>34.5</v>
      </c>
      <c r="E415" s="67">
        <f t="shared" si="20"/>
        <v>42.1</v>
      </c>
      <c r="F415" s="68">
        <v>918</v>
      </c>
      <c r="G415" s="68">
        <f t="shared" si="19"/>
        <v>960.1</v>
      </c>
      <c r="H415" s="69">
        <v>58</v>
      </c>
      <c r="I415" s="73">
        <v>31</v>
      </c>
      <c r="J415" s="69">
        <v>0</v>
      </c>
      <c r="K415" s="69">
        <v>0</v>
      </c>
      <c r="L415" s="69">
        <v>0</v>
      </c>
      <c r="M415" s="69">
        <v>0</v>
      </c>
      <c r="N415" s="69">
        <v>12</v>
      </c>
      <c r="O415" s="69" t="s">
        <v>23</v>
      </c>
      <c r="P415" s="70">
        <f t="shared" si="21"/>
        <v>6.8396877590059081E-5</v>
      </c>
      <c r="Q415" s="11">
        <v>1.5223965617915327E-5</v>
      </c>
      <c r="R415" s="12">
        <v>1.7812811916156938E-5</v>
      </c>
      <c r="S415" s="13">
        <v>3.5360100055986825E-5</v>
      </c>
      <c r="T415" s="12">
        <v>0</v>
      </c>
      <c r="U415" s="14">
        <v>6.8396877590059081E-5</v>
      </c>
    </row>
    <row r="416" spans="1:21" ht="16.5" thickTop="1" thickBot="1">
      <c r="A416" s="65" t="s">
        <v>861</v>
      </c>
      <c r="B416" s="66" t="s">
        <v>862</v>
      </c>
      <c r="C416" s="67">
        <v>141982</v>
      </c>
      <c r="D416" s="67">
        <v>149655</v>
      </c>
      <c r="E416" s="67">
        <f t="shared" si="20"/>
        <v>145818.5</v>
      </c>
      <c r="F416" s="68">
        <v>230580</v>
      </c>
      <c r="G416" s="68">
        <f t="shared" si="19"/>
        <v>376398.5</v>
      </c>
      <c r="H416" s="69">
        <v>1850</v>
      </c>
      <c r="I416" s="73">
        <v>510</v>
      </c>
      <c r="J416" s="69">
        <v>0</v>
      </c>
      <c r="K416" s="69">
        <v>1210</v>
      </c>
      <c r="L416" s="69">
        <v>201</v>
      </c>
      <c r="M416" s="69">
        <v>270</v>
      </c>
      <c r="N416" s="69">
        <v>210</v>
      </c>
      <c r="O416" s="69" t="s">
        <v>30</v>
      </c>
      <c r="P416" s="70">
        <f t="shared" si="21"/>
        <v>8.859666779651585E-3</v>
      </c>
      <c r="Q416" s="11">
        <v>5.968417688402148E-3</v>
      </c>
      <c r="R416" s="12">
        <v>5.681672766360402E-4</v>
      </c>
      <c r="S416" s="13">
        <v>2.211970703502287E-3</v>
      </c>
      <c r="T416" s="12">
        <v>1.1111111111111112E-4</v>
      </c>
      <c r="U416" s="14">
        <v>8.859666779651585E-3</v>
      </c>
    </row>
    <row r="417" spans="1:21" ht="16.5" thickTop="1" thickBot="1">
      <c r="A417" s="65" t="s">
        <v>863</v>
      </c>
      <c r="B417" s="66" t="s">
        <v>864</v>
      </c>
      <c r="C417" s="67">
        <v>1055</v>
      </c>
      <c r="D417" s="67">
        <v>1686</v>
      </c>
      <c r="E417" s="67">
        <f t="shared" si="20"/>
        <v>1370.5</v>
      </c>
      <c r="F417" s="68">
        <v>12650</v>
      </c>
      <c r="G417" s="68">
        <f t="shared" si="19"/>
        <v>14020.5</v>
      </c>
      <c r="H417" s="69">
        <v>390</v>
      </c>
      <c r="I417" s="73">
        <v>321</v>
      </c>
      <c r="J417" s="69">
        <v>0</v>
      </c>
      <c r="K417" s="69">
        <v>0</v>
      </c>
      <c r="L417" s="69">
        <v>0</v>
      </c>
      <c r="M417" s="69">
        <v>0</v>
      </c>
      <c r="N417" s="69">
        <v>22</v>
      </c>
      <c r="O417" s="69" t="s">
        <v>30</v>
      </c>
      <c r="P417" s="70">
        <f t="shared" si="21"/>
        <v>5.4945755946906553E-4</v>
      </c>
      <c r="Q417" s="11">
        <v>2.2231810222474936E-4</v>
      </c>
      <c r="R417" s="12">
        <v>1.0994804596524453E-4</v>
      </c>
      <c r="S417" s="13">
        <v>1.0608030016796048E-4</v>
      </c>
      <c r="T417" s="12">
        <v>1.1111111111111112E-4</v>
      </c>
      <c r="U417" s="14">
        <v>5.4945755946906553E-4</v>
      </c>
    </row>
    <row r="418" spans="1:21" ht="16.5" thickTop="1" thickBot="1">
      <c r="A418" s="65" t="s">
        <v>865</v>
      </c>
      <c r="B418" s="66" t="s">
        <v>866</v>
      </c>
      <c r="C418" s="67">
        <v>340</v>
      </c>
      <c r="D418" s="67">
        <v>540</v>
      </c>
      <c r="E418" s="67">
        <f t="shared" si="20"/>
        <v>440</v>
      </c>
      <c r="F418" s="68">
        <v>21256</v>
      </c>
      <c r="G418" s="68">
        <f t="shared" si="19"/>
        <v>21696</v>
      </c>
      <c r="H418" s="69">
        <v>980</v>
      </c>
      <c r="I418" s="73">
        <v>82</v>
      </c>
      <c r="J418" s="69">
        <v>0</v>
      </c>
      <c r="K418" s="69">
        <v>420</v>
      </c>
      <c r="L418" s="69">
        <v>0</v>
      </c>
      <c r="M418" s="69">
        <v>0</v>
      </c>
      <c r="N418" s="69">
        <v>200</v>
      </c>
      <c r="O418" s="69" t="s">
        <v>30</v>
      </c>
      <c r="P418" s="70">
        <f t="shared" si="21"/>
        <v>1.3955404719626387E-3</v>
      </c>
      <c r="Q418" s="11">
        <v>3.4402578694541294E-4</v>
      </c>
      <c r="R418" s="12">
        <v>3.009750978936862E-4</v>
      </c>
      <c r="S418" s="13">
        <v>6.3942847601242841E-4</v>
      </c>
      <c r="T418" s="12">
        <v>1.1111111111111112E-4</v>
      </c>
      <c r="U418" s="14">
        <v>1.3955404719626387E-3</v>
      </c>
    </row>
    <row r="419" spans="1:21" ht="25.5" thickTop="1" thickBot="1">
      <c r="A419" s="65" t="s">
        <v>867</v>
      </c>
      <c r="B419" s="66" t="s">
        <v>868</v>
      </c>
      <c r="C419" s="67">
        <v>2858.59</v>
      </c>
      <c r="D419" s="67">
        <v>2898.59</v>
      </c>
      <c r="E419" s="67">
        <f t="shared" si="20"/>
        <v>2878.59</v>
      </c>
      <c r="F419" s="68">
        <v>5207</v>
      </c>
      <c r="G419" s="68">
        <f t="shared" si="19"/>
        <v>8085.59</v>
      </c>
      <c r="H419" s="69">
        <v>850</v>
      </c>
      <c r="I419" s="73">
        <v>440</v>
      </c>
      <c r="J419" s="69">
        <v>0</v>
      </c>
      <c r="K419" s="69">
        <v>125</v>
      </c>
      <c r="L419" s="69">
        <v>0</v>
      </c>
      <c r="M419" s="69">
        <v>0</v>
      </c>
      <c r="N419" s="69">
        <v>0</v>
      </c>
      <c r="O419" s="69" t="s">
        <v>30</v>
      </c>
      <c r="P419" s="70">
        <f t="shared" si="21"/>
        <v>7.2530080286351949E-4</v>
      </c>
      <c r="Q419" s="11">
        <v>1.2821033659052181E-4</v>
      </c>
      <c r="R419" s="12">
        <v>2.6104982980574822E-4</v>
      </c>
      <c r="S419" s="13">
        <v>2.2492952535613841E-4</v>
      </c>
      <c r="T419" s="12">
        <v>1.1111111111111112E-4</v>
      </c>
      <c r="U419" s="14">
        <v>7.2530080286351949E-4</v>
      </c>
    </row>
    <row r="420" spans="1:21" ht="16.5" thickTop="1" thickBot="1">
      <c r="A420" s="65" t="s">
        <v>869</v>
      </c>
      <c r="B420" s="66" t="s">
        <v>870</v>
      </c>
      <c r="C420" s="67">
        <v>726.8</v>
      </c>
      <c r="D420" s="67">
        <v>732.8</v>
      </c>
      <c r="E420" s="67">
        <f t="shared" si="20"/>
        <v>729.8</v>
      </c>
      <c r="F420" s="68">
        <v>7431</v>
      </c>
      <c r="G420" s="68">
        <f t="shared" si="19"/>
        <v>8160.8</v>
      </c>
      <c r="H420" s="69">
        <v>800</v>
      </c>
      <c r="I420" s="73">
        <v>283</v>
      </c>
      <c r="J420" s="69">
        <v>0</v>
      </c>
      <c r="K420" s="69">
        <v>200</v>
      </c>
      <c r="L420" s="69">
        <v>0</v>
      </c>
      <c r="M420" s="69">
        <v>0</v>
      </c>
      <c r="N420" s="69">
        <v>121</v>
      </c>
      <c r="O420" s="69" t="s">
        <v>30</v>
      </c>
      <c r="P420" s="70">
        <f t="shared" si="21"/>
        <v>8.8597355912829788E-4</v>
      </c>
      <c r="Q420" s="11">
        <v>1.2940291491999104E-4</v>
      </c>
      <c r="R420" s="12">
        <v>2.4569395746423361E-4</v>
      </c>
      <c r="S420" s="13">
        <v>3.9976557563296215E-4</v>
      </c>
      <c r="T420" s="12">
        <v>1.1111111111111112E-4</v>
      </c>
      <c r="U420" s="14">
        <v>8.8597355912829788E-4</v>
      </c>
    </row>
    <row r="421" spans="1:21" ht="16.5" thickTop="1" thickBot="1">
      <c r="A421" s="65" t="s">
        <v>871</v>
      </c>
      <c r="B421" s="66" t="s">
        <v>872</v>
      </c>
      <c r="C421" s="67">
        <v>3776</v>
      </c>
      <c r="D421" s="67">
        <v>23198.899999999998</v>
      </c>
      <c r="E421" s="67">
        <f t="shared" si="20"/>
        <v>13487.449999999999</v>
      </c>
      <c r="F421" s="68">
        <v>3177</v>
      </c>
      <c r="G421" s="68">
        <f t="shared" si="19"/>
        <v>16664.449999999997</v>
      </c>
      <c r="H421" s="69">
        <v>1600</v>
      </c>
      <c r="I421" s="73">
        <v>535</v>
      </c>
      <c r="J421" s="69"/>
      <c r="K421" s="69">
        <v>380</v>
      </c>
      <c r="L421" s="69"/>
      <c r="M421" s="69"/>
      <c r="N421" s="69"/>
      <c r="O421" s="69" t="s">
        <v>30</v>
      </c>
      <c r="P421" s="70">
        <f t="shared" si="21"/>
        <v>1.308742557586689E-3</v>
      </c>
      <c r="Q421" s="11">
        <v>2.6424228084727532E-4</v>
      </c>
      <c r="R421" s="12">
        <v>4.9138791492846722E-4</v>
      </c>
      <c r="S421" s="13">
        <v>4.4200125069983532E-4</v>
      </c>
      <c r="T421" s="12">
        <v>1.1111111111111112E-4</v>
      </c>
      <c r="U421" s="14">
        <v>1.308742557586689E-3</v>
      </c>
    </row>
    <row r="422" spans="1:21" ht="16.5" thickTop="1" thickBot="1">
      <c r="A422" s="65" t="s">
        <v>873</v>
      </c>
      <c r="B422" s="66" t="s">
        <v>874</v>
      </c>
      <c r="C422" s="67">
        <v>680.67</v>
      </c>
      <c r="D422" s="67">
        <v>604.46</v>
      </c>
      <c r="E422" s="67">
        <f t="shared" si="20"/>
        <v>642.56500000000005</v>
      </c>
      <c r="F422" s="68">
        <v>736</v>
      </c>
      <c r="G422" s="68">
        <f t="shared" si="19"/>
        <v>1378.5650000000001</v>
      </c>
      <c r="H422" s="69">
        <v>75</v>
      </c>
      <c r="I422" s="73">
        <v>55</v>
      </c>
      <c r="J422" s="69">
        <v>0</v>
      </c>
      <c r="K422" s="69">
        <v>52</v>
      </c>
      <c r="L422" s="69">
        <v>0</v>
      </c>
      <c r="M422" s="69">
        <v>0</v>
      </c>
      <c r="N422" s="69">
        <v>30</v>
      </c>
      <c r="O422" s="69" t="s">
        <v>23</v>
      </c>
      <c r="P422" s="70">
        <f t="shared" si="21"/>
        <v>1.2248900053135251E-4</v>
      </c>
      <c r="Q422" s="11">
        <v>2.1859416896220648E-5</v>
      </c>
      <c r="R422" s="12">
        <v>2.3033808512271901E-5</v>
      </c>
      <c r="S422" s="13">
        <v>7.7595775122859972E-5</v>
      </c>
      <c r="T422" s="12">
        <v>0</v>
      </c>
      <c r="U422" s="14">
        <v>1.2248900053135251E-4</v>
      </c>
    </row>
    <row r="423" spans="1:21" ht="16.5" thickTop="1" thickBot="1">
      <c r="A423" s="65" t="s">
        <v>110</v>
      </c>
      <c r="B423" s="66" t="s">
        <v>875</v>
      </c>
      <c r="C423" s="67">
        <v>3248.1</v>
      </c>
      <c r="D423" s="67">
        <v>2683.8999999999996</v>
      </c>
      <c r="E423" s="67">
        <f t="shared" si="20"/>
        <v>2966</v>
      </c>
      <c r="F423" s="68">
        <v>35512</v>
      </c>
      <c r="G423" s="68">
        <f t="shared" si="19"/>
        <v>38478</v>
      </c>
      <c r="H423" s="69">
        <v>1100</v>
      </c>
      <c r="I423" s="73">
        <v>252</v>
      </c>
      <c r="J423" s="69">
        <v>0</v>
      </c>
      <c r="K423" s="69">
        <v>36</v>
      </c>
      <c r="L423" s="69">
        <v>0</v>
      </c>
      <c r="M423" s="69">
        <v>0</v>
      </c>
      <c r="N423" s="69">
        <v>153</v>
      </c>
      <c r="O423" s="69" t="s">
        <v>23</v>
      </c>
      <c r="P423" s="70">
        <f t="shared" si="21"/>
        <v>1.2495042834954472E-3</v>
      </c>
      <c r="Q423" s="11">
        <v>6.1013201650468281E-4</v>
      </c>
      <c r="R423" s="12">
        <v>3.378291915133212E-4</v>
      </c>
      <c r="S423" s="13">
        <v>3.0154307547744318E-4</v>
      </c>
      <c r="T423" s="12">
        <v>0</v>
      </c>
      <c r="U423" s="14">
        <v>1.2495042834954472E-3</v>
      </c>
    </row>
    <row r="424" spans="1:21" ht="16.5" thickTop="1" thickBot="1">
      <c r="A424" s="65" t="s">
        <v>876</v>
      </c>
      <c r="B424" s="66" t="s">
        <v>877</v>
      </c>
      <c r="C424" s="67">
        <v>2041.3</v>
      </c>
      <c r="D424" s="67">
        <v>2313.7999999999997</v>
      </c>
      <c r="E424" s="67">
        <f t="shared" si="20"/>
        <v>2177.5499999999997</v>
      </c>
      <c r="F424" s="68">
        <v>17903</v>
      </c>
      <c r="G424" s="68">
        <f t="shared" si="19"/>
        <v>20080.55</v>
      </c>
      <c r="H424" s="69">
        <v>1207</v>
      </c>
      <c r="I424" s="73">
        <v>1106</v>
      </c>
      <c r="J424" s="69">
        <v>0</v>
      </c>
      <c r="K424" s="69">
        <v>190</v>
      </c>
      <c r="L424" s="69">
        <v>0</v>
      </c>
      <c r="M424" s="69">
        <v>0</v>
      </c>
      <c r="N424" s="69">
        <v>30</v>
      </c>
      <c r="O424" s="69" t="s">
        <v>30</v>
      </c>
      <c r="P424" s="70">
        <f t="shared" si="21"/>
        <v>1.360080288834209E-3</v>
      </c>
      <c r="Q424" s="11">
        <v>3.1841016851247745E-4</v>
      </c>
      <c r="R424" s="12">
        <v>3.7069075832416249E-4</v>
      </c>
      <c r="S424" s="13">
        <v>5.5986825088645803E-4</v>
      </c>
      <c r="T424" s="12">
        <v>1.1111111111111112E-4</v>
      </c>
      <c r="U424" s="14">
        <v>1.360080288834209E-3</v>
      </c>
    </row>
    <row r="425" spans="1:21" ht="16.5" thickTop="1" thickBot="1">
      <c r="A425" s="65" t="s">
        <v>878</v>
      </c>
      <c r="B425" s="66" t="s">
        <v>879</v>
      </c>
      <c r="C425" s="67">
        <v>6907</v>
      </c>
      <c r="D425" s="67">
        <v>7460</v>
      </c>
      <c r="E425" s="67">
        <f t="shared" si="20"/>
        <v>7183.5</v>
      </c>
      <c r="F425" s="68">
        <v>2780</v>
      </c>
      <c r="G425" s="68">
        <f t="shared" si="19"/>
        <v>9963.5</v>
      </c>
      <c r="H425" s="69">
        <v>1100</v>
      </c>
      <c r="I425" s="73">
        <v>386</v>
      </c>
      <c r="J425" s="69">
        <v>0</v>
      </c>
      <c r="K425" s="69">
        <v>125</v>
      </c>
      <c r="L425" s="69">
        <v>0</v>
      </c>
      <c r="M425" s="69">
        <v>0</v>
      </c>
      <c r="N425" s="69">
        <v>35</v>
      </c>
      <c r="O425" s="69" t="s">
        <v>23</v>
      </c>
      <c r="P425" s="70">
        <f t="shared" si="21"/>
        <v>7.1681750713935527E-4</v>
      </c>
      <c r="Q425" s="11">
        <v>1.5798769027611641E-4</v>
      </c>
      <c r="R425" s="12">
        <v>3.378291915133212E-4</v>
      </c>
      <c r="S425" s="13">
        <v>2.2100062534991766E-4</v>
      </c>
      <c r="T425" s="12">
        <v>0</v>
      </c>
      <c r="U425" s="14">
        <v>7.1681750713935527E-4</v>
      </c>
    </row>
    <row r="426" spans="1:21" ht="16.5" thickTop="1" thickBot="1">
      <c r="A426" s="65" t="s">
        <v>880</v>
      </c>
      <c r="B426" s="66" t="s">
        <v>881</v>
      </c>
      <c r="C426" s="67">
        <v>1550</v>
      </c>
      <c r="D426" s="67">
        <v>1750</v>
      </c>
      <c r="E426" s="67">
        <f t="shared" si="20"/>
        <v>1650</v>
      </c>
      <c r="F426" s="68">
        <v>23812</v>
      </c>
      <c r="G426" s="68">
        <f t="shared" si="19"/>
        <v>25462</v>
      </c>
      <c r="H426" s="69">
        <v>930</v>
      </c>
      <c r="I426" s="73">
        <v>857</v>
      </c>
      <c r="J426" s="69">
        <v>0</v>
      </c>
      <c r="K426" s="69">
        <v>45</v>
      </c>
      <c r="L426" s="69">
        <v>500</v>
      </c>
      <c r="M426" s="69">
        <v>30</v>
      </c>
      <c r="N426" s="69">
        <v>20</v>
      </c>
      <c r="O426" s="69" t="s">
        <v>30</v>
      </c>
      <c r="P426" s="70">
        <f t="shared" si="21"/>
        <v>1.8062706532264872E-3</v>
      </c>
      <c r="Q426" s="11">
        <v>4.0374191497069057E-4</v>
      </c>
      <c r="R426" s="12">
        <v>2.8561922555217154E-4</v>
      </c>
      <c r="S426" s="13">
        <v>1.005798401592514E-3</v>
      </c>
      <c r="T426" s="12">
        <v>1.1111111111111112E-4</v>
      </c>
      <c r="U426" s="14">
        <v>1.8062706532264872E-3</v>
      </c>
    </row>
    <row r="427" spans="1:21" ht="16.5" thickTop="1" thickBot="1">
      <c r="A427" s="65" t="s">
        <v>882</v>
      </c>
      <c r="B427" s="66" t="s">
        <v>883</v>
      </c>
      <c r="C427" s="67">
        <v>1008</v>
      </c>
      <c r="D427" s="67">
        <v>1064</v>
      </c>
      <c r="E427" s="67">
        <f t="shared" si="20"/>
        <v>1036</v>
      </c>
      <c r="F427" s="68">
        <v>19707</v>
      </c>
      <c r="G427" s="68">
        <f t="shared" si="19"/>
        <v>20743</v>
      </c>
      <c r="H427" s="69">
        <v>4200</v>
      </c>
      <c r="I427" s="73">
        <v>649</v>
      </c>
      <c r="J427" s="69">
        <v>0</v>
      </c>
      <c r="K427" s="69">
        <v>250</v>
      </c>
      <c r="L427" s="69">
        <v>0</v>
      </c>
      <c r="M427" s="69">
        <v>0</v>
      </c>
      <c r="N427" s="69">
        <v>180</v>
      </c>
      <c r="O427" s="69" t="s">
        <v>30</v>
      </c>
      <c r="P427" s="70">
        <f t="shared" si="21"/>
        <v>2.3772050673357766E-3</v>
      </c>
      <c r="Q427" s="11">
        <v>3.2891440351256914E-4</v>
      </c>
      <c r="R427" s="12">
        <v>1.2898932766872264E-3</v>
      </c>
      <c r="S427" s="13">
        <v>6.4728627602486991E-4</v>
      </c>
      <c r="T427" s="12">
        <v>1.1111111111111112E-4</v>
      </c>
      <c r="U427" s="14">
        <v>2.3772050673357766E-3</v>
      </c>
    </row>
    <row r="428" spans="1:21" ht="16.5" thickTop="1" thickBot="1">
      <c r="A428" s="65" t="s">
        <v>884</v>
      </c>
      <c r="B428" s="66" t="s">
        <v>885</v>
      </c>
      <c r="C428" s="67">
        <v>6560.52</v>
      </c>
      <c r="D428" s="67">
        <v>8015.52</v>
      </c>
      <c r="E428" s="67">
        <f t="shared" si="20"/>
        <v>7288.02</v>
      </c>
      <c r="F428" s="68">
        <v>52096</v>
      </c>
      <c r="G428" s="68">
        <f t="shared" si="19"/>
        <v>59384.020000000004</v>
      </c>
      <c r="H428" s="69">
        <v>855</v>
      </c>
      <c r="I428" s="73">
        <v>300</v>
      </c>
      <c r="J428" s="69"/>
      <c r="K428" s="69">
        <v>315</v>
      </c>
      <c r="L428" s="69"/>
      <c r="M428" s="69"/>
      <c r="N428" s="69">
        <v>22</v>
      </c>
      <c r="O428" s="69" t="s">
        <v>30</v>
      </c>
      <c r="P428" s="70">
        <f t="shared" si="21"/>
        <v>1.5391555129832973E-3</v>
      </c>
      <c r="Q428" s="11">
        <v>9.4163137041307799E-4</v>
      </c>
      <c r="R428" s="12">
        <v>2.6258541703989965E-4</v>
      </c>
      <c r="S428" s="13">
        <v>3.3493872553031964E-4</v>
      </c>
      <c r="T428" s="12">
        <v>0</v>
      </c>
      <c r="U428" s="14">
        <v>1.5391555129832973E-3</v>
      </c>
    </row>
    <row r="429" spans="1:21" ht="16.5" thickTop="1" thickBot="1">
      <c r="A429" s="65" t="s">
        <v>886</v>
      </c>
      <c r="B429" s="66" t="s">
        <v>887</v>
      </c>
      <c r="C429" s="67">
        <v>11000</v>
      </c>
      <c r="D429" s="67">
        <v>12289.6</v>
      </c>
      <c r="E429" s="67">
        <f t="shared" si="20"/>
        <v>11644.8</v>
      </c>
      <c r="F429" s="68">
        <v>9236</v>
      </c>
      <c r="G429" s="68">
        <f t="shared" si="19"/>
        <v>20880.8</v>
      </c>
      <c r="H429" s="69">
        <v>390</v>
      </c>
      <c r="I429" s="73">
        <v>13</v>
      </c>
      <c r="J429" s="69">
        <v>125</v>
      </c>
      <c r="K429" s="69">
        <v>96</v>
      </c>
      <c r="L429" s="69">
        <v>169</v>
      </c>
      <c r="M429" s="69">
        <v>97</v>
      </c>
      <c r="N429" s="69">
        <v>125</v>
      </c>
      <c r="O429" s="69" t="s">
        <v>30</v>
      </c>
      <c r="P429" s="70">
        <f t="shared" si="21"/>
        <v>9.6076971530803632E-4</v>
      </c>
      <c r="Q429" s="11">
        <v>3.3109944930170436E-4</v>
      </c>
      <c r="R429" s="12">
        <v>1.1977580426381388E-4</v>
      </c>
      <c r="S429" s="13">
        <v>3.9878335063140699E-4</v>
      </c>
      <c r="T429" s="12">
        <v>1.1111111111111112E-4</v>
      </c>
      <c r="U429" s="14">
        <v>9.6076971530803632E-4</v>
      </c>
    </row>
    <row r="430" spans="1:21" ht="16.5" thickTop="1" thickBot="1">
      <c r="A430" s="65" t="s">
        <v>888</v>
      </c>
      <c r="B430" s="66" t="s">
        <v>889</v>
      </c>
      <c r="C430" s="67">
        <v>1340</v>
      </c>
      <c r="D430" s="67">
        <v>1432.5</v>
      </c>
      <c r="E430" s="67">
        <f t="shared" si="20"/>
        <v>1386.25</v>
      </c>
      <c r="F430" s="68">
        <v>21598</v>
      </c>
      <c r="G430" s="68">
        <f t="shared" si="19"/>
        <v>22984.25</v>
      </c>
      <c r="H430" s="69">
        <v>950</v>
      </c>
      <c r="I430" s="73">
        <v>686</v>
      </c>
      <c r="J430" s="69">
        <v>0</v>
      </c>
      <c r="K430" s="69">
        <v>300</v>
      </c>
      <c r="L430" s="69">
        <v>0</v>
      </c>
      <c r="M430" s="69">
        <v>0</v>
      </c>
      <c r="N430" s="69">
        <v>60</v>
      </c>
      <c r="O430" s="69" t="s">
        <v>30</v>
      </c>
      <c r="P430" s="70">
        <f t="shared" si="21"/>
        <v>1.7240129479922292E-3</v>
      </c>
      <c r="Q430" s="11">
        <v>3.6445311087758602E-4</v>
      </c>
      <c r="R430" s="12">
        <v>2.9176157448877743E-4</v>
      </c>
      <c r="S430" s="13">
        <v>9.5668715151475453E-4</v>
      </c>
      <c r="T430" s="12">
        <v>1.1111111111111112E-4</v>
      </c>
      <c r="U430" s="14">
        <v>1.7240129479922292E-3</v>
      </c>
    </row>
    <row r="431" spans="1:21" ht="16.5" thickTop="1" thickBot="1">
      <c r="A431" s="65" t="s">
        <v>890</v>
      </c>
      <c r="B431" s="66" t="s">
        <v>891</v>
      </c>
      <c r="C431" s="67">
        <v>9740</v>
      </c>
      <c r="D431" s="67">
        <v>17593</v>
      </c>
      <c r="E431" s="67">
        <f t="shared" si="20"/>
        <v>13666.5</v>
      </c>
      <c r="F431" s="68">
        <v>7488</v>
      </c>
      <c r="G431" s="68">
        <f t="shared" si="19"/>
        <v>21154.5</v>
      </c>
      <c r="H431" s="69">
        <v>1370</v>
      </c>
      <c r="I431" s="73">
        <v>317</v>
      </c>
      <c r="J431" s="69">
        <v>0</v>
      </c>
      <c r="K431" s="69">
        <v>0</v>
      </c>
      <c r="L431" s="69">
        <v>50</v>
      </c>
      <c r="M431" s="69">
        <v>0</v>
      </c>
      <c r="N431" s="69">
        <v>35</v>
      </c>
      <c r="O431" s="69" t="s">
        <v>23</v>
      </c>
      <c r="P431" s="70">
        <f t="shared" si="21"/>
        <v>9.0155961564065187E-4</v>
      </c>
      <c r="Q431" s="11">
        <v>3.3543941325298385E-4</v>
      </c>
      <c r="R431" s="12">
        <v>4.2075090215750003E-4</v>
      </c>
      <c r="S431" s="13">
        <v>1.4536930023016805E-4</v>
      </c>
      <c r="T431" s="12">
        <v>0</v>
      </c>
      <c r="U431" s="14">
        <v>9.0155961564065187E-4</v>
      </c>
    </row>
    <row r="432" spans="1:21" ht="16.5" thickTop="1" thickBot="1">
      <c r="A432" s="65" t="s">
        <v>892</v>
      </c>
      <c r="B432" s="66" t="s">
        <v>893</v>
      </c>
      <c r="C432" s="67">
        <v>16767.8</v>
      </c>
      <c r="D432" s="67">
        <v>27390.5</v>
      </c>
      <c r="E432" s="67">
        <f t="shared" si="20"/>
        <v>22079.15</v>
      </c>
      <c r="F432" s="68">
        <v>21881</v>
      </c>
      <c r="G432" s="68">
        <f t="shared" si="19"/>
        <v>43960.15</v>
      </c>
      <c r="H432" s="69">
        <v>1300</v>
      </c>
      <c r="I432" s="73">
        <v>187</v>
      </c>
      <c r="J432" s="69">
        <v>0</v>
      </c>
      <c r="K432" s="69">
        <v>950</v>
      </c>
      <c r="L432" s="69">
        <v>380</v>
      </c>
      <c r="M432" s="69">
        <v>350</v>
      </c>
      <c r="N432" s="69">
        <v>340</v>
      </c>
      <c r="O432" s="69" t="s">
        <v>30</v>
      </c>
      <c r="P432" s="70">
        <f t="shared" si="21"/>
        <v>2.6827262715198035E-3</v>
      </c>
      <c r="Q432" s="11">
        <v>6.9706052719341782E-4</v>
      </c>
      <c r="R432" s="12">
        <v>3.9925268087937963E-4</v>
      </c>
      <c r="S432" s="13">
        <v>1.4753019523358946E-3</v>
      </c>
      <c r="T432" s="12">
        <v>1.1111111111111112E-4</v>
      </c>
      <c r="U432" s="14">
        <v>2.6827262715198035E-3</v>
      </c>
    </row>
    <row r="433" spans="1:21" ht="16.5" thickTop="1" thickBot="1">
      <c r="A433" s="65" t="s">
        <v>894</v>
      </c>
      <c r="B433" s="66" t="s">
        <v>895</v>
      </c>
      <c r="C433" s="67">
        <v>5385</v>
      </c>
      <c r="D433" s="67">
        <v>7165</v>
      </c>
      <c r="E433" s="67">
        <f t="shared" si="20"/>
        <v>6275</v>
      </c>
      <c r="F433" s="68">
        <v>45574</v>
      </c>
      <c r="G433" s="68">
        <f t="shared" si="19"/>
        <v>51849</v>
      </c>
      <c r="H433" s="69">
        <v>1427</v>
      </c>
      <c r="I433" s="73">
        <v>161</v>
      </c>
      <c r="J433" s="69">
        <v>0</v>
      </c>
      <c r="K433" s="69">
        <v>240</v>
      </c>
      <c r="L433" s="69">
        <v>0</v>
      </c>
      <c r="M433" s="69">
        <v>0</v>
      </c>
      <c r="N433" s="69">
        <v>25</v>
      </c>
      <c r="O433" s="69" t="s">
        <v>23</v>
      </c>
      <c r="P433" s="70">
        <f t="shared" si="21"/>
        <v>1.4308833572792147E-3</v>
      </c>
      <c r="Q433" s="11">
        <v>8.2215122729225264E-4</v>
      </c>
      <c r="R433" s="12">
        <v>4.3487830471169346E-4</v>
      </c>
      <c r="S433" s="13">
        <v>1.7385382527526855E-4</v>
      </c>
      <c r="T433" s="12">
        <v>0</v>
      </c>
      <c r="U433" s="14">
        <v>1.4308833572792147E-3</v>
      </c>
    </row>
    <row r="434" spans="1:21" ht="16.5" thickTop="1" thickBot="1">
      <c r="A434" s="65" t="s">
        <v>896</v>
      </c>
      <c r="B434" s="66" t="s">
        <v>897</v>
      </c>
      <c r="C434" s="67">
        <v>37</v>
      </c>
      <c r="D434" s="67">
        <v>157</v>
      </c>
      <c r="E434" s="67">
        <f t="shared" si="20"/>
        <v>97</v>
      </c>
      <c r="F434" s="68">
        <v>3292</v>
      </c>
      <c r="G434" s="68">
        <f t="shared" si="19"/>
        <v>3389</v>
      </c>
      <c r="H434" s="69">
        <v>20</v>
      </c>
      <c r="I434" s="73">
        <v>18</v>
      </c>
      <c r="J434" s="69">
        <v>0</v>
      </c>
      <c r="K434" s="69">
        <v>18</v>
      </c>
      <c r="L434" s="69">
        <v>0</v>
      </c>
      <c r="M434" s="69">
        <v>0</v>
      </c>
      <c r="N434" s="69">
        <v>15</v>
      </c>
      <c r="O434" s="69" t="s">
        <v>23</v>
      </c>
      <c r="P434" s="70">
        <f t="shared" si="21"/>
        <v>1.0211619656791504E-4</v>
      </c>
      <c r="Q434" s="11">
        <v>5.3738172564436041E-5</v>
      </c>
      <c r="R434" s="12">
        <v>6.1423489366058404E-6</v>
      </c>
      <c r="S434" s="13">
        <v>4.2235675066873154E-5</v>
      </c>
      <c r="T434" s="12">
        <v>0</v>
      </c>
      <c r="U434" s="14">
        <v>1.0211619656791504E-4</v>
      </c>
    </row>
    <row r="435" spans="1:21" ht="16.5" thickTop="1" thickBot="1">
      <c r="A435" s="65" t="s">
        <v>898</v>
      </c>
      <c r="B435" s="66" t="s">
        <v>899</v>
      </c>
      <c r="C435" s="67">
        <v>9266</v>
      </c>
      <c r="D435" s="67">
        <v>8789</v>
      </c>
      <c r="E435" s="67">
        <f t="shared" si="20"/>
        <v>9027.5</v>
      </c>
      <c r="F435" s="68">
        <v>2243</v>
      </c>
      <c r="G435" s="68">
        <f t="shared" si="19"/>
        <v>11270.5</v>
      </c>
      <c r="H435" s="69">
        <v>5500</v>
      </c>
      <c r="I435" s="73">
        <v>337</v>
      </c>
      <c r="J435" s="69">
        <v>0</v>
      </c>
      <c r="K435" s="69">
        <v>1200</v>
      </c>
      <c r="L435" s="69">
        <v>0</v>
      </c>
      <c r="M435" s="69">
        <v>0</v>
      </c>
      <c r="N435" s="69">
        <v>60</v>
      </c>
      <c r="O435" s="69" t="s">
        <v>30</v>
      </c>
      <c r="P435" s="70">
        <f t="shared" si="21"/>
        <v>2.5964699423162026E-3</v>
      </c>
      <c r="Q435" s="11">
        <v>1.7871232631675314E-4</v>
      </c>
      <c r="R435" s="12">
        <v>1.9962634043968982E-3</v>
      </c>
      <c r="S435" s="13">
        <v>3.1038310049143989E-4</v>
      </c>
      <c r="T435" s="12">
        <v>1.1111111111111112E-4</v>
      </c>
      <c r="U435" s="14">
        <v>2.5964699423162026E-3</v>
      </c>
    </row>
    <row r="436" spans="1:21" ht="16.5" thickTop="1" thickBot="1">
      <c r="A436" s="65" t="s">
        <v>900</v>
      </c>
      <c r="B436" s="66" t="s">
        <v>901</v>
      </c>
      <c r="C436" s="67">
        <v>5618.2</v>
      </c>
      <c r="D436" s="67">
        <v>5655.1</v>
      </c>
      <c r="E436" s="67">
        <f t="shared" si="20"/>
        <v>5636.65</v>
      </c>
      <c r="F436" s="68">
        <v>1676</v>
      </c>
      <c r="G436" s="68">
        <f t="shared" si="19"/>
        <v>7312.65</v>
      </c>
      <c r="H436" s="69">
        <v>1362</v>
      </c>
      <c r="I436" s="73">
        <v>541</v>
      </c>
      <c r="J436" s="69">
        <v>0</v>
      </c>
      <c r="K436" s="69">
        <v>0</v>
      </c>
      <c r="L436" s="69">
        <v>0</v>
      </c>
      <c r="M436" s="69">
        <v>0</v>
      </c>
      <c r="N436" s="69">
        <v>49</v>
      </c>
      <c r="O436" s="69" t="s">
        <v>23</v>
      </c>
      <c r="P436" s="70">
        <f t="shared" si="21"/>
        <v>8.2007553883309367E-4</v>
      </c>
      <c r="Q436" s="11">
        <v>1.1595410079767577E-4</v>
      </c>
      <c r="R436" s="12">
        <v>4.1829396258285774E-4</v>
      </c>
      <c r="S436" s="13">
        <v>2.8582747545256013E-4</v>
      </c>
      <c r="T436" s="12">
        <v>0</v>
      </c>
      <c r="U436" s="14">
        <v>8.2007553883309367E-4</v>
      </c>
    </row>
    <row r="437" spans="1:21" ht="16.5" thickTop="1" thickBot="1">
      <c r="A437" s="65" t="s">
        <v>902</v>
      </c>
      <c r="B437" s="66" t="s">
        <v>903</v>
      </c>
      <c r="C437" s="67">
        <v>1935.5</v>
      </c>
      <c r="D437" s="67">
        <v>2008.3</v>
      </c>
      <c r="E437" s="67">
        <f t="shared" si="20"/>
        <v>1971.9</v>
      </c>
      <c r="F437" s="68">
        <v>2703</v>
      </c>
      <c r="G437" s="68">
        <f t="shared" si="19"/>
        <v>4674.8999999999996</v>
      </c>
      <c r="H437" s="69">
        <v>800</v>
      </c>
      <c r="I437" s="73">
        <v>585</v>
      </c>
      <c r="J437" s="69">
        <v>0</v>
      </c>
      <c r="K437" s="69">
        <v>150</v>
      </c>
      <c r="L437" s="69">
        <v>0</v>
      </c>
      <c r="M437" s="69">
        <v>0</v>
      </c>
      <c r="N437" s="69">
        <v>5</v>
      </c>
      <c r="O437" s="69" t="s">
        <v>23</v>
      </c>
      <c r="P437" s="70">
        <f t="shared" si="21"/>
        <v>6.1645414131291602E-4</v>
      </c>
      <c r="Q437" s="11">
        <v>7.4128233379015067E-5</v>
      </c>
      <c r="R437" s="12">
        <v>2.4569395746423361E-4</v>
      </c>
      <c r="S437" s="13">
        <v>2.9663195046966727E-4</v>
      </c>
      <c r="T437" s="12">
        <v>0</v>
      </c>
      <c r="U437" s="14">
        <v>6.1645414131291602E-4</v>
      </c>
    </row>
    <row r="438" spans="1:21" ht="16.5" thickTop="1" thickBot="1">
      <c r="A438" s="65" t="s">
        <v>904</v>
      </c>
      <c r="B438" s="66" t="s">
        <v>905</v>
      </c>
      <c r="C438" s="67">
        <v>127.4</v>
      </c>
      <c r="D438" s="67">
        <v>135.39999999999998</v>
      </c>
      <c r="E438" s="67">
        <f t="shared" si="20"/>
        <v>131.39999999999998</v>
      </c>
      <c r="F438" s="68">
        <v>8732</v>
      </c>
      <c r="G438" s="68">
        <f t="shared" si="19"/>
        <v>8863.4</v>
      </c>
      <c r="H438" s="69">
        <v>650</v>
      </c>
      <c r="I438" s="73">
        <v>277</v>
      </c>
      <c r="J438" s="69"/>
      <c r="K438" s="69">
        <v>280</v>
      </c>
      <c r="L438" s="69"/>
      <c r="M438" s="69"/>
      <c r="N438" s="69">
        <v>20</v>
      </c>
      <c r="O438" s="69" t="s">
        <v>23</v>
      </c>
      <c r="P438" s="70">
        <f t="shared" si="21"/>
        <v>6.977000352541183E-4</v>
      </c>
      <c r="Q438" s="11">
        <v>1.4054379424833946E-4</v>
      </c>
      <c r="R438" s="12">
        <v>1.9962634043968981E-4</v>
      </c>
      <c r="S438" s="13">
        <v>3.5752990056608903E-4</v>
      </c>
      <c r="T438" s="12">
        <v>0</v>
      </c>
      <c r="U438" s="14">
        <v>6.977000352541183E-4</v>
      </c>
    </row>
    <row r="439" spans="1:21" ht="16.5" thickTop="1" thickBot="1">
      <c r="A439" s="65" t="s">
        <v>906</v>
      </c>
      <c r="B439" s="66" t="s">
        <v>907</v>
      </c>
      <c r="C439" s="67">
        <v>4142.2</v>
      </c>
      <c r="D439" s="67">
        <v>4267.2</v>
      </c>
      <c r="E439" s="67">
        <f t="shared" si="20"/>
        <v>4204.7</v>
      </c>
      <c r="F439" s="68">
        <v>37296</v>
      </c>
      <c r="G439" s="68">
        <f t="shared" si="19"/>
        <v>41500.699999999997</v>
      </c>
      <c r="H439" s="69">
        <v>1182</v>
      </c>
      <c r="I439" s="73">
        <v>124</v>
      </c>
      <c r="J439" s="69">
        <v>0</v>
      </c>
      <c r="K439" s="69">
        <v>80</v>
      </c>
      <c r="L439" s="69">
        <v>0</v>
      </c>
      <c r="M439" s="69">
        <v>0</v>
      </c>
      <c r="N439" s="69">
        <v>12</v>
      </c>
      <c r="O439" s="69" t="s">
        <v>30</v>
      </c>
      <c r="P439" s="70">
        <f t="shared" si="21"/>
        <v>1.2903240582330755E-3</v>
      </c>
      <c r="Q439" s="11">
        <v>6.580618997181737E-4</v>
      </c>
      <c r="R439" s="12">
        <v>3.6301282215340516E-4</v>
      </c>
      <c r="S439" s="13">
        <v>1.5813822525038553E-4</v>
      </c>
      <c r="T439" s="12">
        <v>1.1111111111111112E-4</v>
      </c>
      <c r="U439" s="14">
        <v>1.2903240582330755E-3</v>
      </c>
    </row>
    <row r="440" spans="1:21" ht="16.5" thickTop="1" thickBot="1">
      <c r="A440" s="65" t="s">
        <v>45</v>
      </c>
      <c r="B440" s="66" t="s">
        <v>908</v>
      </c>
      <c r="C440" s="67">
        <v>12753.800000000001</v>
      </c>
      <c r="D440" s="67">
        <v>13742.300000000001</v>
      </c>
      <c r="E440" s="67">
        <f t="shared" si="20"/>
        <v>13248.050000000001</v>
      </c>
      <c r="F440" s="68">
        <v>10649</v>
      </c>
      <c r="G440" s="68">
        <f t="shared" si="19"/>
        <v>23897.050000000003</v>
      </c>
      <c r="H440" s="69">
        <v>1020</v>
      </c>
      <c r="I440" s="73">
        <v>622</v>
      </c>
      <c r="J440" s="69">
        <v>0</v>
      </c>
      <c r="K440" s="69">
        <v>117</v>
      </c>
      <c r="L440" s="69">
        <v>0</v>
      </c>
      <c r="M440" s="69">
        <v>0</v>
      </c>
      <c r="N440" s="69">
        <v>82</v>
      </c>
      <c r="O440" s="69" t="s">
        <v>30</v>
      </c>
      <c r="P440" s="70">
        <f t="shared" si="21"/>
        <v>1.1883301646375272E-3</v>
      </c>
      <c r="Q440" s="11">
        <v>3.7892705714988388E-4</v>
      </c>
      <c r="R440" s="12">
        <v>3.1325979576689783E-4</v>
      </c>
      <c r="S440" s="13">
        <v>3.8503220060963431E-4</v>
      </c>
      <c r="T440" s="12">
        <v>1.1111111111111112E-4</v>
      </c>
      <c r="U440" s="14">
        <v>1.1883301646375272E-3</v>
      </c>
    </row>
    <row r="441" spans="1:21" ht="16.5" thickTop="1" thickBot="1">
      <c r="A441" s="65" t="s">
        <v>909</v>
      </c>
      <c r="B441" s="66" t="s">
        <v>910</v>
      </c>
      <c r="C441" s="67">
        <v>730</v>
      </c>
      <c r="D441" s="67">
        <v>843</v>
      </c>
      <c r="E441" s="67">
        <f t="shared" si="20"/>
        <v>786.5</v>
      </c>
      <c r="F441" s="68">
        <v>13945</v>
      </c>
      <c r="G441" s="68">
        <f t="shared" si="19"/>
        <v>14731.5</v>
      </c>
      <c r="H441" s="69">
        <v>200</v>
      </c>
      <c r="I441" s="73">
        <v>109</v>
      </c>
      <c r="J441" s="69">
        <v>0</v>
      </c>
      <c r="K441" s="69">
        <v>100</v>
      </c>
      <c r="L441" s="69">
        <v>200</v>
      </c>
      <c r="M441" s="69">
        <v>200</v>
      </c>
      <c r="N441" s="69">
        <v>50</v>
      </c>
      <c r="O441" s="69" t="s">
        <v>30</v>
      </c>
      <c r="P441" s="70">
        <f t="shared" si="21"/>
        <v>7.2043877835251948E-4</v>
      </c>
      <c r="Q441" s="11">
        <v>2.3359217737768944E-4</v>
      </c>
      <c r="R441" s="12">
        <v>6.1423489366058403E-5</v>
      </c>
      <c r="S441" s="13">
        <v>3.1431200049766064E-4</v>
      </c>
      <c r="T441" s="12">
        <v>1.1111111111111112E-4</v>
      </c>
      <c r="U441" s="14">
        <v>7.2043877835251948E-4</v>
      </c>
    </row>
    <row r="442" spans="1:21" ht="16.5" thickTop="1" thickBot="1">
      <c r="A442" s="65" t="s">
        <v>911</v>
      </c>
      <c r="B442" s="66" t="s">
        <v>912</v>
      </c>
      <c r="C442" s="67">
        <v>632</v>
      </c>
      <c r="D442" s="67">
        <v>552</v>
      </c>
      <c r="E442" s="67">
        <f t="shared" si="20"/>
        <v>592</v>
      </c>
      <c r="F442" s="68">
        <v>1962</v>
      </c>
      <c r="G442" s="68">
        <f t="shared" si="19"/>
        <v>2554</v>
      </c>
      <c r="H442" s="69">
        <v>516</v>
      </c>
      <c r="I442" s="73">
        <v>256</v>
      </c>
      <c r="J442" s="69">
        <v>0</v>
      </c>
      <c r="K442" s="69">
        <v>260</v>
      </c>
      <c r="L442" s="69">
        <v>292</v>
      </c>
      <c r="M442" s="69">
        <v>292</v>
      </c>
      <c r="N442" s="69">
        <v>35</v>
      </c>
      <c r="O442" s="69" t="s">
        <v>30</v>
      </c>
      <c r="P442" s="70">
        <f t="shared" si="21"/>
        <v>5.2192129919127869E-4</v>
      </c>
      <c r="Q442" s="11">
        <v>4.0497873334189928E-5</v>
      </c>
      <c r="R442" s="12">
        <v>1.3359608937117703E-4</v>
      </c>
      <c r="S442" s="13">
        <v>2.3671622537480068E-4</v>
      </c>
      <c r="T442" s="12">
        <v>1.1111111111111112E-4</v>
      </c>
      <c r="U442" s="14">
        <v>5.2192129919127869E-4</v>
      </c>
    </row>
    <row r="443" spans="1:21" ht="16.5" thickTop="1" thickBot="1">
      <c r="A443" s="65" t="s">
        <v>913</v>
      </c>
      <c r="B443" s="66" t="s">
        <v>914</v>
      </c>
      <c r="C443" s="67">
        <v>5502</v>
      </c>
      <c r="D443" s="67">
        <v>3610</v>
      </c>
      <c r="E443" s="67">
        <f t="shared" si="20"/>
        <v>4556</v>
      </c>
      <c r="F443" s="68">
        <v>30459</v>
      </c>
      <c r="G443" s="68">
        <f t="shared" si="19"/>
        <v>35015</v>
      </c>
      <c r="H443" s="69">
        <v>950</v>
      </c>
      <c r="I443" s="73">
        <v>390</v>
      </c>
      <c r="J443" s="69">
        <v>0</v>
      </c>
      <c r="K443" s="69">
        <v>70</v>
      </c>
      <c r="L443" s="69">
        <v>0</v>
      </c>
      <c r="M443" s="69">
        <v>0</v>
      </c>
      <c r="N443" s="69">
        <v>55</v>
      </c>
      <c r="O443" s="69" t="s">
        <v>30</v>
      </c>
      <c r="P443" s="70">
        <f t="shared" si="21"/>
        <v>1.2743695882528367E-3</v>
      </c>
      <c r="Q443" s="11">
        <v>5.5522045215217707E-4</v>
      </c>
      <c r="R443" s="12">
        <v>2.9176157448877743E-4</v>
      </c>
      <c r="S443" s="13">
        <v>3.1627645050077107E-4</v>
      </c>
      <c r="T443" s="12">
        <v>1.1111111111111112E-4</v>
      </c>
      <c r="U443" s="14">
        <v>1.2743695882528367E-3</v>
      </c>
    </row>
    <row r="444" spans="1:21" ht="16.5" thickTop="1" thickBot="1">
      <c r="A444" s="65" t="s">
        <v>915</v>
      </c>
      <c r="B444" s="66" t="s">
        <v>916</v>
      </c>
      <c r="C444" s="67">
        <v>525</v>
      </c>
      <c r="D444" s="67">
        <v>840</v>
      </c>
      <c r="E444" s="67">
        <f t="shared" si="20"/>
        <v>682.5</v>
      </c>
      <c r="F444" s="68">
        <v>401</v>
      </c>
      <c r="G444" s="68">
        <f t="shared" si="19"/>
        <v>1083.5</v>
      </c>
      <c r="H444" s="69">
        <v>730</v>
      </c>
      <c r="I444" s="73">
        <v>274</v>
      </c>
      <c r="J444" s="69">
        <v>0</v>
      </c>
      <c r="K444" s="69">
        <v>10</v>
      </c>
      <c r="L444" s="69">
        <v>0</v>
      </c>
      <c r="M444" s="69">
        <v>0</v>
      </c>
      <c r="N444" s="69">
        <v>0</v>
      </c>
      <c r="O444" s="69" t="s">
        <v>23</v>
      </c>
      <c r="P444" s="70">
        <f t="shared" si="21"/>
        <v>3.8772793712558691E-4</v>
      </c>
      <c r="Q444" s="11">
        <v>1.71806757077505E-5</v>
      </c>
      <c r="R444" s="12">
        <v>2.2419573618611316E-4</v>
      </c>
      <c r="S444" s="13">
        <v>1.4635152523172324E-4</v>
      </c>
      <c r="T444" s="12">
        <v>0</v>
      </c>
      <c r="U444" s="14">
        <v>3.8772793712558691E-4</v>
      </c>
    </row>
    <row r="445" spans="1:21" ht="16.5" thickTop="1" thickBot="1">
      <c r="A445" s="65" t="s">
        <v>917</v>
      </c>
      <c r="B445" s="66" t="s">
        <v>918</v>
      </c>
      <c r="C445" s="67">
        <v>10889.8</v>
      </c>
      <c r="D445" s="67">
        <v>11484</v>
      </c>
      <c r="E445" s="67">
        <f t="shared" si="20"/>
        <v>11186.9</v>
      </c>
      <c r="F445" s="68">
        <v>7453</v>
      </c>
      <c r="G445" s="68">
        <f t="shared" si="19"/>
        <v>18639.900000000001</v>
      </c>
      <c r="H445" s="69">
        <v>1115</v>
      </c>
      <c r="I445" s="73">
        <v>281</v>
      </c>
      <c r="J445" s="69">
        <v>0</v>
      </c>
      <c r="K445" s="69">
        <v>120</v>
      </c>
      <c r="L445" s="69">
        <v>0</v>
      </c>
      <c r="M445" s="69">
        <v>0</v>
      </c>
      <c r="N445" s="69">
        <v>20</v>
      </c>
      <c r="O445" s="69" t="s">
        <v>30</v>
      </c>
      <c r="P445" s="70">
        <f t="shared" si="21"/>
        <v>9.2591385636953301E-4</v>
      </c>
      <c r="Q445" s="11">
        <v>2.9556629176271212E-4</v>
      </c>
      <c r="R445" s="12">
        <v>3.4243595321577556E-4</v>
      </c>
      <c r="S445" s="13">
        <v>1.7680050027993414E-4</v>
      </c>
      <c r="T445" s="12">
        <v>1.1111111111111112E-4</v>
      </c>
      <c r="U445" s="14">
        <v>9.2591385636953301E-4</v>
      </c>
    </row>
    <row r="446" spans="1:21" ht="16.5" thickTop="1" thickBot="1">
      <c r="A446" s="65" t="s">
        <v>919</v>
      </c>
      <c r="B446" s="66" t="s">
        <v>920</v>
      </c>
      <c r="C446" s="67">
        <v>35007</v>
      </c>
      <c r="D446" s="67">
        <v>41916.28</v>
      </c>
      <c r="E446" s="67">
        <f t="shared" si="20"/>
        <v>38461.64</v>
      </c>
      <c r="F446" s="68">
        <v>52333</v>
      </c>
      <c r="G446" s="68">
        <f t="shared" si="19"/>
        <v>90794.64</v>
      </c>
      <c r="H446" s="69">
        <v>900</v>
      </c>
      <c r="I446" s="73">
        <v>326</v>
      </c>
      <c r="J446" s="69">
        <v>0</v>
      </c>
      <c r="K446" s="69">
        <v>135</v>
      </c>
      <c r="L446" s="69">
        <v>0</v>
      </c>
      <c r="M446" s="69">
        <v>0</v>
      </c>
      <c r="N446" s="69">
        <v>20</v>
      </c>
      <c r="O446" s="69" t="s">
        <v>30</v>
      </c>
      <c r="P446" s="70">
        <f t="shared" si="21"/>
        <v>2.1798340344483919E-3</v>
      </c>
      <c r="Q446" s="11">
        <v>1.4396984456317046E-3</v>
      </c>
      <c r="R446" s="12">
        <v>2.7640570214726277E-4</v>
      </c>
      <c r="S446" s="13">
        <v>3.5261877555831301E-4</v>
      </c>
      <c r="T446" s="12">
        <v>1.1111111111111112E-4</v>
      </c>
      <c r="U446" s="14">
        <v>2.1798340344483919E-3</v>
      </c>
    </row>
    <row r="447" spans="1:21" ht="16.5" thickTop="1" thickBot="1">
      <c r="A447" s="65" t="s">
        <v>921</v>
      </c>
      <c r="B447" s="66" t="s">
        <v>922</v>
      </c>
      <c r="C447" s="67">
        <v>785</v>
      </c>
      <c r="D447" s="67">
        <v>820</v>
      </c>
      <c r="E447" s="67">
        <f t="shared" si="20"/>
        <v>802.5</v>
      </c>
      <c r="F447" s="68">
        <v>3251</v>
      </c>
      <c r="G447" s="68">
        <f t="shared" si="19"/>
        <v>4053.5</v>
      </c>
      <c r="H447" s="69">
        <v>3918</v>
      </c>
      <c r="I447" s="73">
        <v>1690</v>
      </c>
      <c r="J447" s="69">
        <v>0</v>
      </c>
      <c r="K447" s="69">
        <v>205</v>
      </c>
      <c r="L447" s="69">
        <v>0</v>
      </c>
      <c r="M447" s="69">
        <v>0</v>
      </c>
      <c r="N447" s="69">
        <v>65</v>
      </c>
      <c r="O447" s="69" t="s">
        <v>30</v>
      </c>
      <c r="P447" s="70">
        <f t="shared" si="21"/>
        <v>2.7626272086718438E-3</v>
      </c>
      <c r="Q447" s="11">
        <v>6.4274913688386399E-5</v>
      </c>
      <c r="R447" s="12">
        <v>1.2032861566810839E-3</v>
      </c>
      <c r="S447" s="13">
        <v>1.3839550271912621E-3</v>
      </c>
      <c r="T447" s="12">
        <v>1.1111111111111112E-4</v>
      </c>
      <c r="U447" s="14">
        <v>2.7626272086718438E-3</v>
      </c>
    </row>
    <row r="448" spans="1:21" ht="16.5" thickTop="1" thickBot="1">
      <c r="A448" s="65" t="s">
        <v>923</v>
      </c>
      <c r="B448" s="66" t="s">
        <v>924</v>
      </c>
      <c r="C448" s="67">
        <v>7017.7</v>
      </c>
      <c r="D448" s="67">
        <v>7370.7</v>
      </c>
      <c r="E448" s="67">
        <f t="shared" si="20"/>
        <v>7194.2</v>
      </c>
      <c r="F448" s="68">
        <v>661</v>
      </c>
      <c r="G448" s="68">
        <f t="shared" si="19"/>
        <v>7855.2</v>
      </c>
      <c r="H448" s="69">
        <v>3100</v>
      </c>
      <c r="I448" s="73">
        <v>291</v>
      </c>
      <c r="J448" s="69">
        <v>0</v>
      </c>
      <c r="K448" s="69">
        <v>100</v>
      </c>
      <c r="L448" s="69">
        <v>0</v>
      </c>
      <c r="M448" s="69">
        <v>0</v>
      </c>
      <c r="N448" s="69">
        <v>4</v>
      </c>
      <c r="O448" s="69" t="s">
        <v>23</v>
      </c>
      <c r="P448" s="70">
        <f t="shared" si="21"/>
        <v>1.3811109596241929E-3</v>
      </c>
      <c r="Q448" s="11">
        <v>1.2455712396817881E-4</v>
      </c>
      <c r="R448" s="12">
        <v>9.5206408517390523E-4</v>
      </c>
      <c r="S448" s="13">
        <v>3.0448975048210877E-4</v>
      </c>
      <c r="T448" s="12">
        <v>0</v>
      </c>
      <c r="U448" s="14">
        <v>1.3811109596241929E-3</v>
      </c>
    </row>
    <row r="449" spans="1:21" ht="16.5" thickTop="1" thickBot="1">
      <c r="A449" s="65" t="s">
        <v>925</v>
      </c>
      <c r="B449" s="66" t="s">
        <v>926</v>
      </c>
      <c r="C449" s="67">
        <v>992</v>
      </c>
      <c r="D449" s="67">
        <v>1363</v>
      </c>
      <c r="E449" s="67">
        <f t="shared" si="20"/>
        <v>1177.5</v>
      </c>
      <c r="F449" s="68">
        <v>14980</v>
      </c>
      <c r="G449" s="68">
        <f t="shared" si="19"/>
        <v>16157.5</v>
      </c>
      <c r="H449" s="69">
        <v>1129</v>
      </c>
      <c r="I449" s="73">
        <v>1109</v>
      </c>
      <c r="J449" s="69">
        <v>0</v>
      </c>
      <c r="K449" s="69">
        <v>30</v>
      </c>
      <c r="L449" s="69">
        <v>0</v>
      </c>
      <c r="M449" s="69">
        <v>0</v>
      </c>
      <c r="N449" s="69">
        <v>15</v>
      </c>
      <c r="O449" s="69" t="s">
        <v>30</v>
      </c>
      <c r="P449" s="70">
        <f t="shared" si="21"/>
        <v>1.3676754765014319E-3</v>
      </c>
      <c r="Q449" s="11">
        <v>2.5620375426670859E-4</v>
      </c>
      <c r="R449" s="12">
        <v>3.7468328513295626E-4</v>
      </c>
      <c r="S449" s="13">
        <v>6.2567732599065585E-4</v>
      </c>
      <c r="T449" s="12">
        <v>1.1111111111111112E-4</v>
      </c>
      <c r="U449" s="14">
        <v>1.3676754765014319E-3</v>
      </c>
    </row>
    <row r="450" spans="1:21" ht="16.5" thickTop="1" thickBot="1">
      <c r="A450" s="65" t="s">
        <v>927</v>
      </c>
      <c r="B450" s="66" t="s">
        <v>928</v>
      </c>
      <c r="C450" s="67">
        <v>6781</v>
      </c>
      <c r="D450" s="67">
        <v>8443.11</v>
      </c>
      <c r="E450" s="67">
        <f t="shared" si="20"/>
        <v>7612.0550000000003</v>
      </c>
      <c r="F450" s="68">
        <v>7186</v>
      </c>
      <c r="G450" s="68">
        <f t="shared" si="19"/>
        <v>14798.055</v>
      </c>
      <c r="H450" s="69">
        <v>320</v>
      </c>
      <c r="I450" s="73">
        <v>117</v>
      </c>
      <c r="J450" s="69"/>
      <c r="K450" s="69"/>
      <c r="L450" s="69"/>
      <c r="M450" s="69"/>
      <c r="N450" s="69"/>
      <c r="O450" s="69" t="s">
        <v>23</v>
      </c>
      <c r="P450" s="70">
        <f t="shared" si="21"/>
        <v>3.7614299949201367E-4</v>
      </c>
      <c r="Q450" s="11">
        <v>2.346475164378919E-4</v>
      </c>
      <c r="R450" s="12">
        <v>9.8277582985693447E-5</v>
      </c>
      <c r="S450" s="13">
        <v>4.3217900068428341E-5</v>
      </c>
      <c r="T450" s="12">
        <v>0</v>
      </c>
      <c r="U450" s="14">
        <v>3.7614299949201367E-4</v>
      </c>
    </row>
    <row r="451" spans="1:21" ht="16.5" thickTop="1" thickBot="1">
      <c r="A451" s="65" t="s">
        <v>929</v>
      </c>
      <c r="B451" s="66" t="s">
        <v>930</v>
      </c>
      <c r="C451" s="67">
        <v>20949</v>
      </c>
      <c r="D451" s="67">
        <v>22756</v>
      </c>
      <c r="E451" s="67">
        <f t="shared" si="20"/>
        <v>21852.5</v>
      </c>
      <c r="F451" s="68">
        <v>54130</v>
      </c>
      <c r="G451" s="68">
        <f t="shared" si="19"/>
        <v>75982.5</v>
      </c>
      <c r="H451" s="69">
        <v>859</v>
      </c>
      <c r="I451" s="73">
        <v>202</v>
      </c>
      <c r="J451" s="69">
        <v>0</v>
      </c>
      <c r="K451" s="69">
        <v>106</v>
      </c>
      <c r="L451" s="69">
        <v>105</v>
      </c>
      <c r="M451" s="69">
        <v>48</v>
      </c>
      <c r="N451" s="69">
        <v>46</v>
      </c>
      <c r="O451" s="69" t="s">
        <v>30</v>
      </c>
      <c r="P451" s="70">
        <f t="shared" si="21"/>
        <v>1.7172640864939932E-3</v>
      </c>
      <c r="Q451" s="11">
        <v>1.2048275883379349E-3</v>
      </c>
      <c r="R451" s="12">
        <v>2.6381388682722082E-4</v>
      </c>
      <c r="S451" s="13">
        <v>1.3751150021772655E-4</v>
      </c>
      <c r="T451" s="12">
        <v>1.1111111111111112E-4</v>
      </c>
      <c r="U451" s="14">
        <v>1.7172640864939932E-3</v>
      </c>
    </row>
    <row r="452" spans="1:21" ht="16.5" thickTop="1" thickBot="1">
      <c r="A452" s="65" t="s">
        <v>931</v>
      </c>
      <c r="B452" s="66" t="s">
        <v>932</v>
      </c>
      <c r="C452" s="67">
        <v>216.4</v>
      </c>
      <c r="D452" s="67">
        <v>231.4</v>
      </c>
      <c r="E452" s="67">
        <f t="shared" si="20"/>
        <v>223.9</v>
      </c>
      <c r="F452" s="68">
        <v>25531</v>
      </c>
      <c r="G452" s="68">
        <f t="shared" si="19"/>
        <v>25754.9</v>
      </c>
      <c r="H452" s="69">
        <v>600</v>
      </c>
      <c r="I452" s="73">
        <v>416</v>
      </c>
      <c r="J452" s="69">
        <v>0</v>
      </c>
      <c r="K452" s="69">
        <v>130</v>
      </c>
      <c r="L452" s="69">
        <v>0</v>
      </c>
      <c r="M452" s="69">
        <v>0</v>
      </c>
      <c r="N452" s="69">
        <v>90</v>
      </c>
      <c r="O452" s="69" t="s">
        <v>30</v>
      </c>
      <c r="P452" s="70">
        <f t="shared" si="21"/>
        <v>1.0200443562310942E-3</v>
      </c>
      <c r="Q452" s="11">
        <v>4.0838632652103688E-4</v>
      </c>
      <c r="R452" s="12">
        <v>1.8427046809817521E-4</v>
      </c>
      <c r="S452" s="13">
        <v>3.1627645050077107E-4</v>
      </c>
      <c r="T452" s="12">
        <v>1.1111111111111112E-4</v>
      </c>
      <c r="U452" s="14">
        <v>1.0200443562310942E-3</v>
      </c>
    </row>
    <row r="453" spans="1:21" ht="16.5" thickTop="1" thickBot="1">
      <c r="A453" s="65" t="s">
        <v>933</v>
      </c>
      <c r="B453" s="66" t="s">
        <v>934</v>
      </c>
      <c r="C453" s="67">
        <v>26166.760000000002</v>
      </c>
      <c r="D453" s="67">
        <v>27692.52</v>
      </c>
      <c r="E453" s="67">
        <f t="shared" si="20"/>
        <v>26929.64</v>
      </c>
      <c r="F453" s="68">
        <v>2084</v>
      </c>
      <c r="G453" s="68">
        <f t="shared" ref="G453:G516" si="22">E453+F453</f>
        <v>29013.64</v>
      </c>
      <c r="H453" s="69">
        <v>1575</v>
      </c>
      <c r="I453" s="73">
        <v>889</v>
      </c>
      <c r="J453" s="69">
        <v>0</v>
      </c>
      <c r="K453" s="69">
        <v>88</v>
      </c>
      <c r="L453" s="69">
        <v>18</v>
      </c>
      <c r="M453" s="69">
        <v>0</v>
      </c>
      <c r="N453" s="69">
        <v>52</v>
      </c>
      <c r="O453" s="69" t="s">
        <v>30</v>
      </c>
      <c r="P453" s="70">
        <f t="shared" si="21"/>
        <v>1.4615212529182238E-3</v>
      </c>
      <c r="Q453" s="11">
        <v>4.6005901240555442E-4</v>
      </c>
      <c r="R453" s="12">
        <v>4.8370997875770994E-4</v>
      </c>
      <c r="S453" s="13">
        <v>4.0664115064384848E-4</v>
      </c>
      <c r="T453" s="12">
        <v>1.1111111111111112E-4</v>
      </c>
      <c r="U453" s="14">
        <v>1.4615212529182238E-3</v>
      </c>
    </row>
    <row r="454" spans="1:21" ht="25.5" thickTop="1" thickBot="1">
      <c r="A454" s="65" t="s">
        <v>935</v>
      </c>
      <c r="B454" s="66" t="s">
        <v>936</v>
      </c>
      <c r="C454" s="67">
        <v>20155</v>
      </c>
      <c r="D454" s="67">
        <v>22656.739999999998</v>
      </c>
      <c r="E454" s="67">
        <f t="shared" ref="E454:E517" si="23">(C454+D454)/2</f>
        <v>21405.87</v>
      </c>
      <c r="F454" s="68">
        <v>5273</v>
      </c>
      <c r="G454" s="68">
        <f t="shared" si="22"/>
        <v>26678.87</v>
      </c>
      <c r="H454" s="69">
        <v>360</v>
      </c>
      <c r="I454" s="73">
        <v>185</v>
      </c>
      <c r="J454" s="69">
        <v>0</v>
      </c>
      <c r="K454" s="69">
        <v>32</v>
      </c>
      <c r="L454" s="69">
        <v>0</v>
      </c>
      <c r="M454" s="69">
        <v>0</v>
      </c>
      <c r="N454" s="69">
        <v>7</v>
      </c>
      <c r="O454" s="69" t="s">
        <v>23</v>
      </c>
      <c r="P454" s="70">
        <f t="shared" si="21"/>
        <v>6.2985772253806372E-4</v>
      </c>
      <c r="Q454" s="11">
        <v>4.2303739152675001E-4</v>
      </c>
      <c r="R454" s="12">
        <v>1.1056228085890512E-4</v>
      </c>
      <c r="S454" s="13">
        <v>9.6258050152408579E-5</v>
      </c>
      <c r="T454" s="12">
        <v>0</v>
      </c>
      <c r="U454" s="14">
        <v>6.2985772253806372E-4</v>
      </c>
    </row>
    <row r="455" spans="1:21" ht="16.5" thickTop="1" thickBot="1">
      <c r="A455" s="65" t="s">
        <v>937</v>
      </c>
      <c r="B455" s="66" t="s">
        <v>938</v>
      </c>
      <c r="C455" s="67">
        <v>4561</v>
      </c>
      <c r="D455" s="67">
        <v>4918</v>
      </c>
      <c r="E455" s="67">
        <f t="shared" si="23"/>
        <v>4739.5</v>
      </c>
      <c r="F455" s="68">
        <v>10985</v>
      </c>
      <c r="G455" s="68">
        <f t="shared" si="22"/>
        <v>15724.5</v>
      </c>
      <c r="H455" s="69">
        <v>2950</v>
      </c>
      <c r="I455" s="73">
        <v>731</v>
      </c>
      <c r="J455" s="69"/>
      <c r="K455" s="69">
        <v>850</v>
      </c>
      <c r="L455" s="69">
        <v>300</v>
      </c>
      <c r="M455" s="69">
        <v>102</v>
      </c>
      <c r="N455" s="69">
        <v>293</v>
      </c>
      <c r="O455" s="69" t="s">
        <v>30</v>
      </c>
      <c r="P455" s="70">
        <f t="shared" ref="P455:P518" si="24">$U455</f>
        <v>2.0168653070905596E-3</v>
      </c>
      <c r="Q455" s="11">
        <v>2.4933782664192226E-4</v>
      </c>
      <c r="R455" s="12">
        <v>9.0599646814936135E-4</v>
      </c>
      <c r="S455" s="13">
        <v>7.5041990118816478E-4</v>
      </c>
      <c r="T455" s="12">
        <v>1.1111111111111112E-4</v>
      </c>
      <c r="U455" s="14">
        <v>2.0168653070905596E-3</v>
      </c>
    </row>
    <row r="456" spans="1:21" ht="16.5" thickTop="1" thickBot="1">
      <c r="A456" s="65" t="s">
        <v>939</v>
      </c>
      <c r="B456" s="66" t="s">
        <v>940</v>
      </c>
      <c r="C456" s="67">
        <v>365</v>
      </c>
      <c r="D456" s="67">
        <v>956</v>
      </c>
      <c r="E456" s="67">
        <f t="shared" si="23"/>
        <v>660.5</v>
      </c>
      <c r="F456" s="68">
        <v>8869</v>
      </c>
      <c r="G456" s="68">
        <f t="shared" si="22"/>
        <v>9529.5</v>
      </c>
      <c r="H456" s="69">
        <v>1500</v>
      </c>
      <c r="I456" s="73">
        <v>842</v>
      </c>
      <c r="J456" s="69">
        <v>0</v>
      </c>
      <c r="K456" s="69">
        <v>0</v>
      </c>
      <c r="L456" s="69">
        <v>0</v>
      </c>
      <c r="M456" s="69">
        <v>0</v>
      </c>
      <c r="N456" s="69">
        <v>20</v>
      </c>
      <c r="O456" s="69" t="s">
        <v>30</v>
      </c>
      <c r="P456" s="70">
        <f t="shared" si="24"/>
        <v>1.0764941879219628E-3</v>
      </c>
      <c r="Q456" s="11">
        <v>1.5110590600554536E-4</v>
      </c>
      <c r="R456" s="12">
        <v>4.6067617024543801E-4</v>
      </c>
      <c r="S456" s="13">
        <v>3.5360100055986828E-4</v>
      </c>
      <c r="T456" s="12">
        <v>1.1111111111111112E-4</v>
      </c>
      <c r="U456" s="14">
        <v>1.0764941879219628E-3</v>
      </c>
    </row>
    <row r="457" spans="1:21" ht="16.5" thickTop="1" thickBot="1">
      <c r="A457" s="65" t="s">
        <v>941</v>
      </c>
      <c r="B457" s="66" t="s">
        <v>942</v>
      </c>
      <c r="C457" s="67">
        <v>1867</v>
      </c>
      <c r="D457" s="67">
        <v>2624</v>
      </c>
      <c r="E457" s="67">
        <f t="shared" si="23"/>
        <v>2245.5</v>
      </c>
      <c r="F457" s="68">
        <v>39434</v>
      </c>
      <c r="G457" s="68">
        <f t="shared" si="22"/>
        <v>41679.5</v>
      </c>
      <c r="H457" s="69">
        <v>3277</v>
      </c>
      <c r="I457" s="73">
        <v>1611</v>
      </c>
      <c r="J457" s="69">
        <v>1200</v>
      </c>
      <c r="K457" s="69">
        <v>1500</v>
      </c>
      <c r="L457" s="69">
        <v>1500</v>
      </c>
      <c r="M457" s="69">
        <v>800</v>
      </c>
      <c r="N457" s="69">
        <v>500</v>
      </c>
      <c r="O457" s="69" t="s">
        <v>30</v>
      </c>
      <c r="P457" s="70">
        <f t="shared" si="24"/>
        <v>4.7089653483716968E-3</v>
      </c>
      <c r="Q457" s="11">
        <v>6.6089706798448276E-4</v>
      </c>
      <c r="R457" s="12">
        <v>1.0128733396463031E-3</v>
      </c>
      <c r="S457" s="13">
        <v>2.9240838296297994E-3</v>
      </c>
      <c r="T457" s="12">
        <v>1.1111111111111112E-4</v>
      </c>
      <c r="U457" s="14">
        <v>4.7089653483716968E-3</v>
      </c>
    </row>
    <row r="458" spans="1:21" ht="16.5" thickTop="1" thickBot="1">
      <c r="A458" s="65" t="s">
        <v>79</v>
      </c>
      <c r="B458" s="66" t="s">
        <v>943</v>
      </c>
      <c r="C458" s="67">
        <v>21177</v>
      </c>
      <c r="D458" s="67">
        <v>24598.3</v>
      </c>
      <c r="E458" s="67">
        <f t="shared" si="23"/>
        <v>22887.65</v>
      </c>
      <c r="F458" s="68">
        <v>1289</v>
      </c>
      <c r="G458" s="68">
        <f t="shared" si="22"/>
        <v>24176.65</v>
      </c>
      <c r="H458" s="69">
        <v>4000</v>
      </c>
      <c r="I458" s="73">
        <v>867</v>
      </c>
      <c r="J458" s="69">
        <v>0</v>
      </c>
      <c r="K458" s="69">
        <v>0</v>
      </c>
      <c r="L458" s="69">
        <v>0</v>
      </c>
      <c r="M458" s="69">
        <v>0</v>
      </c>
      <c r="N458" s="69">
        <v>152</v>
      </c>
      <c r="O458" s="69" t="s">
        <v>30</v>
      </c>
      <c r="P458" s="70">
        <f t="shared" si="24"/>
        <v>2.3220987246922384E-3</v>
      </c>
      <c r="Q458" s="11">
        <v>3.8336057531129325E-4</v>
      </c>
      <c r="R458" s="12">
        <v>1.2284697873211679E-3</v>
      </c>
      <c r="S458" s="13">
        <v>5.9915725094866572E-4</v>
      </c>
      <c r="T458" s="12">
        <v>1.1111111111111112E-4</v>
      </c>
      <c r="U458" s="14">
        <v>2.3220987246922384E-3</v>
      </c>
    </row>
    <row r="459" spans="1:21" ht="16.5" thickTop="1" thickBot="1">
      <c r="A459" s="65" t="s">
        <v>944</v>
      </c>
      <c r="B459" s="66" t="s">
        <v>945</v>
      </c>
      <c r="C459" s="67">
        <v>7750</v>
      </c>
      <c r="D459" s="67">
        <v>7860</v>
      </c>
      <c r="E459" s="67">
        <f t="shared" si="23"/>
        <v>7805</v>
      </c>
      <c r="F459" s="68">
        <v>111</v>
      </c>
      <c r="G459" s="68">
        <f t="shared" si="22"/>
        <v>7916</v>
      </c>
      <c r="H459" s="69">
        <v>2000</v>
      </c>
      <c r="I459" s="73">
        <v>311</v>
      </c>
      <c r="J459" s="69">
        <v>0</v>
      </c>
      <c r="K459" s="69">
        <v>100</v>
      </c>
      <c r="L459" s="69">
        <v>0</v>
      </c>
      <c r="M459" s="69">
        <v>0</v>
      </c>
      <c r="N459" s="69">
        <v>18</v>
      </c>
      <c r="O459" s="69" t="s">
        <v>30</v>
      </c>
      <c r="P459" s="70">
        <f t="shared" si="24"/>
        <v>1.0581166881317302E-3</v>
      </c>
      <c r="Q459" s="11">
        <v>1.2552120803189016E-4</v>
      </c>
      <c r="R459" s="12">
        <v>6.1423489366058397E-4</v>
      </c>
      <c r="S459" s="13">
        <v>2.0724947532814502E-4</v>
      </c>
      <c r="T459" s="12">
        <v>1.1111111111111112E-4</v>
      </c>
      <c r="U459" s="14">
        <v>1.0581166881317302E-3</v>
      </c>
    </row>
    <row r="460" spans="1:21" ht="16.5" thickTop="1" thickBot="1">
      <c r="A460" s="65" t="s">
        <v>946</v>
      </c>
      <c r="B460" s="66" t="s">
        <v>947</v>
      </c>
      <c r="C460" s="67">
        <v>4351</v>
      </c>
      <c r="D460" s="67">
        <v>4095</v>
      </c>
      <c r="E460" s="67">
        <f t="shared" si="23"/>
        <v>4223</v>
      </c>
      <c r="F460" s="68">
        <v>14698</v>
      </c>
      <c r="G460" s="68">
        <f t="shared" si="22"/>
        <v>18921</v>
      </c>
      <c r="H460" s="69">
        <v>1500</v>
      </c>
      <c r="I460" s="73">
        <v>319</v>
      </c>
      <c r="J460" s="69">
        <v>0</v>
      </c>
      <c r="K460" s="69">
        <v>150</v>
      </c>
      <c r="L460" s="69">
        <v>0</v>
      </c>
      <c r="M460" s="69">
        <v>0</v>
      </c>
      <c r="N460" s="69">
        <v>80</v>
      </c>
      <c r="O460" s="69" t="s">
        <v>30</v>
      </c>
      <c r="P460" s="70">
        <f t="shared" si="24"/>
        <v>1.2234474268061053E-3</v>
      </c>
      <c r="Q460" s="11">
        <v>3.0002359489279855E-4</v>
      </c>
      <c r="R460" s="12">
        <v>4.6067617024543801E-4</v>
      </c>
      <c r="S460" s="13">
        <v>3.5163655055675785E-4</v>
      </c>
      <c r="T460" s="12">
        <v>1.1111111111111112E-4</v>
      </c>
      <c r="U460" s="14">
        <v>1.2234474268061053E-3</v>
      </c>
    </row>
    <row r="461" spans="1:21" ht="16.5" thickTop="1" thickBot="1">
      <c r="A461" s="65" t="s">
        <v>948</v>
      </c>
      <c r="B461" s="66" t="s">
        <v>949</v>
      </c>
      <c r="C461" s="67">
        <v>2761</v>
      </c>
      <c r="D461" s="67">
        <v>2964</v>
      </c>
      <c r="E461" s="67">
        <f t="shared" si="23"/>
        <v>2862.5</v>
      </c>
      <c r="F461" s="68">
        <v>16504</v>
      </c>
      <c r="G461" s="68">
        <f t="shared" si="22"/>
        <v>19366.5</v>
      </c>
      <c r="H461" s="69">
        <v>400</v>
      </c>
      <c r="I461" s="73">
        <v>240</v>
      </c>
      <c r="J461" s="69">
        <v>100</v>
      </c>
      <c r="K461" s="69">
        <v>0</v>
      </c>
      <c r="L461" s="69"/>
      <c r="M461" s="69">
        <v>50</v>
      </c>
      <c r="N461" s="69">
        <v>10</v>
      </c>
      <c r="O461" s="69" t="s">
        <v>30</v>
      </c>
      <c r="P461" s="70">
        <f t="shared" si="24"/>
        <v>8.2981997089034759E-4</v>
      </c>
      <c r="Q461" s="11">
        <v>3.0708773058989392E-4</v>
      </c>
      <c r="R461" s="12">
        <v>1.2284697873211681E-4</v>
      </c>
      <c r="S461" s="13">
        <v>2.8877415045722572E-4</v>
      </c>
      <c r="T461" s="12">
        <v>1.1111111111111112E-4</v>
      </c>
      <c r="U461" s="14">
        <v>8.2981997089034759E-4</v>
      </c>
    </row>
    <row r="462" spans="1:21" ht="16.5" thickTop="1" thickBot="1">
      <c r="A462" s="65" t="s">
        <v>950</v>
      </c>
      <c r="B462" s="66" t="s">
        <v>951</v>
      </c>
      <c r="C462" s="67">
        <v>1403.1</v>
      </c>
      <c r="D462" s="67">
        <v>1449</v>
      </c>
      <c r="E462" s="67">
        <f t="shared" si="23"/>
        <v>1426.05</v>
      </c>
      <c r="F462" s="68">
        <v>9988</v>
      </c>
      <c r="G462" s="68">
        <f t="shared" si="22"/>
        <v>11414.05</v>
      </c>
      <c r="H462" s="69">
        <v>400</v>
      </c>
      <c r="I462" s="73">
        <v>59</v>
      </c>
      <c r="J462" s="69">
        <v>0</v>
      </c>
      <c r="K462" s="69">
        <v>400</v>
      </c>
      <c r="L462" s="69">
        <v>25</v>
      </c>
      <c r="M462" s="69">
        <v>150</v>
      </c>
      <c r="N462" s="69">
        <v>110</v>
      </c>
      <c r="O462" s="69" t="s">
        <v>23</v>
      </c>
      <c r="P462" s="70">
        <f t="shared" si="24"/>
        <v>9.7469520261346174E-4</v>
      </c>
      <c r="Q462" s="11">
        <v>1.8098854781915054E-4</v>
      </c>
      <c r="R462" s="12">
        <v>1.2284697873211681E-4</v>
      </c>
      <c r="S462" s="13">
        <v>6.7085967606219439E-4</v>
      </c>
      <c r="T462" s="12">
        <v>0</v>
      </c>
      <c r="U462" s="14">
        <v>9.7469520261346174E-4</v>
      </c>
    </row>
    <row r="463" spans="1:21" ht="16.5" thickTop="1" thickBot="1">
      <c r="A463" s="65" t="s">
        <v>952</v>
      </c>
      <c r="B463" s="66" t="s">
        <v>953</v>
      </c>
      <c r="C463" s="67">
        <v>962.4</v>
      </c>
      <c r="D463" s="67">
        <v>1371.9</v>
      </c>
      <c r="E463" s="67">
        <f t="shared" si="23"/>
        <v>1167.1500000000001</v>
      </c>
      <c r="F463" s="68">
        <v>4268</v>
      </c>
      <c r="G463" s="68">
        <f t="shared" si="22"/>
        <v>5435.15</v>
      </c>
      <c r="H463" s="69">
        <v>760</v>
      </c>
      <c r="I463" s="73">
        <v>117</v>
      </c>
      <c r="J463" s="69"/>
      <c r="K463" s="69">
        <v>23</v>
      </c>
      <c r="L463" s="69">
        <v>0</v>
      </c>
      <c r="M463" s="69">
        <v>19</v>
      </c>
      <c r="N463" s="69">
        <v>16</v>
      </c>
      <c r="O463" s="69" t="s">
        <v>30</v>
      </c>
      <c r="P463" s="70">
        <f t="shared" si="24"/>
        <v>5.9669964430181298E-4</v>
      </c>
      <c r="Q463" s="11">
        <v>8.6183248336852924E-5</v>
      </c>
      <c r="R463" s="12">
        <v>2.3340925959102192E-4</v>
      </c>
      <c r="S463" s="13">
        <v>1.6599602526282703E-4</v>
      </c>
      <c r="T463" s="12">
        <v>1.1111111111111112E-4</v>
      </c>
      <c r="U463" s="14">
        <v>5.9669964430181298E-4</v>
      </c>
    </row>
    <row r="464" spans="1:21" ht="16.5" thickTop="1" thickBot="1">
      <c r="A464" s="65" t="s">
        <v>954</v>
      </c>
      <c r="B464" s="66" t="s">
        <v>955</v>
      </c>
      <c r="C464" s="67">
        <v>13644.11</v>
      </c>
      <c r="D464" s="67">
        <v>16621.11</v>
      </c>
      <c r="E464" s="67">
        <f t="shared" si="23"/>
        <v>15132.61</v>
      </c>
      <c r="F464" s="68">
        <v>9417</v>
      </c>
      <c r="G464" s="68">
        <f t="shared" si="22"/>
        <v>24549.61</v>
      </c>
      <c r="H464" s="69">
        <v>1366</v>
      </c>
      <c r="I464" s="73">
        <v>31</v>
      </c>
      <c r="J464" s="69">
        <v>421</v>
      </c>
      <c r="K464" s="69">
        <v>792</v>
      </c>
      <c r="L464" s="69">
        <v>475</v>
      </c>
      <c r="M464" s="69">
        <v>328</v>
      </c>
      <c r="N464" s="69">
        <v>118</v>
      </c>
      <c r="O464" s="69" t="s">
        <v>30</v>
      </c>
      <c r="P464" s="70">
        <f t="shared" si="24"/>
        <v>1.4591495392582536E-3</v>
      </c>
      <c r="Q464" s="11">
        <v>3.8927446992316456E-4</v>
      </c>
      <c r="R464" s="12">
        <v>4.1952243237017886E-4</v>
      </c>
      <c r="S464" s="13">
        <v>5.3924152585379907E-4</v>
      </c>
      <c r="T464" s="12">
        <v>1.1111111111111112E-4</v>
      </c>
      <c r="U464" s="14">
        <v>1.4591495392582536E-3</v>
      </c>
    </row>
    <row r="465" spans="1:21" ht="16.5" thickTop="1" thickBot="1">
      <c r="A465" s="65" t="s">
        <v>956</v>
      </c>
      <c r="B465" s="66" t="s">
        <v>957</v>
      </c>
      <c r="C465" s="67">
        <v>170</v>
      </c>
      <c r="D465" s="67">
        <v>205</v>
      </c>
      <c r="E465" s="67">
        <f t="shared" si="23"/>
        <v>187.5</v>
      </c>
      <c r="F465" s="68">
        <v>7790</v>
      </c>
      <c r="G465" s="68">
        <f t="shared" si="22"/>
        <v>7977.5</v>
      </c>
      <c r="H465" s="69">
        <v>0</v>
      </c>
      <c r="I465" s="73">
        <v>1</v>
      </c>
      <c r="J465" s="69">
        <v>0</v>
      </c>
      <c r="K465" s="69">
        <v>0</v>
      </c>
      <c r="L465" s="69">
        <v>0</v>
      </c>
      <c r="M465" s="69">
        <v>0</v>
      </c>
      <c r="N465" s="69">
        <v>0</v>
      </c>
      <c r="O465" s="69" t="s">
        <v>23</v>
      </c>
      <c r="P465" s="70">
        <f t="shared" si="24"/>
        <v>1.2649639174765079E-4</v>
      </c>
      <c r="Q465" s="11">
        <v>1.2649639174765079E-4</v>
      </c>
      <c r="R465" s="12">
        <v>0</v>
      </c>
      <c r="S465" s="13">
        <v>0</v>
      </c>
      <c r="T465" s="12">
        <v>0</v>
      </c>
      <c r="U465" s="14">
        <v>1.2649639174765079E-4</v>
      </c>
    </row>
    <row r="466" spans="1:21" ht="16.5" thickTop="1" thickBot="1">
      <c r="A466" s="65" t="s">
        <v>958</v>
      </c>
      <c r="B466" s="66" t="s">
        <v>959</v>
      </c>
      <c r="C466" s="67">
        <v>218</v>
      </c>
      <c r="D466" s="67">
        <v>219</v>
      </c>
      <c r="E466" s="67">
        <f t="shared" si="23"/>
        <v>218.5</v>
      </c>
      <c r="F466" s="68">
        <v>137</v>
      </c>
      <c r="G466" s="68">
        <f t="shared" si="22"/>
        <v>355.5</v>
      </c>
      <c r="H466" s="69">
        <v>186</v>
      </c>
      <c r="I466" s="73">
        <v>167</v>
      </c>
      <c r="J466" s="69">
        <v>0</v>
      </c>
      <c r="K466" s="69">
        <v>150</v>
      </c>
      <c r="L466" s="69">
        <v>0</v>
      </c>
      <c r="M466" s="69">
        <v>30</v>
      </c>
      <c r="N466" s="69">
        <v>3</v>
      </c>
      <c r="O466" s="69" t="s">
        <v>23</v>
      </c>
      <c r="P466" s="70">
        <f t="shared" si="24"/>
        <v>2.3465025795906254E-4</v>
      </c>
      <c r="Q466" s="11">
        <v>5.6370375764700545E-6</v>
      </c>
      <c r="R466" s="12">
        <v>5.7123845110434312E-5</v>
      </c>
      <c r="S466" s="13">
        <v>1.7188937527215818E-4</v>
      </c>
      <c r="T466" s="12">
        <v>0</v>
      </c>
      <c r="U466" s="14">
        <v>2.3465025795906254E-4</v>
      </c>
    </row>
    <row r="467" spans="1:21" ht="16.5" thickTop="1" thickBot="1">
      <c r="A467" s="65" t="s">
        <v>960</v>
      </c>
      <c r="B467" s="66" t="s">
        <v>961</v>
      </c>
      <c r="C467" s="67">
        <v>77</v>
      </c>
      <c r="D467" s="67">
        <v>99</v>
      </c>
      <c r="E467" s="67">
        <f t="shared" si="23"/>
        <v>88</v>
      </c>
      <c r="F467" s="68">
        <v>3055</v>
      </c>
      <c r="G467" s="68">
        <f t="shared" si="22"/>
        <v>3143</v>
      </c>
      <c r="H467" s="69">
        <v>214</v>
      </c>
      <c r="I467" s="73">
        <v>57</v>
      </c>
      <c r="J467" s="69"/>
      <c r="K467" s="69">
        <v>91</v>
      </c>
      <c r="L467" s="69"/>
      <c r="M467" s="69"/>
      <c r="N467" s="69">
        <v>10</v>
      </c>
      <c r="O467" s="69" t="s">
        <v>23</v>
      </c>
      <c r="P467" s="70">
        <f t="shared" si="24"/>
        <v>1.8824522143815999E-4</v>
      </c>
      <c r="Q467" s="11">
        <v>4.9837437701393478E-5</v>
      </c>
      <c r="R467" s="12">
        <v>6.5723133621682493E-5</v>
      </c>
      <c r="S467" s="13">
        <v>7.2684650115084024E-5</v>
      </c>
      <c r="T467" s="12">
        <v>0</v>
      </c>
      <c r="U467" s="14">
        <v>1.8824522143815999E-4</v>
      </c>
    </row>
    <row r="468" spans="1:21" ht="16.5" thickTop="1" thickBot="1">
      <c r="A468" s="65" t="s">
        <v>962</v>
      </c>
      <c r="B468" s="66" t="s">
        <v>963</v>
      </c>
      <c r="C468" s="67">
        <v>1196</v>
      </c>
      <c r="D468" s="67">
        <v>1101</v>
      </c>
      <c r="E468" s="67">
        <f t="shared" si="23"/>
        <v>1148.5</v>
      </c>
      <c r="F468" s="68">
        <v>5094</v>
      </c>
      <c r="G468" s="68">
        <f t="shared" si="22"/>
        <v>6242.5</v>
      </c>
      <c r="H468" s="69">
        <v>360</v>
      </c>
      <c r="I468" s="73">
        <v>157</v>
      </c>
      <c r="J468" s="69">
        <v>0</v>
      </c>
      <c r="K468" s="69">
        <v>360</v>
      </c>
      <c r="L468" s="69">
        <v>0</v>
      </c>
      <c r="M468" s="69">
        <v>0</v>
      </c>
      <c r="N468" s="69">
        <v>21</v>
      </c>
      <c r="O468" s="69" t="s">
        <v>30</v>
      </c>
      <c r="P468" s="70">
        <f t="shared" si="24"/>
        <v>4.9844122856265694E-4</v>
      </c>
      <c r="Q468" s="11">
        <v>9.8985111311151365E-5</v>
      </c>
      <c r="R468" s="12">
        <v>1.1056228085890512E-4</v>
      </c>
      <c r="S468" s="13">
        <v>1.777827252814893E-4</v>
      </c>
      <c r="T468" s="12">
        <v>1.1111111111111112E-4</v>
      </c>
      <c r="U468" s="14">
        <v>4.9844122856265694E-4</v>
      </c>
    </row>
    <row r="469" spans="1:21" ht="16.5" thickTop="1" thickBot="1">
      <c r="A469" s="65" t="s">
        <v>964</v>
      </c>
      <c r="B469" s="66" t="s">
        <v>965</v>
      </c>
      <c r="C469" s="67">
        <v>111.5</v>
      </c>
      <c r="D469" s="67">
        <v>264.60000000000002</v>
      </c>
      <c r="E469" s="67">
        <f t="shared" si="23"/>
        <v>188.05</v>
      </c>
      <c r="F469" s="68">
        <v>1128</v>
      </c>
      <c r="G469" s="68">
        <f t="shared" si="22"/>
        <v>1316.05</v>
      </c>
      <c r="H469" s="69">
        <v>806</v>
      </c>
      <c r="I469" s="73">
        <v>298</v>
      </c>
      <c r="J469" s="69">
        <v>0</v>
      </c>
      <c r="K469" s="69">
        <v>156</v>
      </c>
      <c r="L469" s="69">
        <v>0</v>
      </c>
      <c r="M469" s="69">
        <v>64</v>
      </c>
      <c r="N469" s="69">
        <v>6</v>
      </c>
      <c r="O469" s="69" t="s">
        <v>30</v>
      </c>
      <c r="P469" s="70">
        <f t="shared" si="24"/>
        <v>5.8467368366120357E-4</v>
      </c>
      <c r="Q469" s="11">
        <v>2.0868138684988506E-5</v>
      </c>
      <c r="R469" s="12">
        <v>2.3955160852762777E-4</v>
      </c>
      <c r="S469" s="13">
        <v>2.1314282533747614E-4</v>
      </c>
      <c r="T469" s="12">
        <v>1.1111111111111112E-4</v>
      </c>
      <c r="U469" s="14">
        <v>5.8467368366120357E-4</v>
      </c>
    </row>
    <row r="470" spans="1:21" ht="16.5" thickTop="1" thickBot="1">
      <c r="A470" s="65" t="s">
        <v>966</v>
      </c>
      <c r="B470" s="66" t="s">
        <v>967</v>
      </c>
      <c r="C470" s="67">
        <v>18580</v>
      </c>
      <c r="D470" s="67">
        <v>185581</v>
      </c>
      <c r="E470" s="67">
        <f t="shared" si="23"/>
        <v>102080.5</v>
      </c>
      <c r="F470" s="68">
        <v>36463</v>
      </c>
      <c r="G470" s="68">
        <f t="shared" si="22"/>
        <v>138543.5</v>
      </c>
      <c r="H470" s="69">
        <v>416</v>
      </c>
      <c r="I470" s="73">
        <v>18</v>
      </c>
      <c r="J470" s="69">
        <v>0</v>
      </c>
      <c r="K470" s="69">
        <v>0</v>
      </c>
      <c r="L470" s="69">
        <v>0</v>
      </c>
      <c r="M470" s="69">
        <v>0</v>
      </c>
      <c r="N470" s="69">
        <v>28</v>
      </c>
      <c r="O470" s="69" t="s">
        <v>23</v>
      </c>
      <c r="P470" s="70">
        <f t="shared" si="24"/>
        <v>2.3668317382244462E-3</v>
      </c>
      <c r="Q470" s="11">
        <v>2.1968352052761713E-3</v>
      </c>
      <c r="R470" s="12">
        <v>1.2776085788140148E-4</v>
      </c>
      <c r="S470" s="13">
        <v>4.2235675066873154E-5</v>
      </c>
      <c r="T470" s="12">
        <v>0</v>
      </c>
      <c r="U470" s="14">
        <v>2.3668317382244462E-3</v>
      </c>
    </row>
    <row r="471" spans="1:21" ht="16.5" thickTop="1" thickBot="1">
      <c r="A471" s="65" t="s">
        <v>968</v>
      </c>
      <c r="B471" s="66" t="s">
        <v>969</v>
      </c>
      <c r="C471" s="67">
        <v>4685</v>
      </c>
      <c r="D471" s="67">
        <v>4695</v>
      </c>
      <c r="E471" s="67">
        <f t="shared" si="23"/>
        <v>4690</v>
      </c>
      <c r="F471" s="68">
        <v>315</v>
      </c>
      <c r="G471" s="68">
        <f t="shared" si="22"/>
        <v>5005</v>
      </c>
      <c r="H471" s="69">
        <v>960</v>
      </c>
      <c r="I471" s="73">
        <v>160</v>
      </c>
      <c r="J471" s="69">
        <v>0</v>
      </c>
      <c r="K471" s="69">
        <v>296</v>
      </c>
      <c r="L471" s="69">
        <v>0</v>
      </c>
      <c r="M471" s="69">
        <v>0</v>
      </c>
      <c r="N471" s="69">
        <v>8</v>
      </c>
      <c r="O471" s="69" t="s">
        <v>23</v>
      </c>
      <c r="P471" s="70">
        <f t="shared" si="24"/>
        <v>6.6984498657774545E-4</v>
      </c>
      <c r="Q471" s="11">
        <v>7.9362512152553077E-5</v>
      </c>
      <c r="R471" s="12">
        <v>2.948327489570803E-4</v>
      </c>
      <c r="S471" s="13">
        <v>2.95649725468112E-4</v>
      </c>
      <c r="T471" s="12">
        <v>0</v>
      </c>
      <c r="U471" s="14">
        <v>6.6984498657774545E-4</v>
      </c>
    </row>
    <row r="472" spans="1:21" ht="16.5" thickTop="1" thickBot="1">
      <c r="A472" s="65" t="s">
        <v>970</v>
      </c>
      <c r="B472" s="66" t="s">
        <v>971</v>
      </c>
      <c r="C472" s="67">
        <v>694</v>
      </c>
      <c r="D472" s="67">
        <v>822</v>
      </c>
      <c r="E472" s="67">
        <f t="shared" si="23"/>
        <v>758</v>
      </c>
      <c r="F472" s="68">
        <v>9413</v>
      </c>
      <c r="G472" s="68">
        <f t="shared" si="22"/>
        <v>10171</v>
      </c>
      <c r="H472" s="69">
        <v>1250</v>
      </c>
      <c r="I472" s="73">
        <v>464</v>
      </c>
      <c r="J472" s="69">
        <v>0</v>
      </c>
      <c r="K472" s="69">
        <v>32</v>
      </c>
      <c r="L472" s="69">
        <v>30</v>
      </c>
      <c r="M472" s="69">
        <v>0</v>
      </c>
      <c r="N472" s="69">
        <v>232</v>
      </c>
      <c r="O472" s="69" t="s">
        <v>30</v>
      </c>
      <c r="P472" s="70">
        <f t="shared" si="24"/>
        <v>1.1857051397636703E-3</v>
      </c>
      <c r="Q472" s="11">
        <v>1.6127794427644703E-4</v>
      </c>
      <c r="R472" s="12">
        <v>3.8389680853786502E-4</v>
      </c>
      <c r="S472" s="13">
        <v>5.2941927583824715E-4</v>
      </c>
      <c r="T472" s="12">
        <v>1.1111111111111112E-4</v>
      </c>
      <c r="U472" s="14">
        <v>1.1857051397636703E-3</v>
      </c>
    </row>
    <row r="473" spans="1:21" ht="16.5" thickTop="1" thickBot="1">
      <c r="A473" s="65" t="s">
        <v>972</v>
      </c>
      <c r="B473" s="66" t="s">
        <v>973</v>
      </c>
      <c r="C473" s="67">
        <v>909</v>
      </c>
      <c r="D473" s="67">
        <v>1014</v>
      </c>
      <c r="E473" s="67">
        <f t="shared" si="23"/>
        <v>961.5</v>
      </c>
      <c r="F473" s="68">
        <v>12763</v>
      </c>
      <c r="G473" s="68">
        <f t="shared" si="22"/>
        <v>13724.5</v>
      </c>
      <c r="H473" s="69">
        <v>1450</v>
      </c>
      <c r="I473" s="73">
        <v>312</v>
      </c>
      <c r="J473" s="69">
        <v>0</v>
      </c>
      <c r="K473" s="69">
        <v>150</v>
      </c>
      <c r="L473" s="69">
        <v>0</v>
      </c>
      <c r="M473" s="69">
        <v>0</v>
      </c>
      <c r="N473" s="69">
        <v>5</v>
      </c>
      <c r="O473" s="69" t="s">
        <v>30</v>
      </c>
      <c r="P473" s="70">
        <f t="shared" si="24"/>
        <v>1.1502591362491774E-3</v>
      </c>
      <c r="Q473" s="11">
        <v>2.1762453507247046E-4</v>
      </c>
      <c r="R473" s="12">
        <v>4.649758145010621E-4</v>
      </c>
      <c r="S473" s="13">
        <v>3.5654767556453376E-4</v>
      </c>
      <c r="T473" s="12">
        <v>1.1111111111111112E-4</v>
      </c>
      <c r="U473" s="14">
        <v>1.1502591362491774E-3</v>
      </c>
    </row>
    <row r="474" spans="1:21" ht="16.5" thickTop="1" thickBot="1">
      <c r="A474" s="65" t="s">
        <v>974</v>
      </c>
      <c r="B474" s="66" t="s">
        <v>975</v>
      </c>
      <c r="C474" s="67">
        <v>1221</v>
      </c>
      <c r="D474" s="67">
        <v>1695.8</v>
      </c>
      <c r="E474" s="67">
        <f t="shared" si="23"/>
        <v>1458.4</v>
      </c>
      <c r="F474" s="68">
        <v>5436</v>
      </c>
      <c r="G474" s="68">
        <f t="shared" si="22"/>
        <v>6894.4</v>
      </c>
      <c r="H474" s="69">
        <v>1300</v>
      </c>
      <c r="I474" s="73">
        <v>156</v>
      </c>
      <c r="J474" s="69"/>
      <c r="K474" s="69"/>
      <c r="L474" s="69"/>
      <c r="M474" s="69"/>
      <c r="N474" s="69">
        <v>80</v>
      </c>
      <c r="O474" s="69" t="s">
        <v>23</v>
      </c>
      <c r="P474" s="70">
        <f t="shared" si="24"/>
        <v>6.8733968986063826E-4</v>
      </c>
      <c r="Q474" s="11">
        <v>1.0932205869821417E-4</v>
      </c>
      <c r="R474" s="12">
        <v>3.9925268087937963E-4</v>
      </c>
      <c r="S474" s="13">
        <v>1.7876495028304451E-4</v>
      </c>
      <c r="T474" s="12">
        <v>0</v>
      </c>
      <c r="U474" s="14">
        <v>6.8733968986063826E-4</v>
      </c>
    </row>
    <row r="475" spans="1:21" ht="16.5" thickTop="1" thickBot="1">
      <c r="A475" s="65" t="s">
        <v>976</v>
      </c>
      <c r="B475" s="66" t="s">
        <v>977</v>
      </c>
      <c r="C475" s="67">
        <v>69.5</v>
      </c>
      <c r="D475" s="67">
        <v>49.5</v>
      </c>
      <c r="E475" s="67">
        <f t="shared" si="23"/>
        <v>59.5</v>
      </c>
      <c r="F475" s="68">
        <v>8506</v>
      </c>
      <c r="G475" s="68">
        <f t="shared" si="22"/>
        <v>8565.5</v>
      </c>
      <c r="H475" s="69">
        <v>28</v>
      </c>
      <c r="I475" s="73" t="s">
        <v>0</v>
      </c>
      <c r="J475" s="69">
        <v>0</v>
      </c>
      <c r="K475" s="69">
        <v>0</v>
      </c>
      <c r="L475" s="69">
        <v>0</v>
      </c>
      <c r="M475" s="69">
        <v>0</v>
      </c>
      <c r="N475" s="69">
        <v>0</v>
      </c>
      <c r="O475" s="69" t="s">
        <v>23</v>
      </c>
      <c r="P475" s="70">
        <f t="shared" si="24"/>
        <v>1.5424163799586968E-4</v>
      </c>
      <c r="Q475" s="11">
        <v>1.358200994690696E-4</v>
      </c>
      <c r="R475" s="12">
        <v>8.5992885112481768E-6</v>
      </c>
      <c r="S475" s="13">
        <v>9.8222500155518949E-6</v>
      </c>
      <c r="T475" s="12">
        <v>0</v>
      </c>
      <c r="U475" s="14">
        <v>1.5424163799586968E-4</v>
      </c>
    </row>
    <row r="476" spans="1:21" ht="16.5" thickTop="1" thickBot="1">
      <c r="A476" s="65" t="s">
        <v>978</v>
      </c>
      <c r="B476" s="66" t="s">
        <v>979</v>
      </c>
      <c r="C476" s="67">
        <v>432.75</v>
      </c>
      <c r="D476" s="67">
        <v>430.26</v>
      </c>
      <c r="E476" s="67">
        <f t="shared" si="23"/>
        <v>431.505</v>
      </c>
      <c r="F476" s="68">
        <v>4766</v>
      </c>
      <c r="G476" s="68">
        <f t="shared" si="22"/>
        <v>5197.5050000000001</v>
      </c>
      <c r="H476" s="69">
        <v>70</v>
      </c>
      <c r="I476" s="73">
        <v>72</v>
      </c>
      <c r="J476" s="69">
        <v>0</v>
      </c>
      <c r="K476" s="69">
        <v>30</v>
      </c>
      <c r="L476" s="69">
        <v>0</v>
      </c>
      <c r="M476" s="69">
        <v>0</v>
      </c>
      <c r="N476" s="69">
        <v>1</v>
      </c>
      <c r="O476" s="69" t="s">
        <v>23</v>
      </c>
      <c r="P476" s="70">
        <f t="shared" si="24"/>
        <v>1.7463341713943583E-4</v>
      </c>
      <c r="Q476" s="11">
        <v>8.2414995749341733E-5</v>
      </c>
      <c r="R476" s="12">
        <v>2.149822127812044E-5</v>
      </c>
      <c r="S476" s="13">
        <v>7.072020011197365E-5</v>
      </c>
      <c r="T476" s="12">
        <v>0</v>
      </c>
      <c r="U476" s="14">
        <v>1.7463341713943583E-4</v>
      </c>
    </row>
    <row r="477" spans="1:21" ht="16.5" thickTop="1" thickBot="1">
      <c r="A477" s="65" t="s">
        <v>980</v>
      </c>
      <c r="B477" s="66" t="s">
        <v>981</v>
      </c>
      <c r="C477" s="67">
        <v>5300</v>
      </c>
      <c r="D477" s="67">
        <v>6194.5</v>
      </c>
      <c r="E477" s="67">
        <f t="shared" si="23"/>
        <v>5747.25</v>
      </c>
      <c r="F477" s="68">
        <v>36427</v>
      </c>
      <c r="G477" s="68">
        <f t="shared" si="22"/>
        <v>42174.25</v>
      </c>
      <c r="H477" s="69">
        <v>1200</v>
      </c>
      <c r="I477" s="73">
        <v>777</v>
      </c>
      <c r="J477" s="69">
        <v>0</v>
      </c>
      <c r="K477" s="69">
        <v>200</v>
      </c>
      <c r="L477" s="69">
        <v>100</v>
      </c>
      <c r="M477" s="69">
        <v>0</v>
      </c>
      <c r="N477" s="69">
        <v>200</v>
      </c>
      <c r="O477" s="69" t="s">
        <v>30</v>
      </c>
      <c r="P477" s="70">
        <f t="shared" si="24"/>
        <v>1.9282808420287578E-3</v>
      </c>
      <c r="Q477" s="11">
        <v>6.687421434864759E-4</v>
      </c>
      <c r="R477" s="12">
        <v>3.6854093619635042E-4</v>
      </c>
      <c r="S477" s="13">
        <v>7.7988665123482044E-4</v>
      </c>
      <c r="T477" s="12">
        <v>1.1111111111111112E-4</v>
      </c>
      <c r="U477" s="14">
        <v>1.9282808420287578E-3</v>
      </c>
    </row>
    <row r="478" spans="1:21" ht="16.5" thickTop="1" thickBot="1">
      <c r="A478" s="65" t="s">
        <v>982</v>
      </c>
      <c r="B478" s="66" t="s">
        <v>983</v>
      </c>
      <c r="C478" s="67">
        <v>7121</v>
      </c>
      <c r="D478" s="67">
        <v>7121</v>
      </c>
      <c r="E478" s="67">
        <f t="shared" si="23"/>
        <v>7121</v>
      </c>
      <c r="F478" s="68">
        <v>4952</v>
      </c>
      <c r="G478" s="68">
        <f t="shared" si="22"/>
        <v>12073</v>
      </c>
      <c r="H478" s="69">
        <v>600</v>
      </c>
      <c r="I478" s="73">
        <v>126</v>
      </c>
      <c r="J478" s="69">
        <v>0</v>
      </c>
      <c r="K478" s="69">
        <v>80</v>
      </c>
      <c r="L478" s="69">
        <v>0</v>
      </c>
      <c r="M478" s="69">
        <v>0</v>
      </c>
      <c r="N478" s="69">
        <v>5</v>
      </c>
      <c r="O478" s="69" t="s">
        <v>30</v>
      </c>
      <c r="P478" s="70">
        <f t="shared" si="24"/>
        <v>5.653968638926972E-4</v>
      </c>
      <c r="Q478" s="11">
        <v>1.9143728455899567E-4</v>
      </c>
      <c r="R478" s="12">
        <v>1.8427046809817521E-4</v>
      </c>
      <c r="S478" s="13">
        <v>7.8578000124415159E-5</v>
      </c>
      <c r="T478" s="12">
        <v>1.1111111111111112E-4</v>
      </c>
      <c r="U478" s="14">
        <v>5.653968638926972E-4</v>
      </c>
    </row>
    <row r="479" spans="1:21" ht="16.5" thickTop="1" thickBot="1">
      <c r="A479" s="65" t="s">
        <v>984</v>
      </c>
      <c r="B479" s="66" t="s">
        <v>985</v>
      </c>
      <c r="C479" s="67">
        <v>2403.7000000000003</v>
      </c>
      <c r="D479" s="67">
        <v>3504.4000000000005</v>
      </c>
      <c r="E479" s="67">
        <f t="shared" si="23"/>
        <v>2954.05</v>
      </c>
      <c r="F479" s="68">
        <v>16805</v>
      </c>
      <c r="G479" s="68">
        <f t="shared" si="22"/>
        <v>19759.05</v>
      </c>
      <c r="H479" s="69">
        <v>1514</v>
      </c>
      <c r="I479" s="73">
        <v>455</v>
      </c>
      <c r="J479" s="69">
        <v>0</v>
      </c>
      <c r="K479" s="69">
        <v>0</v>
      </c>
      <c r="L479" s="69">
        <v>0</v>
      </c>
      <c r="M479" s="69">
        <v>0</v>
      </c>
      <c r="N479" s="69">
        <v>218</v>
      </c>
      <c r="O479" s="69" t="s">
        <v>30</v>
      </c>
      <c r="P479" s="70">
        <f t="shared" si="24"/>
        <v>1.2744313831144956E-3</v>
      </c>
      <c r="Q479" s="11">
        <v>3.1331225689268811E-4</v>
      </c>
      <c r="R479" s="12">
        <v>4.649758145010621E-4</v>
      </c>
      <c r="S479" s="13">
        <v>3.8503220060963431E-4</v>
      </c>
      <c r="T479" s="12">
        <v>1.1111111111111112E-4</v>
      </c>
      <c r="U479" s="14">
        <v>1.2744313831144956E-3</v>
      </c>
    </row>
    <row r="480" spans="1:21" ht="16.5" thickTop="1" thickBot="1">
      <c r="A480" s="65" t="s">
        <v>986</v>
      </c>
      <c r="B480" s="66" t="s">
        <v>987</v>
      </c>
      <c r="C480" s="67">
        <v>1935.5</v>
      </c>
      <c r="D480" s="67">
        <v>2030</v>
      </c>
      <c r="E480" s="67">
        <f t="shared" si="23"/>
        <v>1982.75</v>
      </c>
      <c r="F480" s="68">
        <v>6760</v>
      </c>
      <c r="G480" s="68">
        <f t="shared" si="22"/>
        <v>8742.75</v>
      </c>
      <c r="H480" s="69">
        <v>40</v>
      </c>
      <c r="I480" s="73" t="s">
        <v>0</v>
      </c>
      <c r="J480" s="69">
        <v>0</v>
      </c>
      <c r="K480" s="69">
        <v>0</v>
      </c>
      <c r="L480" s="69">
        <v>0</v>
      </c>
      <c r="M480" s="69">
        <v>0</v>
      </c>
      <c r="N480" s="69">
        <v>15</v>
      </c>
      <c r="O480" s="69" t="s">
        <v>23</v>
      </c>
      <c r="P480" s="70">
        <f t="shared" si="24"/>
        <v>1.6564876283095179E-4</v>
      </c>
      <c r="Q480" s="11">
        <v>1.3863068993441227E-4</v>
      </c>
      <c r="R480" s="12">
        <v>1.2284697873211681E-5</v>
      </c>
      <c r="S480" s="13">
        <v>1.4733375023327842E-5</v>
      </c>
      <c r="T480" s="12">
        <v>0</v>
      </c>
      <c r="U480" s="14">
        <v>1.6564876283095179E-4</v>
      </c>
    </row>
    <row r="481" spans="1:21" ht="16.5" thickTop="1" thickBot="1">
      <c r="A481" s="65" t="s">
        <v>988</v>
      </c>
      <c r="B481" s="66" t="s">
        <v>989</v>
      </c>
      <c r="C481" s="67">
        <v>418.51</v>
      </c>
      <c r="D481" s="67">
        <v>968</v>
      </c>
      <c r="E481" s="67">
        <f t="shared" si="23"/>
        <v>693.255</v>
      </c>
      <c r="F481" s="68">
        <v>14507</v>
      </c>
      <c r="G481" s="68">
        <f t="shared" si="22"/>
        <v>15200.254999999999</v>
      </c>
      <c r="H481" s="69">
        <v>350</v>
      </c>
      <c r="I481" s="73">
        <v>186</v>
      </c>
      <c r="J481" s="69">
        <v>0</v>
      </c>
      <c r="K481" s="69">
        <v>0</v>
      </c>
      <c r="L481" s="69">
        <v>0</v>
      </c>
      <c r="M481" s="69">
        <v>0</v>
      </c>
      <c r="N481" s="69">
        <v>0</v>
      </c>
      <c r="O481" s="69" t="s">
        <v>23</v>
      </c>
      <c r="P481" s="70">
        <f t="shared" si="24"/>
        <v>4.3102306589374678E-4</v>
      </c>
      <c r="Q481" s="11">
        <v>2.4102505937250864E-4</v>
      </c>
      <c r="R481" s="12">
        <v>1.0749110639060221E-4</v>
      </c>
      <c r="S481" s="13">
        <v>8.2506900130635934E-5</v>
      </c>
      <c r="T481" s="12">
        <v>0</v>
      </c>
      <c r="U481" s="14">
        <v>4.3102306589374678E-4</v>
      </c>
    </row>
    <row r="482" spans="1:21" ht="16.5" thickTop="1" thickBot="1">
      <c r="A482" s="65" t="s">
        <v>990</v>
      </c>
      <c r="B482" s="66" t="s">
        <v>991</v>
      </c>
      <c r="C482" s="67">
        <v>11566</v>
      </c>
      <c r="D482" s="67">
        <v>13135.8</v>
      </c>
      <c r="E482" s="67">
        <f t="shared" si="23"/>
        <v>12350.9</v>
      </c>
      <c r="F482" s="68">
        <v>34788</v>
      </c>
      <c r="G482" s="68">
        <f t="shared" si="22"/>
        <v>47138.9</v>
      </c>
      <c r="H482" s="69">
        <v>678</v>
      </c>
      <c r="I482" s="73">
        <v>341</v>
      </c>
      <c r="J482" s="69">
        <v>0</v>
      </c>
      <c r="K482" s="69">
        <v>70</v>
      </c>
      <c r="L482" s="69">
        <v>0</v>
      </c>
      <c r="M482" s="69">
        <v>0</v>
      </c>
      <c r="N482" s="69">
        <v>0</v>
      </c>
      <c r="O482" s="69" t="s">
        <v>23</v>
      </c>
      <c r="P482" s="70">
        <f t="shared" si="24"/>
        <v>1.1157931441860493E-3</v>
      </c>
      <c r="Q482" s="11">
        <v>7.4746483998161528E-4</v>
      </c>
      <c r="R482" s="12">
        <v>2.0822562895093797E-4</v>
      </c>
      <c r="S482" s="13">
        <v>1.6010267525349591E-4</v>
      </c>
      <c r="T482" s="12">
        <v>0</v>
      </c>
      <c r="U482" s="14">
        <v>1.1157931441860493E-3</v>
      </c>
    </row>
    <row r="483" spans="1:21" ht="16.5" thickTop="1" thickBot="1">
      <c r="A483" s="65" t="s">
        <v>992</v>
      </c>
      <c r="B483" s="66" t="s">
        <v>993</v>
      </c>
      <c r="C483" s="67">
        <v>706</v>
      </c>
      <c r="D483" s="67">
        <v>1326</v>
      </c>
      <c r="E483" s="67">
        <f t="shared" si="23"/>
        <v>1016</v>
      </c>
      <c r="F483" s="68">
        <v>28577</v>
      </c>
      <c r="G483" s="68">
        <f t="shared" si="22"/>
        <v>29593</v>
      </c>
      <c r="H483" s="69">
        <v>3087</v>
      </c>
      <c r="I483" s="73">
        <v>715</v>
      </c>
      <c r="J483" s="69">
        <v>0</v>
      </c>
      <c r="K483" s="69">
        <v>450</v>
      </c>
      <c r="L483" s="69">
        <v>75</v>
      </c>
      <c r="M483" s="69">
        <v>0</v>
      </c>
      <c r="N483" s="69">
        <v>154</v>
      </c>
      <c r="O483" s="69" t="s">
        <v>30</v>
      </c>
      <c r="P483" s="70">
        <f t="shared" si="24"/>
        <v>2.259203789340677E-3</v>
      </c>
      <c r="Q483" s="11">
        <v>4.6924571870739332E-4</v>
      </c>
      <c r="R483" s="12">
        <v>9.480715583651114E-4</v>
      </c>
      <c r="S483" s="13">
        <v>7.3077540115706104E-4</v>
      </c>
      <c r="T483" s="12">
        <v>1.1111111111111112E-4</v>
      </c>
      <c r="U483" s="14">
        <v>2.259203789340677E-3</v>
      </c>
    </row>
    <row r="484" spans="1:21" ht="16.5" thickTop="1" thickBot="1">
      <c r="A484" s="65" t="s">
        <v>994</v>
      </c>
      <c r="B484" s="66" t="s">
        <v>995</v>
      </c>
      <c r="C484" s="67">
        <v>72</v>
      </c>
      <c r="D484" s="67">
        <v>83</v>
      </c>
      <c r="E484" s="67">
        <f t="shared" si="23"/>
        <v>77.5</v>
      </c>
      <c r="F484" s="68">
        <v>17443</v>
      </c>
      <c r="G484" s="68">
        <f t="shared" si="22"/>
        <v>17520.5</v>
      </c>
      <c r="H484" s="69">
        <v>480</v>
      </c>
      <c r="I484" s="73">
        <v>61</v>
      </c>
      <c r="J484" s="69">
        <v>0</v>
      </c>
      <c r="K484" s="69">
        <v>0</v>
      </c>
      <c r="L484" s="69">
        <v>0</v>
      </c>
      <c r="M484" s="69">
        <v>0</v>
      </c>
      <c r="N484" s="69">
        <v>80</v>
      </c>
      <c r="O484" s="69" t="s">
        <v>30</v>
      </c>
      <c r="P484" s="70">
        <f t="shared" si="24"/>
        <v>1.4606175745243747E-3</v>
      </c>
      <c r="Q484" s="11">
        <v>2.7781636247128997E-4</v>
      </c>
      <c r="R484" s="12">
        <v>1.4741637447854015E-4</v>
      </c>
      <c r="S484" s="13">
        <v>9.2427372646343344E-4</v>
      </c>
      <c r="T484" s="12">
        <v>1.1111111111111112E-4</v>
      </c>
      <c r="U484" s="14">
        <v>1.4606175745243747E-3</v>
      </c>
    </row>
    <row r="485" spans="1:21" ht="16.5" thickTop="1" thickBot="1">
      <c r="A485" s="65" t="s">
        <v>996</v>
      </c>
      <c r="B485" s="66" t="s">
        <v>997</v>
      </c>
      <c r="C485" s="67">
        <v>6293.6</v>
      </c>
      <c r="D485" s="67">
        <v>5298.4000000000015</v>
      </c>
      <c r="E485" s="67">
        <f t="shared" si="23"/>
        <v>5796.0000000000009</v>
      </c>
      <c r="F485" s="68">
        <v>7743</v>
      </c>
      <c r="G485" s="68">
        <f t="shared" si="22"/>
        <v>13539</v>
      </c>
      <c r="H485" s="69">
        <v>520</v>
      </c>
      <c r="I485" s="73">
        <v>410</v>
      </c>
      <c r="J485" s="69">
        <v>0</v>
      </c>
      <c r="K485" s="69">
        <v>152</v>
      </c>
      <c r="L485" s="69">
        <v>0</v>
      </c>
      <c r="M485" s="69">
        <v>0</v>
      </c>
      <c r="N485" s="69">
        <v>72</v>
      </c>
      <c r="O485" s="69" t="s">
        <v>30</v>
      </c>
      <c r="P485" s="70">
        <f t="shared" si="24"/>
        <v>8.9410091138922569E-4</v>
      </c>
      <c r="Q485" s="11">
        <v>2.1468312727940383E-4</v>
      </c>
      <c r="R485" s="12">
        <v>1.5970107235175186E-4</v>
      </c>
      <c r="S485" s="13">
        <v>4.0860560064695886E-4</v>
      </c>
      <c r="T485" s="12">
        <v>1.1111111111111112E-4</v>
      </c>
      <c r="U485" s="14">
        <v>8.9410091138922569E-4</v>
      </c>
    </row>
    <row r="486" spans="1:21" ht="16.5" thickTop="1" thickBot="1">
      <c r="A486" s="65" t="s">
        <v>998</v>
      </c>
      <c r="B486" s="66" t="s">
        <v>999</v>
      </c>
      <c r="C486" s="67">
        <v>482</v>
      </c>
      <c r="D486" s="67">
        <v>462</v>
      </c>
      <c r="E486" s="67">
        <f t="shared" si="23"/>
        <v>472</v>
      </c>
      <c r="F486" s="68">
        <v>11089</v>
      </c>
      <c r="G486" s="68">
        <f t="shared" si="22"/>
        <v>11561</v>
      </c>
      <c r="H486" s="69">
        <v>1434</v>
      </c>
      <c r="I486" s="73">
        <v>287</v>
      </c>
      <c r="J486" s="69">
        <v>0</v>
      </c>
      <c r="K486" s="69">
        <v>0</v>
      </c>
      <c r="L486" s="69">
        <v>0</v>
      </c>
      <c r="M486" s="69">
        <v>0</v>
      </c>
      <c r="N486" s="69">
        <v>8</v>
      </c>
      <c r="O486" s="69" t="s">
        <v>30</v>
      </c>
      <c r="P486" s="70">
        <f t="shared" si="24"/>
        <v>8.2618313692759847E-4</v>
      </c>
      <c r="Q486" s="11">
        <v>1.83318681917216E-4</v>
      </c>
      <c r="R486" s="12">
        <v>4.4040641875463878E-4</v>
      </c>
      <c r="S486" s="13">
        <v>9.134692514463263E-5</v>
      </c>
      <c r="T486" s="12">
        <v>1.1111111111111112E-4</v>
      </c>
      <c r="U486" s="14">
        <v>8.2618313692759847E-4</v>
      </c>
    </row>
    <row r="487" spans="1:21" ht="16.5" thickTop="1" thickBot="1">
      <c r="A487" s="65" t="s">
        <v>1000</v>
      </c>
      <c r="B487" s="66" t="s">
        <v>1001</v>
      </c>
      <c r="C487" s="67">
        <v>34262</v>
      </c>
      <c r="D487" s="67">
        <v>62017</v>
      </c>
      <c r="E487" s="67">
        <f t="shared" si="23"/>
        <v>48139.5</v>
      </c>
      <c r="F487" s="68">
        <v>6053</v>
      </c>
      <c r="G487" s="68">
        <f t="shared" si="22"/>
        <v>54192.5</v>
      </c>
      <c r="H487" s="69">
        <v>4450</v>
      </c>
      <c r="I487" s="73">
        <v>1026</v>
      </c>
      <c r="J487" s="69">
        <v>0</v>
      </c>
      <c r="K487" s="69">
        <v>895</v>
      </c>
      <c r="L487" s="69">
        <v>0</v>
      </c>
      <c r="M487" s="69">
        <v>0</v>
      </c>
      <c r="N487" s="69">
        <v>275</v>
      </c>
      <c r="O487" s="69" t="s">
        <v>30</v>
      </c>
      <c r="P487" s="70">
        <f t="shared" si="24"/>
        <v>2.417652936316972E-3</v>
      </c>
      <c r="Q487" s="11">
        <v>8.5931127668875771E-4</v>
      </c>
      <c r="R487" s="12">
        <v>7.3708187239270083E-4</v>
      </c>
      <c r="S487" s="13">
        <v>7.1014867612440209E-4</v>
      </c>
      <c r="T487" s="12">
        <v>1.1111111111111112E-4</v>
      </c>
      <c r="U487" s="14">
        <v>2.417652936316972E-3</v>
      </c>
    </row>
    <row r="488" spans="1:21" ht="16.5" thickTop="1" thickBot="1">
      <c r="A488" s="65" t="s">
        <v>1002</v>
      </c>
      <c r="B488" s="66" t="s">
        <v>1003</v>
      </c>
      <c r="C488" s="67">
        <v>10703</v>
      </c>
      <c r="D488" s="67">
        <v>11072.2</v>
      </c>
      <c r="E488" s="67">
        <f t="shared" si="23"/>
        <v>10887.6</v>
      </c>
      <c r="F488" s="68">
        <v>1939</v>
      </c>
      <c r="G488" s="68">
        <f t="shared" si="22"/>
        <v>12826.6</v>
      </c>
      <c r="H488" s="69">
        <v>300</v>
      </c>
      <c r="I488" s="73">
        <v>302</v>
      </c>
      <c r="J488" s="69"/>
      <c r="K488" s="69"/>
      <c r="L488" s="69"/>
      <c r="M488" s="69"/>
      <c r="N488" s="69">
        <v>9</v>
      </c>
      <c r="O488" s="69" t="s">
        <v>23</v>
      </c>
      <c r="P488" s="70">
        <f t="shared" si="24"/>
        <v>4.2910468708295848E-4</v>
      </c>
      <c r="Q488" s="11">
        <v>2.0338685282236512E-4</v>
      </c>
      <c r="R488" s="12">
        <v>9.2135234049087604E-5</v>
      </c>
      <c r="S488" s="13">
        <v>1.3358260021150578E-4</v>
      </c>
      <c r="T488" s="12">
        <v>0</v>
      </c>
      <c r="U488" s="14">
        <v>4.2910468708295848E-4</v>
      </c>
    </row>
    <row r="489" spans="1:21" ht="16.5" thickTop="1" thickBot="1">
      <c r="A489" s="65" t="s">
        <v>1004</v>
      </c>
      <c r="B489" s="66" t="s">
        <v>1005</v>
      </c>
      <c r="C489" s="67">
        <v>1050</v>
      </c>
      <c r="D489" s="67">
        <v>1000</v>
      </c>
      <c r="E489" s="67">
        <f t="shared" si="23"/>
        <v>1025</v>
      </c>
      <c r="F489" s="68">
        <v>19113</v>
      </c>
      <c r="G489" s="68">
        <f t="shared" si="22"/>
        <v>20138</v>
      </c>
      <c r="H489" s="69">
        <v>1600</v>
      </c>
      <c r="I489" s="73">
        <v>769</v>
      </c>
      <c r="J489" s="69">
        <v>0</v>
      </c>
      <c r="K489" s="69">
        <v>500</v>
      </c>
      <c r="L489" s="69">
        <v>0</v>
      </c>
      <c r="M489" s="69">
        <v>0</v>
      </c>
      <c r="N489" s="69">
        <v>40</v>
      </c>
      <c r="O489" s="69" t="s">
        <v>30</v>
      </c>
      <c r="P489" s="70">
        <f t="shared" si="24"/>
        <v>1.3382835595117887E-3</v>
      </c>
      <c r="Q489" s="11">
        <v>3.1932113281280997E-4</v>
      </c>
      <c r="R489" s="12">
        <v>4.9138791492846722E-4</v>
      </c>
      <c r="S489" s="13">
        <v>4.1646340065940035E-4</v>
      </c>
      <c r="T489" s="12">
        <v>1.1111111111111112E-4</v>
      </c>
      <c r="U489" s="14">
        <v>1.3382835595117887E-3</v>
      </c>
    </row>
    <row r="490" spans="1:21" ht="16.5" thickTop="1" thickBot="1">
      <c r="A490" s="65" t="s">
        <v>1006</v>
      </c>
      <c r="B490" s="66" t="s">
        <v>1007</v>
      </c>
      <c r="C490" s="67">
        <v>3019</v>
      </c>
      <c r="D490" s="67">
        <v>3067</v>
      </c>
      <c r="E490" s="67">
        <f t="shared" si="23"/>
        <v>3043</v>
      </c>
      <c r="F490" s="68">
        <v>9497</v>
      </c>
      <c r="G490" s="68">
        <f t="shared" si="22"/>
        <v>12540</v>
      </c>
      <c r="H490" s="69">
        <v>733</v>
      </c>
      <c r="I490" s="73">
        <v>68</v>
      </c>
      <c r="J490" s="69">
        <v>0</v>
      </c>
      <c r="K490" s="69">
        <v>45</v>
      </c>
      <c r="L490" s="69">
        <v>0</v>
      </c>
      <c r="M490" s="69">
        <v>0</v>
      </c>
      <c r="N490" s="69">
        <v>41</v>
      </c>
      <c r="O490" s="69" t="s">
        <v>30</v>
      </c>
      <c r="P490" s="70">
        <f t="shared" si="24"/>
        <v>9.688950098090892E-4</v>
      </c>
      <c r="Q490" s="11">
        <v>1.9884233814046267E-4</v>
      </c>
      <c r="R490" s="12">
        <v>5.3223453535689599E-4</v>
      </c>
      <c r="S490" s="13">
        <v>1.2670702520061944E-4</v>
      </c>
      <c r="T490" s="12">
        <v>1.1111111111111112E-4</v>
      </c>
      <c r="U490" s="14">
        <v>9.688950098090892E-4</v>
      </c>
    </row>
    <row r="491" spans="1:21" ht="16.5" thickTop="1" thickBot="1">
      <c r="A491" s="65" t="s">
        <v>1008</v>
      </c>
      <c r="B491" s="66" t="s">
        <v>1009</v>
      </c>
      <c r="C491" s="67">
        <v>1063.42</v>
      </c>
      <c r="D491" s="67">
        <v>1112.52</v>
      </c>
      <c r="E491" s="67">
        <f t="shared" si="23"/>
        <v>1087.97</v>
      </c>
      <c r="F491" s="68">
        <v>15762</v>
      </c>
      <c r="G491" s="68">
        <f t="shared" si="22"/>
        <v>16849.97</v>
      </c>
      <c r="H491" s="69">
        <v>730</v>
      </c>
      <c r="I491" s="73">
        <v>523</v>
      </c>
      <c r="J491" s="69"/>
      <c r="K491" s="69">
        <v>113</v>
      </c>
      <c r="L491" s="69"/>
      <c r="M491" s="69"/>
      <c r="N491" s="69">
        <v>18</v>
      </c>
      <c r="O491" s="69" t="s">
        <v>30</v>
      </c>
      <c r="P491" s="70">
        <f t="shared" si="24"/>
        <v>8.9446067745964798E-4</v>
      </c>
      <c r="Q491" s="11">
        <v>2.6718400577325769E-4</v>
      </c>
      <c r="R491" s="12">
        <v>2.30338085122719E-4</v>
      </c>
      <c r="S491" s="13">
        <v>2.8582747545256013E-4</v>
      </c>
      <c r="T491" s="12">
        <v>1.1111111111111112E-4</v>
      </c>
      <c r="U491" s="14">
        <v>8.9446067745964798E-4</v>
      </c>
    </row>
    <row r="492" spans="1:21" ht="16.5" thickTop="1" thickBot="1">
      <c r="A492" s="65" t="s">
        <v>1010</v>
      </c>
      <c r="B492" s="66" t="s">
        <v>1011</v>
      </c>
      <c r="C492" s="67">
        <v>390</v>
      </c>
      <c r="D492" s="67">
        <v>300</v>
      </c>
      <c r="E492" s="67">
        <f t="shared" si="23"/>
        <v>345</v>
      </c>
      <c r="F492" s="68">
        <v>8830</v>
      </c>
      <c r="G492" s="68">
        <f t="shared" si="22"/>
        <v>9175</v>
      </c>
      <c r="H492" s="69">
        <v>2500</v>
      </c>
      <c r="I492" s="73">
        <v>860</v>
      </c>
      <c r="J492" s="69">
        <v>50</v>
      </c>
      <c r="K492" s="69">
        <v>0</v>
      </c>
      <c r="L492" s="69">
        <v>0</v>
      </c>
      <c r="M492" s="69">
        <v>0</v>
      </c>
      <c r="N492" s="69">
        <v>0</v>
      </c>
      <c r="O492" s="69" t="s">
        <v>30</v>
      </c>
      <c r="P492" s="70">
        <f t="shared" si="24"/>
        <v>1.4801418539833091E-3</v>
      </c>
      <c r="Q492" s="11">
        <v>1.4548472507486005E-4</v>
      </c>
      <c r="R492" s="12">
        <v>7.6779361707573004E-4</v>
      </c>
      <c r="S492" s="13">
        <v>4.5575240072160794E-4</v>
      </c>
      <c r="T492" s="12">
        <v>1.1111111111111112E-4</v>
      </c>
      <c r="U492" s="14">
        <v>1.4801418539833091E-3</v>
      </c>
    </row>
    <row r="493" spans="1:21" ht="16.5" thickTop="1" thickBot="1">
      <c r="A493" s="65" t="s">
        <v>1012</v>
      </c>
      <c r="B493" s="66" t="s">
        <v>1013</v>
      </c>
      <c r="C493" s="67">
        <v>365</v>
      </c>
      <c r="D493" s="67">
        <v>379.50000000000011</v>
      </c>
      <c r="E493" s="67">
        <f t="shared" si="23"/>
        <v>372.25000000000006</v>
      </c>
      <c r="F493" s="68">
        <v>1192</v>
      </c>
      <c r="G493" s="68">
        <f t="shared" si="22"/>
        <v>1564.25</v>
      </c>
      <c r="H493" s="69">
        <v>350</v>
      </c>
      <c r="I493" s="73">
        <v>100</v>
      </c>
      <c r="J493" s="69">
        <v>0</v>
      </c>
      <c r="K493" s="69">
        <v>0</v>
      </c>
      <c r="L493" s="69">
        <v>0</v>
      </c>
      <c r="M493" s="69">
        <v>0</v>
      </c>
      <c r="N493" s="69">
        <v>22</v>
      </c>
      <c r="O493" s="69" t="s">
        <v>23</v>
      </c>
      <c r="P493" s="70">
        <f t="shared" si="24"/>
        <v>2.1971288969777156E-4</v>
      </c>
      <c r="Q493" s="11">
        <v>2.4803758168757474E-5</v>
      </c>
      <c r="R493" s="12">
        <v>1.0749110639060221E-4</v>
      </c>
      <c r="S493" s="13">
        <v>8.7418025138411869E-5</v>
      </c>
      <c r="T493" s="12">
        <v>0</v>
      </c>
      <c r="U493" s="14">
        <v>2.1971288969777156E-4</v>
      </c>
    </row>
    <row r="494" spans="1:21" ht="16.5" thickTop="1" thickBot="1">
      <c r="A494" s="65" t="s">
        <v>1014</v>
      </c>
      <c r="B494" s="66" t="s">
        <v>1015</v>
      </c>
      <c r="C494" s="67">
        <v>490</v>
      </c>
      <c r="D494" s="67">
        <v>880</v>
      </c>
      <c r="E494" s="67">
        <f t="shared" si="23"/>
        <v>685</v>
      </c>
      <c r="F494" s="68">
        <v>10119</v>
      </c>
      <c r="G494" s="68">
        <f t="shared" si="22"/>
        <v>10804</v>
      </c>
      <c r="H494" s="69">
        <v>400</v>
      </c>
      <c r="I494" s="73">
        <v>57</v>
      </c>
      <c r="J494" s="69">
        <v>0</v>
      </c>
      <c r="K494" s="69">
        <v>50</v>
      </c>
      <c r="L494" s="69">
        <v>0</v>
      </c>
      <c r="M494" s="69">
        <v>0</v>
      </c>
      <c r="N494" s="69">
        <v>15</v>
      </c>
      <c r="O494" s="69" t="s">
        <v>23</v>
      </c>
      <c r="P494" s="70">
        <f t="shared" si="24"/>
        <v>3.5800680489138262E-4</v>
      </c>
      <c r="Q494" s="11">
        <v>1.7131520105817852E-4</v>
      </c>
      <c r="R494" s="12">
        <v>1.2284697873211681E-4</v>
      </c>
      <c r="S494" s="13">
        <v>6.3844625101087314E-5</v>
      </c>
      <c r="T494" s="12">
        <v>0</v>
      </c>
      <c r="U494" s="14">
        <v>3.5800680489138262E-4</v>
      </c>
    </row>
    <row r="495" spans="1:21" ht="16.5" thickTop="1" thickBot="1">
      <c r="A495" s="65" t="s">
        <v>1016</v>
      </c>
      <c r="B495" s="66" t="s">
        <v>1017</v>
      </c>
      <c r="C495" s="67">
        <v>513</v>
      </c>
      <c r="D495" s="67">
        <v>827.5</v>
      </c>
      <c r="E495" s="67">
        <f t="shared" si="23"/>
        <v>670.25</v>
      </c>
      <c r="F495" s="68">
        <v>13180</v>
      </c>
      <c r="G495" s="68">
        <f t="shared" si="22"/>
        <v>13850.25</v>
      </c>
      <c r="H495" s="69">
        <v>250</v>
      </c>
      <c r="I495" s="73">
        <v>277</v>
      </c>
      <c r="J495" s="69">
        <v>0</v>
      </c>
      <c r="K495" s="69">
        <v>150</v>
      </c>
      <c r="L495" s="69">
        <v>0</v>
      </c>
      <c r="M495" s="69">
        <v>50</v>
      </c>
      <c r="N495" s="69">
        <v>50</v>
      </c>
      <c r="O495" s="69" t="s">
        <v>30</v>
      </c>
      <c r="P495" s="70">
        <f t="shared" si="24"/>
        <v>6.3145628145316705E-4</v>
      </c>
      <c r="Q495" s="11">
        <v>2.1961850827989973E-4</v>
      </c>
      <c r="R495" s="12">
        <v>7.6779361707572996E-5</v>
      </c>
      <c r="S495" s="13">
        <v>2.2394730035458319E-4</v>
      </c>
      <c r="T495" s="12">
        <v>1.1111111111111112E-4</v>
      </c>
      <c r="U495" s="14">
        <v>6.3145628145316705E-4</v>
      </c>
    </row>
    <row r="496" spans="1:21" ht="16.5" thickTop="1" thickBot="1">
      <c r="A496" s="65" t="s">
        <v>1018</v>
      </c>
      <c r="B496" s="66" t="s">
        <v>1019</v>
      </c>
      <c r="C496" s="67">
        <v>3613</v>
      </c>
      <c r="D496" s="67">
        <v>4658.5</v>
      </c>
      <c r="E496" s="67">
        <f t="shared" si="23"/>
        <v>4135.75</v>
      </c>
      <c r="F496" s="68">
        <v>3255</v>
      </c>
      <c r="G496" s="68">
        <f t="shared" si="22"/>
        <v>7390.75</v>
      </c>
      <c r="H496" s="69">
        <v>600</v>
      </c>
      <c r="I496" s="73">
        <v>266</v>
      </c>
      <c r="J496" s="69">
        <v>0</v>
      </c>
      <c r="K496" s="69">
        <v>12</v>
      </c>
      <c r="L496" s="69">
        <v>24</v>
      </c>
      <c r="M496" s="69">
        <v>24</v>
      </c>
      <c r="N496" s="69">
        <v>24</v>
      </c>
      <c r="O496" s="69" t="s">
        <v>23</v>
      </c>
      <c r="P496" s="70">
        <f t="shared" si="24"/>
        <v>3.5985716304776918E-4</v>
      </c>
      <c r="Q496" s="11">
        <v>1.1719250483346287E-4</v>
      </c>
      <c r="R496" s="12">
        <v>9.8277582985693447E-5</v>
      </c>
      <c r="S496" s="13">
        <v>1.4438707522861286E-4</v>
      </c>
      <c r="T496" s="12">
        <v>0</v>
      </c>
      <c r="U496" s="14">
        <v>3.5985716304776918E-4</v>
      </c>
    </row>
    <row r="497" spans="1:21" ht="16.5" thickTop="1" thickBot="1">
      <c r="A497" s="65" t="s">
        <v>1020</v>
      </c>
      <c r="B497" s="66" t="s">
        <v>1021</v>
      </c>
      <c r="C497" s="67">
        <v>7735</v>
      </c>
      <c r="D497" s="67">
        <v>7701</v>
      </c>
      <c r="E497" s="67">
        <f t="shared" si="23"/>
        <v>7718</v>
      </c>
      <c r="F497" s="68">
        <v>37907</v>
      </c>
      <c r="G497" s="68">
        <f t="shared" si="22"/>
        <v>45625</v>
      </c>
      <c r="H497" s="69">
        <v>5500</v>
      </c>
      <c r="I497" s="73">
        <v>1482</v>
      </c>
      <c r="J497" s="69">
        <v>0</v>
      </c>
      <c r="K497" s="69">
        <v>42</v>
      </c>
      <c r="L497" s="69">
        <v>0</v>
      </c>
      <c r="M497" s="69">
        <v>0</v>
      </c>
      <c r="N497" s="69">
        <v>125</v>
      </c>
      <c r="O497" s="69" t="s">
        <v>30</v>
      </c>
      <c r="P497" s="70">
        <f t="shared" si="24"/>
        <v>3.2338652087302378E-3</v>
      </c>
      <c r="Q497" s="11">
        <v>7.2345946392811866E-4</v>
      </c>
      <c r="R497" s="12">
        <v>1.6891459575666061E-3</v>
      </c>
      <c r="S497" s="13">
        <v>7.1014867612440209E-4</v>
      </c>
      <c r="T497" s="12">
        <v>1.1111111111111112E-4</v>
      </c>
      <c r="U497" s="14">
        <v>3.2338652087302378E-3</v>
      </c>
    </row>
    <row r="498" spans="1:21" ht="25.5" thickTop="1" thickBot="1">
      <c r="A498" s="65" t="s">
        <v>1022</v>
      </c>
      <c r="B498" s="66" t="s">
        <v>1023</v>
      </c>
      <c r="C498" s="67">
        <v>70487.3</v>
      </c>
      <c r="D498" s="67">
        <v>69718.78</v>
      </c>
      <c r="E498" s="67">
        <f t="shared" si="23"/>
        <v>70103.040000000008</v>
      </c>
      <c r="F498" s="68">
        <v>90515</v>
      </c>
      <c r="G498" s="68">
        <f t="shared" si="22"/>
        <v>160618.04</v>
      </c>
      <c r="H498" s="69">
        <v>2345</v>
      </c>
      <c r="I498" s="73">
        <v>443</v>
      </c>
      <c r="J498" s="69"/>
      <c r="K498" s="69">
        <v>484</v>
      </c>
      <c r="L498" s="69"/>
      <c r="M498" s="69"/>
      <c r="N498" s="69">
        <v>156</v>
      </c>
      <c r="O498" s="69" t="s">
        <v>30</v>
      </c>
      <c r="P498" s="70">
        <f t="shared" si="24"/>
        <v>4.0883135669694832E-3</v>
      </c>
      <c r="Q498" s="11">
        <v>2.5468633669169347E-3</v>
      </c>
      <c r="R498" s="12">
        <v>7.2019041281703479E-4</v>
      </c>
      <c r="S498" s="13">
        <v>7.1014867612440209E-4</v>
      </c>
      <c r="T498" s="12">
        <v>1.1111111111111112E-4</v>
      </c>
      <c r="U498" s="14">
        <v>4.0883135669694832E-3</v>
      </c>
    </row>
    <row r="499" spans="1:21" ht="16.5" thickTop="1" thickBot="1">
      <c r="A499" s="65" t="s">
        <v>1024</v>
      </c>
      <c r="B499" s="66" t="s">
        <v>1025</v>
      </c>
      <c r="C499" s="67">
        <v>2637.5</v>
      </c>
      <c r="D499" s="67">
        <v>4709.5</v>
      </c>
      <c r="E499" s="67">
        <f t="shared" si="23"/>
        <v>3673.5</v>
      </c>
      <c r="F499" s="68">
        <v>30029</v>
      </c>
      <c r="G499" s="68">
        <f t="shared" si="22"/>
        <v>33702.5</v>
      </c>
      <c r="H499" s="69">
        <v>3240</v>
      </c>
      <c r="I499" s="73">
        <v>1431</v>
      </c>
      <c r="J499" s="69">
        <v>0</v>
      </c>
      <c r="K499" s="69">
        <v>120</v>
      </c>
      <c r="L499" s="69">
        <v>0</v>
      </c>
      <c r="M499" s="69">
        <v>0</v>
      </c>
      <c r="N499" s="69">
        <v>810</v>
      </c>
      <c r="O499" s="69" t="s">
        <v>30</v>
      </c>
      <c r="P499" s="70">
        <f t="shared" si="24"/>
        <v>2.7504944951583458E-3</v>
      </c>
      <c r="Q499" s="11">
        <v>5.3440860455972433E-4</v>
      </c>
      <c r="R499" s="12">
        <v>9.9506052773014613E-4</v>
      </c>
      <c r="S499" s="13">
        <v>1.1099142517573641E-3</v>
      </c>
      <c r="T499" s="12">
        <v>1.1111111111111112E-4</v>
      </c>
      <c r="U499" s="14">
        <v>2.7504944951583458E-3</v>
      </c>
    </row>
    <row r="500" spans="1:21" ht="16.5" thickTop="1" thickBot="1">
      <c r="A500" s="65" t="s">
        <v>1026</v>
      </c>
      <c r="B500" s="66" t="s">
        <v>1027</v>
      </c>
      <c r="C500" s="67">
        <v>13220</v>
      </c>
      <c r="D500" s="67">
        <v>13830</v>
      </c>
      <c r="E500" s="67">
        <f t="shared" si="23"/>
        <v>13525</v>
      </c>
      <c r="F500" s="68">
        <v>10177</v>
      </c>
      <c r="G500" s="68">
        <f t="shared" si="22"/>
        <v>23702</v>
      </c>
      <c r="H500" s="69">
        <v>2837</v>
      </c>
      <c r="I500" s="73">
        <v>396</v>
      </c>
      <c r="J500" s="69"/>
      <c r="K500" s="69"/>
      <c r="L500" s="69"/>
      <c r="M500" s="69"/>
      <c r="N500" s="69"/>
      <c r="O500" s="69" t="s">
        <v>30</v>
      </c>
      <c r="P500" s="70">
        <f t="shared" si="24"/>
        <v>1.4740203904063604E-3</v>
      </c>
      <c r="Q500" s="11">
        <v>3.758342183895731E-4</v>
      </c>
      <c r="R500" s="12">
        <v>8.7129219665753853E-4</v>
      </c>
      <c r="S500" s="13">
        <v>2.2689397535924878E-4</v>
      </c>
      <c r="T500" s="12">
        <v>0</v>
      </c>
      <c r="U500" s="14">
        <v>1.4740203904063604E-3</v>
      </c>
    </row>
    <row r="501" spans="1:21" ht="16.5" thickTop="1" thickBot="1">
      <c r="A501" s="65" t="s">
        <v>1028</v>
      </c>
      <c r="B501" s="66" t="s">
        <v>1029</v>
      </c>
      <c r="C501" s="67">
        <v>53403</v>
      </c>
      <c r="D501" s="67">
        <v>59005</v>
      </c>
      <c r="E501" s="67">
        <f t="shared" si="23"/>
        <v>56204</v>
      </c>
      <c r="F501" s="68">
        <v>34044</v>
      </c>
      <c r="G501" s="68">
        <f t="shared" si="22"/>
        <v>90248</v>
      </c>
      <c r="H501" s="69">
        <v>1380</v>
      </c>
      <c r="I501" s="73">
        <v>634</v>
      </c>
      <c r="J501" s="69">
        <v>0</v>
      </c>
      <c r="K501" s="69">
        <v>501</v>
      </c>
      <c r="L501" s="69">
        <v>136</v>
      </c>
      <c r="M501" s="69">
        <v>0</v>
      </c>
      <c r="N501" s="69">
        <v>83</v>
      </c>
      <c r="O501" s="69" t="s">
        <v>30</v>
      </c>
      <c r="P501" s="70">
        <f t="shared" si="24"/>
        <v>2.9863101610079967E-3</v>
      </c>
      <c r="Q501" s="11">
        <v>1.4310305687799422E-3</v>
      </c>
      <c r="R501" s="12">
        <v>4.2167225449799093E-4</v>
      </c>
      <c r="S501" s="13">
        <v>1.0224962266189522E-3</v>
      </c>
      <c r="T501" s="12">
        <v>1.1111111111111112E-4</v>
      </c>
      <c r="U501" s="14">
        <v>2.9863101610079967E-3</v>
      </c>
    </row>
    <row r="502" spans="1:21" ht="16.5" thickTop="1" thickBot="1">
      <c r="A502" s="65" t="s">
        <v>1030</v>
      </c>
      <c r="B502" s="66" t="s">
        <v>1031</v>
      </c>
      <c r="C502" s="67">
        <v>502</v>
      </c>
      <c r="D502" s="67">
        <v>720</v>
      </c>
      <c r="E502" s="67">
        <f t="shared" si="23"/>
        <v>611</v>
      </c>
      <c r="F502" s="68">
        <v>7164</v>
      </c>
      <c r="G502" s="68">
        <f t="shared" si="22"/>
        <v>7775</v>
      </c>
      <c r="H502" s="69">
        <v>1200</v>
      </c>
      <c r="I502" s="73">
        <v>331</v>
      </c>
      <c r="J502" s="69">
        <v>0</v>
      </c>
      <c r="K502" s="69">
        <v>300</v>
      </c>
      <c r="L502" s="69">
        <v>400</v>
      </c>
      <c r="M502" s="69">
        <v>0</v>
      </c>
      <c r="N502" s="69">
        <v>200</v>
      </c>
      <c r="O502" s="69" t="s">
        <v>30</v>
      </c>
      <c r="P502" s="70">
        <f t="shared" si="24"/>
        <v>1.6352559449182094E-3</v>
      </c>
      <c r="Q502" s="11">
        <v>1.232854209762438E-4</v>
      </c>
      <c r="R502" s="12">
        <v>3.6854093619635042E-4</v>
      </c>
      <c r="S502" s="13">
        <v>1.0323184766345042E-3</v>
      </c>
      <c r="T502" s="12">
        <v>1.1111111111111112E-4</v>
      </c>
      <c r="U502" s="14">
        <v>1.6352559449182094E-3</v>
      </c>
    </row>
    <row r="503" spans="1:21" ht="25.5" thickTop="1" thickBot="1">
      <c r="A503" s="65" t="s">
        <v>1032</v>
      </c>
      <c r="B503" s="66" t="s">
        <v>1033</v>
      </c>
      <c r="C503" s="67">
        <v>14055</v>
      </c>
      <c r="D503" s="67">
        <v>13030</v>
      </c>
      <c r="E503" s="67">
        <f t="shared" si="23"/>
        <v>13542.5</v>
      </c>
      <c r="F503" s="68">
        <v>4975</v>
      </c>
      <c r="G503" s="68">
        <f t="shared" si="22"/>
        <v>18517.5</v>
      </c>
      <c r="H503" s="69">
        <v>1200</v>
      </c>
      <c r="I503" s="73">
        <v>26</v>
      </c>
      <c r="J503" s="69">
        <v>0</v>
      </c>
      <c r="K503" s="69">
        <v>0</v>
      </c>
      <c r="L503" s="69">
        <v>0</v>
      </c>
      <c r="M503" s="69">
        <v>0</v>
      </c>
      <c r="N503" s="69">
        <v>30</v>
      </c>
      <c r="O503" s="69" t="s">
        <v>23</v>
      </c>
      <c r="P503" s="70">
        <f t="shared" si="24"/>
        <v>7.0341982458033006E-4</v>
      </c>
      <c r="Q503" s="11">
        <v>2.9362543831866163E-4</v>
      </c>
      <c r="R503" s="12">
        <v>3.6854093619635042E-4</v>
      </c>
      <c r="S503" s="13">
        <v>4.1253450065317967E-5</v>
      </c>
      <c r="T503" s="12">
        <v>0</v>
      </c>
      <c r="U503" s="14">
        <v>7.0341982458033006E-4</v>
      </c>
    </row>
    <row r="504" spans="1:21" ht="16.5" thickTop="1" thickBot="1">
      <c r="A504" s="65" t="s">
        <v>1034</v>
      </c>
      <c r="B504" s="66" t="s">
        <v>1035</v>
      </c>
      <c r="C504" s="67">
        <v>4095</v>
      </c>
      <c r="D504" s="67">
        <v>4590</v>
      </c>
      <c r="E504" s="67">
        <f t="shared" si="23"/>
        <v>4342.5</v>
      </c>
      <c r="F504" s="68">
        <v>692</v>
      </c>
      <c r="G504" s="68">
        <f t="shared" si="22"/>
        <v>5034.5</v>
      </c>
      <c r="H504" s="69">
        <v>460</v>
      </c>
      <c r="I504" s="73">
        <v>191</v>
      </c>
      <c r="J504" s="69">
        <v>0</v>
      </c>
      <c r="K504" s="69">
        <v>75</v>
      </c>
      <c r="L504" s="69">
        <v>0</v>
      </c>
      <c r="M504" s="69">
        <v>81</v>
      </c>
      <c r="N504" s="69">
        <v>35</v>
      </c>
      <c r="O504" s="69" t="s">
        <v>30</v>
      </c>
      <c r="P504" s="70">
        <f t="shared" si="24"/>
        <v>5.0214034512529573E-4</v>
      </c>
      <c r="Q504" s="11">
        <v>7.9830283203202493E-5</v>
      </c>
      <c r="R504" s="12">
        <v>1.4127402554193433E-4</v>
      </c>
      <c r="S504" s="13">
        <v>1.699249252690478E-4</v>
      </c>
      <c r="T504" s="12">
        <v>1.1111111111111112E-4</v>
      </c>
      <c r="U504" s="14">
        <v>5.0214034512529573E-4</v>
      </c>
    </row>
    <row r="505" spans="1:21" ht="16.5" thickTop="1" thickBot="1">
      <c r="A505" s="65" t="s">
        <v>201</v>
      </c>
      <c r="B505" s="66" t="s">
        <v>1036</v>
      </c>
      <c r="C505" s="67">
        <v>3275.1</v>
      </c>
      <c r="D505" s="67">
        <v>4506.5</v>
      </c>
      <c r="E505" s="67">
        <f t="shared" si="23"/>
        <v>3890.8</v>
      </c>
      <c r="F505" s="68">
        <v>93032</v>
      </c>
      <c r="G505" s="68">
        <f t="shared" si="22"/>
        <v>96922.8</v>
      </c>
      <c r="H505" s="69">
        <v>5685</v>
      </c>
      <c r="I505" s="73">
        <v>1753</v>
      </c>
      <c r="J505" s="69">
        <v>0</v>
      </c>
      <c r="K505" s="69">
        <v>1439</v>
      </c>
      <c r="L505" s="69">
        <v>2090</v>
      </c>
      <c r="M505" s="69">
        <v>0</v>
      </c>
      <c r="N505" s="69">
        <v>1236</v>
      </c>
      <c r="O505" s="69" t="s">
        <v>30</v>
      </c>
      <c r="P505" s="70">
        <f t="shared" si="24"/>
        <v>7.4524980108311946E-3</v>
      </c>
      <c r="Q505" s="11">
        <v>1.5368705080638304E-3</v>
      </c>
      <c r="R505" s="12">
        <v>1.7459626852302102E-3</v>
      </c>
      <c r="S505" s="13">
        <v>4.058553706426043E-3</v>
      </c>
      <c r="T505" s="12">
        <v>1.1111111111111112E-4</v>
      </c>
      <c r="U505" s="14">
        <v>7.4524980108311946E-3</v>
      </c>
    </row>
    <row r="506" spans="1:21" ht="16.5" thickTop="1" thickBot="1">
      <c r="A506" s="65" t="s">
        <v>1037</v>
      </c>
      <c r="B506" s="66" t="s">
        <v>1038</v>
      </c>
      <c r="C506" s="67">
        <v>6984</v>
      </c>
      <c r="D506" s="67">
        <v>6774</v>
      </c>
      <c r="E506" s="67">
        <f t="shared" si="23"/>
        <v>6879</v>
      </c>
      <c r="F506" s="68">
        <v>7994</v>
      </c>
      <c r="G506" s="68">
        <f t="shared" si="22"/>
        <v>14873</v>
      </c>
      <c r="H506" s="69">
        <v>2500</v>
      </c>
      <c r="I506" s="73">
        <v>1535</v>
      </c>
      <c r="J506" s="69"/>
      <c r="K506" s="69"/>
      <c r="L506" s="69"/>
      <c r="M506" s="69"/>
      <c r="N506" s="69">
        <v>180</v>
      </c>
      <c r="O506" s="69" t="s">
        <v>30</v>
      </c>
      <c r="P506" s="70">
        <f t="shared" si="24"/>
        <v>1.9624007972851979E-3</v>
      </c>
      <c r="Q506" s="11">
        <v>2.3583589275622815E-4</v>
      </c>
      <c r="R506" s="12">
        <v>7.6779361707573004E-4</v>
      </c>
      <c r="S506" s="13">
        <v>8.4766017634212859E-4</v>
      </c>
      <c r="T506" s="12">
        <v>1.1111111111111112E-4</v>
      </c>
      <c r="U506" s="14">
        <v>1.9624007972851979E-3</v>
      </c>
    </row>
    <row r="507" spans="1:21" ht="25.5" thickTop="1" thickBot="1">
      <c r="A507" s="65" t="s">
        <v>1039</v>
      </c>
      <c r="B507" s="66" t="s">
        <v>1040</v>
      </c>
      <c r="C507" s="67">
        <v>33128.199999999997</v>
      </c>
      <c r="D507" s="67">
        <v>33276.400000000001</v>
      </c>
      <c r="E507" s="67">
        <f t="shared" si="23"/>
        <v>33202.300000000003</v>
      </c>
      <c r="F507" s="68">
        <v>46612</v>
      </c>
      <c r="G507" s="68">
        <f t="shared" si="22"/>
        <v>79814.3</v>
      </c>
      <c r="H507" s="69">
        <v>345</v>
      </c>
      <c r="I507" s="73">
        <v>95</v>
      </c>
      <c r="J507" s="69">
        <v>0</v>
      </c>
      <c r="K507" s="69">
        <v>45</v>
      </c>
      <c r="L507" s="69">
        <v>0</v>
      </c>
      <c r="M507" s="69">
        <v>0</v>
      </c>
      <c r="N507" s="69">
        <v>25</v>
      </c>
      <c r="O507" s="69" t="s">
        <v>23</v>
      </c>
      <c r="P507" s="70">
        <f t="shared" si="24"/>
        <v>1.4884273779973661E-3</v>
      </c>
      <c r="Q507" s="11">
        <v>1.2655870836558477E-3</v>
      </c>
      <c r="R507" s="12">
        <v>1.0595551915645074E-4</v>
      </c>
      <c r="S507" s="13">
        <v>1.1688477518506755E-4</v>
      </c>
      <c r="T507" s="12">
        <v>0</v>
      </c>
      <c r="U507" s="14">
        <v>1.4884273779973661E-3</v>
      </c>
    </row>
    <row r="508" spans="1:21" ht="16.5" thickTop="1" thickBot="1">
      <c r="A508" s="65" t="s">
        <v>1041</v>
      </c>
      <c r="B508" s="66" t="s">
        <v>1042</v>
      </c>
      <c r="C508" s="67">
        <v>167</v>
      </c>
      <c r="D508" s="67">
        <v>475</v>
      </c>
      <c r="E508" s="67">
        <f t="shared" si="23"/>
        <v>321</v>
      </c>
      <c r="F508" s="68">
        <v>24613</v>
      </c>
      <c r="G508" s="68">
        <f t="shared" si="22"/>
        <v>24934</v>
      </c>
      <c r="H508" s="69">
        <v>235</v>
      </c>
      <c r="I508" s="73">
        <v>23</v>
      </c>
      <c r="J508" s="69">
        <v>0</v>
      </c>
      <c r="K508" s="69">
        <v>195</v>
      </c>
      <c r="L508" s="69">
        <v>0</v>
      </c>
      <c r="M508" s="69">
        <v>0</v>
      </c>
      <c r="N508" s="69">
        <v>10</v>
      </c>
      <c r="O508" s="69" t="s">
        <v>30</v>
      </c>
      <c r="P508" s="70">
        <f t="shared" si="24"/>
        <v>6.4249794221367233E-4</v>
      </c>
      <c r="Q508" s="11">
        <v>3.9536960599635533E-4</v>
      </c>
      <c r="R508" s="12">
        <v>7.2172600005118628E-5</v>
      </c>
      <c r="S508" s="13">
        <v>6.3844625101087314E-5</v>
      </c>
      <c r="T508" s="12">
        <v>1.1111111111111112E-4</v>
      </c>
      <c r="U508" s="14">
        <v>6.4249794221367233E-4</v>
      </c>
    </row>
    <row r="509" spans="1:21" ht="16.5" thickTop="1" thickBot="1">
      <c r="A509" s="65" t="s">
        <v>1043</v>
      </c>
      <c r="B509" s="66" t="s">
        <v>1044</v>
      </c>
      <c r="C509" s="67">
        <v>405</v>
      </c>
      <c r="D509" s="67">
        <v>458.30999999999995</v>
      </c>
      <c r="E509" s="67">
        <f t="shared" si="23"/>
        <v>431.65499999999997</v>
      </c>
      <c r="F509" s="68">
        <v>1017</v>
      </c>
      <c r="G509" s="68">
        <f t="shared" si="22"/>
        <v>1448.655</v>
      </c>
      <c r="H509" s="69">
        <v>300</v>
      </c>
      <c r="I509" s="73">
        <v>134</v>
      </c>
      <c r="J509" s="69">
        <v>0</v>
      </c>
      <c r="K509" s="69">
        <v>0</v>
      </c>
      <c r="L509" s="69">
        <v>0</v>
      </c>
      <c r="M509" s="69">
        <v>0</v>
      </c>
      <c r="N509" s="69">
        <v>20</v>
      </c>
      <c r="O509" s="69" t="s">
        <v>23</v>
      </c>
      <c r="P509" s="70">
        <f t="shared" si="24"/>
        <v>2.2698273537710115E-4</v>
      </c>
      <c r="Q509" s="11">
        <v>2.2970809199272085E-5</v>
      </c>
      <c r="R509" s="12">
        <v>1.3820285107363139E-4</v>
      </c>
      <c r="S509" s="13">
        <v>6.5809075104197702E-5</v>
      </c>
      <c r="T509" s="12">
        <v>0</v>
      </c>
      <c r="U509" s="14">
        <v>2.2698273537710115E-4</v>
      </c>
    </row>
    <row r="510" spans="1:21" ht="16.5" thickTop="1" thickBot="1">
      <c r="A510" s="65" t="s">
        <v>1045</v>
      </c>
      <c r="B510" s="66" t="s">
        <v>1046</v>
      </c>
      <c r="C510" s="67">
        <v>3390.5</v>
      </c>
      <c r="D510" s="67">
        <v>3719.41</v>
      </c>
      <c r="E510" s="67">
        <f t="shared" si="23"/>
        <v>3554.9549999999999</v>
      </c>
      <c r="F510" s="68">
        <v>4238</v>
      </c>
      <c r="G510" s="68">
        <f t="shared" si="22"/>
        <v>7792.9549999999999</v>
      </c>
      <c r="H510" s="69">
        <v>620</v>
      </c>
      <c r="I510" s="73">
        <v>275</v>
      </c>
      <c r="J510" s="69">
        <v>0</v>
      </c>
      <c r="K510" s="69">
        <v>120</v>
      </c>
      <c r="L510" s="69">
        <v>25</v>
      </c>
      <c r="M510" s="69">
        <v>0</v>
      </c>
      <c r="N510" s="69">
        <v>13</v>
      </c>
      <c r="O510" s="69" t="s">
        <v>23</v>
      </c>
      <c r="P510" s="70">
        <f t="shared" si="24"/>
        <v>4.8562332043097306E-4</v>
      </c>
      <c r="Q510" s="11">
        <v>1.2357012705130856E-4</v>
      </c>
      <c r="R510" s="12">
        <v>1.8427046809817521E-4</v>
      </c>
      <c r="S510" s="13">
        <v>1.777827252814893E-4</v>
      </c>
      <c r="T510" s="12">
        <v>0</v>
      </c>
      <c r="U510" s="14">
        <v>4.8562332043097306E-4</v>
      </c>
    </row>
    <row r="511" spans="1:21" ht="16.5" thickTop="1" thickBot="1">
      <c r="A511" s="65" t="s">
        <v>63</v>
      </c>
      <c r="B511" s="66" t="s">
        <v>1047</v>
      </c>
      <c r="C511" s="67">
        <v>3333.75</v>
      </c>
      <c r="D511" s="67">
        <v>5020</v>
      </c>
      <c r="E511" s="67">
        <f t="shared" si="23"/>
        <v>4176.875</v>
      </c>
      <c r="F511" s="68">
        <v>25487</v>
      </c>
      <c r="G511" s="68">
        <f t="shared" si="22"/>
        <v>29663.875</v>
      </c>
      <c r="H511" s="69">
        <v>2465</v>
      </c>
      <c r="I511" s="73">
        <v>400</v>
      </c>
      <c r="J511" s="69">
        <v>0</v>
      </c>
      <c r="K511" s="69">
        <v>95</v>
      </c>
      <c r="L511" s="69">
        <v>0</v>
      </c>
      <c r="M511" s="69">
        <v>0</v>
      </c>
      <c r="N511" s="69">
        <v>245</v>
      </c>
      <c r="O511" s="69" t="s">
        <v>30</v>
      </c>
      <c r="P511" s="70">
        <f t="shared" si="24"/>
        <v>1.8414243768214236E-3</v>
      </c>
      <c r="Q511" s="11">
        <v>4.703695584773857E-4</v>
      </c>
      <c r="R511" s="12">
        <v>7.5704450643666974E-4</v>
      </c>
      <c r="S511" s="13">
        <v>5.0289920079625702E-4</v>
      </c>
      <c r="T511" s="12">
        <v>1.1111111111111112E-4</v>
      </c>
      <c r="U511" s="14">
        <v>1.8414243768214236E-3</v>
      </c>
    </row>
    <row r="512" spans="1:21" ht="16.5" thickTop="1" thickBot="1">
      <c r="A512" s="65" t="s">
        <v>1048</v>
      </c>
      <c r="B512" s="66" t="s">
        <v>1049</v>
      </c>
      <c r="C512" s="67">
        <v>10029</v>
      </c>
      <c r="D512" s="67">
        <v>11173.5</v>
      </c>
      <c r="E512" s="67">
        <f t="shared" si="23"/>
        <v>10601.25</v>
      </c>
      <c r="F512" s="68">
        <v>54968</v>
      </c>
      <c r="G512" s="68">
        <f t="shared" si="22"/>
        <v>65569.25</v>
      </c>
      <c r="H512" s="69">
        <v>5000</v>
      </c>
      <c r="I512" s="73">
        <v>592</v>
      </c>
      <c r="J512" s="69">
        <v>0</v>
      </c>
      <c r="K512" s="69">
        <v>150</v>
      </c>
      <c r="L512" s="69">
        <v>0</v>
      </c>
      <c r="M512" s="69">
        <v>0</v>
      </c>
      <c r="N512" s="69">
        <v>0</v>
      </c>
      <c r="O512" s="69" t="s">
        <v>23</v>
      </c>
      <c r="P512" s="70">
        <f t="shared" si="24"/>
        <v>3.2324041318120196E-3</v>
      </c>
      <c r="Q512" s="11">
        <v>1.039708371620138E-3</v>
      </c>
      <c r="R512" s="12">
        <v>1.5355872341514601E-3</v>
      </c>
      <c r="S512" s="13">
        <v>6.5710852604042183E-4</v>
      </c>
      <c r="T512" s="12">
        <v>0</v>
      </c>
      <c r="U512" s="14">
        <v>3.2324041318120196E-3</v>
      </c>
    </row>
    <row r="513" spans="1:21" ht="16.5" thickTop="1" thickBot="1">
      <c r="A513" s="65" t="s">
        <v>1050</v>
      </c>
      <c r="B513" s="66" t="s">
        <v>1051</v>
      </c>
      <c r="C513" s="67">
        <v>19869</v>
      </c>
      <c r="D513" s="67">
        <v>21019</v>
      </c>
      <c r="E513" s="67">
        <f t="shared" si="23"/>
        <v>20444</v>
      </c>
      <c r="F513" s="68">
        <v>3201</v>
      </c>
      <c r="G513" s="68">
        <f t="shared" si="22"/>
        <v>23645</v>
      </c>
      <c r="H513" s="69">
        <v>2500</v>
      </c>
      <c r="I513" s="73">
        <v>728</v>
      </c>
      <c r="J513" s="69">
        <v>0</v>
      </c>
      <c r="K513" s="69">
        <v>120</v>
      </c>
      <c r="L513" s="69">
        <v>0</v>
      </c>
      <c r="M513" s="69">
        <v>0</v>
      </c>
      <c r="N513" s="69">
        <v>32</v>
      </c>
      <c r="O513" s="69" t="s">
        <v>30</v>
      </c>
      <c r="P513" s="70">
        <f t="shared" si="24"/>
        <v>1.9030858437946651E-3</v>
      </c>
      <c r="Q513" s="11">
        <v>3.7493038957984369E-4</v>
      </c>
      <c r="R513" s="12">
        <v>7.6779361707573004E-4</v>
      </c>
      <c r="S513" s="13">
        <v>6.4925072602798034E-4</v>
      </c>
      <c r="T513" s="12">
        <v>1.1111111111111112E-4</v>
      </c>
      <c r="U513" s="14">
        <v>1.9030858437946651E-3</v>
      </c>
    </row>
    <row r="514" spans="1:21" ht="16.5" thickTop="1" thickBot="1">
      <c r="A514" s="65" t="s">
        <v>1052</v>
      </c>
      <c r="B514" s="66" t="s">
        <v>1053</v>
      </c>
      <c r="C514" s="67">
        <v>170</v>
      </c>
      <c r="D514" s="67">
        <v>175</v>
      </c>
      <c r="E514" s="67">
        <f t="shared" si="23"/>
        <v>172.5</v>
      </c>
      <c r="F514" s="68">
        <v>10544</v>
      </c>
      <c r="G514" s="68">
        <f t="shared" si="22"/>
        <v>10716.5</v>
      </c>
      <c r="H514" s="69">
        <v>300</v>
      </c>
      <c r="I514" s="73" t="s">
        <v>0</v>
      </c>
      <c r="J514" s="69">
        <v>0</v>
      </c>
      <c r="K514" s="69">
        <v>180</v>
      </c>
      <c r="L514" s="69">
        <v>0</v>
      </c>
      <c r="M514" s="69">
        <v>0</v>
      </c>
      <c r="N514" s="69">
        <v>0</v>
      </c>
      <c r="O514" s="69" t="s">
        <v>23</v>
      </c>
      <c r="P514" s="70">
        <f t="shared" si="24"/>
        <v>2.9103173079320891E-4</v>
      </c>
      <c r="Q514" s="11">
        <v>1.6992774455201501E-4</v>
      </c>
      <c r="R514" s="12">
        <v>7.9850536175875931E-5</v>
      </c>
      <c r="S514" s="13">
        <v>4.1253450065317967E-5</v>
      </c>
      <c r="T514" s="12">
        <v>0</v>
      </c>
      <c r="U514" s="14">
        <v>2.9103173079320891E-4</v>
      </c>
    </row>
    <row r="515" spans="1:21" ht="16.5" thickTop="1" thickBot="1">
      <c r="A515" s="65" t="s">
        <v>1054</v>
      </c>
      <c r="B515" s="66" t="s">
        <v>1055</v>
      </c>
      <c r="C515" s="67">
        <v>13587</v>
      </c>
      <c r="D515" s="67">
        <v>13684.500000000002</v>
      </c>
      <c r="E515" s="67">
        <f t="shared" si="23"/>
        <v>13635.75</v>
      </c>
      <c r="F515" s="68">
        <v>100482</v>
      </c>
      <c r="G515" s="68">
        <f t="shared" si="22"/>
        <v>114117.75</v>
      </c>
      <c r="H515" s="69">
        <v>1200</v>
      </c>
      <c r="I515" s="73">
        <v>270</v>
      </c>
      <c r="J515" s="69">
        <v>0</v>
      </c>
      <c r="K515" s="69">
        <v>134</v>
      </c>
      <c r="L515" s="69">
        <v>0</v>
      </c>
      <c r="M515" s="69">
        <v>0</v>
      </c>
      <c r="N515" s="69">
        <v>18</v>
      </c>
      <c r="O515" s="69" t="s">
        <v>30</v>
      </c>
      <c r="P515" s="70">
        <f t="shared" si="24"/>
        <v>2.6290266373454598E-3</v>
      </c>
      <c r="Q515" s="11">
        <v>1.8095247394999028E-3</v>
      </c>
      <c r="R515" s="12">
        <v>3.6854093619635042E-4</v>
      </c>
      <c r="S515" s="13">
        <v>3.3984985053809561E-4</v>
      </c>
      <c r="T515" s="12">
        <v>1.1111111111111112E-4</v>
      </c>
      <c r="U515" s="14">
        <v>2.6290266373454598E-3</v>
      </c>
    </row>
    <row r="516" spans="1:21" ht="16.5" thickTop="1" thickBot="1">
      <c r="A516" s="65" t="s">
        <v>1056</v>
      </c>
      <c r="B516" s="66" t="s">
        <v>1057</v>
      </c>
      <c r="C516" s="67">
        <v>71</v>
      </c>
      <c r="D516" s="67">
        <v>71</v>
      </c>
      <c r="E516" s="67">
        <f t="shared" si="23"/>
        <v>71</v>
      </c>
      <c r="F516" s="68">
        <v>4507</v>
      </c>
      <c r="G516" s="68">
        <f t="shared" si="22"/>
        <v>4578</v>
      </c>
      <c r="H516" s="69">
        <v>11</v>
      </c>
      <c r="I516" s="73" t="s">
        <v>0</v>
      </c>
      <c r="J516" s="69">
        <v>0</v>
      </c>
      <c r="K516" s="69">
        <v>0</v>
      </c>
      <c r="L516" s="69">
        <v>0</v>
      </c>
      <c r="M516" s="69">
        <v>0</v>
      </c>
      <c r="N516" s="69">
        <v>0</v>
      </c>
      <c r="O516" s="69" t="s">
        <v>23</v>
      </c>
      <c r="P516" s="70">
        <f t="shared" si="24"/>
        <v>7.5970016317608336E-5</v>
      </c>
      <c r="Q516" s="11">
        <v>7.2591724402475122E-5</v>
      </c>
      <c r="R516" s="12">
        <v>3.3782919151332124E-6</v>
      </c>
      <c r="S516" s="13">
        <v>0</v>
      </c>
      <c r="T516" s="12">
        <v>0</v>
      </c>
      <c r="U516" s="14">
        <v>7.5970016317608336E-5</v>
      </c>
    </row>
    <row r="517" spans="1:21" ht="16.5" thickTop="1" thickBot="1">
      <c r="A517" s="65" t="s">
        <v>1058</v>
      </c>
      <c r="B517" s="66" t="s">
        <v>1059</v>
      </c>
      <c r="C517" s="67">
        <v>1530</v>
      </c>
      <c r="D517" s="67">
        <v>640</v>
      </c>
      <c r="E517" s="67">
        <f t="shared" si="23"/>
        <v>1085</v>
      </c>
      <c r="F517" s="68">
        <v>23557</v>
      </c>
      <c r="G517" s="68">
        <f t="shared" ref="G517:G580" si="25">E517+F517</f>
        <v>24642</v>
      </c>
      <c r="H517" s="69">
        <v>235</v>
      </c>
      <c r="I517" s="73">
        <v>61</v>
      </c>
      <c r="J517" s="69">
        <v>0</v>
      </c>
      <c r="K517" s="69">
        <v>67</v>
      </c>
      <c r="L517" s="69">
        <v>0</v>
      </c>
      <c r="M517" s="69">
        <v>0</v>
      </c>
      <c r="N517" s="69">
        <v>12</v>
      </c>
      <c r="O517" s="69" t="s">
        <v>30</v>
      </c>
      <c r="P517" s="70">
        <f t="shared" si="24"/>
        <v>6.447433766554188E-4</v>
      </c>
      <c r="Q517" s="11">
        <v>3.907394654272154E-4</v>
      </c>
      <c r="R517" s="12">
        <v>7.2172600005118628E-5</v>
      </c>
      <c r="S517" s="13">
        <v>7.072020011197365E-5</v>
      </c>
      <c r="T517" s="12">
        <v>1.1111111111111112E-4</v>
      </c>
      <c r="U517" s="14">
        <v>6.447433766554188E-4</v>
      </c>
    </row>
    <row r="518" spans="1:21" ht="16.5" thickTop="1" thickBot="1">
      <c r="A518" s="65" t="s">
        <v>1060</v>
      </c>
      <c r="B518" s="66" t="s">
        <v>1061</v>
      </c>
      <c r="C518" s="67">
        <v>3123</v>
      </c>
      <c r="D518" s="67">
        <v>3293</v>
      </c>
      <c r="E518" s="67">
        <f t="shared" ref="E518:E581" si="26">(C518+D518)/2</f>
        <v>3208</v>
      </c>
      <c r="F518" s="68">
        <v>6171</v>
      </c>
      <c r="G518" s="68">
        <f t="shared" si="25"/>
        <v>9379</v>
      </c>
      <c r="H518" s="69">
        <v>1175</v>
      </c>
      <c r="I518" s="73">
        <v>172</v>
      </c>
      <c r="J518" s="69">
        <v>0</v>
      </c>
      <c r="K518" s="69">
        <v>177</v>
      </c>
      <c r="L518" s="69">
        <v>0</v>
      </c>
      <c r="M518" s="69">
        <v>0</v>
      </c>
      <c r="N518" s="69">
        <v>0</v>
      </c>
      <c r="O518" s="69" t="s">
        <v>30</v>
      </c>
      <c r="P518" s="70">
        <f t="shared" si="24"/>
        <v>6.4507416667710651E-4</v>
      </c>
      <c r="Q518" s="11">
        <v>1.4871948081494413E-4</v>
      </c>
      <c r="R518" s="12">
        <v>3.7161211066465328E-4</v>
      </c>
      <c r="S518" s="13">
        <v>1.2474257519750907E-4</v>
      </c>
      <c r="T518" s="12">
        <v>0</v>
      </c>
      <c r="U518" s="14">
        <v>6.4507416667710651E-4</v>
      </c>
    </row>
    <row r="519" spans="1:21" ht="16.5" thickTop="1" thickBot="1">
      <c r="A519" s="65" t="s">
        <v>1062</v>
      </c>
      <c r="B519" s="66" t="s">
        <v>1063</v>
      </c>
      <c r="C519" s="67">
        <v>6764</v>
      </c>
      <c r="D519" s="67">
        <v>8425</v>
      </c>
      <c r="E519" s="67">
        <f t="shared" si="26"/>
        <v>7594.5</v>
      </c>
      <c r="F519" s="68">
        <v>5794</v>
      </c>
      <c r="G519" s="68">
        <f t="shared" si="25"/>
        <v>13388.5</v>
      </c>
      <c r="H519" s="69">
        <v>500</v>
      </c>
      <c r="I519" s="73">
        <v>317</v>
      </c>
      <c r="J519" s="69"/>
      <c r="K519" s="69">
        <v>120</v>
      </c>
      <c r="L519" s="69"/>
      <c r="M519" s="69"/>
      <c r="N519" s="69">
        <v>25</v>
      </c>
      <c r="O519" s="69" t="s">
        <v>30</v>
      </c>
      <c r="P519" s="70">
        <f t="shared" ref="P519:P582" si="27">$U519</f>
        <v>7.6082956206450949E-4</v>
      </c>
      <c r="Q519" s="11">
        <v>2.1229670208880257E-4</v>
      </c>
      <c r="R519" s="12">
        <v>1.5355872341514599E-4</v>
      </c>
      <c r="S519" s="13">
        <v>2.8386302544944976E-4</v>
      </c>
      <c r="T519" s="12">
        <v>1.1111111111111112E-4</v>
      </c>
      <c r="U519" s="14">
        <v>7.6082956206450949E-4</v>
      </c>
    </row>
    <row r="520" spans="1:21" ht="16.5" thickTop="1" thickBot="1">
      <c r="A520" s="65" t="s">
        <v>1064</v>
      </c>
      <c r="B520" s="66" t="s">
        <v>1065</v>
      </c>
      <c r="C520" s="67">
        <v>21374.400000000001</v>
      </c>
      <c r="D520" s="67">
        <v>19699.699999999983</v>
      </c>
      <c r="E520" s="67">
        <f t="shared" si="26"/>
        <v>20537.049999999992</v>
      </c>
      <c r="F520" s="68">
        <v>10801</v>
      </c>
      <c r="G520" s="68">
        <f t="shared" si="25"/>
        <v>31338.049999999992</v>
      </c>
      <c r="H520" s="69">
        <v>1200</v>
      </c>
      <c r="I520" s="73">
        <v>581</v>
      </c>
      <c r="J520" s="69">
        <v>0</v>
      </c>
      <c r="K520" s="69">
        <v>51</v>
      </c>
      <c r="L520" s="69">
        <v>0</v>
      </c>
      <c r="M520" s="69">
        <v>0</v>
      </c>
      <c r="N520" s="69">
        <v>14</v>
      </c>
      <c r="O520" s="69" t="s">
        <v>30</v>
      </c>
      <c r="P520" s="70">
        <f t="shared" si="27"/>
        <v>1.279093706220489E-3</v>
      </c>
      <c r="Q520" s="11">
        <v>4.9691635843402912E-4</v>
      </c>
      <c r="R520" s="12">
        <v>3.6854093619635042E-4</v>
      </c>
      <c r="S520" s="13">
        <v>3.0252530047899834E-4</v>
      </c>
      <c r="T520" s="12">
        <v>1.1111111111111112E-4</v>
      </c>
      <c r="U520" s="14">
        <v>1.279093706220489E-3</v>
      </c>
    </row>
    <row r="521" spans="1:21" ht="16.5" thickTop="1" thickBot="1">
      <c r="A521" s="65" t="s">
        <v>1066</v>
      </c>
      <c r="B521" s="66" t="s">
        <v>1067</v>
      </c>
      <c r="C521" s="67">
        <v>3546</v>
      </c>
      <c r="D521" s="67">
        <v>3546</v>
      </c>
      <c r="E521" s="67">
        <f t="shared" si="26"/>
        <v>3546</v>
      </c>
      <c r="F521" s="68">
        <v>5917</v>
      </c>
      <c r="G521" s="68">
        <f t="shared" si="25"/>
        <v>9463</v>
      </c>
      <c r="H521" s="69">
        <v>1550</v>
      </c>
      <c r="I521" s="73">
        <v>805</v>
      </c>
      <c r="J521" s="69">
        <v>0</v>
      </c>
      <c r="K521" s="69">
        <v>150</v>
      </c>
      <c r="L521" s="69">
        <v>0</v>
      </c>
      <c r="M521" s="69">
        <v>0</v>
      </c>
      <c r="N521" s="69">
        <v>50</v>
      </c>
      <c r="O521" s="69" t="s">
        <v>30</v>
      </c>
      <c r="P521" s="70">
        <f t="shared" si="27"/>
        <v>1.0760622182954653E-3</v>
      </c>
      <c r="Q521" s="11">
        <v>1.500514390608611E-4</v>
      </c>
      <c r="R521" s="12">
        <v>4.7603204258695261E-4</v>
      </c>
      <c r="S521" s="13">
        <v>3.3886762553654039E-4</v>
      </c>
      <c r="T521" s="12">
        <v>1.1111111111111112E-4</v>
      </c>
      <c r="U521" s="14">
        <v>1.0760622182954653E-3</v>
      </c>
    </row>
    <row r="522" spans="1:21" ht="16.5" thickTop="1" thickBot="1">
      <c r="A522" s="65" t="s">
        <v>1068</v>
      </c>
      <c r="B522" s="66" t="s">
        <v>1069</v>
      </c>
      <c r="C522" s="67">
        <v>7557</v>
      </c>
      <c r="D522" s="67">
        <v>7757</v>
      </c>
      <c r="E522" s="67">
        <f t="shared" si="26"/>
        <v>7657</v>
      </c>
      <c r="F522" s="68">
        <v>5555</v>
      </c>
      <c r="G522" s="68">
        <f t="shared" si="25"/>
        <v>13212</v>
      </c>
      <c r="H522" s="69">
        <v>500</v>
      </c>
      <c r="I522" s="73">
        <v>109</v>
      </c>
      <c r="J522" s="69">
        <v>0</v>
      </c>
      <c r="K522" s="69">
        <v>123</v>
      </c>
      <c r="L522" s="69">
        <v>0</v>
      </c>
      <c r="M522" s="69">
        <v>0</v>
      </c>
      <c r="N522" s="69">
        <v>4</v>
      </c>
      <c r="O522" s="69" t="s">
        <v>30</v>
      </c>
      <c r="P522" s="70">
        <f t="shared" si="27"/>
        <v>5.4685248874913959E-4</v>
      </c>
      <c r="Q522" s="11">
        <v>2.0949800410779846E-4</v>
      </c>
      <c r="R522" s="12">
        <v>1.5355872341514599E-4</v>
      </c>
      <c r="S522" s="13">
        <v>7.2684650115084024E-5</v>
      </c>
      <c r="T522" s="12">
        <v>1.1111111111111112E-4</v>
      </c>
      <c r="U522" s="14">
        <v>5.4685248874913959E-4</v>
      </c>
    </row>
    <row r="523" spans="1:21" ht="16.5" thickTop="1" thickBot="1">
      <c r="A523" s="65" t="s">
        <v>1070</v>
      </c>
      <c r="B523" s="66" t="s">
        <v>1071</v>
      </c>
      <c r="C523" s="67">
        <v>13510</v>
      </c>
      <c r="D523" s="67">
        <v>13735.400000000001</v>
      </c>
      <c r="E523" s="67">
        <f t="shared" si="26"/>
        <v>13622.7</v>
      </c>
      <c r="F523" s="68">
        <v>6647</v>
      </c>
      <c r="G523" s="68">
        <f t="shared" si="25"/>
        <v>20269.7</v>
      </c>
      <c r="H523" s="69">
        <v>400</v>
      </c>
      <c r="I523" s="73">
        <v>316</v>
      </c>
      <c r="J523" s="69">
        <v>0</v>
      </c>
      <c r="K523" s="69">
        <v>98</v>
      </c>
      <c r="L523" s="69">
        <v>69</v>
      </c>
      <c r="M523" s="69">
        <v>0</v>
      </c>
      <c r="N523" s="69">
        <v>28</v>
      </c>
      <c r="O523" s="69" t="s">
        <v>23</v>
      </c>
      <c r="P523" s="70">
        <f t="shared" si="27"/>
        <v>6.7213263215557917E-4</v>
      </c>
      <c r="Q523" s="11">
        <v>3.2140945306265839E-4</v>
      </c>
      <c r="R523" s="12">
        <v>1.2284697873211681E-4</v>
      </c>
      <c r="S523" s="13">
        <v>2.2787620036080397E-4</v>
      </c>
      <c r="T523" s="12">
        <v>0</v>
      </c>
      <c r="U523" s="14">
        <v>6.7213263215557917E-4</v>
      </c>
    </row>
    <row r="524" spans="1:21" ht="16.5" thickTop="1" thickBot="1">
      <c r="A524" s="65" t="s">
        <v>1072</v>
      </c>
      <c r="B524" s="66" t="s">
        <v>1073</v>
      </c>
      <c r="C524" s="67">
        <v>21</v>
      </c>
      <c r="D524" s="67">
        <v>128.5</v>
      </c>
      <c r="E524" s="67">
        <f t="shared" si="26"/>
        <v>74.75</v>
      </c>
      <c r="F524" s="68">
        <v>599</v>
      </c>
      <c r="G524" s="68">
        <f t="shared" si="25"/>
        <v>673.75</v>
      </c>
      <c r="H524" s="69">
        <v>10</v>
      </c>
      <c r="I524" s="73">
        <v>17</v>
      </c>
      <c r="J524" s="69">
        <v>0</v>
      </c>
      <c r="K524" s="69">
        <v>0</v>
      </c>
      <c r="L524" s="69">
        <v>80</v>
      </c>
      <c r="M524" s="69">
        <v>60</v>
      </c>
      <c r="N524" s="69">
        <v>25</v>
      </c>
      <c r="O524" s="69" t="s">
        <v>23</v>
      </c>
      <c r="P524" s="70">
        <f t="shared" si="27"/>
        <v>9.0368139687066777E-5</v>
      </c>
      <c r="Q524" s="11">
        <v>1.068341509745907E-5</v>
      </c>
      <c r="R524" s="12">
        <v>3.0711744683029202E-6</v>
      </c>
      <c r="S524" s="13">
        <v>7.6613550121304785E-5</v>
      </c>
      <c r="T524" s="12">
        <v>0</v>
      </c>
      <c r="U524" s="14">
        <v>9.0368139687066777E-5</v>
      </c>
    </row>
    <row r="525" spans="1:21" ht="16.5" thickTop="1" thickBot="1">
      <c r="A525" s="65" t="s">
        <v>1074</v>
      </c>
      <c r="B525" s="66" t="s">
        <v>1075</v>
      </c>
      <c r="C525" s="67">
        <v>83.5</v>
      </c>
      <c r="D525" s="67">
        <v>65</v>
      </c>
      <c r="E525" s="67">
        <f t="shared" si="26"/>
        <v>74.25</v>
      </c>
      <c r="F525" s="68">
        <v>18624</v>
      </c>
      <c r="G525" s="68">
        <f t="shared" si="25"/>
        <v>18698.25</v>
      </c>
      <c r="H525" s="69">
        <v>350</v>
      </c>
      <c r="I525" s="73">
        <v>270</v>
      </c>
      <c r="J525" s="69">
        <v>0</v>
      </c>
      <c r="K525" s="69">
        <v>25</v>
      </c>
      <c r="L525" s="69">
        <v>8</v>
      </c>
      <c r="M525" s="69">
        <v>8</v>
      </c>
      <c r="N525" s="69">
        <v>12</v>
      </c>
      <c r="O525" s="69" t="s">
        <v>30</v>
      </c>
      <c r="P525" s="70">
        <f t="shared" si="27"/>
        <v>6.3394296973414213E-4</v>
      </c>
      <c r="Q525" s="11">
        <v>2.9649152704425087E-4</v>
      </c>
      <c r="R525" s="12">
        <v>1.0749110639060221E-4</v>
      </c>
      <c r="S525" s="13">
        <v>1.1884922518817795E-4</v>
      </c>
      <c r="T525" s="12">
        <v>1.1111111111111112E-4</v>
      </c>
      <c r="U525" s="14">
        <v>6.3394296973414213E-4</v>
      </c>
    </row>
    <row r="526" spans="1:21" ht="16.5" thickTop="1" thickBot="1">
      <c r="A526" s="65" t="s">
        <v>1076</v>
      </c>
      <c r="B526" s="66" t="s">
        <v>1077</v>
      </c>
      <c r="C526" s="67">
        <v>70477</v>
      </c>
      <c r="D526" s="67">
        <v>67299</v>
      </c>
      <c r="E526" s="67">
        <f t="shared" si="26"/>
        <v>68888</v>
      </c>
      <c r="F526" s="68">
        <v>16009</v>
      </c>
      <c r="G526" s="68">
        <f t="shared" si="25"/>
        <v>84897</v>
      </c>
      <c r="H526" s="69">
        <v>250</v>
      </c>
      <c r="I526" s="73">
        <v>156</v>
      </c>
      <c r="J526" s="69">
        <v>0</v>
      </c>
      <c r="K526" s="69">
        <v>120</v>
      </c>
      <c r="L526" s="69">
        <v>0</v>
      </c>
      <c r="M526" s="69">
        <v>3</v>
      </c>
      <c r="N526" s="69">
        <v>19</v>
      </c>
      <c r="O526" s="69" t="s">
        <v>23</v>
      </c>
      <c r="P526" s="70">
        <f t="shared" si="27"/>
        <v>1.5575258441065079E-3</v>
      </c>
      <c r="Q526" s="11">
        <v>1.346181657185874E-3</v>
      </c>
      <c r="R526" s="12">
        <v>7.6779361707572996E-5</v>
      </c>
      <c r="S526" s="13">
        <v>1.3456482521306096E-4</v>
      </c>
      <c r="T526" s="12">
        <v>0</v>
      </c>
      <c r="U526" s="14">
        <v>1.5575258441065079E-3</v>
      </c>
    </row>
    <row r="527" spans="1:21" ht="16.5" thickTop="1" thickBot="1">
      <c r="A527" s="65" t="s">
        <v>1078</v>
      </c>
      <c r="B527" s="66" t="s">
        <v>1079</v>
      </c>
      <c r="C527" s="67">
        <v>2163.5</v>
      </c>
      <c r="D527" s="67">
        <v>2136.6999999999998</v>
      </c>
      <c r="E527" s="67">
        <f t="shared" si="26"/>
        <v>2150.1</v>
      </c>
      <c r="F527" s="68">
        <v>1431</v>
      </c>
      <c r="G527" s="68">
        <f t="shared" si="25"/>
        <v>3581.1</v>
      </c>
      <c r="H527" s="69">
        <v>1050</v>
      </c>
      <c r="I527" s="73">
        <v>863</v>
      </c>
      <c r="J527" s="69"/>
      <c r="K527" s="69">
        <v>100</v>
      </c>
      <c r="L527" s="69"/>
      <c r="M527" s="69"/>
      <c r="N527" s="69">
        <v>12</v>
      </c>
      <c r="O527" s="69" t="s">
        <v>30</v>
      </c>
      <c r="P527" s="70">
        <f t="shared" si="27"/>
        <v>1.0013884349461166E-3</v>
      </c>
      <c r="Q527" s="11">
        <v>5.6784234219681882E-5</v>
      </c>
      <c r="R527" s="12">
        <v>3.5318506385483586E-4</v>
      </c>
      <c r="S527" s="13">
        <v>4.8030802576048769E-4</v>
      </c>
      <c r="T527" s="12">
        <v>1.1111111111111112E-4</v>
      </c>
      <c r="U527" s="14">
        <v>1.0013884349461166E-3</v>
      </c>
    </row>
    <row r="528" spans="1:21" ht="16.5" thickTop="1" thickBot="1">
      <c r="A528" s="65" t="s">
        <v>1080</v>
      </c>
      <c r="B528" s="66" t="s">
        <v>1081</v>
      </c>
      <c r="C528" s="67">
        <v>16630</v>
      </c>
      <c r="D528" s="67">
        <v>15768</v>
      </c>
      <c r="E528" s="67">
        <f t="shared" si="26"/>
        <v>16199</v>
      </c>
      <c r="F528" s="68">
        <v>2763</v>
      </c>
      <c r="G528" s="68">
        <f t="shared" si="25"/>
        <v>18962</v>
      </c>
      <c r="H528" s="69">
        <v>3840</v>
      </c>
      <c r="I528" s="73">
        <v>531</v>
      </c>
      <c r="J528" s="69"/>
      <c r="K528" s="69">
        <v>70</v>
      </c>
      <c r="L528" s="69"/>
      <c r="M528" s="69"/>
      <c r="N528" s="69">
        <v>27</v>
      </c>
      <c r="O528" s="69" t="s">
        <v>30</v>
      </c>
      <c r="P528" s="70">
        <f t="shared" si="27"/>
        <v>1.8466411388573334E-3</v>
      </c>
      <c r="Q528" s="11">
        <v>3.0067371736997229E-4</v>
      </c>
      <c r="R528" s="12">
        <v>1.1126865098661479E-3</v>
      </c>
      <c r="S528" s="13">
        <v>3.2216980051010213E-4</v>
      </c>
      <c r="T528" s="12">
        <v>1.1111111111111112E-4</v>
      </c>
      <c r="U528" s="14">
        <v>1.8466411388573334E-3</v>
      </c>
    </row>
    <row r="529" spans="1:21" ht="16.5" thickTop="1" thickBot="1">
      <c r="A529" s="65" t="s">
        <v>1082</v>
      </c>
      <c r="B529" s="66" t="s">
        <v>1083</v>
      </c>
      <c r="C529" s="67">
        <v>140</v>
      </c>
      <c r="D529" s="67">
        <v>210</v>
      </c>
      <c r="E529" s="67">
        <f t="shared" si="26"/>
        <v>175</v>
      </c>
      <c r="F529" s="68">
        <v>8760</v>
      </c>
      <c r="G529" s="68">
        <f t="shared" si="25"/>
        <v>8935</v>
      </c>
      <c r="H529" s="69">
        <v>200</v>
      </c>
      <c r="I529" s="73">
        <v>6</v>
      </c>
      <c r="J529" s="69">
        <v>0</v>
      </c>
      <c r="K529" s="69">
        <v>100</v>
      </c>
      <c r="L529" s="69">
        <v>0</v>
      </c>
      <c r="M529" s="69">
        <v>0</v>
      </c>
      <c r="N529" s="69">
        <v>50</v>
      </c>
      <c r="O529" s="69" t="s">
        <v>30</v>
      </c>
      <c r="P529" s="70">
        <f t="shared" si="27"/>
        <v>4.6154748079697372E-4</v>
      </c>
      <c r="Q529" s="11">
        <v>1.4167913008652583E-4</v>
      </c>
      <c r="R529" s="12">
        <v>6.1423489366058403E-5</v>
      </c>
      <c r="S529" s="13">
        <v>1.4733375023327842E-4</v>
      </c>
      <c r="T529" s="12">
        <v>1.1111111111111112E-4</v>
      </c>
      <c r="U529" s="14">
        <v>4.6154748079697372E-4</v>
      </c>
    </row>
    <row r="530" spans="1:21" ht="16.5" thickTop="1" thickBot="1">
      <c r="A530" s="65" t="s">
        <v>1084</v>
      </c>
      <c r="B530" s="66" t="s">
        <v>1085</v>
      </c>
      <c r="C530" s="67">
        <v>1397</v>
      </c>
      <c r="D530" s="67">
        <v>1386</v>
      </c>
      <c r="E530" s="67">
        <f t="shared" si="26"/>
        <v>1391.5</v>
      </c>
      <c r="F530" s="68">
        <v>4059</v>
      </c>
      <c r="G530" s="68">
        <f t="shared" si="25"/>
        <v>5450.5</v>
      </c>
      <c r="H530" s="69">
        <v>248</v>
      </c>
      <c r="I530" s="73">
        <v>204</v>
      </c>
      <c r="J530" s="69">
        <v>0</v>
      </c>
      <c r="K530" s="69">
        <v>96</v>
      </c>
      <c r="L530" s="69">
        <v>0</v>
      </c>
      <c r="M530" s="69">
        <v>0</v>
      </c>
      <c r="N530" s="69">
        <v>167</v>
      </c>
      <c r="O530" s="69" t="s">
        <v>23</v>
      </c>
      <c r="P530" s="70">
        <f t="shared" si="27"/>
        <v>3.9735181245977735E-4</v>
      </c>
      <c r="Q530" s="11">
        <v>8.6426647849648469E-5</v>
      </c>
      <c r="R530" s="12">
        <v>9.0906764261766435E-5</v>
      </c>
      <c r="S530" s="13">
        <v>2.2001840034836245E-4</v>
      </c>
      <c r="T530" s="12">
        <v>0</v>
      </c>
      <c r="U530" s="14">
        <v>3.9735181245977735E-4</v>
      </c>
    </row>
    <row r="531" spans="1:21" ht="16.5" thickTop="1" thickBot="1">
      <c r="A531" s="65" t="s">
        <v>1086</v>
      </c>
      <c r="B531" s="66" t="s">
        <v>1087</v>
      </c>
      <c r="C531" s="67">
        <v>9056</v>
      </c>
      <c r="D531" s="67">
        <v>7166</v>
      </c>
      <c r="E531" s="67">
        <f t="shared" si="26"/>
        <v>8111</v>
      </c>
      <c r="F531" s="68">
        <v>22160</v>
      </c>
      <c r="G531" s="68">
        <f t="shared" si="25"/>
        <v>30271</v>
      </c>
      <c r="H531" s="69">
        <v>7300</v>
      </c>
      <c r="I531" s="73">
        <v>894</v>
      </c>
      <c r="J531" s="69">
        <v>0</v>
      </c>
      <c r="K531" s="69">
        <v>1789</v>
      </c>
      <c r="L531" s="69">
        <v>1120</v>
      </c>
      <c r="M531" s="69">
        <v>0</v>
      </c>
      <c r="N531" s="69">
        <v>185</v>
      </c>
      <c r="O531" s="69" t="s">
        <v>30</v>
      </c>
      <c r="P531" s="70">
        <f t="shared" si="27"/>
        <v>4.1895177246693968E-3</v>
      </c>
      <c r="Q531" s="11">
        <v>4.7999652454943742E-4</v>
      </c>
      <c r="R531" s="12">
        <v>2.2419573618611315E-3</v>
      </c>
      <c r="S531" s="13">
        <v>1.3564527271477168E-3</v>
      </c>
      <c r="T531" s="12">
        <v>1.1111111111111112E-4</v>
      </c>
      <c r="U531" s="14">
        <v>4.1895177246693968E-3</v>
      </c>
    </row>
    <row r="532" spans="1:21" ht="25.5" thickTop="1" thickBot="1">
      <c r="A532" s="65" t="s">
        <v>1088</v>
      </c>
      <c r="B532" s="66" t="s">
        <v>1089</v>
      </c>
      <c r="C532" s="67">
        <v>1066</v>
      </c>
      <c r="D532" s="67">
        <v>1107</v>
      </c>
      <c r="E532" s="67">
        <f t="shared" si="26"/>
        <v>1086.5</v>
      </c>
      <c r="F532" s="68">
        <v>29844</v>
      </c>
      <c r="G532" s="68">
        <f t="shared" si="25"/>
        <v>30930.5</v>
      </c>
      <c r="H532" s="69">
        <v>5150</v>
      </c>
      <c r="I532" s="73">
        <v>417</v>
      </c>
      <c r="J532" s="69">
        <v>0</v>
      </c>
      <c r="K532" s="69">
        <v>128</v>
      </c>
      <c r="L532" s="69">
        <v>12</v>
      </c>
      <c r="M532" s="69">
        <v>15</v>
      </c>
      <c r="N532" s="69">
        <v>215</v>
      </c>
      <c r="O532" s="69" t="s">
        <v>30</v>
      </c>
      <c r="P532" s="70">
        <f t="shared" si="27"/>
        <v>2.6095055954065312E-3</v>
      </c>
      <c r="Q532" s="11">
        <v>4.9045398244446418E-4</v>
      </c>
      <c r="R532" s="12">
        <v>1.5816548511760036E-3</v>
      </c>
      <c r="S532" s="13">
        <v>4.2628565067495227E-4</v>
      </c>
      <c r="T532" s="12">
        <v>1.1111111111111112E-4</v>
      </c>
      <c r="U532" s="14">
        <v>2.6095055954065312E-3</v>
      </c>
    </row>
    <row r="533" spans="1:21" ht="16.5" thickTop="1" thickBot="1">
      <c r="A533" s="65" t="s">
        <v>1090</v>
      </c>
      <c r="B533" s="66" t="s">
        <v>1091</v>
      </c>
      <c r="C533" s="67">
        <v>1512</v>
      </c>
      <c r="D533" s="67">
        <v>1518</v>
      </c>
      <c r="E533" s="67">
        <f t="shared" si="26"/>
        <v>1515</v>
      </c>
      <c r="F533" s="68">
        <v>2415</v>
      </c>
      <c r="G533" s="68">
        <f t="shared" si="25"/>
        <v>3930</v>
      </c>
      <c r="H533" s="69">
        <v>1800</v>
      </c>
      <c r="I533" s="73">
        <v>495</v>
      </c>
      <c r="J533" s="69"/>
      <c r="K533" s="69">
        <v>287</v>
      </c>
      <c r="L533" s="69"/>
      <c r="M533" s="69"/>
      <c r="N533" s="69">
        <v>69</v>
      </c>
      <c r="O533" s="69" t="s">
        <v>30</v>
      </c>
      <c r="P533" s="70">
        <f t="shared" si="27"/>
        <v>1.2085116091032075E-3</v>
      </c>
      <c r="Q533" s="11">
        <v>6.2316617933972753E-5</v>
      </c>
      <c r="R533" s="12">
        <v>5.5281140429452554E-4</v>
      </c>
      <c r="S533" s="13">
        <v>4.8227247576359807E-4</v>
      </c>
      <c r="T533" s="12">
        <v>1.1111111111111112E-4</v>
      </c>
      <c r="U533" s="14">
        <v>1.2085116091032075E-3</v>
      </c>
    </row>
    <row r="534" spans="1:21" ht="16.5" thickTop="1" thickBot="1">
      <c r="A534" s="65" t="s">
        <v>1092</v>
      </c>
      <c r="B534" s="66" t="s">
        <v>1093</v>
      </c>
      <c r="C534" s="67">
        <v>294</v>
      </c>
      <c r="D534" s="67">
        <v>302.89999999999998</v>
      </c>
      <c r="E534" s="67">
        <f t="shared" si="26"/>
        <v>298.45</v>
      </c>
      <c r="F534" s="68">
        <v>5573</v>
      </c>
      <c r="G534" s="68">
        <f t="shared" si="25"/>
        <v>5871.45</v>
      </c>
      <c r="H534" s="69">
        <v>460</v>
      </c>
      <c r="I534" s="73">
        <v>132</v>
      </c>
      <c r="J534" s="69">
        <v>0</v>
      </c>
      <c r="K534" s="69">
        <v>170</v>
      </c>
      <c r="L534" s="69">
        <v>0</v>
      </c>
      <c r="M534" s="69">
        <v>15</v>
      </c>
      <c r="N534" s="69">
        <v>41</v>
      </c>
      <c r="O534" s="69" t="s">
        <v>30</v>
      </c>
      <c r="P534" s="70">
        <f t="shared" si="27"/>
        <v>5.3112716483970509E-4</v>
      </c>
      <c r="Q534" s="11">
        <v>9.3101502892728818E-5</v>
      </c>
      <c r="R534" s="12">
        <v>1.4127402554193433E-4</v>
      </c>
      <c r="S534" s="13">
        <v>1.8564052529393082E-4</v>
      </c>
      <c r="T534" s="12">
        <v>1.1111111111111112E-4</v>
      </c>
      <c r="U534" s="14">
        <v>5.3112716483970509E-4</v>
      </c>
    </row>
    <row r="535" spans="1:21" ht="16.5" thickTop="1" thickBot="1">
      <c r="A535" s="65" t="s">
        <v>1094</v>
      </c>
      <c r="B535" s="66" t="s">
        <v>1095</v>
      </c>
      <c r="C535" s="67">
        <v>584.5</v>
      </c>
      <c r="D535" s="67">
        <v>518</v>
      </c>
      <c r="E535" s="67">
        <f t="shared" si="26"/>
        <v>551.25</v>
      </c>
      <c r="F535" s="68">
        <v>19126</v>
      </c>
      <c r="G535" s="68">
        <f t="shared" si="25"/>
        <v>19677.25</v>
      </c>
      <c r="H535" s="69">
        <v>862</v>
      </c>
      <c r="I535" s="73">
        <v>701</v>
      </c>
      <c r="J535" s="69">
        <v>0</v>
      </c>
      <c r="K535" s="69">
        <v>270</v>
      </c>
      <c r="L535" s="69">
        <v>250</v>
      </c>
      <c r="M535" s="69">
        <v>0</v>
      </c>
      <c r="N535" s="69">
        <v>108</v>
      </c>
      <c r="O535" s="69" t="s">
        <v>30</v>
      </c>
      <c r="P535" s="70">
        <f t="shared" si="27"/>
        <v>1.2546053594436647E-3</v>
      </c>
      <c r="Q535" s="11">
        <v>3.1201518326749749E-4</v>
      </c>
      <c r="R535" s="12">
        <v>2.6473523916771172E-4</v>
      </c>
      <c r="S535" s="13">
        <v>5.6674382589734442E-4</v>
      </c>
      <c r="T535" s="12">
        <v>1.1111111111111112E-4</v>
      </c>
      <c r="U535" s="14">
        <v>1.2546053594436647E-3</v>
      </c>
    </row>
    <row r="536" spans="1:21" ht="16.5" thickTop="1" thickBot="1">
      <c r="A536" s="65" t="s">
        <v>1096</v>
      </c>
      <c r="B536" s="66" t="s">
        <v>1097</v>
      </c>
      <c r="C536" s="67">
        <v>810</v>
      </c>
      <c r="D536" s="67">
        <v>1115</v>
      </c>
      <c r="E536" s="67">
        <f t="shared" si="26"/>
        <v>962.5</v>
      </c>
      <c r="F536" s="68">
        <v>104</v>
      </c>
      <c r="G536" s="68">
        <f t="shared" si="25"/>
        <v>1066.5</v>
      </c>
      <c r="H536" s="69">
        <v>125</v>
      </c>
      <c r="I536" s="73">
        <v>19</v>
      </c>
      <c r="J536" s="69">
        <v>0</v>
      </c>
      <c r="K536" s="69">
        <v>36</v>
      </c>
      <c r="L536" s="69">
        <v>0</v>
      </c>
      <c r="M536" s="69">
        <v>0</v>
      </c>
      <c r="N536" s="69">
        <v>0</v>
      </c>
      <c r="O536" s="69" t="s">
        <v>23</v>
      </c>
      <c r="P536" s="70">
        <f t="shared" si="27"/>
        <v>9.7719086633262756E-5</v>
      </c>
      <c r="Q536" s="11">
        <v>1.6911112729410162E-5</v>
      </c>
      <c r="R536" s="12">
        <v>3.5625623832313876E-5</v>
      </c>
      <c r="S536" s="13">
        <v>4.5182350071538722E-5</v>
      </c>
      <c r="T536" s="12">
        <v>0</v>
      </c>
      <c r="U536" s="14">
        <v>9.7719086633262756E-5</v>
      </c>
    </row>
    <row r="537" spans="1:21" ht="16.5" thickTop="1" thickBot="1">
      <c r="A537" s="65" t="s">
        <v>1098</v>
      </c>
      <c r="B537" s="66" t="s">
        <v>1099</v>
      </c>
      <c r="C537" s="67">
        <v>10331.5</v>
      </c>
      <c r="D537" s="67">
        <v>13437</v>
      </c>
      <c r="E537" s="67">
        <f t="shared" si="26"/>
        <v>11884.25</v>
      </c>
      <c r="F537" s="68">
        <v>23106</v>
      </c>
      <c r="G537" s="68">
        <f t="shared" si="25"/>
        <v>34990.25</v>
      </c>
      <c r="H537" s="69">
        <v>1150</v>
      </c>
      <c r="I537" s="73">
        <v>379</v>
      </c>
      <c r="J537" s="69">
        <v>0</v>
      </c>
      <c r="K537" s="69">
        <v>95</v>
      </c>
      <c r="L537" s="69">
        <v>55</v>
      </c>
      <c r="M537" s="69">
        <v>0</v>
      </c>
      <c r="N537" s="69">
        <v>105</v>
      </c>
      <c r="O537" s="69" t="s">
        <v>23</v>
      </c>
      <c r="P537" s="70">
        <f t="shared" si="27"/>
        <v>1.2144672645090602E-3</v>
      </c>
      <c r="Q537" s="11">
        <v>5.5482800016900505E-4</v>
      </c>
      <c r="R537" s="12">
        <v>3.5318506385483586E-4</v>
      </c>
      <c r="S537" s="13">
        <v>3.0645420048521914E-4</v>
      </c>
      <c r="T537" s="12">
        <v>0</v>
      </c>
      <c r="U537" s="14">
        <v>1.2144672645090602E-3</v>
      </c>
    </row>
    <row r="538" spans="1:21" ht="16.5" thickTop="1" thickBot="1">
      <c r="A538" s="65" t="s">
        <v>1100</v>
      </c>
      <c r="B538" s="66" t="s">
        <v>1101</v>
      </c>
      <c r="C538" s="67">
        <v>192</v>
      </c>
      <c r="D538" s="67">
        <v>225</v>
      </c>
      <c r="E538" s="67">
        <f t="shared" si="26"/>
        <v>208.5</v>
      </c>
      <c r="F538" s="68">
        <v>4896</v>
      </c>
      <c r="G538" s="68">
        <f t="shared" si="25"/>
        <v>5104.5</v>
      </c>
      <c r="H538" s="69">
        <v>198</v>
      </c>
      <c r="I538" s="73" t="s">
        <v>0</v>
      </c>
      <c r="J538" s="69">
        <v>0</v>
      </c>
      <c r="K538" s="69">
        <v>0</v>
      </c>
      <c r="L538" s="69">
        <v>0</v>
      </c>
      <c r="M538" s="69">
        <v>0</v>
      </c>
      <c r="N538" s="69">
        <v>0</v>
      </c>
      <c r="O538" s="69" t="s">
        <v>23</v>
      </c>
      <c r="P538" s="70">
        <f t="shared" si="27"/>
        <v>2.9399437812158548E-4</v>
      </c>
      <c r="Q538" s="11">
        <v>8.0940248408133304E-5</v>
      </c>
      <c r="R538" s="12">
        <v>6.0809254472397818E-5</v>
      </c>
      <c r="S538" s="13">
        <v>1.5224487524105438E-4</v>
      </c>
      <c r="T538" s="12">
        <v>0</v>
      </c>
      <c r="U538" s="14">
        <v>2.9399437812158548E-4</v>
      </c>
    </row>
    <row r="539" spans="1:21" ht="16.5" thickTop="1" thickBot="1">
      <c r="A539" s="65" t="s">
        <v>1102</v>
      </c>
      <c r="B539" s="66" t="s">
        <v>1103</v>
      </c>
      <c r="C539" s="67">
        <v>557</v>
      </c>
      <c r="D539" s="67">
        <v>1437</v>
      </c>
      <c r="E539" s="67">
        <f t="shared" si="26"/>
        <v>997</v>
      </c>
      <c r="F539" s="68">
        <v>6845</v>
      </c>
      <c r="G539" s="68">
        <f t="shared" si="25"/>
        <v>7842</v>
      </c>
      <c r="H539" s="69">
        <v>814</v>
      </c>
      <c r="I539" s="73">
        <v>139</v>
      </c>
      <c r="J539" s="69">
        <v>0</v>
      </c>
      <c r="K539" s="69">
        <v>0</v>
      </c>
      <c r="L539" s="69">
        <v>0</v>
      </c>
      <c r="M539" s="69">
        <v>0</v>
      </c>
      <c r="N539" s="69">
        <v>0</v>
      </c>
      <c r="O539" s="69" t="s">
        <v>23</v>
      </c>
      <c r="P539" s="70">
        <f t="shared" si="27"/>
        <v>4.234526680414376E-4</v>
      </c>
      <c r="Q539" s="11">
        <v>1.2434781624382044E-4</v>
      </c>
      <c r="R539" s="12">
        <v>2.499936017198577E-4</v>
      </c>
      <c r="S539" s="13">
        <v>4.9111250077759476E-5</v>
      </c>
      <c r="T539" s="12">
        <v>0</v>
      </c>
      <c r="U539" s="14">
        <v>4.234526680414376E-4</v>
      </c>
    </row>
    <row r="540" spans="1:21" ht="16.5" thickTop="1" thickBot="1">
      <c r="A540" s="65" t="s">
        <v>1104</v>
      </c>
      <c r="B540" s="66" t="s">
        <v>1105</v>
      </c>
      <c r="C540" s="67">
        <v>1666</v>
      </c>
      <c r="D540" s="67">
        <v>1111.75</v>
      </c>
      <c r="E540" s="67">
        <f t="shared" si="26"/>
        <v>1388.875</v>
      </c>
      <c r="F540" s="68">
        <v>723</v>
      </c>
      <c r="G540" s="68">
        <f t="shared" si="25"/>
        <v>2111.875</v>
      </c>
      <c r="H540" s="69">
        <v>760</v>
      </c>
      <c r="I540" s="73">
        <v>182</v>
      </c>
      <c r="J540" s="69">
        <v>0</v>
      </c>
      <c r="K540" s="69">
        <v>136</v>
      </c>
      <c r="L540" s="69">
        <v>59</v>
      </c>
      <c r="M540" s="69">
        <v>0</v>
      </c>
      <c r="N540" s="69">
        <v>20</v>
      </c>
      <c r="O540" s="69" t="s">
        <v>30</v>
      </c>
      <c r="P540" s="70">
        <f t="shared" si="27"/>
        <v>5.1846579974114317E-4</v>
      </c>
      <c r="Q540" s="11">
        <v>3.3487253816617992E-5</v>
      </c>
      <c r="R540" s="12">
        <v>2.3340925959102192E-4</v>
      </c>
      <c r="S540" s="13">
        <v>1.4045817522239211E-4</v>
      </c>
      <c r="T540" s="12">
        <v>1.1111111111111112E-4</v>
      </c>
      <c r="U540" s="14">
        <v>5.1846579974114317E-4</v>
      </c>
    </row>
    <row r="541" spans="1:21" ht="16.5" thickTop="1" thickBot="1">
      <c r="A541" s="65" t="s">
        <v>1106</v>
      </c>
      <c r="B541" s="66" t="s">
        <v>1107</v>
      </c>
      <c r="C541" s="67">
        <v>4747.25</v>
      </c>
      <c r="D541" s="67">
        <v>4811</v>
      </c>
      <c r="E541" s="67">
        <f t="shared" si="26"/>
        <v>4779.125</v>
      </c>
      <c r="F541" s="68">
        <v>123</v>
      </c>
      <c r="G541" s="68">
        <f t="shared" si="25"/>
        <v>4902.125</v>
      </c>
      <c r="H541" s="69">
        <v>1485</v>
      </c>
      <c r="I541" s="73">
        <v>111</v>
      </c>
      <c r="J541" s="69">
        <v>0</v>
      </c>
      <c r="K541" s="69">
        <v>380</v>
      </c>
      <c r="L541" s="69">
        <v>0</v>
      </c>
      <c r="M541" s="69">
        <v>0</v>
      </c>
      <c r="N541" s="69">
        <v>0</v>
      </c>
      <c r="O541" s="69" t="s">
        <v>23</v>
      </c>
      <c r="P541" s="70">
        <f t="shared" si="27"/>
        <v>8.0587699369122053E-4</v>
      </c>
      <c r="Q541" s="11">
        <v>7.7731259717449402E-5</v>
      </c>
      <c r="R541" s="12">
        <v>4.560694085429836E-4</v>
      </c>
      <c r="S541" s="13">
        <v>2.7207632543078752E-4</v>
      </c>
      <c r="T541" s="12">
        <v>0</v>
      </c>
      <c r="U541" s="14">
        <v>8.0587699369122053E-4</v>
      </c>
    </row>
    <row r="542" spans="1:21" ht="16.5" thickTop="1" thickBot="1">
      <c r="A542" s="65" t="s">
        <v>1108</v>
      </c>
      <c r="B542" s="66" t="s">
        <v>1109</v>
      </c>
      <c r="C542" s="67">
        <v>568</v>
      </c>
      <c r="D542" s="67">
        <v>882</v>
      </c>
      <c r="E542" s="67">
        <f t="shared" si="26"/>
        <v>725</v>
      </c>
      <c r="F542" s="68">
        <v>1614</v>
      </c>
      <c r="G542" s="68">
        <f t="shared" si="25"/>
        <v>2339</v>
      </c>
      <c r="H542" s="69">
        <v>320</v>
      </c>
      <c r="I542" s="73">
        <v>174</v>
      </c>
      <c r="J542" s="69"/>
      <c r="K542" s="69">
        <v>146</v>
      </c>
      <c r="L542" s="69"/>
      <c r="M542" s="69"/>
      <c r="N542" s="69">
        <v>12</v>
      </c>
      <c r="O542" s="69" t="s">
        <v>23</v>
      </c>
      <c r="P542" s="70">
        <f t="shared" si="27"/>
        <v>2.4242880264568298E-4</v>
      </c>
      <c r="Q542" s="11">
        <v>3.7088694490473859E-5</v>
      </c>
      <c r="R542" s="12">
        <v>9.8277582985693447E-5</v>
      </c>
      <c r="S542" s="13">
        <v>1.0706252516951566E-4</v>
      </c>
      <c r="T542" s="12">
        <v>0</v>
      </c>
      <c r="U542" s="14">
        <v>2.4242880264568298E-4</v>
      </c>
    </row>
    <row r="543" spans="1:21" ht="16.5" thickTop="1" thickBot="1">
      <c r="A543" s="65" t="s">
        <v>1110</v>
      </c>
      <c r="B543" s="66" t="s">
        <v>1111</v>
      </c>
      <c r="C543" s="67">
        <v>10572</v>
      </c>
      <c r="D543" s="67">
        <v>10993</v>
      </c>
      <c r="E543" s="67">
        <f t="shared" si="26"/>
        <v>10782.5</v>
      </c>
      <c r="F543" s="68">
        <v>9555</v>
      </c>
      <c r="G543" s="68">
        <f t="shared" si="25"/>
        <v>20337.5</v>
      </c>
      <c r="H543" s="69">
        <v>1510</v>
      </c>
      <c r="I543" s="73">
        <v>328</v>
      </c>
      <c r="J543" s="69">
        <v>0</v>
      </c>
      <c r="K543" s="69">
        <v>0</v>
      </c>
      <c r="L543" s="69">
        <v>0</v>
      </c>
      <c r="M543" s="69">
        <v>0</v>
      </c>
      <c r="N543" s="69">
        <v>6</v>
      </c>
      <c r="O543" s="69" t="s">
        <v>23</v>
      </c>
      <c r="P543" s="70">
        <f t="shared" si="27"/>
        <v>9.5615680362965154E-4</v>
      </c>
      <c r="Q543" s="11">
        <v>3.2248453364686281E-4</v>
      </c>
      <c r="R543" s="12">
        <v>4.6374734471374093E-4</v>
      </c>
      <c r="S543" s="13">
        <v>1.699249252690478E-4</v>
      </c>
      <c r="T543" s="12">
        <v>0</v>
      </c>
      <c r="U543" s="14">
        <v>9.5615680362965154E-4</v>
      </c>
    </row>
    <row r="544" spans="1:21" ht="16.5" thickTop="1" thickBot="1">
      <c r="A544" s="65" t="s">
        <v>1112</v>
      </c>
      <c r="B544" s="66" t="s">
        <v>1113</v>
      </c>
      <c r="C544" s="67">
        <v>1719</v>
      </c>
      <c r="D544" s="67">
        <v>2174</v>
      </c>
      <c r="E544" s="67">
        <f t="shared" si="26"/>
        <v>1946.5</v>
      </c>
      <c r="F544" s="68">
        <v>2336</v>
      </c>
      <c r="G544" s="68">
        <f t="shared" si="25"/>
        <v>4282.5</v>
      </c>
      <c r="H544" s="69">
        <v>801</v>
      </c>
      <c r="I544" s="73">
        <v>118</v>
      </c>
      <c r="J544" s="69">
        <v>0</v>
      </c>
      <c r="K544" s="69">
        <v>111</v>
      </c>
      <c r="L544" s="69">
        <v>0</v>
      </c>
      <c r="M544" s="69">
        <v>0</v>
      </c>
      <c r="N544" s="69">
        <v>64</v>
      </c>
      <c r="O544" s="69" t="s">
        <v>30</v>
      </c>
      <c r="P544" s="70">
        <f t="shared" si="27"/>
        <v>4.9267211076719705E-4</v>
      </c>
      <c r="Q544" s="11">
        <v>6.7906085573088624E-5</v>
      </c>
      <c r="R544" s="12">
        <v>2.4600107491106388E-4</v>
      </c>
      <c r="S544" s="13">
        <v>1.7876495028304451E-4</v>
      </c>
      <c r="T544" s="12">
        <v>0</v>
      </c>
      <c r="U544" s="14">
        <v>4.9267211076719705E-4</v>
      </c>
    </row>
    <row r="545" spans="1:21" ht="25.5" thickTop="1" thickBot="1">
      <c r="A545" s="65" t="s">
        <v>1114</v>
      </c>
      <c r="B545" s="66" t="s">
        <v>1115</v>
      </c>
      <c r="C545" s="67">
        <v>556</v>
      </c>
      <c r="D545" s="67">
        <v>558</v>
      </c>
      <c r="E545" s="67">
        <f t="shared" si="26"/>
        <v>557</v>
      </c>
      <c r="F545" s="68">
        <v>7138</v>
      </c>
      <c r="G545" s="68">
        <f t="shared" si="25"/>
        <v>7695</v>
      </c>
      <c r="H545" s="69">
        <v>1200</v>
      </c>
      <c r="I545" s="73">
        <v>670</v>
      </c>
      <c r="J545" s="69">
        <v>0</v>
      </c>
      <c r="K545" s="69">
        <v>350</v>
      </c>
      <c r="L545" s="69">
        <v>0</v>
      </c>
      <c r="M545" s="69">
        <v>0</v>
      </c>
      <c r="N545" s="69">
        <v>250</v>
      </c>
      <c r="O545" s="69" t="s">
        <v>30</v>
      </c>
      <c r="P545" s="70">
        <f t="shared" si="27"/>
        <v>1.2509196626489074E-3</v>
      </c>
      <c r="Q545" s="11">
        <v>1.2201688931346572E-4</v>
      </c>
      <c r="R545" s="12">
        <v>3.6854093619635042E-4</v>
      </c>
      <c r="S545" s="13">
        <v>6.4925072602798034E-4</v>
      </c>
      <c r="T545" s="12">
        <v>1.1111111111111112E-4</v>
      </c>
      <c r="U545" s="14">
        <v>1.2509196626489074E-3</v>
      </c>
    </row>
    <row r="546" spans="1:21" ht="16.5" thickTop="1" thickBot="1">
      <c r="A546" s="65" t="s">
        <v>1116</v>
      </c>
      <c r="B546" s="66" t="s">
        <v>1117</v>
      </c>
      <c r="C546" s="67">
        <v>13006</v>
      </c>
      <c r="D546" s="67">
        <v>6597.3</v>
      </c>
      <c r="E546" s="67">
        <f t="shared" si="26"/>
        <v>9801.65</v>
      </c>
      <c r="F546" s="68">
        <v>2757</v>
      </c>
      <c r="G546" s="68">
        <f t="shared" si="25"/>
        <v>12558.65</v>
      </c>
      <c r="H546" s="69">
        <v>1400</v>
      </c>
      <c r="I546" s="73">
        <v>620</v>
      </c>
      <c r="J546" s="69">
        <v>0</v>
      </c>
      <c r="K546" s="69">
        <v>280</v>
      </c>
      <c r="L546" s="69">
        <v>0</v>
      </c>
      <c r="M546" s="69">
        <v>4</v>
      </c>
      <c r="N546" s="69">
        <v>160</v>
      </c>
      <c r="O546" s="69" t="s">
        <v>30</v>
      </c>
      <c r="P546" s="70">
        <f t="shared" si="27"/>
        <v>1.2941885021349948E-3</v>
      </c>
      <c r="Q546" s="11">
        <v>1.9913806458434781E-4</v>
      </c>
      <c r="R546" s="12">
        <v>4.2996442556240884E-4</v>
      </c>
      <c r="S546" s="13">
        <v>5.5397490087712696E-4</v>
      </c>
      <c r="T546" s="12">
        <v>1.1111111111111112E-4</v>
      </c>
      <c r="U546" s="14">
        <v>1.2941885021349948E-3</v>
      </c>
    </row>
    <row r="547" spans="1:21" ht="16.5" thickTop="1" thickBot="1">
      <c r="A547" s="65" t="s">
        <v>1118</v>
      </c>
      <c r="B547" s="66" t="s">
        <v>1119</v>
      </c>
      <c r="C547" s="67">
        <v>1151</v>
      </c>
      <c r="D547" s="67">
        <v>1066</v>
      </c>
      <c r="E547" s="67">
        <f t="shared" si="26"/>
        <v>1108.5</v>
      </c>
      <c r="F547" s="68">
        <v>6492</v>
      </c>
      <c r="G547" s="68">
        <f t="shared" si="25"/>
        <v>7600.5</v>
      </c>
      <c r="H547" s="69">
        <v>2100</v>
      </c>
      <c r="I547" s="73">
        <v>303</v>
      </c>
      <c r="J547" s="69">
        <v>0</v>
      </c>
      <c r="K547" s="69">
        <v>374</v>
      </c>
      <c r="L547" s="69">
        <v>1650</v>
      </c>
      <c r="M547" s="69">
        <v>14</v>
      </c>
      <c r="N547" s="69">
        <v>511</v>
      </c>
      <c r="O547" s="69" t="s">
        <v>30</v>
      </c>
      <c r="P547" s="70">
        <f t="shared" si="27"/>
        <v>1.760578687141204E-3</v>
      </c>
      <c r="Q547" s="11">
        <v>1.2051843628680912E-4</v>
      </c>
      <c r="R547" s="12">
        <v>6.4494663834361319E-4</v>
      </c>
      <c r="S547" s="13">
        <v>8.8400250139967064E-4</v>
      </c>
      <c r="T547" s="12">
        <v>1.1111111111111112E-4</v>
      </c>
      <c r="U547" s="14">
        <v>1.760578687141204E-3</v>
      </c>
    </row>
    <row r="548" spans="1:21" ht="16.5" thickTop="1" thickBot="1">
      <c r="A548" s="65" t="s">
        <v>1120</v>
      </c>
      <c r="B548" s="66" t="s">
        <v>1121</v>
      </c>
      <c r="C548" s="67">
        <v>1069</v>
      </c>
      <c r="D548" s="67">
        <v>2827</v>
      </c>
      <c r="E548" s="67">
        <f t="shared" si="26"/>
        <v>1948</v>
      </c>
      <c r="F548" s="68">
        <v>24989</v>
      </c>
      <c r="G548" s="68">
        <f t="shared" si="25"/>
        <v>26937</v>
      </c>
      <c r="H548" s="69">
        <v>2899</v>
      </c>
      <c r="I548" s="73">
        <v>552</v>
      </c>
      <c r="J548" s="69">
        <v>0</v>
      </c>
      <c r="K548" s="69">
        <v>900</v>
      </c>
      <c r="L548" s="69">
        <v>0</v>
      </c>
      <c r="M548" s="69">
        <v>0</v>
      </c>
      <c r="N548" s="69">
        <v>22</v>
      </c>
      <c r="O548" s="69" t="s">
        <v>30</v>
      </c>
      <c r="P548" s="70">
        <f t="shared" si="27"/>
        <v>2.35837138919865E-3</v>
      </c>
      <c r="Q548" s="11">
        <v>4.2713046750316125E-4</v>
      </c>
      <c r="R548" s="12">
        <v>8.8603383410539244E-4</v>
      </c>
      <c r="S548" s="13">
        <v>9.3409597647898526E-4</v>
      </c>
      <c r="T548" s="12">
        <v>1.1111111111111112E-4</v>
      </c>
      <c r="U548" s="14">
        <v>2.35837138919865E-3</v>
      </c>
    </row>
    <row r="549" spans="1:21" ht="16.5" thickTop="1" thickBot="1">
      <c r="A549" s="65" t="s">
        <v>1122</v>
      </c>
      <c r="B549" s="66" t="s">
        <v>1123</v>
      </c>
      <c r="C549" s="67">
        <v>4637</v>
      </c>
      <c r="D549" s="67">
        <v>5276</v>
      </c>
      <c r="E549" s="67">
        <f t="shared" si="26"/>
        <v>4956.5</v>
      </c>
      <c r="F549" s="68">
        <v>30658</v>
      </c>
      <c r="G549" s="68">
        <f t="shared" si="25"/>
        <v>35614.5</v>
      </c>
      <c r="H549" s="69">
        <v>460</v>
      </c>
      <c r="I549" s="73">
        <v>250</v>
      </c>
      <c r="J549" s="69">
        <v>0</v>
      </c>
      <c r="K549" s="69">
        <v>92</v>
      </c>
      <c r="L549" s="69">
        <v>0</v>
      </c>
      <c r="M549" s="69">
        <v>0</v>
      </c>
      <c r="N549" s="69">
        <v>0</v>
      </c>
      <c r="O549" s="69" t="s">
        <v>23</v>
      </c>
      <c r="P549" s="70">
        <f t="shared" si="27"/>
        <v>8.1699196201779093E-4</v>
      </c>
      <c r="Q549" s="11">
        <v>5.6472651130012018E-4</v>
      </c>
      <c r="R549" s="12">
        <v>1.4127402554193433E-4</v>
      </c>
      <c r="S549" s="13">
        <v>1.1099142517573641E-4</v>
      </c>
      <c r="T549" s="12">
        <v>0</v>
      </c>
      <c r="U549" s="14">
        <v>8.1699196201779093E-4</v>
      </c>
    </row>
    <row r="550" spans="1:21" ht="16.5" thickTop="1" thickBot="1">
      <c r="A550" s="65" t="s">
        <v>1124</v>
      </c>
      <c r="B550" s="66" t="s">
        <v>1125</v>
      </c>
      <c r="C550" s="67">
        <v>5223</v>
      </c>
      <c r="D550" s="67">
        <v>6624</v>
      </c>
      <c r="E550" s="67">
        <f t="shared" si="26"/>
        <v>5923.5</v>
      </c>
      <c r="F550" s="68">
        <v>16428</v>
      </c>
      <c r="G550" s="68">
        <f t="shared" si="25"/>
        <v>22351.5</v>
      </c>
      <c r="H550" s="69">
        <v>250</v>
      </c>
      <c r="I550" s="73">
        <v>197</v>
      </c>
      <c r="J550" s="69">
        <v>0</v>
      </c>
      <c r="K550" s="69">
        <v>240</v>
      </c>
      <c r="L550" s="69">
        <v>100</v>
      </c>
      <c r="M550" s="69">
        <v>0</v>
      </c>
      <c r="N550" s="69">
        <v>10</v>
      </c>
      <c r="O550" s="69" t="s">
        <v>30</v>
      </c>
      <c r="P550" s="70">
        <f t="shared" si="27"/>
        <v>8.6042669211622888E-4</v>
      </c>
      <c r="Q550" s="11">
        <v>3.5441981825730075E-4</v>
      </c>
      <c r="R550" s="12">
        <v>7.3708187239270075E-5</v>
      </c>
      <c r="S550" s="13">
        <v>3.2118757550854697E-4</v>
      </c>
      <c r="T550" s="12">
        <v>1.1111111111111112E-4</v>
      </c>
      <c r="U550" s="14">
        <v>8.6042669211622888E-4</v>
      </c>
    </row>
    <row r="551" spans="1:21" ht="16.5" thickTop="1" thickBot="1">
      <c r="A551" s="65" t="s">
        <v>1126</v>
      </c>
      <c r="B551" s="66" t="s">
        <v>1127</v>
      </c>
      <c r="C551" s="67">
        <v>139</v>
      </c>
      <c r="D551" s="67">
        <v>189</v>
      </c>
      <c r="E551" s="67">
        <f t="shared" si="26"/>
        <v>164</v>
      </c>
      <c r="F551" s="68">
        <v>3220</v>
      </c>
      <c r="G551" s="68">
        <f t="shared" si="25"/>
        <v>3384</v>
      </c>
      <c r="H551" s="69">
        <v>162</v>
      </c>
      <c r="I551" s="73">
        <v>59</v>
      </c>
      <c r="J551" s="69"/>
      <c r="K551" s="69">
        <v>48</v>
      </c>
      <c r="L551" s="69"/>
      <c r="M551" s="69"/>
      <c r="N551" s="69">
        <v>45</v>
      </c>
      <c r="O551" s="69" t="s">
        <v>23</v>
      </c>
      <c r="P551" s="70">
        <f t="shared" si="27"/>
        <v>2.4976344095374293E-4</v>
      </c>
      <c r="Q551" s="11">
        <v>5.3658889335512412E-5</v>
      </c>
      <c r="R551" s="12">
        <v>4.9753026386507301E-5</v>
      </c>
      <c r="S551" s="13">
        <v>1.4635152523172324E-4</v>
      </c>
      <c r="T551" s="12">
        <v>0</v>
      </c>
      <c r="U551" s="14">
        <v>2.4976344095374293E-4</v>
      </c>
    </row>
    <row r="552" spans="1:21" ht="16.5" thickTop="1" thickBot="1">
      <c r="A552" s="65" t="s">
        <v>1128</v>
      </c>
      <c r="B552" s="66" t="s">
        <v>1129</v>
      </c>
      <c r="C552" s="67">
        <v>476.7</v>
      </c>
      <c r="D552" s="67">
        <v>474.4</v>
      </c>
      <c r="E552" s="67">
        <f t="shared" si="26"/>
        <v>475.54999999999995</v>
      </c>
      <c r="F552" s="68">
        <v>20825</v>
      </c>
      <c r="G552" s="68">
        <f t="shared" si="25"/>
        <v>21300.55</v>
      </c>
      <c r="H552" s="69">
        <v>600</v>
      </c>
      <c r="I552" s="73">
        <v>278</v>
      </c>
      <c r="J552" s="69">
        <v>0</v>
      </c>
      <c r="K552" s="69">
        <v>482</v>
      </c>
      <c r="L552" s="69">
        <v>247</v>
      </c>
      <c r="M552" s="69">
        <v>0</v>
      </c>
      <c r="N552" s="69">
        <v>151</v>
      </c>
      <c r="O552" s="69" t="s">
        <v>23</v>
      </c>
      <c r="P552" s="70">
        <f t="shared" si="27"/>
        <v>8.9330679505587982E-4</v>
      </c>
      <c r="Q552" s="11">
        <v>3.3775527636984305E-4</v>
      </c>
      <c r="R552" s="12">
        <v>1.8427046809817521E-4</v>
      </c>
      <c r="S552" s="13">
        <v>3.7128105058786164E-4</v>
      </c>
      <c r="T552" s="12">
        <v>0</v>
      </c>
      <c r="U552" s="14">
        <v>8.9330679505587982E-4</v>
      </c>
    </row>
    <row r="553" spans="1:21" ht="16.5" thickTop="1" thickBot="1">
      <c r="A553" s="65" t="s">
        <v>1130</v>
      </c>
      <c r="B553" s="66" t="s">
        <v>1131</v>
      </c>
      <c r="C553" s="67">
        <v>458</v>
      </c>
      <c r="D553" s="67">
        <v>513</v>
      </c>
      <c r="E553" s="67">
        <f t="shared" si="26"/>
        <v>485.5</v>
      </c>
      <c r="F553" s="68">
        <v>22925</v>
      </c>
      <c r="G553" s="68">
        <f t="shared" si="25"/>
        <v>23410.5</v>
      </c>
      <c r="H553" s="69">
        <v>1100</v>
      </c>
      <c r="I553" s="73">
        <v>464</v>
      </c>
      <c r="J553" s="69">
        <v>0</v>
      </c>
      <c r="K553" s="69">
        <v>70</v>
      </c>
      <c r="L553" s="69">
        <v>540</v>
      </c>
      <c r="M553" s="69">
        <v>60</v>
      </c>
      <c r="N553" s="69">
        <v>320</v>
      </c>
      <c r="O553" s="69" t="s">
        <v>30</v>
      </c>
      <c r="P553" s="70">
        <f t="shared" si="27"/>
        <v>1.878008635442697E-3</v>
      </c>
      <c r="Q553" s="11">
        <v>3.7121200614332548E-4</v>
      </c>
      <c r="R553" s="12">
        <v>3.378291915133212E-4</v>
      </c>
      <c r="S553" s="13">
        <v>1.0578563266749391E-3</v>
      </c>
      <c r="T553" s="12">
        <v>1.1111111111111112E-4</v>
      </c>
      <c r="U553" s="14">
        <v>1.878008635442697E-3</v>
      </c>
    </row>
    <row r="554" spans="1:21" ht="16.5" thickTop="1" thickBot="1">
      <c r="A554" s="65" t="s">
        <v>1132</v>
      </c>
      <c r="B554" s="66" t="s">
        <v>1133</v>
      </c>
      <c r="C554" s="67">
        <v>2461.1999999999998</v>
      </c>
      <c r="D554" s="67">
        <v>5912.21</v>
      </c>
      <c r="E554" s="67">
        <f t="shared" si="26"/>
        <v>4186.7049999999999</v>
      </c>
      <c r="F554" s="68">
        <v>22446</v>
      </c>
      <c r="G554" s="68">
        <f t="shared" si="25"/>
        <v>26632.705000000002</v>
      </c>
      <c r="H554" s="69">
        <v>291</v>
      </c>
      <c r="I554" s="73">
        <v>55</v>
      </c>
      <c r="J554" s="69"/>
      <c r="K554" s="69">
        <v>80</v>
      </c>
      <c r="L554" s="69"/>
      <c r="M554" s="69">
        <v>15</v>
      </c>
      <c r="N554" s="69"/>
      <c r="O554" s="69" t="s">
        <v>23</v>
      </c>
      <c r="P554" s="70">
        <f t="shared" si="27"/>
        <v>5.7159227159657964E-4</v>
      </c>
      <c r="Q554" s="11">
        <v>4.2230536947409817E-4</v>
      </c>
      <c r="R554" s="12">
        <v>8.9371177027614974E-5</v>
      </c>
      <c r="S554" s="13">
        <v>5.9915725094866567E-5</v>
      </c>
      <c r="T554" s="12">
        <v>0</v>
      </c>
      <c r="U554" s="14">
        <v>5.7159227159657964E-4</v>
      </c>
    </row>
    <row r="555" spans="1:21" ht="16.5" thickTop="1" thickBot="1">
      <c r="A555" s="65" t="s">
        <v>1134</v>
      </c>
      <c r="B555" s="66" t="s">
        <v>1135</v>
      </c>
      <c r="C555" s="67">
        <v>1014</v>
      </c>
      <c r="D555" s="67">
        <v>1953</v>
      </c>
      <c r="E555" s="67">
        <f t="shared" si="26"/>
        <v>1483.5</v>
      </c>
      <c r="F555" s="68">
        <v>19399</v>
      </c>
      <c r="G555" s="68">
        <f t="shared" si="25"/>
        <v>20882.5</v>
      </c>
      <c r="H555" s="69">
        <v>480</v>
      </c>
      <c r="I555" s="73">
        <v>124</v>
      </c>
      <c r="J555" s="69">
        <v>0</v>
      </c>
      <c r="K555" s="69">
        <v>0</v>
      </c>
      <c r="L555" s="69">
        <v>0</v>
      </c>
      <c r="M555" s="69">
        <v>0</v>
      </c>
      <c r="N555" s="69">
        <v>38</v>
      </c>
      <c r="O555" s="69" t="s">
        <v>30</v>
      </c>
      <c r="P555" s="70">
        <f t="shared" si="27"/>
        <v>6.8198304133537744E-4</v>
      </c>
      <c r="Q555" s="11">
        <v>3.3112640559953839E-4</v>
      </c>
      <c r="R555" s="12">
        <v>1.4741637447854015E-4</v>
      </c>
      <c r="S555" s="13">
        <v>9.2329150146187817E-5</v>
      </c>
      <c r="T555" s="12">
        <v>1.1111111111111112E-4</v>
      </c>
      <c r="U555" s="14">
        <v>6.8198304133537744E-4</v>
      </c>
    </row>
    <row r="556" spans="1:21" ht="16.5" thickTop="1" thickBot="1">
      <c r="A556" s="65" t="s">
        <v>1136</v>
      </c>
      <c r="B556" s="66" t="s">
        <v>1137</v>
      </c>
      <c r="C556" s="67">
        <v>160696</v>
      </c>
      <c r="D556" s="67">
        <v>163796</v>
      </c>
      <c r="E556" s="67">
        <f t="shared" si="26"/>
        <v>162246</v>
      </c>
      <c r="F556" s="68">
        <v>180006</v>
      </c>
      <c r="G556" s="68">
        <f t="shared" si="25"/>
        <v>342252</v>
      </c>
      <c r="H556" s="69">
        <v>3600</v>
      </c>
      <c r="I556" s="73">
        <v>676</v>
      </c>
      <c r="J556" s="69">
        <v>0</v>
      </c>
      <c r="K556" s="69">
        <v>1210</v>
      </c>
      <c r="L556" s="69">
        <v>90</v>
      </c>
      <c r="M556" s="69">
        <v>880</v>
      </c>
      <c r="N556" s="69">
        <v>170</v>
      </c>
      <c r="O556" s="69" t="s">
        <v>30</v>
      </c>
      <c r="P556" s="70">
        <f t="shared" si="27"/>
        <v>7.8950573047954792E-3</v>
      </c>
      <c r="Q556" s="11">
        <v>5.4269687331140052E-3</v>
      </c>
      <c r="R556" s="12">
        <v>1.1056228085890511E-3</v>
      </c>
      <c r="S556" s="13">
        <v>1.2513546519813117E-3</v>
      </c>
      <c r="T556" s="12">
        <v>1.1111111111111112E-4</v>
      </c>
      <c r="U556" s="14">
        <v>7.8950573047954792E-3</v>
      </c>
    </row>
    <row r="557" spans="1:21" ht="16.5" thickTop="1" thickBot="1">
      <c r="A557" s="65" t="s">
        <v>1138</v>
      </c>
      <c r="B557" s="66" t="s">
        <v>1139</v>
      </c>
      <c r="C557" s="67">
        <v>19142.8</v>
      </c>
      <c r="D557" s="67">
        <v>20765.7</v>
      </c>
      <c r="E557" s="67">
        <f t="shared" si="26"/>
        <v>19954.25</v>
      </c>
      <c r="F557" s="68">
        <v>7431</v>
      </c>
      <c r="G557" s="68">
        <f t="shared" si="25"/>
        <v>27385.25</v>
      </c>
      <c r="H557" s="69">
        <v>1480</v>
      </c>
      <c r="I557" s="73">
        <v>591</v>
      </c>
      <c r="J557" s="69">
        <v>0</v>
      </c>
      <c r="K557" s="69">
        <v>34</v>
      </c>
      <c r="L557" s="69">
        <v>0</v>
      </c>
      <c r="M557" s="69">
        <v>0</v>
      </c>
      <c r="N557" s="69">
        <v>39</v>
      </c>
      <c r="O557" s="69" t="s">
        <v>30</v>
      </c>
      <c r="P557" s="70">
        <f t="shared" si="27"/>
        <v>1.2709772418253403E-3</v>
      </c>
      <c r="Q557" s="11">
        <v>4.3423820897616465E-4</v>
      </c>
      <c r="R557" s="12">
        <v>4.5453382130883216E-4</v>
      </c>
      <c r="S557" s="13">
        <v>2.710941004292323E-4</v>
      </c>
      <c r="T557" s="12">
        <v>1.1111111111111112E-4</v>
      </c>
      <c r="U557" s="14">
        <v>1.2709772418253403E-3</v>
      </c>
    </row>
    <row r="558" spans="1:21" ht="16.5" thickTop="1" thickBot="1">
      <c r="A558" s="65" t="s">
        <v>1140</v>
      </c>
      <c r="B558" s="66" t="s">
        <v>1141</v>
      </c>
      <c r="C558" s="67">
        <v>1024.4000000000001</v>
      </c>
      <c r="D558" s="67">
        <v>1019.4</v>
      </c>
      <c r="E558" s="67">
        <f t="shared" si="26"/>
        <v>1021.9000000000001</v>
      </c>
      <c r="F558" s="68">
        <v>3637</v>
      </c>
      <c r="G558" s="68">
        <f t="shared" si="25"/>
        <v>4658.8999999999996</v>
      </c>
      <c r="H558" s="69">
        <v>749</v>
      </c>
      <c r="I558" s="73">
        <v>110</v>
      </c>
      <c r="J558" s="69">
        <v>0</v>
      </c>
      <c r="K558" s="69">
        <v>180</v>
      </c>
      <c r="L558" s="69">
        <v>132</v>
      </c>
      <c r="M558" s="69">
        <v>0</v>
      </c>
      <c r="N558" s="69">
        <v>100</v>
      </c>
      <c r="O558" s="69" t="s">
        <v>23</v>
      </c>
      <c r="P558" s="70">
        <f t="shared" si="27"/>
        <v>6.9501366332450651E-4</v>
      </c>
      <c r="Q558" s="11">
        <v>7.3874527046459445E-5</v>
      </c>
      <c r="R558" s="12">
        <v>2.2726691065441608E-4</v>
      </c>
      <c r="S558" s="13">
        <v>3.9387222562363097E-4</v>
      </c>
      <c r="T558" s="12">
        <v>0</v>
      </c>
      <c r="U558" s="14">
        <v>6.9501366332450651E-4</v>
      </c>
    </row>
    <row r="559" spans="1:21" ht="16.5" thickTop="1" thickBot="1">
      <c r="A559" s="65" t="s">
        <v>1142</v>
      </c>
      <c r="B559" s="66" t="s">
        <v>1143</v>
      </c>
      <c r="C559" s="67">
        <v>1017.95</v>
      </c>
      <c r="D559" s="67">
        <v>1152.08</v>
      </c>
      <c r="E559" s="67">
        <f t="shared" si="26"/>
        <v>1085.0149999999999</v>
      </c>
      <c r="F559" s="68">
        <v>18040</v>
      </c>
      <c r="G559" s="68">
        <f t="shared" si="25"/>
        <v>19125.014999999999</v>
      </c>
      <c r="H559" s="69">
        <v>384</v>
      </c>
      <c r="I559" s="73">
        <v>172</v>
      </c>
      <c r="J559" s="69">
        <v>0</v>
      </c>
      <c r="K559" s="69">
        <v>154</v>
      </c>
      <c r="L559" s="69">
        <v>0</v>
      </c>
      <c r="M559" s="69">
        <v>0</v>
      </c>
      <c r="N559" s="69">
        <v>4</v>
      </c>
      <c r="O559" s="69" t="s">
        <v>30</v>
      </c>
      <c r="P559" s="70">
        <f t="shared" si="27"/>
        <v>7.2802558997930498E-4</v>
      </c>
      <c r="Q559" s="11">
        <v>3.0325858848256941E-4</v>
      </c>
      <c r="R559" s="12">
        <v>1.4373096511657664E-4</v>
      </c>
      <c r="S559" s="13">
        <v>1.699249252690478E-4</v>
      </c>
      <c r="T559" s="12">
        <v>1.1111111111111112E-4</v>
      </c>
      <c r="U559" s="14">
        <v>7.2802558997930498E-4</v>
      </c>
    </row>
    <row r="560" spans="1:21" ht="16.5" thickTop="1" thickBot="1">
      <c r="A560" s="65" t="s">
        <v>1144</v>
      </c>
      <c r="B560" s="66" t="s">
        <v>1145</v>
      </c>
      <c r="C560" s="67">
        <v>664</v>
      </c>
      <c r="D560" s="67">
        <v>490</v>
      </c>
      <c r="E560" s="67">
        <f t="shared" si="26"/>
        <v>577</v>
      </c>
      <c r="F560" s="68">
        <v>5892</v>
      </c>
      <c r="G560" s="68">
        <f t="shared" si="25"/>
        <v>6469</v>
      </c>
      <c r="H560" s="69">
        <v>345</v>
      </c>
      <c r="I560" s="73">
        <v>282</v>
      </c>
      <c r="J560" s="69">
        <v>0</v>
      </c>
      <c r="K560" s="69">
        <v>0</v>
      </c>
      <c r="L560" s="69">
        <v>55</v>
      </c>
      <c r="M560" s="69">
        <v>15</v>
      </c>
      <c r="N560" s="69">
        <v>35</v>
      </c>
      <c r="O560" s="69" t="s">
        <v>30</v>
      </c>
      <c r="P560" s="70">
        <f t="shared" si="27"/>
        <v>5.5396618445168507E-4</v>
      </c>
      <c r="Q560" s="11">
        <v>1.0257664158139179E-4</v>
      </c>
      <c r="R560" s="12">
        <v>1.0749110639060221E-4</v>
      </c>
      <c r="S560" s="13">
        <v>2.3278732536857993E-4</v>
      </c>
      <c r="T560" s="12">
        <v>1.1111111111111112E-4</v>
      </c>
      <c r="U560" s="14">
        <v>5.5396618445168507E-4</v>
      </c>
    </row>
    <row r="561" spans="1:21" ht="16.5" thickTop="1" thickBot="1">
      <c r="A561" s="65" t="s">
        <v>1146</v>
      </c>
      <c r="B561" s="66" t="s">
        <v>1147</v>
      </c>
      <c r="C561" s="67">
        <v>520</v>
      </c>
      <c r="D561" s="67">
        <v>630.29999999999995</v>
      </c>
      <c r="E561" s="67">
        <f t="shared" si="26"/>
        <v>575.15</v>
      </c>
      <c r="F561" s="68">
        <v>11412</v>
      </c>
      <c r="G561" s="68">
        <f t="shared" si="25"/>
        <v>11987.15</v>
      </c>
      <c r="H561" s="69">
        <v>750</v>
      </c>
      <c r="I561" s="73">
        <v>155</v>
      </c>
      <c r="J561" s="69"/>
      <c r="K561" s="69">
        <v>50</v>
      </c>
      <c r="L561" s="69">
        <v>125</v>
      </c>
      <c r="M561" s="69">
        <v>0</v>
      </c>
      <c r="N561" s="69">
        <v>40</v>
      </c>
      <c r="O561" s="69" t="s">
        <v>30</v>
      </c>
      <c r="P561" s="70">
        <f t="shared" si="27"/>
        <v>7.1017045209987683E-4</v>
      </c>
      <c r="Q561" s="11">
        <v>1.9007599151837698E-4</v>
      </c>
      <c r="R561" s="12">
        <v>2.30338085122719E-4</v>
      </c>
      <c r="S561" s="13">
        <v>2.8975637545878088E-4</v>
      </c>
      <c r="T561" s="12">
        <v>0</v>
      </c>
      <c r="U561" s="14">
        <v>7.1017045209987683E-4</v>
      </c>
    </row>
    <row r="562" spans="1:21" ht="16.5" thickTop="1" thickBot="1">
      <c r="A562" s="65" t="s">
        <v>1148</v>
      </c>
      <c r="B562" s="66" t="s">
        <v>1149</v>
      </c>
      <c r="C562" s="67">
        <v>439</v>
      </c>
      <c r="D562" s="67">
        <v>666</v>
      </c>
      <c r="E562" s="67">
        <f t="shared" si="26"/>
        <v>552.5</v>
      </c>
      <c r="F562" s="68">
        <v>6374</v>
      </c>
      <c r="G562" s="68">
        <f t="shared" si="25"/>
        <v>6926.5</v>
      </c>
      <c r="H562" s="69">
        <v>200</v>
      </c>
      <c r="I562" s="73">
        <v>195</v>
      </c>
      <c r="J562" s="69">
        <v>0</v>
      </c>
      <c r="K562" s="69">
        <v>70</v>
      </c>
      <c r="L562" s="69">
        <v>76</v>
      </c>
      <c r="M562" s="69">
        <v>2</v>
      </c>
      <c r="N562" s="69">
        <v>20</v>
      </c>
      <c r="O562" s="69" t="s">
        <v>23</v>
      </c>
      <c r="P562" s="70">
        <f t="shared" si="27"/>
        <v>3.6180619669566908E-4</v>
      </c>
      <c r="Q562" s="11">
        <v>1.0983105702790388E-4</v>
      </c>
      <c r="R562" s="12">
        <v>6.1423489366058403E-5</v>
      </c>
      <c r="S562" s="13">
        <v>1.9055165030170678E-4</v>
      </c>
      <c r="T562" s="12">
        <v>0</v>
      </c>
      <c r="U562" s="14">
        <v>3.6180619669566908E-4</v>
      </c>
    </row>
    <row r="563" spans="1:21" ht="16.5" thickTop="1" thickBot="1">
      <c r="A563" s="65" t="s">
        <v>1150</v>
      </c>
      <c r="B563" s="66" t="s">
        <v>1151</v>
      </c>
      <c r="C563" s="67">
        <v>463</v>
      </c>
      <c r="D563" s="67">
        <v>477</v>
      </c>
      <c r="E563" s="67">
        <f t="shared" si="26"/>
        <v>470</v>
      </c>
      <c r="F563" s="68">
        <v>4277</v>
      </c>
      <c r="G563" s="68">
        <f t="shared" si="25"/>
        <v>4747</v>
      </c>
      <c r="H563" s="69">
        <v>200</v>
      </c>
      <c r="I563" s="73">
        <v>70</v>
      </c>
      <c r="J563" s="69">
        <v>0</v>
      </c>
      <c r="K563" s="69">
        <v>34</v>
      </c>
      <c r="L563" s="69">
        <v>20</v>
      </c>
      <c r="M563" s="69">
        <v>12</v>
      </c>
      <c r="N563" s="69">
        <v>12</v>
      </c>
      <c r="O563" s="69" t="s">
        <v>30</v>
      </c>
      <c r="P563" s="70">
        <f t="shared" si="27"/>
        <v>3.2245519813545772E-4</v>
      </c>
      <c r="Q563" s="11">
        <v>7.5271497540093792E-5</v>
      </c>
      <c r="R563" s="12">
        <v>6.1423489366058403E-5</v>
      </c>
      <c r="S563" s="13">
        <v>7.4649100118194398E-5</v>
      </c>
      <c r="T563" s="12">
        <v>1.1111111111111112E-4</v>
      </c>
      <c r="U563" s="14">
        <v>3.2245519813545772E-4</v>
      </c>
    </row>
    <row r="564" spans="1:21" ht="16.5" thickTop="1" thickBot="1">
      <c r="A564" s="65" t="s">
        <v>74</v>
      </c>
      <c r="B564" s="66" t="s">
        <v>1152</v>
      </c>
      <c r="C564" s="67">
        <v>30105.239999999998</v>
      </c>
      <c r="D564" s="67">
        <v>44245.1</v>
      </c>
      <c r="E564" s="67">
        <f t="shared" si="26"/>
        <v>37175.17</v>
      </c>
      <c r="F564" s="68">
        <v>34472</v>
      </c>
      <c r="G564" s="68">
        <f t="shared" si="25"/>
        <v>71647.17</v>
      </c>
      <c r="H564" s="69">
        <v>1521</v>
      </c>
      <c r="I564" s="73">
        <v>371</v>
      </c>
      <c r="J564" s="69">
        <v>0</v>
      </c>
      <c r="K564" s="69">
        <v>118</v>
      </c>
      <c r="L564" s="69">
        <v>0</v>
      </c>
      <c r="M564" s="69">
        <v>0</v>
      </c>
      <c r="N564" s="69">
        <v>102</v>
      </c>
      <c r="O564" s="69" t="s">
        <v>23</v>
      </c>
      <c r="P564" s="70">
        <f t="shared" si="27"/>
        <v>2.016726158451648E-3</v>
      </c>
      <c r="Q564" s="11">
        <v>1.1360837961680392E-3</v>
      </c>
      <c r="R564" s="12">
        <v>4.6712563662887411E-4</v>
      </c>
      <c r="S564" s="13">
        <v>4.1351672565473476E-4</v>
      </c>
      <c r="T564" s="12">
        <v>0</v>
      </c>
      <c r="U564" s="14">
        <v>2.016726158451648E-3</v>
      </c>
    </row>
    <row r="565" spans="1:21" ht="16.5" thickTop="1" thickBot="1">
      <c r="A565" s="65" t="s">
        <v>1153</v>
      </c>
      <c r="B565" s="66" t="s">
        <v>1154</v>
      </c>
      <c r="C565" s="67">
        <v>1246</v>
      </c>
      <c r="D565" s="67">
        <v>1323</v>
      </c>
      <c r="E565" s="67">
        <f t="shared" si="26"/>
        <v>1284.5</v>
      </c>
      <c r="F565" s="68">
        <v>14012</v>
      </c>
      <c r="G565" s="68">
        <f t="shared" si="25"/>
        <v>15296.5</v>
      </c>
      <c r="H565" s="69">
        <v>1915</v>
      </c>
      <c r="I565" s="73">
        <v>453</v>
      </c>
      <c r="J565" s="69">
        <v>0</v>
      </c>
      <c r="K565" s="69">
        <v>200</v>
      </c>
      <c r="L565" s="69">
        <v>0</v>
      </c>
      <c r="M565" s="69">
        <v>0</v>
      </c>
      <c r="N565" s="69">
        <v>50</v>
      </c>
      <c r="O565" s="69" t="s">
        <v>30</v>
      </c>
      <c r="P565" s="70">
        <f t="shared" si="27"/>
        <v>1.3003043296048241E-3</v>
      </c>
      <c r="Q565" s="11">
        <v>2.4255118224605958E-4</v>
      </c>
      <c r="R565" s="12">
        <v>5.8812991068000922E-4</v>
      </c>
      <c r="S565" s="13">
        <v>3.5851212556764419E-4</v>
      </c>
      <c r="T565" s="12">
        <v>1.1111111111111112E-4</v>
      </c>
      <c r="U565" s="14">
        <v>1.3003043296048241E-3</v>
      </c>
    </row>
    <row r="566" spans="1:21" ht="16.5" thickTop="1" thickBot="1">
      <c r="A566" s="65" t="s">
        <v>24</v>
      </c>
      <c r="B566" s="66" t="s">
        <v>1155</v>
      </c>
      <c r="C566" s="67">
        <v>53311</v>
      </c>
      <c r="D566" s="67">
        <v>61097</v>
      </c>
      <c r="E566" s="67">
        <f t="shared" si="26"/>
        <v>57204</v>
      </c>
      <c r="F566" s="68">
        <v>107450</v>
      </c>
      <c r="G566" s="68">
        <f t="shared" si="25"/>
        <v>164654</v>
      </c>
      <c r="H566" s="69">
        <v>4280</v>
      </c>
      <c r="I566" s="73">
        <v>672</v>
      </c>
      <c r="J566" s="69">
        <v>0</v>
      </c>
      <c r="K566" s="69">
        <v>250</v>
      </c>
      <c r="L566" s="69">
        <v>350</v>
      </c>
      <c r="M566" s="69">
        <v>0</v>
      </c>
      <c r="N566" s="69">
        <v>320</v>
      </c>
      <c r="O566" s="69" t="s">
        <v>23</v>
      </c>
      <c r="P566" s="70">
        <f t="shared" si="27"/>
        <v>5.0666682792790373E-3</v>
      </c>
      <c r="Q566" s="11">
        <v>2.610860155038257E-3</v>
      </c>
      <c r="R566" s="12">
        <v>1.3144626724336497E-3</v>
      </c>
      <c r="S566" s="13">
        <v>1.1413454518071303E-3</v>
      </c>
      <c r="T566" s="12">
        <v>0</v>
      </c>
      <c r="U566" s="14">
        <v>5.0666682792790373E-3</v>
      </c>
    </row>
    <row r="567" spans="1:21" ht="16.5" thickTop="1" thickBot="1">
      <c r="A567" s="65" t="s">
        <v>1156</v>
      </c>
      <c r="B567" s="66" t="s">
        <v>1157</v>
      </c>
      <c r="C567" s="67">
        <v>124636</v>
      </c>
      <c r="D567" s="67">
        <v>126898.7</v>
      </c>
      <c r="E567" s="67">
        <f t="shared" si="26"/>
        <v>125767.35</v>
      </c>
      <c r="F567" s="68">
        <v>40879</v>
      </c>
      <c r="G567" s="68">
        <f t="shared" si="25"/>
        <v>166646.35</v>
      </c>
      <c r="H567" s="69">
        <v>2753</v>
      </c>
      <c r="I567" s="73">
        <v>602</v>
      </c>
      <c r="J567" s="69">
        <v>0</v>
      </c>
      <c r="K567" s="69">
        <v>816</v>
      </c>
      <c r="L567" s="69">
        <v>1098</v>
      </c>
      <c r="M567" s="69">
        <v>919</v>
      </c>
      <c r="N567" s="69">
        <v>297</v>
      </c>
      <c r="O567" s="69" t="s">
        <v>30</v>
      </c>
      <c r="P567" s="70">
        <f t="shared" si="27"/>
        <v>6.073096992295181E-3</v>
      </c>
      <c r="Q567" s="11">
        <v>2.6424521432674556E-3</v>
      </c>
      <c r="R567" s="12">
        <v>8.4334450899598186E-4</v>
      </c>
      <c r="S567" s="13">
        <v>2.4761892289206326E-3</v>
      </c>
      <c r="T567" s="12">
        <v>1.1111111111111112E-4</v>
      </c>
      <c r="U567" s="14">
        <v>6.073096992295181E-3</v>
      </c>
    </row>
    <row r="568" spans="1:21" ht="25.5" thickTop="1" thickBot="1">
      <c r="A568" s="65" t="s">
        <v>1158</v>
      </c>
      <c r="B568" s="66" t="s">
        <v>1159</v>
      </c>
      <c r="C568" s="67"/>
      <c r="D568" s="67">
        <v>0</v>
      </c>
      <c r="E568" s="67">
        <f t="shared" si="26"/>
        <v>0</v>
      </c>
      <c r="F568" s="68">
        <v>47</v>
      </c>
      <c r="G568" s="68">
        <f t="shared" si="25"/>
        <v>47</v>
      </c>
      <c r="H568" s="69">
        <v>0</v>
      </c>
      <c r="I568" s="73" t="s">
        <v>0</v>
      </c>
      <c r="J568" s="69">
        <v>0</v>
      </c>
      <c r="K568" s="69">
        <v>0</v>
      </c>
      <c r="L568" s="69">
        <v>0</v>
      </c>
      <c r="M568" s="69">
        <v>0</v>
      </c>
      <c r="N568" s="69">
        <v>0</v>
      </c>
      <c r="O568" s="69" t="s">
        <v>23</v>
      </c>
      <c r="P568" s="70">
        <f t="shared" si="27"/>
        <v>7.4526235188211684E-7</v>
      </c>
      <c r="Q568" s="11">
        <v>7.4526235188211684E-7</v>
      </c>
      <c r="R568" s="12">
        <v>0</v>
      </c>
      <c r="S568" s="13">
        <v>0</v>
      </c>
      <c r="T568" s="12">
        <v>0</v>
      </c>
      <c r="U568" s="14">
        <v>7.4526235188211684E-7</v>
      </c>
    </row>
    <row r="569" spans="1:21" ht="16.5" thickTop="1" thickBot="1">
      <c r="A569" s="65" t="s">
        <v>1160</v>
      </c>
      <c r="B569" s="66" t="s">
        <v>1161</v>
      </c>
      <c r="C569" s="67">
        <v>2798.2</v>
      </c>
      <c r="D569" s="67">
        <v>3360.4</v>
      </c>
      <c r="E569" s="67">
        <f t="shared" si="26"/>
        <v>3079.3</v>
      </c>
      <c r="F569" s="68">
        <v>4339</v>
      </c>
      <c r="G569" s="68">
        <f t="shared" si="25"/>
        <v>7418.3</v>
      </c>
      <c r="H569" s="69">
        <v>1560</v>
      </c>
      <c r="I569" s="73">
        <v>442</v>
      </c>
      <c r="J569" s="69">
        <v>0</v>
      </c>
      <c r="K569" s="69">
        <v>382</v>
      </c>
      <c r="L569" s="69">
        <v>0</v>
      </c>
      <c r="M569" s="69">
        <v>0</v>
      </c>
      <c r="N569" s="69">
        <v>17</v>
      </c>
      <c r="O569" s="69" t="s">
        <v>23</v>
      </c>
      <c r="P569" s="70">
        <f t="shared" si="27"/>
        <v>1.5710997740228357E-3</v>
      </c>
      <c r="Q569" s="11">
        <v>1.1762935542483208E-4</v>
      </c>
      <c r="R569" s="12">
        <v>4.7910321705525553E-4</v>
      </c>
      <c r="S569" s="13">
        <v>9.7436720154274806E-4</v>
      </c>
      <c r="T569" s="12">
        <v>0</v>
      </c>
      <c r="U569" s="14">
        <v>1.5710997740228357E-3</v>
      </c>
    </row>
    <row r="570" spans="1:21" ht="16.5" thickTop="1" thickBot="1">
      <c r="A570" s="65" t="s">
        <v>1162</v>
      </c>
      <c r="B570" s="66" t="s">
        <v>1163</v>
      </c>
      <c r="C570" s="67">
        <v>1960</v>
      </c>
      <c r="D570" s="67">
        <v>2190</v>
      </c>
      <c r="E570" s="67">
        <f t="shared" si="26"/>
        <v>2075</v>
      </c>
      <c r="F570" s="68">
        <v>7283</v>
      </c>
      <c r="G570" s="68">
        <f t="shared" si="25"/>
        <v>9358</v>
      </c>
      <c r="H570" s="69">
        <v>400</v>
      </c>
      <c r="I570" s="73">
        <v>264</v>
      </c>
      <c r="J570" s="69">
        <v>0</v>
      </c>
      <c r="K570" s="69">
        <v>25</v>
      </c>
      <c r="L570" s="69">
        <v>0</v>
      </c>
      <c r="M570" s="69">
        <v>0</v>
      </c>
      <c r="N570" s="69">
        <v>35</v>
      </c>
      <c r="O570" s="69" t="s">
        <v>23</v>
      </c>
      <c r="P570" s="70">
        <f t="shared" si="27"/>
        <v>4.3133614523907754E-4</v>
      </c>
      <c r="Q570" s="11">
        <v>1.4838649125346488E-4</v>
      </c>
      <c r="R570" s="12">
        <v>1.2284697873211681E-4</v>
      </c>
      <c r="S570" s="13">
        <v>1.6010267525349591E-4</v>
      </c>
      <c r="T570" s="12">
        <v>0</v>
      </c>
      <c r="U570" s="14">
        <v>4.3133614523907754E-4</v>
      </c>
    </row>
    <row r="571" spans="1:21" ht="16.5" thickTop="1" thickBot="1">
      <c r="A571" s="65" t="s">
        <v>1164</v>
      </c>
      <c r="B571" s="66" t="s">
        <v>1165</v>
      </c>
      <c r="C571" s="67">
        <v>270</v>
      </c>
      <c r="D571" s="67">
        <v>290</v>
      </c>
      <c r="E571" s="67">
        <f t="shared" si="26"/>
        <v>280</v>
      </c>
      <c r="F571" s="68">
        <v>32448</v>
      </c>
      <c r="G571" s="68">
        <f t="shared" si="25"/>
        <v>32728</v>
      </c>
      <c r="H571" s="69">
        <v>900</v>
      </c>
      <c r="I571" s="73">
        <v>607</v>
      </c>
      <c r="J571" s="69">
        <v>0</v>
      </c>
      <c r="K571" s="69">
        <v>150</v>
      </c>
      <c r="L571" s="69">
        <v>150</v>
      </c>
      <c r="M571" s="69">
        <v>0</v>
      </c>
      <c r="N571" s="69">
        <v>120</v>
      </c>
      <c r="O571" s="69" t="s">
        <v>30</v>
      </c>
      <c r="P571" s="70">
        <f t="shared" si="27"/>
        <v>1.342581017191387E-3</v>
      </c>
      <c r="Q571" s="11">
        <v>5.189563032425089E-4</v>
      </c>
      <c r="R571" s="12">
        <v>2.7640570214726277E-4</v>
      </c>
      <c r="S571" s="13">
        <v>4.3610790069050414E-4</v>
      </c>
      <c r="T571" s="12">
        <v>1.1111111111111112E-4</v>
      </c>
      <c r="U571" s="14">
        <v>1.342581017191387E-3</v>
      </c>
    </row>
    <row r="572" spans="1:21" ht="16.5" thickTop="1" thickBot="1">
      <c r="A572" s="65" t="s">
        <v>1166</v>
      </c>
      <c r="B572" s="66" t="s">
        <v>1167</v>
      </c>
      <c r="C572" s="67">
        <v>15813.33</v>
      </c>
      <c r="D572" s="67">
        <v>16093.33</v>
      </c>
      <c r="E572" s="67">
        <f t="shared" si="26"/>
        <v>15953.33</v>
      </c>
      <c r="F572" s="68">
        <v>22870</v>
      </c>
      <c r="G572" s="68">
        <f t="shared" si="25"/>
        <v>38823.33</v>
      </c>
      <c r="H572" s="69">
        <v>3500</v>
      </c>
      <c r="I572" s="73">
        <v>392</v>
      </c>
      <c r="J572" s="69">
        <v>0</v>
      </c>
      <c r="K572" s="69">
        <v>250</v>
      </c>
      <c r="L572" s="69">
        <v>60</v>
      </c>
      <c r="M572" s="69">
        <v>40</v>
      </c>
      <c r="N572" s="69">
        <v>150</v>
      </c>
      <c r="O572" s="69" t="s">
        <v>30</v>
      </c>
      <c r="P572" s="70">
        <f t="shared" si="27"/>
        <v>2.3958760929515452E-3</v>
      </c>
      <c r="Q572" s="11">
        <v>6.156077919935222E-4</v>
      </c>
      <c r="R572" s="12">
        <v>1.074911063906022E-3</v>
      </c>
      <c r="S572" s="13">
        <v>5.9424612594088965E-4</v>
      </c>
      <c r="T572" s="12">
        <v>1.1111111111111112E-4</v>
      </c>
      <c r="U572" s="14">
        <v>2.3958760929515452E-3</v>
      </c>
    </row>
    <row r="573" spans="1:21" ht="16.5" thickTop="1" thickBot="1">
      <c r="A573" s="65" t="s">
        <v>1168</v>
      </c>
      <c r="B573" s="66" t="s">
        <v>1169</v>
      </c>
      <c r="C573" s="67">
        <v>1078</v>
      </c>
      <c r="D573" s="67">
        <v>1508</v>
      </c>
      <c r="E573" s="67">
        <f t="shared" si="26"/>
        <v>1293</v>
      </c>
      <c r="F573" s="68">
        <v>31935</v>
      </c>
      <c r="G573" s="68">
        <f t="shared" si="25"/>
        <v>33228</v>
      </c>
      <c r="H573" s="69">
        <v>1510</v>
      </c>
      <c r="I573" s="73">
        <v>436</v>
      </c>
      <c r="J573" s="69">
        <v>0</v>
      </c>
      <c r="K573" s="69">
        <v>116</v>
      </c>
      <c r="L573" s="69">
        <v>0</v>
      </c>
      <c r="M573" s="69">
        <v>0</v>
      </c>
      <c r="N573" s="69">
        <v>216</v>
      </c>
      <c r="O573" s="69" t="s">
        <v>30</v>
      </c>
      <c r="P573" s="70">
        <f t="shared" si="27"/>
        <v>1.9150253832474209E-3</v>
      </c>
      <c r="Q573" s="11">
        <v>5.2688462613487185E-4</v>
      </c>
      <c r="R573" s="12">
        <v>4.6374734471374093E-4</v>
      </c>
      <c r="S573" s="13">
        <v>8.1328230128769696E-4</v>
      </c>
      <c r="T573" s="12">
        <v>1.1111111111111112E-4</v>
      </c>
      <c r="U573" s="14">
        <v>1.9150253832474209E-3</v>
      </c>
    </row>
    <row r="574" spans="1:21" ht="16.5" thickTop="1" thickBot="1">
      <c r="A574" s="65" t="s">
        <v>1170</v>
      </c>
      <c r="B574" s="66" t="s">
        <v>1171</v>
      </c>
      <c r="C574" s="67">
        <v>4150</v>
      </c>
      <c r="D574" s="67">
        <v>4050</v>
      </c>
      <c r="E574" s="67">
        <f t="shared" si="26"/>
        <v>4100</v>
      </c>
      <c r="F574" s="68">
        <v>0</v>
      </c>
      <c r="G574" s="68">
        <f t="shared" si="25"/>
        <v>4100</v>
      </c>
      <c r="H574" s="69">
        <v>800</v>
      </c>
      <c r="I574" s="73" t="s">
        <v>0</v>
      </c>
      <c r="J574" s="69">
        <v>0</v>
      </c>
      <c r="K574" s="69">
        <v>0</v>
      </c>
      <c r="L574" s="69">
        <v>0</v>
      </c>
      <c r="M574" s="69">
        <v>0</v>
      </c>
      <c r="N574" s="69">
        <v>0</v>
      </c>
      <c r="O574" s="69" t="s">
        <v>23</v>
      </c>
      <c r="P574" s="70">
        <f t="shared" si="27"/>
        <v>3.1070620518160977E-4</v>
      </c>
      <c r="Q574" s="11">
        <v>6.5012247717376146E-5</v>
      </c>
      <c r="R574" s="12">
        <v>2.4569395746423361E-4</v>
      </c>
      <c r="S574" s="13">
        <v>0</v>
      </c>
      <c r="T574" s="12">
        <v>0</v>
      </c>
      <c r="U574" s="14">
        <v>3.1070620518160977E-4</v>
      </c>
    </row>
    <row r="575" spans="1:21" ht="16.5" thickTop="1" thickBot="1">
      <c r="A575" s="65" t="s">
        <v>1172</v>
      </c>
      <c r="B575" s="66" t="s">
        <v>1173</v>
      </c>
      <c r="C575" s="67">
        <v>703</v>
      </c>
      <c r="D575" s="67">
        <v>664</v>
      </c>
      <c r="E575" s="67">
        <f t="shared" si="26"/>
        <v>683.5</v>
      </c>
      <c r="F575" s="68">
        <v>1355</v>
      </c>
      <c r="G575" s="68">
        <f t="shared" si="25"/>
        <v>2038.5</v>
      </c>
      <c r="H575" s="69">
        <v>683</v>
      </c>
      <c r="I575" s="73">
        <v>295</v>
      </c>
      <c r="J575" s="69">
        <v>0</v>
      </c>
      <c r="K575" s="69">
        <v>87</v>
      </c>
      <c r="L575" s="69">
        <v>0</v>
      </c>
      <c r="M575" s="69">
        <v>0</v>
      </c>
      <c r="N575" s="69">
        <v>16</v>
      </c>
      <c r="O575" s="69" t="s">
        <v>30</v>
      </c>
      <c r="P575" s="70">
        <f t="shared" si="27"/>
        <v>5.4018684013174489E-4</v>
      </c>
      <c r="Q575" s="11">
        <v>3.2323772432163725E-5</v>
      </c>
      <c r="R575" s="12">
        <v>2.0914698129142887E-4</v>
      </c>
      <c r="S575" s="13">
        <v>1.876049752970412E-4</v>
      </c>
      <c r="T575" s="12">
        <v>1.1111111111111112E-4</v>
      </c>
      <c r="U575" s="14">
        <v>5.4018684013174489E-4</v>
      </c>
    </row>
    <row r="576" spans="1:21" ht="16.5" thickTop="1" thickBot="1">
      <c r="A576" s="65" t="s">
        <v>1174</v>
      </c>
      <c r="B576" s="66" t="s">
        <v>1175</v>
      </c>
      <c r="C576" s="67">
        <v>1891</v>
      </c>
      <c r="D576" s="67">
        <v>1822</v>
      </c>
      <c r="E576" s="67">
        <f t="shared" si="26"/>
        <v>1856.5</v>
      </c>
      <c r="F576" s="68">
        <v>13980</v>
      </c>
      <c r="G576" s="68">
        <f t="shared" si="25"/>
        <v>15836.5</v>
      </c>
      <c r="H576" s="69">
        <v>710</v>
      </c>
      <c r="I576" s="73">
        <v>368</v>
      </c>
      <c r="J576" s="69"/>
      <c r="K576" s="69">
        <v>186</v>
      </c>
      <c r="L576" s="69">
        <v>282</v>
      </c>
      <c r="M576" s="69">
        <v>0</v>
      </c>
      <c r="N576" s="69">
        <v>45</v>
      </c>
      <c r="O576" s="69" t="s">
        <v>30</v>
      </c>
      <c r="P576" s="70">
        <f t="shared" si="27"/>
        <v>9.8299051996805775E-4</v>
      </c>
      <c r="Q576" s="11">
        <v>2.5111377096981156E-4</v>
      </c>
      <c r="R576" s="12">
        <v>2.1805338724950732E-4</v>
      </c>
      <c r="S576" s="13">
        <v>4.0271225063762773E-4</v>
      </c>
      <c r="T576" s="12">
        <v>1.1111111111111112E-4</v>
      </c>
      <c r="U576" s="14">
        <v>9.8299051996805775E-4</v>
      </c>
    </row>
    <row r="577" spans="1:21" ht="16.5" thickTop="1" thickBot="1">
      <c r="A577" s="65" t="s">
        <v>1176</v>
      </c>
      <c r="B577" s="66" t="s">
        <v>1177</v>
      </c>
      <c r="C577" s="67">
        <v>1248</v>
      </c>
      <c r="D577" s="67">
        <v>1477</v>
      </c>
      <c r="E577" s="67">
        <f t="shared" si="26"/>
        <v>1362.5</v>
      </c>
      <c r="F577" s="68">
        <v>875</v>
      </c>
      <c r="G577" s="68">
        <f t="shared" si="25"/>
        <v>2237.5</v>
      </c>
      <c r="H577" s="69">
        <v>480</v>
      </c>
      <c r="I577" s="73">
        <v>471</v>
      </c>
      <c r="J577" s="69">
        <v>0</v>
      </c>
      <c r="K577" s="69">
        <v>430</v>
      </c>
      <c r="L577" s="69">
        <v>385</v>
      </c>
      <c r="M577" s="69">
        <v>235</v>
      </c>
      <c r="N577" s="69">
        <v>80</v>
      </c>
      <c r="O577" s="69" t="s">
        <v>30</v>
      </c>
      <c r="P577" s="70">
        <f t="shared" si="27"/>
        <v>1.3459697071985834E-3</v>
      </c>
      <c r="Q577" s="11">
        <v>3.5479244943324179E-5</v>
      </c>
      <c r="R577" s="12">
        <v>1.4741637447854015E-4</v>
      </c>
      <c r="S577" s="13">
        <v>1.051962976665608E-3</v>
      </c>
      <c r="T577" s="12">
        <v>1.1111111111111112E-4</v>
      </c>
      <c r="U577" s="14">
        <v>1.3459697071985834E-3</v>
      </c>
    </row>
    <row r="578" spans="1:21" ht="16.5" thickTop="1" thickBot="1">
      <c r="A578" s="65" t="s">
        <v>1178</v>
      </c>
      <c r="B578" s="66" t="s">
        <v>1179</v>
      </c>
      <c r="C578" s="67">
        <v>5746.77</v>
      </c>
      <c r="D578" s="67">
        <v>7563.77</v>
      </c>
      <c r="E578" s="67">
        <f t="shared" si="26"/>
        <v>6655.27</v>
      </c>
      <c r="F578" s="68">
        <v>1925</v>
      </c>
      <c r="G578" s="68">
        <f t="shared" si="25"/>
        <v>8580.27</v>
      </c>
      <c r="H578" s="69">
        <v>3000</v>
      </c>
      <c r="I578" s="73">
        <v>165</v>
      </c>
      <c r="J578" s="69"/>
      <c r="K578" s="69">
        <v>100</v>
      </c>
      <c r="L578" s="69">
        <v>0</v>
      </c>
      <c r="M578" s="69">
        <v>0</v>
      </c>
      <c r="N578" s="69">
        <v>18</v>
      </c>
      <c r="O578" s="69" t="s">
        <v>30</v>
      </c>
      <c r="P578" s="70">
        <f t="shared" si="27"/>
        <v>1.3354960039936793E-3</v>
      </c>
      <c r="Q578" s="11">
        <v>1.3605430212731002E-4</v>
      </c>
      <c r="R578" s="12">
        <v>9.2135234049087601E-4</v>
      </c>
      <c r="S578" s="13">
        <v>1.6697825026438224E-4</v>
      </c>
      <c r="T578" s="12">
        <v>1.1111111111111112E-4</v>
      </c>
      <c r="U578" s="14">
        <v>1.3354960039936793E-3</v>
      </c>
    </row>
    <row r="579" spans="1:21" ht="25.5" thickTop="1" thickBot="1">
      <c r="A579" s="65" t="s">
        <v>1180</v>
      </c>
      <c r="B579" s="66" t="s">
        <v>1181</v>
      </c>
      <c r="C579" s="67">
        <v>535</v>
      </c>
      <c r="D579" s="67">
        <v>453</v>
      </c>
      <c r="E579" s="67">
        <f t="shared" si="26"/>
        <v>494</v>
      </c>
      <c r="F579" s="68">
        <v>39139</v>
      </c>
      <c r="G579" s="68">
        <f t="shared" si="25"/>
        <v>39633</v>
      </c>
      <c r="H579" s="69">
        <v>4680</v>
      </c>
      <c r="I579" s="73">
        <v>1396</v>
      </c>
      <c r="J579" s="69">
        <v>0</v>
      </c>
      <c r="K579" s="69">
        <v>24</v>
      </c>
      <c r="L579" s="69">
        <v>0</v>
      </c>
      <c r="M579" s="69">
        <v>0</v>
      </c>
      <c r="N579" s="69">
        <v>52</v>
      </c>
      <c r="O579" s="69" t="s">
        <v>30</v>
      </c>
      <c r="P579" s="70">
        <f t="shared" si="27"/>
        <v>2.7553977305789261E-3</v>
      </c>
      <c r="Q579" s="11">
        <v>6.2844644238604116E-4</v>
      </c>
      <c r="R579" s="12">
        <v>1.4373096511657666E-3</v>
      </c>
      <c r="S579" s="13">
        <v>5.7853052591600666E-4</v>
      </c>
      <c r="T579" s="12">
        <v>1.1111111111111112E-4</v>
      </c>
      <c r="U579" s="14">
        <v>2.7553977305789261E-3</v>
      </c>
    </row>
    <row r="580" spans="1:21" ht="16.5" thickTop="1" thickBot="1">
      <c r="A580" s="65" t="s">
        <v>1182</v>
      </c>
      <c r="B580" s="66" t="s">
        <v>1183</v>
      </c>
      <c r="C580" s="67">
        <v>18601</v>
      </c>
      <c r="D580" s="67">
        <v>21271.13</v>
      </c>
      <c r="E580" s="67">
        <f t="shared" si="26"/>
        <v>19936.065000000002</v>
      </c>
      <c r="F580" s="68">
        <v>5530</v>
      </c>
      <c r="G580" s="68">
        <f t="shared" si="25"/>
        <v>25466.065000000002</v>
      </c>
      <c r="H580" s="69">
        <v>297</v>
      </c>
      <c r="I580" s="73">
        <v>189</v>
      </c>
      <c r="J580" s="69"/>
      <c r="K580" s="69">
        <v>54</v>
      </c>
      <c r="L580" s="69"/>
      <c r="M580" s="69"/>
      <c r="N580" s="69">
        <v>2</v>
      </c>
      <c r="O580" s="69" t="s">
        <v>23</v>
      </c>
      <c r="P580" s="70">
        <f t="shared" si="27"/>
        <v>6.4530067918234634E-4</v>
      </c>
      <c r="Q580" s="11">
        <v>4.0380637223580554E-4</v>
      </c>
      <c r="R580" s="12">
        <v>9.1213881708596727E-5</v>
      </c>
      <c r="S580" s="13">
        <v>1.5028042523794401E-4</v>
      </c>
      <c r="T580" s="12">
        <v>0</v>
      </c>
      <c r="U580" s="14">
        <v>6.4530067918234634E-4</v>
      </c>
    </row>
    <row r="581" spans="1:21" ht="16.5" thickTop="1" thickBot="1">
      <c r="A581" s="65" t="s">
        <v>1184</v>
      </c>
      <c r="B581" s="66" t="s">
        <v>1185</v>
      </c>
      <c r="C581" s="67">
        <v>45</v>
      </c>
      <c r="D581" s="67">
        <v>395</v>
      </c>
      <c r="E581" s="67">
        <f t="shared" si="26"/>
        <v>220</v>
      </c>
      <c r="F581" s="68">
        <v>2473</v>
      </c>
      <c r="G581" s="68">
        <f t="shared" ref="G581:G644" si="28">E581+F581</f>
        <v>2693</v>
      </c>
      <c r="H581" s="69">
        <v>66</v>
      </c>
      <c r="I581" s="73">
        <v>47</v>
      </c>
      <c r="J581" s="69">
        <v>0</v>
      </c>
      <c r="K581" s="69">
        <v>0</v>
      </c>
      <c r="L581" s="69">
        <v>0</v>
      </c>
      <c r="M581" s="69">
        <v>0</v>
      </c>
      <c r="N581" s="69">
        <v>33</v>
      </c>
      <c r="O581" s="69" t="s">
        <v>30</v>
      </c>
      <c r="P581" s="70">
        <f t="shared" si="27"/>
        <v>2.4744256736998612E-4</v>
      </c>
      <c r="Q581" s="11">
        <v>4.270194709826682E-5</v>
      </c>
      <c r="R581" s="12">
        <v>1.9962634043968983E-5</v>
      </c>
      <c r="S581" s="13">
        <v>7.3666875116639211E-5</v>
      </c>
      <c r="T581" s="12">
        <v>1.1111111111111112E-4</v>
      </c>
      <c r="U581" s="14">
        <v>2.4744256736998612E-4</v>
      </c>
    </row>
    <row r="582" spans="1:21" ht="16.5" thickTop="1" thickBot="1">
      <c r="A582" s="65" t="s">
        <v>1186</v>
      </c>
      <c r="B582" s="66" t="s">
        <v>1187</v>
      </c>
      <c r="C582" s="67">
        <v>145</v>
      </c>
      <c r="D582" s="67">
        <v>185</v>
      </c>
      <c r="E582" s="67">
        <f t="shared" ref="E582:E645" si="29">(C582+D582)/2</f>
        <v>165</v>
      </c>
      <c r="F582" s="68">
        <v>3670</v>
      </c>
      <c r="G582" s="68">
        <f t="shared" si="28"/>
        <v>3835</v>
      </c>
      <c r="H582" s="69">
        <v>280</v>
      </c>
      <c r="I582" s="73">
        <v>281</v>
      </c>
      <c r="J582" s="69">
        <v>0</v>
      </c>
      <c r="K582" s="69">
        <v>225</v>
      </c>
      <c r="L582" s="69">
        <v>21</v>
      </c>
      <c r="M582" s="69">
        <v>5</v>
      </c>
      <c r="N582" s="69">
        <v>124</v>
      </c>
      <c r="O582" s="69" t="s">
        <v>23</v>
      </c>
      <c r="P582" s="70">
        <f t="shared" si="27"/>
        <v>5.6817764736408194E-4</v>
      </c>
      <c r="Q582" s="11">
        <v>6.0810236584423793E-5</v>
      </c>
      <c r="R582" s="12">
        <v>8.5992885112481761E-5</v>
      </c>
      <c r="S582" s="13">
        <v>4.2137452566717637E-4</v>
      </c>
      <c r="T582" s="12">
        <v>0</v>
      </c>
      <c r="U582" s="14">
        <v>5.6817764736408194E-4</v>
      </c>
    </row>
    <row r="583" spans="1:21" ht="16.5" thickTop="1" thickBot="1">
      <c r="A583" s="65" t="s">
        <v>1188</v>
      </c>
      <c r="B583" s="66" t="s">
        <v>1189</v>
      </c>
      <c r="C583" s="67">
        <v>388</v>
      </c>
      <c r="D583" s="67">
        <v>538</v>
      </c>
      <c r="E583" s="67">
        <f t="shared" si="29"/>
        <v>463</v>
      </c>
      <c r="F583" s="68">
        <v>87</v>
      </c>
      <c r="G583" s="68">
        <f t="shared" si="28"/>
        <v>550</v>
      </c>
      <c r="H583" s="69">
        <v>50</v>
      </c>
      <c r="I583" s="73" t="s">
        <v>0</v>
      </c>
      <c r="J583" s="69"/>
      <c r="K583" s="69">
        <v>50</v>
      </c>
      <c r="L583" s="69"/>
      <c r="M583" s="69"/>
      <c r="N583" s="69">
        <v>2</v>
      </c>
      <c r="O583" s="69" t="s">
        <v>23</v>
      </c>
      <c r="P583" s="70">
        <f t="shared" ref="P583:P646" si="30">$U583</f>
        <v>6.3366027585321427E-5</v>
      </c>
      <c r="Q583" s="11">
        <v>8.7211551815992398E-6</v>
      </c>
      <c r="R583" s="12">
        <v>1.5355872341514601E-5</v>
      </c>
      <c r="S583" s="13">
        <v>3.928900006220758E-5</v>
      </c>
      <c r="T583" s="12">
        <v>0</v>
      </c>
      <c r="U583" s="14">
        <v>6.3366027585321427E-5</v>
      </c>
    </row>
    <row r="584" spans="1:21" ht="16.5" thickTop="1" thickBot="1">
      <c r="A584" s="65" t="s">
        <v>1190</v>
      </c>
      <c r="B584" s="66" t="s">
        <v>1191</v>
      </c>
      <c r="C584" s="67">
        <v>1312</v>
      </c>
      <c r="D584" s="67">
        <v>2934</v>
      </c>
      <c r="E584" s="67">
        <f t="shared" si="29"/>
        <v>2123</v>
      </c>
      <c r="F584" s="68">
        <v>7024</v>
      </c>
      <c r="G584" s="68">
        <f t="shared" si="28"/>
        <v>9147</v>
      </c>
      <c r="H584" s="69">
        <v>700</v>
      </c>
      <c r="I584" s="73">
        <v>112</v>
      </c>
      <c r="J584" s="69">
        <v>0</v>
      </c>
      <c r="K584" s="69">
        <v>367</v>
      </c>
      <c r="L584" s="69">
        <v>10</v>
      </c>
      <c r="M584" s="69">
        <v>10</v>
      </c>
      <c r="N584" s="69">
        <v>92</v>
      </c>
      <c r="O584" s="69" t="s">
        <v>23</v>
      </c>
      <c r="P584" s="70">
        <f t="shared" si="30"/>
        <v>5.0146335199803939E-4</v>
      </c>
      <c r="Q584" s="11">
        <v>1.4504073899288772E-4</v>
      </c>
      <c r="R584" s="12">
        <v>2.1498221278120442E-4</v>
      </c>
      <c r="S584" s="13">
        <v>1.414404002239473E-4</v>
      </c>
      <c r="T584" s="12">
        <v>0</v>
      </c>
      <c r="U584" s="14">
        <v>5.0146335199803939E-4</v>
      </c>
    </row>
    <row r="585" spans="1:21" ht="16.5" thickTop="1" thickBot="1">
      <c r="A585" s="65" t="s">
        <v>1192</v>
      </c>
      <c r="B585" s="66" t="s">
        <v>1193</v>
      </c>
      <c r="C585" s="67">
        <v>1671.3</v>
      </c>
      <c r="D585" s="67">
        <v>2095.3000000000002</v>
      </c>
      <c r="E585" s="67">
        <f t="shared" si="29"/>
        <v>1883.3000000000002</v>
      </c>
      <c r="F585" s="68">
        <v>2752</v>
      </c>
      <c r="G585" s="68">
        <f t="shared" si="28"/>
        <v>4635.3</v>
      </c>
      <c r="H585" s="69">
        <v>450</v>
      </c>
      <c r="I585" s="73">
        <v>74</v>
      </c>
      <c r="J585" s="69">
        <v>0</v>
      </c>
      <c r="K585" s="69">
        <v>25</v>
      </c>
      <c r="L585" s="69">
        <v>100</v>
      </c>
      <c r="M585" s="69">
        <v>0</v>
      </c>
      <c r="N585" s="69">
        <v>20</v>
      </c>
      <c r="O585" s="69" t="s">
        <v>23</v>
      </c>
      <c r="P585" s="70">
        <f t="shared" si="30"/>
        <v>3.8562130811216767E-4</v>
      </c>
      <c r="Q585" s="11">
        <v>7.3500310205939912E-5</v>
      </c>
      <c r="R585" s="12">
        <v>1.4895196171269164E-4</v>
      </c>
      <c r="S585" s="13">
        <v>5.2057925082425044E-5</v>
      </c>
      <c r="T585" s="12">
        <v>1.1111111111111112E-4</v>
      </c>
      <c r="U585" s="14">
        <v>3.8562130811216767E-4</v>
      </c>
    </row>
    <row r="586" spans="1:21" ht="16.5" thickTop="1" thickBot="1">
      <c r="A586" s="65" t="s">
        <v>1194</v>
      </c>
      <c r="B586" s="66" t="s">
        <v>1195</v>
      </c>
      <c r="C586" s="67">
        <v>129229</v>
      </c>
      <c r="D586" s="67">
        <v>133583</v>
      </c>
      <c r="E586" s="67">
        <f t="shared" si="29"/>
        <v>131406</v>
      </c>
      <c r="F586" s="68">
        <v>48684</v>
      </c>
      <c r="G586" s="68">
        <f t="shared" si="28"/>
        <v>180090</v>
      </c>
      <c r="H586" s="69">
        <v>1145</v>
      </c>
      <c r="I586" s="73">
        <v>59</v>
      </c>
      <c r="J586" s="69"/>
      <c r="K586" s="69">
        <v>426</v>
      </c>
      <c r="L586" s="69">
        <v>223</v>
      </c>
      <c r="M586" s="69"/>
      <c r="N586" s="69">
        <v>29</v>
      </c>
      <c r="O586" s="69" t="s">
        <v>23</v>
      </c>
      <c r="P586" s="70">
        <f t="shared" si="30"/>
        <v>3.9853147031590546E-3</v>
      </c>
      <c r="Q586" s="11">
        <v>2.8556233393712853E-3</v>
      </c>
      <c r="R586" s="12">
        <v>3.5164947662068437E-4</v>
      </c>
      <c r="S586" s="13">
        <v>6.6693077605597376E-4</v>
      </c>
      <c r="T586" s="12">
        <v>1.1111111111111112E-4</v>
      </c>
      <c r="U586" s="14">
        <v>3.9853147031590546E-3</v>
      </c>
    </row>
    <row r="587" spans="1:21" ht="16.5" thickTop="1" thickBot="1">
      <c r="A587" s="65" t="s">
        <v>1196</v>
      </c>
      <c r="B587" s="66" t="s">
        <v>1197</v>
      </c>
      <c r="C587" s="67">
        <v>4653</v>
      </c>
      <c r="D587" s="67">
        <v>5190</v>
      </c>
      <c r="E587" s="67">
        <f t="shared" si="29"/>
        <v>4921.5</v>
      </c>
      <c r="F587" s="68">
        <v>7930</v>
      </c>
      <c r="G587" s="68">
        <f t="shared" si="28"/>
        <v>12851.5</v>
      </c>
      <c r="H587" s="69">
        <v>800</v>
      </c>
      <c r="I587" s="73">
        <v>348</v>
      </c>
      <c r="J587" s="69">
        <v>0</v>
      </c>
      <c r="K587" s="69">
        <v>120</v>
      </c>
      <c r="L587" s="69">
        <v>0</v>
      </c>
      <c r="M587" s="69">
        <v>0</v>
      </c>
      <c r="N587" s="69">
        <v>35</v>
      </c>
      <c r="O587" s="69" t="s">
        <v>30</v>
      </c>
      <c r="P587" s="70">
        <f t="shared" si="30"/>
        <v>7.5801397719034262E-4</v>
      </c>
      <c r="Q587" s="11">
        <v>2.0378168330240478E-4</v>
      </c>
      <c r="R587" s="12">
        <v>2.4569395746423361E-4</v>
      </c>
      <c r="S587" s="13">
        <v>1.9742722531259312E-4</v>
      </c>
      <c r="T587" s="12">
        <v>1.1111111111111112E-4</v>
      </c>
      <c r="U587" s="14">
        <v>7.5801397719034262E-4</v>
      </c>
    </row>
    <row r="588" spans="1:21" ht="16.5" thickTop="1" thickBot="1">
      <c r="A588" s="65" t="s">
        <v>1198</v>
      </c>
      <c r="B588" s="66" t="s">
        <v>1199</v>
      </c>
      <c r="C588" s="67">
        <v>109</v>
      </c>
      <c r="D588" s="67">
        <v>109</v>
      </c>
      <c r="E588" s="67">
        <f t="shared" si="29"/>
        <v>109</v>
      </c>
      <c r="F588" s="68">
        <v>6524</v>
      </c>
      <c r="G588" s="68">
        <f t="shared" si="28"/>
        <v>6633</v>
      </c>
      <c r="H588" s="69">
        <v>296</v>
      </c>
      <c r="I588" s="73" t="s">
        <v>0</v>
      </c>
      <c r="J588" s="69">
        <v>0</v>
      </c>
      <c r="K588" s="69">
        <v>0</v>
      </c>
      <c r="L588" s="69">
        <v>0</v>
      </c>
      <c r="M588" s="69">
        <v>0</v>
      </c>
      <c r="N588" s="69">
        <v>20</v>
      </c>
      <c r="O588" s="69" t="s">
        <v>30</v>
      </c>
      <c r="P588" s="70">
        <f t="shared" si="30"/>
        <v>1.2513976553405582E-4</v>
      </c>
      <c r="Q588" s="11">
        <v>1.0517713149008683E-4</v>
      </c>
      <c r="R588" s="12">
        <v>1.9962634043968983E-5</v>
      </c>
      <c r="S588" s="13">
        <v>0</v>
      </c>
      <c r="T588" s="12">
        <v>0</v>
      </c>
      <c r="U588" s="14">
        <v>1.2513976553405582E-4</v>
      </c>
    </row>
    <row r="589" spans="1:21" ht="16.5" thickTop="1" thickBot="1">
      <c r="A589" s="65" t="s">
        <v>1200</v>
      </c>
      <c r="B589" s="66" t="s">
        <v>1201</v>
      </c>
      <c r="C589" s="67">
        <v>132</v>
      </c>
      <c r="D589" s="67">
        <v>173</v>
      </c>
      <c r="E589" s="67">
        <f t="shared" si="29"/>
        <v>152.5</v>
      </c>
      <c r="F589" s="68">
        <v>9779</v>
      </c>
      <c r="G589" s="68">
        <f t="shared" si="28"/>
        <v>9931.5</v>
      </c>
      <c r="H589" s="69">
        <v>300</v>
      </c>
      <c r="I589" s="73">
        <v>84</v>
      </c>
      <c r="J589" s="69">
        <v>0</v>
      </c>
      <c r="K589" s="69">
        <v>0</v>
      </c>
      <c r="L589" s="69">
        <v>0</v>
      </c>
      <c r="M589" s="69">
        <v>0</v>
      </c>
      <c r="N589" s="69">
        <v>26</v>
      </c>
      <c r="O589" s="69" t="s">
        <v>30</v>
      </c>
      <c r="P589" s="70">
        <f t="shared" si="30"/>
        <v>3.87246697813194E-4</v>
      </c>
      <c r="Q589" s="11">
        <v>1.5748027761100516E-4</v>
      </c>
      <c r="R589" s="12">
        <v>9.2135234049087604E-5</v>
      </c>
      <c r="S589" s="13">
        <v>2.6520075041990119E-5</v>
      </c>
      <c r="T589" s="12">
        <v>1.1111111111111112E-4</v>
      </c>
      <c r="U589" s="14">
        <v>3.87246697813194E-4</v>
      </c>
    </row>
    <row r="590" spans="1:21" ht="16.5" thickTop="1" thickBot="1">
      <c r="A590" s="65" t="s">
        <v>1202</v>
      </c>
      <c r="B590" s="66" t="s">
        <v>1203</v>
      </c>
      <c r="C590" s="67">
        <v>1654.3</v>
      </c>
      <c r="D590" s="67">
        <v>1774.1</v>
      </c>
      <c r="E590" s="67">
        <f t="shared" si="29"/>
        <v>1714.1999999999998</v>
      </c>
      <c r="F590" s="68">
        <v>6286</v>
      </c>
      <c r="G590" s="68">
        <f t="shared" si="28"/>
        <v>8000.2</v>
      </c>
      <c r="H590" s="69">
        <v>300</v>
      </c>
      <c r="I590" s="73">
        <v>162</v>
      </c>
      <c r="J590" s="69">
        <v>0</v>
      </c>
      <c r="K590" s="69">
        <v>50</v>
      </c>
      <c r="L590" s="69">
        <v>0</v>
      </c>
      <c r="M590" s="69">
        <v>0</v>
      </c>
      <c r="N590" s="69">
        <v>0</v>
      </c>
      <c r="O590" s="69" t="s">
        <v>23</v>
      </c>
      <c r="P590" s="70">
        <f t="shared" si="30"/>
        <v>3.5552084687222308E-4</v>
      </c>
      <c r="Q590" s="11">
        <v>1.2685633760696407E-4</v>
      </c>
      <c r="R590" s="12">
        <v>9.2135234049087604E-5</v>
      </c>
      <c r="S590" s="13">
        <v>1.3652927521617137E-4</v>
      </c>
      <c r="T590" s="12">
        <v>0</v>
      </c>
      <c r="U590" s="14">
        <v>3.5552084687222308E-4</v>
      </c>
    </row>
    <row r="591" spans="1:21" ht="25.5" thickTop="1" thickBot="1">
      <c r="A591" s="65" t="s">
        <v>1204</v>
      </c>
      <c r="B591" s="66" t="s">
        <v>1205</v>
      </c>
      <c r="C591" s="67">
        <v>4541</v>
      </c>
      <c r="D591" s="67">
        <v>4252.5</v>
      </c>
      <c r="E591" s="67">
        <f t="shared" si="29"/>
        <v>4396.75</v>
      </c>
      <c r="F591" s="68">
        <v>2103</v>
      </c>
      <c r="G591" s="68">
        <f t="shared" si="28"/>
        <v>6499.75</v>
      </c>
      <c r="H591" s="69">
        <v>3500</v>
      </c>
      <c r="I591" s="73">
        <v>294</v>
      </c>
      <c r="J591" s="69">
        <v>0</v>
      </c>
      <c r="K591" s="69">
        <v>387</v>
      </c>
      <c r="L591" s="69">
        <v>0</v>
      </c>
      <c r="M591" s="69">
        <v>0</v>
      </c>
      <c r="N591" s="69">
        <v>112</v>
      </c>
      <c r="O591" s="69" t="s">
        <v>23</v>
      </c>
      <c r="P591" s="70">
        <f t="shared" si="30"/>
        <v>1.5384518729160488E-3</v>
      </c>
      <c r="Q591" s="11">
        <v>1.030642334392721E-4</v>
      </c>
      <c r="R591" s="12">
        <v>1.074911063906022E-3</v>
      </c>
      <c r="S591" s="13">
        <v>3.6047657557075461E-4</v>
      </c>
      <c r="T591" s="12">
        <v>0</v>
      </c>
      <c r="U591" s="14">
        <v>1.5384518729160488E-3</v>
      </c>
    </row>
    <row r="592" spans="1:21" ht="25.5" thickTop="1" thickBot="1">
      <c r="A592" s="65" t="s">
        <v>1206</v>
      </c>
      <c r="B592" s="66" t="s">
        <v>1207</v>
      </c>
      <c r="C592" s="67">
        <v>1277</v>
      </c>
      <c r="D592" s="67">
        <v>1287</v>
      </c>
      <c r="E592" s="67">
        <f t="shared" si="29"/>
        <v>1282</v>
      </c>
      <c r="F592" s="68">
        <v>3300</v>
      </c>
      <c r="G592" s="68">
        <f t="shared" si="28"/>
        <v>4582</v>
      </c>
      <c r="H592" s="69">
        <v>110</v>
      </c>
      <c r="I592" s="73">
        <v>16</v>
      </c>
      <c r="J592" s="69">
        <v>0</v>
      </c>
      <c r="K592" s="69">
        <v>120</v>
      </c>
      <c r="L592" s="69">
        <v>0</v>
      </c>
      <c r="M592" s="69">
        <v>0</v>
      </c>
      <c r="N592" s="69">
        <v>6</v>
      </c>
      <c r="O592" s="69" t="s">
        <v>23</v>
      </c>
      <c r="P592" s="70">
        <f t="shared" si="30"/>
        <v>2.2077721012334742E-4</v>
      </c>
      <c r="Q592" s="11">
        <v>7.2655150985614028E-5</v>
      </c>
      <c r="R592" s="12">
        <v>9.2135234049087604E-5</v>
      </c>
      <c r="S592" s="13">
        <v>5.5986825088645798E-5</v>
      </c>
      <c r="T592" s="12">
        <v>0</v>
      </c>
      <c r="U592" s="14">
        <v>2.2077721012334742E-4</v>
      </c>
    </row>
    <row r="593" spans="1:21" ht="25.5" thickTop="1" thickBot="1">
      <c r="A593" s="65" t="s">
        <v>1208</v>
      </c>
      <c r="B593" s="66" t="s">
        <v>1209</v>
      </c>
      <c r="C593" s="67">
        <v>12114.5</v>
      </c>
      <c r="D593" s="67">
        <v>15086.300000000001</v>
      </c>
      <c r="E593" s="67">
        <f t="shared" si="29"/>
        <v>13600.400000000001</v>
      </c>
      <c r="F593" s="68">
        <v>4040</v>
      </c>
      <c r="G593" s="68">
        <f t="shared" si="28"/>
        <v>17640.400000000001</v>
      </c>
      <c r="H593" s="69">
        <v>360</v>
      </c>
      <c r="I593" s="73">
        <v>283</v>
      </c>
      <c r="J593" s="69"/>
      <c r="K593" s="69">
        <v>42</v>
      </c>
      <c r="L593" s="69"/>
      <c r="M593" s="69"/>
      <c r="N593" s="69">
        <v>3</v>
      </c>
      <c r="O593" s="69" t="s">
        <v>23</v>
      </c>
      <c r="P593" s="70">
        <f t="shared" si="30"/>
        <v>5.2386245537128955E-4</v>
      </c>
      <c r="Q593" s="11">
        <v>2.7971757430087863E-4</v>
      </c>
      <c r="R593" s="12">
        <v>1.1056228085890512E-4</v>
      </c>
      <c r="S593" s="13">
        <v>1.3358260021150578E-4</v>
      </c>
      <c r="T593" s="12">
        <v>0</v>
      </c>
      <c r="U593" s="14">
        <v>5.2386245537128955E-4</v>
      </c>
    </row>
    <row r="594" spans="1:21" ht="25.5" thickTop="1" thickBot="1">
      <c r="A594" s="65" t="s">
        <v>1210</v>
      </c>
      <c r="B594" s="66" t="s">
        <v>1211</v>
      </c>
      <c r="C594" s="67">
        <v>3810</v>
      </c>
      <c r="D594" s="67">
        <v>3893</v>
      </c>
      <c r="E594" s="67">
        <f t="shared" si="29"/>
        <v>3851.5</v>
      </c>
      <c r="F594" s="68">
        <v>2843</v>
      </c>
      <c r="G594" s="68">
        <f t="shared" si="28"/>
        <v>6694.5</v>
      </c>
      <c r="H594" s="69">
        <v>1500</v>
      </c>
      <c r="I594" s="73">
        <v>210</v>
      </c>
      <c r="J594" s="69">
        <v>0</v>
      </c>
      <c r="K594" s="69">
        <v>50</v>
      </c>
      <c r="L594" s="69">
        <v>151</v>
      </c>
      <c r="M594" s="69">
        <v>0</v>
      </c>
      <c r="N594" s="69">
        <v>15</v>
      </c>
      <c r="O594" s="69" t="s">
        <v>23</v>
      </c>
      <c r="P594" s="70">
        <f t="shared" si="30"/>
        <v>8.8114048594894611E-4</v>
      </c>
      <c r="Q594" s="11">
        <v>1.0615231520584748E-4</v>
      </c>
      <c r="R594" s="12">
        <v>4.6067617024543801E-4</v>
      </c>
      <c r="S594" s="13">
        <v>3.1431200049766064E-4</v>
      </c>
      <c r="T594" s="12">
        <v>0</v>
      </c>
      <c r="U594" s="14">
        <v>8.8114048594894611E-4</v>
      </c>
    </row>
    <row r="595" spans="1:21" ht="16.5" thickTop="1" thickBot="1">
      <c r="A595" s="65" t="s">
        <v>1212</v>
      </c>
      <c r="B595" s="66" t="s">
        <v>1213</v>
      </c>
      <c r="C595" s="67">
        <v>8278.630000000001</v>
      </c>
      <c r="D595" s="67">
        <v>9464.630000000001</v>
      </c>
      <c r="E595" s="67">
        <f t="shared" si="29"/>
        <v>8871.630000000001</v>
      </c>
      <c r="F595" s="68">
        <v>11591</v>
      </c>
      <c r="G595" s="68">
        <f t="shared" si="28"/>
        <v>20462.63</v>
      </c>
      <c r="H595" s="69">
        <v>452</v>
      </c>
      <c r="I595" s="73">
        <v>306</v>
      </c>
      <c r="J595" s="69">
        <v>0</v>
      </c>
      <c r="K595" s="69">
        <v>30</v>
      </c>
      <c r="L595" s="69">
        <v>0</v>
      </c>
      <c r="M595" s="69">
        <v>0</v>
      </c>
      <c r="N595" s="69">
        <v>20</v>
      </c>
      <c r="O595" s="69" t="s">
        <v>23</v>
      </c>
      <c r="P595" s="70">
        <f t="shared" si="30"/>
        <v>5.7231273687382363E-4</v>
      </c>
      <c r="Q595" s="11">
        <v>3.2446867573390558E-4</v>
      </c>
      <c r="R595" s="12">
        <v>1.38817085967292E-4</v>
      </c>
      <c r="S595" s="13">
        <v>1.0902697517262604E-4</v>
      </c>
      <c r="T595" s="12">
        <v>0</v>
      </c>
      <c r="U595" s="14">
        <v>5.7231273687382363E-4</v>
      </c>
    </row>
    <row r="596" spans="1:21" ht="16.5" thickTop="1" thickBot="1">
      <c r="A596" s="65" t="s">
        <v>1214</v>
      </c>
      <c r="B596" s="66" t="s">
        <v>1215</v>
      </c>
      <c r="C596" s="67">
        <v>190</v>
      </c>
      <c r="D596" s="67">
        <v>290</v>
      </c>
      <c r="E596" s="67">
        <f t="shared" si="29"/>
        <v>240</v>
      </c>
      <c r="F596" s="68">
        <v>0</v>
      </c>
      <c r="G596" s="68">
        <f t="shared" si="28"/>
        <v>240</v>
      </c>
      <c r="H596" s="69">
        <v>125</v>
      </c>
      <c r="I596" s="73" t="s">
        <v>0</v>
      </c>
      <c r="J596" s="69">
        <v>0</v>
      </c>
      <c r="K596" s="69">
        <v>0</v>
      </c>
      <c r="L596" s="69">
        <v>0</v>
      </c>
      <c r="M596" s="69">
        <v>0</v>
      </c>
      <c r="N596" s="69">
        <v>0</v>
      </c>
      <c r="O596" s="69" t="s">
        <v>23</v>
      </c>
      <c r="P596" s="70">
        <f t="shared" si="30"/>
        <v>4.2195275842120709E-5</v>
      </c>
      <c r="Q596" s="11">
        <v>3.8055949883342134E-6</v>
      </c>
      <c r="R596" s="12">
        <v>3.8389680853786498E-5</v>
      </c>
      <c r="S596" s="13">
        <v>0</v>
      </c>
      <c r="T596" s="12">
        <v>0</v>
      </c>
      <c r="U596" s="14">
        <v>4.2195275842120709E-5</v>
      </c>
    </row>
    <row r="597" spans="1:21" ht="16.5" thickTop="1" thickBot="1">
      <c r="A597" s="65" t="s">
        <v>1216</v>
      </c>
      <c r="B597" s="66" t="s">
        <v>1217</v>
      </c>
      <c r="C597" s="67">
        <v>3606</v>
      </c>
      <c r="D597" s="67">
        <v>3690</v>
      </c>
      <c r="E597" s="67">
        <f t="shared" si="29"/>
        <v>3648</v>
      </c>
      <c r="F597" s="68">
        <v>23037</v>
      </c>
      <c r="G597" s="68">
        <f t="shared" si="28"/>
        <v>26685</v>
      </c>
      <c r="H597" s="69">
        <v>2635</v>
      </c>
      <c r="I597" s="73">
        <v>990</v>
      </c>
      <c r="J597" s="69"/>
      <c r="K597" s="69">
        <v>220</v>
      </c>
      <c r="L597" s="69"/>
      <c r="M597" s="69"/>
      <c r="N597" s="69">
        <v>40</v>
      </c>
      <c r="O597" s="69" t="s">
        <v>30</v>
      </c>
      <c r="P597" s="70">
        <f t="shared" si="30"/>
        <v>1.9279240521996787E-3</v>
      </c>
      <c r="Q597" s="11">
        <v>4.2313459276541041E-4</v>
      </c>
      <c r="R597" s="12">
        <v>8.0925447239781946E-4</v>
      </c>
      <c r="S597" s="13">
        <v>5.8442387592533783E-4</v>
      </c>
      <c r="T597" s="12">
        <v>1.1111111111111112E-4</v>
      </c>
      <c r="U597" s="14">
        <v>1.9279240521996787E-3</v>
      </c>
    </row>
    <row r="598" spans="1:21" ht="16.5" thickTop="1" thickBot="1">
      <c r="A598" s="65" t="s">
        <v>1218</v>
      </c>
      <c r="B598" s="66" t="s">
        <v>1219</v>
      </c>
      <c r="C598" s="67">
        <v>3507</v>
      </c>
      <c r="D598" s="67">
        <v>6019.5</v>
      </c>
      <c r="E598" s="67">
        <f t="shared" si="29"/>
        <v>4763.25</v>
      </c>
      <c r="F598" s="68">
        <v>6465</v>
      </c>
      <c r="G598" s="68">
        <f t="shared" si="28"/>
        <v>11228.25</v>
      </c>
      <c r="H598" s="69">
        <v>1981</v>
      </c>
      <c r="I598" s="73">
        <v>292</v>
      </c>
      <c r="J598" s="69">
        <v>0</v>
      </c>
      <c r="K598" s="69">
        <v>101</v>
      </c>
      <c r="L598" s="69">
        <v>0</v>
      </c>
      <c r="M598" s="69">
        <v>48</v>
      </c>
      <c r="N598" s="69">
        <v>35</v>
      </c>
      <c r="O598" s="69" t="s">
        <v>23</v>
      </c>
      <c r="P598" s="70">
        <f t="shared" si="30"/>
        <v>1.0329750123104922E-3</v>
      </c>
      <c r="Q598" s="11">
        <v>1.7804238303234849E-4</v>
      </c>
      <c r="R598" s="12">
        <v>5.9857190387223921E-4</v>
      </c>
      <c r="S598" s="13">
        <v>2.5636072540590447E-4</v>
      </c>
      <c r="T598" s="12">
        <v>0</v>
      </c>
      <c r="U598" s="14">
        <v>1.0329750123104922E-3</v>
      </c>
    </row>
    <row r="599" spans="1:21" ht="16.5" thickTop="1" thickBot="1">
      <c r="A599" s="65" t="s">
        <v>1220</v>
      </c>
      <c r="B599" s="66" t="s">
        <v>1221</v>
      </c>
      <c r="C599" s="67">
        <v>30050</v>
      </c>
      <c r="D599" s="67">
        <v>28800</v>
      </c>
      <c r="E599" s="67">
        <f t="shared" si="29"/>
        <v>29425</v>
      </c>
      <c r="F599" s="68">
        <v>1999</v>
      </c>
      <c r="G599" s="68">
        <f t="shared" si="28"/>
        <v>31424</v>
      </c>
      <c r="H599" s="69">
        <v>176</v>
      </c>
      <c r="I599" s="73">
        <v>105</v>
      </c>
      <c r="J599" s="69">
        <v>0</v>
      </c>
      <c r="K599" s="69">
        <v>50</v>
      </c>
      <c r="L599" s="69">
        <v>0</v>
      </c>
      <c r="M599" s="69">
        <v>0</v>
      </c>
      <c r="N599" s="69">
        <v>2</v>
      </c>
      <c r="O599" s="69" t="s">
        <v>23</v>
      </c>
      <c r="P599" s="70">
        <f t="shared" si="30"/>
        <v>6.3538941600308125E-4</v>
      </c>
      <c r="Q599" s="11">
        <v>4.9827923713922635E-4</v>
      </c>
      <c r="R599" s="12">
        <v>5.0674378726998177E-5</v>
      </c>
      <c r="S599" s="13">
        <v>8.6435800136856682E-5</v>
      </c>
      <c r="T599" s="12">
        <v>0</v>
      </c>
      <c r="U599" s="14">
        <v>6.3538941600308125E-4</v>
      </c>
    </row>
    <row r="600" spans="1:21" ht="16.5" thickTop="1" thickBot="1">
      <c r="A600" s="65" t="s">
        <v>1222</v>
      </c>
      <c r="B600" s="66" t="s">
        <v>1223</v>
      </c>
      <c r="C600" s="67">
        <v>37137</v>
      </c>
      <c r="D600" s="67">
        <v>25733.5</v>
      </c>
      <c r="E600" s="67">
        <f t="shared" si="29"/>
        <v>31435.25</v>
      </c>
      <c r="F600" s="68">
        <v>11609</v>
      </c>
      <c r="G600" s="68">
        <f t="shared" si="28"/>
        <v>43044.25</v>
      </c>
      <c r="H600" s="69">
        <v>4800</v>
      </c>
      <c r="I600" s="73">
        <v>787</v>
      </c>
      <c r="J600" s="69">
        <v>0</v>
      </c>
      <c r="K600" s="69">
        <v>600</v>
      </c>
      <c r="L600" s="69">
        <v>30</v>
      </c>
      <c r="M600" s="69">
        <v>30</v>
      </c>
      <c r="N600" s="69">
        <v>60</v>
      </c>
      <c r="O600" s="69" t="s">
        <v>30</v>
      </c>
      <c r="P600" s="70">
        <f t="shared" si="30"/>
        <v>3.0659045217481511E-3</v>
      </c>
      <c r="Q600" s="11">
        <v>6.8253742531918741E-4</v>
      </c>
      <c r="R600" s="12">
        <v>1.5355872341514601E-3</v>
      </c>
      <c r="S600" s="13">
        <v>7.3666875116639222E-4</v>
      </c>
      <c r="T600" s="12">
        <v>1.1111111111111112E-4</v>
      </c>
      <c r="U600" s="14">
        <v>3.0659045217481511E-3</v>
      </c>
    </row>
    <row r="601" spans="1:21" ht="16.5" thickTop="1" thickBot="1">
      <c r="A601" s="65" t="s">
        <v>1224</v>
      </c>
      <c r="B601" s="66" t="s">
        <v>1225</v>
      </c>
      <c r="C601" s="67">
        <v>723.8</v>
      </c>
      <c r="D601" s="67">
        <v>840.88</v>
      </c>
      <c r="E601" s="67">
        <f t="shared" si="29"/>
        <v>782.33999999999992</v>
      </c>
      <c r="F601" s="68">
        <v>3600</v>
      </c>
      <c r="G601" s="68">
        <f t="shared" si="28"/>
        <v>4382.34</v>
      </c>
      <c r="H601" s="69">
        <v>890</v>
      </c>
      <c r="I601" s="73">
        <v>129</v>
      </c>
      <c r="J601" s="69">
        <v>0</v>
      </c>
      <c r="K601" s="69">
        <v>51</v>
      </c>
      <c r="L601" s="69">
        <v>9</v>
      </c>
      <c r="M601" s="69">
        <v>5</v>
      </c>
      <c r="N601" s="69">
        <v>15</v>
      </c>
      <c r="O601" s="69" t="s">
        <v>30</v>
      </c>
      <c r="P601" s="70">
        <f t="shared" si="30"/>
        <v>5.7769520207426057E-4</v>
      </c>
      <c r="Q601" s="11">
        <v>6.9489213088235653E-5</v>
      </c>
      <c r="R601" s="12">
        <v>2.733345276789599E-4</v>
      </c>
      <c r="S601" s="13">
        <v>1.2376035019595388E-4</v>
      </c>
      <c r="T601" s="12">
        <v>1.1111111111111112E-4</v>
      </c>
      <c r="U601" s="14">
        <v>5.7769520207426057E-4</v>
      </c>
    </row>
    <row r="602" spans="1:21" ht="16.5" thickTop="1" thickBot="1">
      <c r="A602" s="65" t="s">
        <v>1226</v>
      </c>
      <c r="B602" s="66" t="s">
        <v>1227</v>
      </c>
      <c r="C602" s="67">
        <v>1017.2</v>
      </c>
      <c r="D602" s="67">
        <v>879.01</v>
      </c>
      <c r="E602" s="67">
        <f t="shared" si="29"/>
        <v>948.10500000000002</v>
      </c>
      <c r="F602" s="68">
        <v>5088</v>
      </c>
      <c r="G602" s="68">
        <f t="shared" si="28"/>
        <v>6036.1049999999996</v>
      </c>
      <c r="H602" s="69">
        <v>250</v>
      </c>
      <c r="I602" s="73">
        <v>129</v>
      </c>
      <c r="J602" s="69">
        <v>0</v>
      </c>
      <c r="K602" s="69">
        <v>20</v>
      </c>
      <c r="L602" s="69">
        <v>0</v>
      </c>
      <c r="M602" s="69">
        <v>2</v>
      </c>
      <c r="N602" s="69">
        <v>4</v>
      </c>
      <c r="O602" s="69" t="s">
        <v>23</v>
      </c>
      <c r="P602" s="70">
        <f t="shared" si="30"/>
        <v>2.9428764080482935E-4</v>
      </c>
      <c r="Q602" s="11">
        <v>9.5712378904412858E-5</v>
      </c>
      <c r="R602" s="12">
        <v>7.6779361707572996E-5</v>
      </c>
      <c r="S602" s="13">
        <v>1.2179590019284351E-4</v>
      </c>
      <c r="T602" s="12">
        <v>0</v>
      </c>
      <c r="U602" s="14">
        <v>2.9428764080482935E-4</v>
      </c>
    </row>
    <row r="603" spans="1:21" ht="16.5" thickTop="1" thickBot="1">
      <c r="A603" s="65" t="s">
        <v>1228</v>
      </c>
      <c r="B603" s="66" t="s">
        <v>1229</v>
      </c>
      <c r="C603" s="67">
        <v>271.20999999999998</v>
      </c>
      <c r="D603" s="67">
        <v>275.20999999999998</v>
      </c>
      <c r="E603" s="67">
        <f t="shared" si="29"/>
        <v>273.20999999999998</v>
      </c>
      <c r="F603" s="68">
        <v>1310</v>
      </c>
      <c r="G603" s="68">
        <f t="shared" si="28"/>
        <v>1583.21</v>
      </c>
      <c r="H603" s="69">
        <v>183</v>
      </c>
      <c r="I603" s="73">
        <v>92</v>
      </c>
      <c r="J603" s="69">
        <v>0</v>
      </c>
      <c r="K603" s="69">
        <v>45</v>
      </c>
      <c r="L603" s="69">
        <v>15</v>
      </c>
      <c r="M603" s="69">
        <v>10</v>
      </c>
      <c r="N603" s="69">
        <v>40</v>
      </c>
      <c r="O603" s="69" t="s">
        <v>23</v>
      </c>
      <c r="P603" s="70">
        <f t="shared" si="30"/>
        <v>1.480981930485322E-4</v>
      </c>
      <c r="Q603" s="11">
        <v>2.510440017283588E-5</v>
      </c>
      <c r="R603" s="12">
        <v>5.6202492769943436E-5</v>
      </c>
      <c r="S603" s="13">
        <v>6.6791300105752889E-5</v>
      </c>
      <c r="T603" s="12">
        <v>0</v>
      </c>
      <c r="U603" s="14">
        <v>1.480981930485322E-4</v>
      </c>
    </row>
    <row r="604" spans="1:21" ht="16.5" thickTop="1" thickBot="1">
      <c r="A604" s="65" t="s">
        <v>1230</v>
      </c>
      <c r="B604" s="66" t="s">
        <v>1231</v>
      </c>
      <c r="C604" s="67">
        <v>7189.3</v>
      </c>
      <c r="D604" s="67">
        <v>7171</v>
      </c>
      <c r="E604" s="67">
        <f t="shared" si="29"/>
        <v>7180.15</v>
      </c>
      <c r="F604" s="68">
        <v>9060</v>
      </c>
      <c r="G604" s="68">
        <f t="shared" si="28"/>
        <v>16240.15</v>
      </c>
      <c r="H604" s="69">
        <v>675</v>
      </c>
      <c r="I604" s="73">
        <v>41</v>
      </c>
      <c r="J604" s="69">
        <v>0</v>
      </c>
      <c r="K604" s="69">
        <v>80</v>
      </c>
      <c r="L604" s="69">
        <v>0</v>
      </c>
      <c r="M604" s="69">
        <v>0</v>
      </c>
      <c r="N604" s="69">
        <v>250</v>
      </c>
      <c r="O604" s="69" t="s">
        <v>30</v>
      </c>
      <c r="P604" s="70">
        <f t="shared" si="30"/>
        <v>1.180980294720371E-3</v>
      </c>
      <c r="Q604" s="11">
        <v>2.5751430604081614E-4</v>
      </c>
      <c r="R604" s="12">
        <v>2.0730427661044712E-4</v>
      </c>
      <c r="S604" s="13">
        <v>6.0505060095799668E-4</v>
      </c>
      <c r="T604" s="12">
        <v>1.1111111111111112E-4</v>
      </c>
      <c r="U604" s="14">
        <v>1.180980294720371E-3</v>
      </c>
    </row>
    <row r="605" spans="1:21" ht="16.5" thickTop="1" thickBot="1">
      <c r="A605" s="65" t="s">
        <v>1232</v>
      </c>
      <c r="B605" s="66" t="s">
        <v>1233</v>
      </c>
      <c r="C605" s="67">
        <v>373.59999999999997</v>
      </c>
      <c r="D605" s="67">
        <v>360.51</v>
      </c>
      <c r="E605" s="67">
        <f t="shared" si="29"/>
        <v>367.05499999999995</v>
      </c>
      <c r="F605" s="68">
        <v>0</v>
      </c>
      <c r="G605" s="68">
        <f t="shared" si="28"/>
        <v>367.05499999999995</v>
      </c>
      <c r="H605" s="69">
        <v>779</v>
      </c>
      <c r="I605" s="73">
        <v>363</v>
      </c>
      <c r="J605" s="69">
        <v>0</v>
      </c>
      <c r="K605" s="69">
        <v>96</v>
      </c>
      <c r="L605" s="69">
        <v>0</v>
      </c>
      <c r="M605" s="69">
        <v>21</v>
      </c>
      <c r="N605" s="69">
        <v>26</v>
      </c>
      <c r="O605" s="69" t="s">
        <v>30</v>
      </c>
      <c r="P605" s="70">
        <f t="shared" si="30"/>
        <v>6.7539898881585777E-4</v>
      </c>
      <c r="Q605" s="11">
        <v>5.8202611185125606E-6</v>
      </c>
      <c r="R605" s="12">
        <v>2.3924449108079747E-4</v>
      </c>
      <c r="S605" s="13">
        <v>3.192231255054366E-4</v>
      </c>
      <c r="T605" s="12">
        <v>1.1111111111111112E-4</v>
      </c>
      <c r="U605" s="14">
        <v>6.7539898881585777E-4</v>
      </c>
    </row>
    <row r="606" spans="1:21" ht="16.5" thickTop="1" thickBot="1">
      <c r="A606" s="65" t="s">
        <v>1234</v>
      </c>
      <c r="B606" s="66" t="s">
        <v>1235</v>
      </c>
      <c r="C606" s="67">
        <v>2677.5</v>
      </c>
      <c r="D606" s="67">
        <v>2673</v>
      </c>
      <c r="E606" s="67">
        <f t="shared" si="29"/>
        <v>2675.25</v>
      </c>
      <c r="F606" s="68">
        <v>15464</v>
      </c>
      <c r="G606" s="68">
        <f t="shared" si="28"/>
        <v>18139.25</v>
      </c>
      <c r="H606" s="69">
        <v>405</v>
      </c>
      <c r="I606" s="73">
        <v>42</v>
      </c>
      <c r="J606" s="69">
        <v>0</v>
      </c>
      <c r="K606" s="69">
        <v>3</v>
      </c>
      <c r="L606" s="69">
        <v>0</v>
      </c>
      <c r="M606" s="69">
        <v>0</v>
      </c>
      <c r="N606" s="69">
        <v>0</v>
      </c>
      <c r="O606" s="69" t="s">
        <v>23</v>
      </c>
      <c r="P606" s="70">
        <f t="shared" si="30"/>
        <v>4.4056388814754833E-4</v>
      </c>
      <c r="Q606" s="11">
        <v>2.8762766205058909E-4</v>
      </c>
      <c r="R606" s="12">
        <v>1.3820285107363139E-4</v>
      </c>
      <c r="S606" s="13">
        <v>1.4733375023327842E-5</v>
      </c>
      <c r="T606" s="12">
        <v>0</v>
      </c>
      <c r="U606" s="14">
        <v>4.4056388814754833E-4</v>
      </c>
    </row>
    <row r="607" spans="1:21" ht="16.5" thickTop="1" thickBot="1">
      <c r="A607" s="65" t="s">
        <v>1236</v>
      </c>
      <c r="B607" s="66" t="s">
        <v>1237</v>
      </c>
      <c r="C607" s="67">
        <v>28310</v>
      </c>
      <c r="D607" s="67">
        <v>30217.5</v>
      </c>
      <c r="E607" s="67">
        <f t="shared" si="29"/>
        <v>29263.75</v>
      </c>
      <c r="F607" s="68">
        <v>23001</v>
      </c>
      <c r="G607" s="68">
        <f t="shared" si="28"/>
        <v>52264.75</v>
      </c>
      <c r="H607" s="69">
        <v>957</v>
      </c>
      <c r="I607" s="73">
        <v>234</v>
      </c>
      <c r="J607" s="69"/>
      <c r="K607" s="69"/>
      <c r="L607" s="69"/>
      <c r="M607" s="69"/>
      <c r="N607" s="69">
        <v>54</v>
      </c>
      <c r="O607" s="69" t="s">
        <v>23</v>
      </c>
      <c r="P607" s="70">
        <f t="shared" si="30"/>
        <v>1.2724512224847801E-3</v>
      </c>
      <c r="Q607" s="11">
        <v>8.2874362777725255E-4</v>
      </c>
      <c r="R607" s="12">
        <v>3.0619609448980114E-4</v>
      </c>
      <c r="S607" s="13">
        <v>1.3751150021772655E-4</v>
      </c>
      <c r="T607" s="12">
        <v>0</v>
      </c>
      <c r="U607" s="14">
        <v>1.2724512224847801E-3</v>
      </c>
    </row>
    <row r="608" spans="1:21" ht="16.5" thickTop="1" thickBot="1">
      <c r="A608" s="65" t="s">
        <v>1238</v>
      </c>
      <c r="B608" s="66" t="s">
        <v>1239</v>
      </c>
      <c r="C608" s="67">
        <v>19009</v>
      </c>
      <c r="D608" s="67">
        <v>33909</v>
      </c>
      <c r="E608" s="67">
        <f t="shared" si="29"/>
        <v>26459</v>
      </c>
      <c r="F608" s="68">
        <v>0</v>
      </c>
      <c r="G608" s="68">
        <f t="shared" si="28"/>
        <v>26459</v>
      </c>
      <c r="H608" s="69">
        <v>250</v>
      </c>
      <c r="I608" s="73">
        <v>138</v>
      </c>
      <c r="J608" s="69">
        <v>0</v>
      </c>
      <c r="K608" s="69">
        <v>35</v>
      </c>
      <c r="L608" s="69">
        <v>0</v>
      </c>
      <c r="M608" s="69">
        <v>0</v>
      </c>
      <c r="N608" s="69">
        <v>20</v>
      </c>
      <c r="O608" s="69" t="s">
        <v>30</v>
      </c>
      <c r="P608" s="70">
        <f t="shared" si="30"/>
        <v>6.5655271371450592E-4</v>
      </c>
      <c r="Q608" s="11">
        <v>4.1955099081806229E-4</v>
      </c>
      <c r="R608" s="12">
        <v>7.6779361707572996E-5</v>
      </c>
      <c r="S608" s="13">
        <v>4.9111250077759476E-5</v>
      </c>
      <c r="T608" s="12">
        <v>1.1111111111111112E-4</v>
      </c>
      <c r="U608" s="14">
        <v>6.5655271371450592E-4</v>
      </c>
    </row>
    <row r="609" spans="1:21" ht="16.5" thickTop="1" thickBot="1">
      <c r="A609" s="65" t="s">
        <v>1240</v>
      </c>
      <c r="B609" s="66" t="s">
        <v>1241</v>
      </c>
      <c r="C609" s="67">
        <v>12015</v>
      </c>
      <c r="D609" s="67">
        <v>12662.07</v>
      </c>
      <c r="E609" s="67">
        <f t="shared" si="29"/>
        <v>12338.535</v>
      </c>
      <c r="F609" s="68">
        <v>9923</v>
      </c>
      <c r="G609" s="68">
        <f t="shared" si="28"/>
        <v>22261.535</v>
      </c>
      <c r="H609" s="69">
        <v>3000</v>
      </c>
      <c r="I609" s="73">
        <v>538</v>
      </c>
      <c r="J609" s="69">
        <v>0</v>
      </c>
      <c r="K609" s="69">
        <v>0</v>
      </c>
      <c r="L609" s="69">
        <v>0</v>
      </c>
      <c r="M609" s="69">
        <v>0</v>
      </c>
      <c r="N609" s="69">
        <v>17</v>
      </c>
      <c r="O609" s="69" t="s">
        <v>23</v>
      </c>
      <c r="P609" s="70">
        <f t="shared" si="30"/>
        <v>1.4161876187358451E-3</v>
      </c>
      <c r="Q609" s="11">
        <v>3.5299327511927785E-4</v>
      </c>
      <c r="R609" s="12">
        <v>7.616512681391242E-4</v>
      </c>
      <c r="S609" s="13">
        <v>3.0154307547744318E-4</v>
      </c>
      <c r="T609" s="12">
        <v>0</v>
      </c>
      <c r="U609" s="14">
        <v>1.4161876187358451E-3</v>
      </c>
    </row>
    <row r="610" spans="1:21" ht="16.5" thickTop="1" thickBot="1">
      <c r="A610" s="65" t="s">
        <v>1242</v>
      </c>
      <c r="B610" s="66" t="s">
        <v>1243</v>
      </c>
      <c r="C610" s="67">
        <v>13065</v>
      </c>
      <c r="D610" s="67">
        <v>12954</v>
      </c>
      <c r="E610" s="67">
        <f t="shared" si="29"/>
        <v>13009.5</v>
      </c>
      <c r="F610" s="68">
        <v>6084</v>
      </c>
      <c r="G610" s="68">
        <f t="shared" si="28"/>
        <v>19093.5</v>
      </c>
      <c r="H610" s="69">
        <v>450</v>
      </c>
      <c r="I610" s="73">
        <v>369</v>
      </c>
      <c r="J610" s="69">
        <v>0</v>
      </c>
      <c r="K610" s="69">
        <v>10</v>
      </c>
      <c r="L610" s="69">
        <v>32</v>
      </c>
      <c r="M610" s="69">
        <v>0</v>
      </c>
      <c r="N610" s="69">
        <v>142</v>
      </c>
      <c r="O610" s="69" t="s">
        <v>30</v>
      </c>
      <c r="P610" s="70">
        <f t="shared" si="30"/>
        <v>8.9290490401505696E-4</v>
      </c>
      <c r="Q610" s="11">
        <v>3.027588662906638E-4</v>
      </c>
      <c r="R610" s="12">
        <v>1.3820285107363139E-4</v>
      </c>
      <c r="S610" s="13">
        <v>3.4083207553965077E-4</v>
      </c>
      <c r="T610" s="12">
        <v>1.1111111111111112E-4</v>
      </c>
      <c r="U610" s="14">
        <v>8.9290490401505696E-4</v>
      </c>
    </row>
    <row r="611" spans="1:21" ht="16.5" thickTop="1" thickBot="1">
      <c r="A611" s="65" t="s">
        <v>1244</v>
      </c>
      <c r="B611" s="66" t="s">
        <v>1245</v>
      </c>
      <c r="C611" s="67">
        <v>1381</v>
      </c>
      <c r="D611" s="67">
        <v>1479</v>
      </c>
      <c r="E611" s="67">
        <f t="shared" si="29"/>
        <v>1430</v>
      </c>
      <c r="F611" s="68">
        <v>35049</v>
      </c>
      <c r="G611" s="68">
        <f t="shared" si="28"/>
        <v>36479</v>
      </c>
      <c r="H611" s="69">
        <v>850</v>
      </c>
      <c r="I611" s="73">
        <v>232</v>
      </c>
      <c r="J611" s="69">
        <v>0</v>
      </c>
      <c r="K611" s="69">
        <v>250</v>
      </c>
      <c r="L611" s="69">
        <v>0</v>
      </c>
      <c r="M611" s="69"/>
      <c r="N611" s="69">
        <v>10</v>
      </c>
      <c r="O611" s="69" t="s">
        <v>23</v>
      </c>
      <c r="P611" s="70">
        <f t="shared" si="30"/>
        <v>1.2156765869824017E-3</v>
      </c>
      <c r="Q611" s="11">
        <v>5.7843458158101573E-4</v>
      </c>
      <c r="R611" s="12">
        <v>2.6104982980574822E-4</v>
      </c>
      <c r="S611" s="13">
        <v>3.761921755956376E-4</v>
      </c>
      <c r="T611" s="12">
        <v>0</v>
      </c>
      <c r="U611" s="14">
        <v>1.2156765869824017E-3</v>
      </c>
    </row>
    <row r="612" spans="1:21" ht="16.5" thickTop="1" thickBot="1">
      <c r="A612" s="65" t="s">
        <v>1246</v>
      </c>
      <c r="B612" s="66" t="s">
        <v>1247</v>
      </c>
      <c r="C612" s="67">
        <v>31316</v>
      </c>
      <c r="D612" s="67">
        <v>64070</v>
      </c>
      <c r="E612" s="67">
        <f t="shared" si="29"/>
        <v>47693</v>
      </c>
      <c r="F612" s="68">
        <v>65739</v>
      </c>
      <c r="G612" s="68">
        <f t="shared" si="28"/>
        <v>113432</v>
      </c>
      <c r="H612" s="69">
        <v>1825</v>
      </c>
      <c r="I612" s="73">
        <v>244</v>
      </c>
      <c r="J612" s="69">
        <v>0</v>
      </c>
      <c r="K612" s="69">
        <v>290</v>
      </c>
      <c r="L612" s="69">
        <v>0</v>
      </c>
      <c r="M612" s="69">
        <v>0</v>
      </c>
      <c r="N612" s="69">
        <v>160</v>
      </c>
      <c r="O612" s="69" t="s">
        <v>30</v>
      </c>
      <c r="P612" s="70">
        <f t="shared" si="30"/>
        <v>2.7806345967208612E-3</v>
      </c>
      <c r="Q612" s="11">
        <v>1.7986510446530272E-3</v>
      </c>
      <c r="R612" s="12">
        <v>5.6048934046528287E-4</v>
      </c>
      <c r="S612" s="13">
        <v>3.1038310049143989E-4</v>
      </c>
      <c r="T612" s="12">
        <v>1.1111111111111112E-4</v>
      </c>
      <c r="U612" s="14">
        <v>2.7806345967208612E-3</v>
      </c>
    </row>
    <row r="613" spans="1:21" ht="16.5" thickTop="1" thickBot="1">
      <c r="A613" s="65" t="s">
        <v>31</v>
      </c>
      <c r="B613" s="66" t="s">
        <v>1248</v>
      </c>
      <c r="C613" s="67">
        <v>995.87</v>
      </c>
      <c r="D613" s="67">
        <v>1865.9199999999989</v>
      </c>
      <c r="E613" s="67">
        <f t="shared" si="29"/>
        <v>1430.8949999999995</v>
      </c>
      <c r="F613" s="68">
        <v>12944</v>
      </c>
      <c r="G613" s="68">
        <f t="shared" si="28"/>
        <v>14374.895</v>
      </c>
      <c r="H613" s="69">
        <v>850</v>
      </c>
      <c r="I613" s="73">
        <v>241</v>
      </c>
      <c r="J613" s="69">
        <v>0</v>
      </c>
      <c r="K613" s="69">
        <v>102</v>
      </c>
      <c r="L613" s="69">
        <v>0</v>
      </c>
      <c r="M613" s="69">
        <v>0</v>
      </c>
      <c r="N613" s="69">
        <v>90</v>
      </c>
      <c r="O613" s="69" t="s">
        <v>30</v>
      </c>
      <c r="P613" s="70">
        <f t="shared" si="30"/>
        <v>8.8592603457704673E-4</v>
      </c>
      <c r="Q613" s="11">
        <v>2.2793761820762726E-4</v>
      </c>
      <c r="R613" s="12">
        <v>2.6104982980574822E-4</v>
      </c>
      <c r="S613" s="13">
        <v>2.8582747545256013E-4</v>
      </c>
      <c r="T613" s="12">
        <v>1.1111111111111112E-4</v>
      </c>
      <c r="U613" s="14">
        <v>8.8592603457704673E-4</v>
      </c>
    </row>
    <row r="614" spans="1:21" ht="16.5" thickTop="1" thickBot="1">
      <c r="A614" s="65" t="s">
        <v>1249</v>
      </c>
      <c r="B614" s="66" t="s">
        <v>1250</v>
      </c>
      <c r="C614" s="67">
        <v>2294</v>
      </c>
      <c r="D614" s="67">
        <v>2259</v>
      </c>
      <c r="E614" s="67">
        <f t="shared" si="29"/>
        <v>2276.5</v>
      </c>
      <c r="F614" s="68">
        <v>27117</v>
      </c>
      <c r="G614" s="68">
        <f t="shared" si="28"/>
        <v>29393.5</v>
      </c>
      <c r="H614" s="69">
        <v>1400</v>
      </c>
      <c r="I614" s="73">
        <v>765</v>
      </c>
      <c r="J614" s="69">
        <v>0</v>
      </c>
      <c r="K614" s="69">
        <v>20</v>
      </c>
      <c r="L614" s="69">
        <v>0</v>
      </c>
      <c r="M614" s="69">
        <v>0</v>
      </c>
      <c r="N614" s="69">
        <v>25</v>
      </c>
      <c r="O614" s="69" t="s">
        <v>30</v>
      </c>
      <c r="P614" s="70">
        <f t="shared" si="30"/>
        <v>1.377456680133167E-3</v>
      </c>
      <c r="Q614" s="11">
        <v>4.6608231787334043E-4</v>
      </c>
      <c r="R614" s="12">
        <v>4.2996442556240884E-4</v>
      </c>
      <c r="S614" s="13">
        <v>3.7029882558630648E-4</v>
      </c>
      <c r="T614" s="12">
        <v>1.1111111111111112E-4</v>
      </c>
      <c r="U614" s="14">
        <v>1.377456680133167E-3</v>
      </c>
    </row>
    <row r="615" spans="1:21" ht="25.5" thickTop="1" thickBot="1">
      <c r="A615" s="65" t="s">
        <v>1251</v>
      </c>
      <c r="B615" s="66" t="s">
        <v>1252</v>
      </c>
      <c r="C615" s="67">
        <v>7227</v>
      </c>
      <c r="D615" s="67">
        <v>7527</v>
      </c>
      <c r="E615" s="67">
        <f t="shared" si="29"/>
        <v>7377</v>
      </c>
      <c r="F615" s="68">
        <v>13368</v>
      </c>
      <c r="G615" s="68">
        <f t="shared" si="28"/>
        <v>20745</v>
      </c>
      <c r="H615" s="69">
        <v>1300</v>
      </c>
      <c r="I615" s="73">
        <v>244</v>
      </c>
      <c r="J615" s="69">
        <v>0</v>
      </c>
      <c r="K615" s="69">
        <v>400</v>
      </c>
      <c r="L615" s="69">
        <v>500</v>
      </c>
      <c r="M615" s="69">
        <v>0</v>
      </c>
      <c r="N615" s="69">
        <v>60</v>
      </c>
      <c r="O615" s="69" t="s">
        <v>30</v>
      </c>
      <c r="P615" s="70">
        <f t="shared" si="30"/>
        <v>2.1918337359361256E-3</v>
      </c>
      <c r="Q615" s="11">
        <v>3.2894611680413856E-4</v>
      </c>
      <c r="R615" s="12">
        <v>3.9925268087937963E-4</v>
      </c>
      <c r="S615" s="13">
        <v>1.3525238271414961E-3</v>
      </c>
      <c r="T615" s="12">
        <v>1.1111111111111112E-4</v>
      </c>
      <c r="U615" s="14">
        <v>2.1918337359361256E-3</v>
      </c>
    </row>
    <row r="616" spans="1:21" ht="16.5" thickTop="1" thickBot="1">
      <c r="A616" s="65" t="s">
        <v>1253</v>
      </c>
      <c r="B616" s="66" t="s">
        <v>1254</v>
      </c>
      <c r="C616" s="67">
        <v>2625.5</v>
      </c>
      <c r="D616" s="67">
        <v>5849.3</v>
      </c>
      <c r="E616" s="67">
        <f t="shared" si="29"/>
        <v>4237.3999999999996</v>
      </c>
      <c r="F616" s="68">
        <v>49060</v>
      </c>
      <c r="G616" s="68">
        <f t="shared" si="28"/>
        <v>53297.4</v>
      </c>
      <c r="H616" s="69">
        <v>5142</v>
      </c>
      <c r="I616" s="73">
        <v>1354</v>
      </c>
      <c r="J616" s="69">
        <v>0</v>
      </c>
      <c r="K616" s="69">
        <v>0</v>
      </c>
      <c r="L616" s="69">
        <v>1306</v>
      </c>
      <c r="M616" s="69">
        <v>0</v>
      </c>
      <c r="N616" s="69">
        <v>160</v>
      </c>
      <c r="O616" s="69" t="s">
        <v>30</v>
      </c>
      <c r="P616" s="70">
        <f t="shared" si="30"/>
        <v>4.2720008185088976E-3</v>
      </c>
      <c r="Q616" s="11">
        <v>8.4511799304684977E-4</v>
      </c>
      <c r="R616" s="12">
        <v>1.5791979116013615E-3</v>
      </c>
      <c r="S616" s="13">
        <v>1.7365738027495751E-3</v>
      </c>
      <c r="T616" s="12">
        <v>1.1111111111111112E-4</v>
      </c>
      <c r="U616" s="14">
        <v>4.2720008185088976E-3</v>
      </c>
    </row>
    <row r="617" spans="1:21" ht="16.5" thickTop="1" thickBot="1">
      <c r="A617" s="65" t="s">
        <v>1255</v>
      </c>
      <c r="B617" s="66" t="s">
        <v>1256</v>
      </c>
      <c r="C617" s="67">
        <v>5158</v>
      </c>
      <c r="D617" s="67">
        <v>5130.6000000000004</v>
      </c>
      <c r="E617" s="67">
        <f t="shared" si="29"/>
        <v>5144.3</v>
      </c>
      <c r="F617" s="68">
        <v>2650</v>
      </c>
      <c r="G617" s="68">
        <f t="shared" si="28"/>
        <v>7794.3</v>
      </c>
      <c r="H617" s="69">
        <v>2167</v>
      </c>
      <c r="I617" s="73">
        <v>438</v>
      </c>
      <c r="J617" s="69">
        <v>0</v>
      </c>
      <c r="K617" s="69">
        <v>401</v>
      </c>
      <c r="L617" s="69">
        <v>0</v>
      </c>
      <c r="M617" s="69">
        <v>16</v>
      </c>
      <c r="N617" s="69">
        <v>5</v>
      </c>
      <c r="O617" s="69" t="s">
        <v>23</v>
      </c>
      <c r="P617" s="70">
        <f t="shared" si="30"/>
        <v>1.1353090579695872E-3</v>
      </c>
      <c r="Q617" s="11">
        <v>1.2359145423988899E-4</v>
      </c>
      <c r="R617" s="12">
        <v>7.0329895324136875E-4</v>
      </c>
      <c r="S617" s="13">
        <v>3.0841865048832952E-4</v>
      </c>
      <c r="T617" s="12">
        <v>0</v>
      </c>
      <c r="U617" s="14">
        <v>1.1353090579695872E-3</v>
      </c>
    </row>
    <row r="618" spans="1:21" ht="16.5" thickTop="1" thickBot="1">
      <c r="A618" s="65" t="s">
        <v>1257</v>
      </c>
      <c r="B618" s="66" t="s">
        <v>1258</v>
      </c>
      <c r="C618" s="67">
        <v>949.5</v>
      </c>
      <c r="D618" s="67">
        <v>1013.7</v>
      </c>
      <c r="E618" s="67">
        <f t="shared" si="29"/>
        <v>981.6</v>
      </c>
      <c r="F618" s="68">
        <v>17470</v>
      </c>
      <c r="G618" s="68">
        <f t="shared" si="28"/>
        <v>18451.599999999999</v>
      </c>
      <c r="H618" s="69">
        <v>2700</v>
      </c>
      <c r="I618" s="73">
        <v>243</v>
      </c>
      <c r="J618" s="69">
        <v>0</v>
      </c>
      <c r="K618" s="69">
        <v>200</v>
      </c>
      <c r="L618" s="69">
        <v>50</v>
      </c>
      <c r="M618" s="69">
        <v>0</v>
      </c>
      <c r="N618" s="69">
        <v>100</v>
      </c>
      <c r="O618" s="69" t="s">
        <v>30</v>
      </c>
      <c r="P618" s="70">
        <f t="shared" si="30"/>
        <v>1.5835630284695506E-3</v>
      </c>
      <c r="Q618" s="11">
        <v>2.9258048536144821E-4</v>
      </c>
      <c r="R618" s="12">
        <v>8.2921710644178847E-4</v>
      </c>
      <c r="S618" s="13">
        <v>3.5065432555520269E-4</v>
      </c>
      <c r="T618" s="12">
        <v>1.1111111111111112E-4</v>
      </c>
      <c r="U618" s="14">
        <v>1.5835630284695506E-3</v>
      </c>
    </row>
    <row r="619" spans="1:21" ht="16.5" thickTop="1" thickBot="1">
      <c r="A619" s="65" t="s">
        <v>214</v>
      </c>
      <c r="B619" s="66" t="s">
        <v>1259</v>
      </c>
      <c r="C619" s="67">
        <v>3790</v>
      </c>
      <c r="D619" s="67">
        <v>7690</v>
      </c>
      <c r="E619" s="67">
        <f t="shared" si="29"/>
        <v>5740</v>
      </c>
      <c r="F619" s="68">
        <v>5741</v>
      </c>
      <c r="G619" s="68">
        <f t="shared" si="28"/>
        <v>11481</v>
      </c>
      <c r="H619" s="69">
        <v>4035</v>
      </c>
      <c r="I619" s="73">
        <v>327</v>
      </c>
      <c r="J619" s="69">
        <v>0</v>
      </c>
      <c r="K619" s="69">
        <v>0</v>
      </c>
      <c r="L619" s="69">
        <v>0</v>
      </c>
      <c r="M619" s="69">
        <v>0</v>
      </c>
      <c r="N619" s="69">
        <v>414</v>
      </c>
      <c r="O619" s="69" t="s">
        <v>23</v>
      </c>
      <c r="P619" s="70">
        <f t="shared" si="30"/>
        <v>2.0685553242395364E-3</v>
      </c>
      <c r="Q619" s="11">
        <v>1.8205015025443794E-4</v>
      </c>
      <c r="R619" s="12">
        <v>1.2392188979602284E-3</v>
      </c>
      <c r="S619" s="13">
        <v>6.4728627602486991E-4</v>
      </c>
      <c r="T619" s="12">
        <v>0</v>
      </c>
      <c r="U619" s="14">
        <v>2.0685553242395364E-3</v>
      </c>
    </row>
    <row r="620" spans="1:21" ht="16.5" thickTop="1" thickBot="1">
      <c r="A620" s="65" t="s">
        <v>1260</v>
      </c>
      <c r="B620" s="66" t="s">
        <v>1261</v>
      </c>
      <c r="C620" s="67">
        <v>624</v>
      </c>
      <c r="D620" s="67">
        <v>795</v>
      </c>
      <c r="E620" s="67">
        <f t="shared" si="29"/>
        <v>709.5</v>
      </c>
      <c r="F620" s="68">
        <v>6928</v>
      </c>
      <c r="G620" s="68">
        <f t="shared" si="28"/>
        <v>7637.5</v>
      </c>
      <c r="H620" s="69">
        <v>600</v>
      </c>
      <c r="I620" s="73">
        <v>244</v>
      </c>
      <c r="J620" s="69">
        <v>0</v>
      </c>
      <c r="K620" s="69">
        <v>0</v>
      </c>
      <c r="L620" s="69">
        <v>0</v>
      </c>
      <c r="M620" s="69">
        <v>0</v>
      </c>
      <c r="N620" s="69">
        <v>2</v>
      </c>
      <c r="O620" s="69" t="s">
        <v>30</v>
      </c>
      <c r="P620" s="70">
        <f t="shared" si="30"/>
        <v>5.0685141153320769E-4</v>
      </c>
      <c r="Q620" s="11">
        <v>1.2110513218084399E-4</v>
      </c>
      <c r="R620" s="12">
        <v>1.8427046809817521E-4</v>
      </c>
      <c r="S620" s="13">
        <v>9.0364700143077443E-5</v>
      </c>
      <c r="T620" s="12">
        <v>1.1111111111111112E-4</v>
      </c>
      <c r="U620" s="14">
        <v>5.0685141153320769E-4</v>
      </c>
    </row>
    <row r="621" spans="1:21" ht="16.5" thickTop="1" thickBot="1">
      <c r="A621" s="65" t="s">
        <v>1262</v>
      </c>
      <c r="B621" s="66" t="s">
        <v>1263</v>
      </c>
      <c r="C621" s="67">
        <v>6961</v>
      </c>
      <c r="D621" s="67">
        <v>6521</v>
      </c>
      <c r="E621" s="67">
        <f t="shared" si="29"/>
        <v>6741</v>
      </c>
      <c r="F621" s="68">
        <v>4974</v>
      </c>
      <c r="G621" s="68">
        <f t="shared" si="28"/>
        <v>11715</v>
      </c>
      <c r="H621" s="69">
        <v>615</v>
      </c>
      <c r="I621" s="73">
        <v>318</v>
      </c>
      <c r="J621" s="69">
        <v>0</v>
      </c>
      <c r="K621" s="69">
        <v>85</v>
      </c>
      <c r="L621" s="69">
        <v>0</v>
      </c>
      <c r="M621" s="69">
        <v>56</v>
      </c>
      <c r="N621" s="69">
        <v>175</v>
      </c>
      <c r="O621" s="69" t="s">
        <v>23</v>
      </c>
      <c r="P621" s="70">
        <f t="shared" si="30"/>
        <v>8.0779906085453202E-4</v>
      </c>
      <c r="Q621" s="11">
        <v>1.8576060536806379E-4</v>
      </c>
      <c r="R621" s="12">
        <v>1.8887722980062959E-4</v>
      </c>
      <c r="S621" s="13">
        <v>4.3316122568583861E-4</v>
      </c>
      <c r="T621" s="12">
        <v>0</v>
      </c>
      <c r="U621" s="14">
        <v>8.0779906085453202E-4</v>
      </c>
    </row>
    <row r="622" spans="1:21" ht="16.5" thickTop="1" thickBot="1">
      <c r="A622" s="65" t="s">
        <v>1264</v>
      </c>
      <c r="B622" s="66" t="s">
        <v>1265</v>
      </c>
      <c r="C622" s="67">
        <v>67719</v>
      </c>
      <c r="D622" s="67">
        <v>76170.559999999998</v>
      </c>
      <c r="E622" s="67">
        <f t="shared" si="29"/>
        <v>71944.78</v>
      </c>
      <c r="F622" s="68">
        <v>233478</v>
      </c>
      <c r="G622" s="68">
        <f t="shared" si="28"/>
        <v>305422.78000000003</v>
      </c>
      <c r="H622" s="69">
        <v>2000</v>
      </c>
      <c r="I622" s="73">
        <v>379</v>
      </c>
      <c r="J622" s="69">
        <v>0</v>
      </c>
      <c r="K622" s="69">
        <v>149</v>
      </c>
      <c r="L622" s="69">
        <v>0</v>
      </c>
      <c r="M622" s="69">
        <v>0</v>
      </c>
      <c r="N622" s="69">
        <v>20</v>
      </c>
      <c r="O622" s="69" t="s">
        <v>23</v>
      </c>
      <c r="P622" s="70">
        <f t="shared" si="30"/>
        <v>5.8294790062962641E-3</v>
      </c>
      <c r="Q622" s="11">
        <v>4.8429808370462632E-3</v>
      </c>
      <c r="R622" s="12">
        <v>6.1423489366058397E-4</v>
      </c>
      <c r="S622" s="13">
        <v>3.7226327558941686E-4</v>
      </c>
      <c r="T622" s="12">
        <v>0</v>
      </c>
      <c r="U622" s="14">
        <v>5.8294790062962641E-3</v>
      </c>
    </row>
    <row r="623" spans="1:21" ht="16.5" thickTop="1" thickBot="1">
      <c r="A623" s="65" t="s">
        <v>1266</v>
      </c>
      <c r="B623" s="66" t="s">
        <v>1267</v>
      </c>
      <c r="C623" s="67">
        <v>7568.5</v>
      </c>
      <c r="D623" s="67">
        <v>11289.5</v>
      </c>
      <c r="E623" s="67">
        <f t="shared" si="29"/>
        <v>9429</v>
      </c>
      <c r="F623" s="68">
        <v>6642</v>
      </c>
      <c r="G623" s="68">
        <f t="shared" si="28"/>
        <v>16071</v>
      </c>
      <c r="H623" s="69">
        <v>400</v>
      </c>
      <c r="I623" s="73">
        <v>242</v>
      </c>
      <c r="J623" s="69">
        <v>0</v>
      </c>
      <c r="K623" s="69">
        <v>0</v>
      </c>
      <c r="L623" s="69">
        <v>0</v>
      </c>
      <c r="M623" s="69">
        <v>0</v>
      </c>
      <c r="N623" s="69">
        <v>20</v>
      </c>
      <c r="O623" s="69" t="s">
        <v>30</v>
      </c>
      <c r="P623" s="70">
        <f t="shared" si="30"/>
        <v>7.019330695870338E-4</v>
      </c>
      <c r="Q623" s="11">
        <v>2.5483215440632977E-4</v>
      </c>
      <c r="R623" s="12">
        <v>1.2284697873211681E-4</v>
      </c>
      <c r="S623" s="13">
        <v>2.1314282533747614E-4</v>
      </c>
      <c r="T623" s="12">
        <v>1.1111111111111112E-4</v>
      </c>
      <c r="U623" s="14">
        <v>7.019330695870338E-4</v>
      </c>
    </row>
    <row r="624" spans="1:21" ht="16.5" thickTop="1" thickBot="1">
      <c r="A624" s="65" t="s">
        <v>1268</v>
      </c>
      <c r="B624" s="66" t="s">
        <v>1269</v>
      </c>
      <c r="C624" s="67">
        <v>7183</v>
      </c>
      <c r="D624" s="67">
        <v>8935</v>
      </c>
      <c r="E624" s="67">
        <f t="shared" si="29"/>
        <v>8059</v>
      </c>
      <c r="F624" s="68">
        <v>9776</v>
      </c>
      <c r="G624" s="68">
        <f t="shared" si="28"/>
        <v>17835</v>
      </c>
      <c r="H624" s="69">
        <v>485</v>
      </c>
      <c r="I624" s="73">
        <v>147</v>
      </c>
      <c r="J624" s="69">
        <v>0</v>
      </c>
      <c r="K624" s="69">
        <v>20</v>
      </c>
      <c r="L624" s="69">
        <v>0</v>
      </c>
      <c r="M624" s="69">
        <v>0</v>
      </c>
      <c r="N624" s="69">
        <v>10</v>
      </c>
      <c r="O624" s="69" t="s">
        <v>23</v>
      </c>
      <c r="P624" s="70">
        <f t="shared" si="30"/>
        <v>5.2113771442480021E-4</v>
      </c>
      <c r="Q624" s="11">
        <v>2.8280327757058624E-4</v>
      </c>
      <c r="R624" s="12">
        <v>1.4895196171269164E-4</v>
      </c>
      <c r="S624" s="13">
        <v>8.9382475141522256E-5</v>
      </c>
      <c r="T624" s="12">
        <v>0</v>
      </c>
      <c r="U624" s="14">
        <v>5.2113771442480021E-4</v>
      </c>
    </row>
    <row r="625" spans="1:21" ht="25.5" thickTop="1" thickBot="1">
      <c r="A625" s="65" t="s">
        <v>1270</v>
      </c>
      <c r="B625" s="66" t="s">
        <v>1271</v>
      </c>
      <c r="C625" s="67">
        <v>3074</v>
      </c>
      <c r="D625" s="67">
        <v>2994</v>
      </c>
      <c r="E625" s="67">
        <f t="shared" si="29"/>
        <v>3034</v>
      </c>
      <c r="F625" s="68">
        <v>3166</v>
      </c>
      <c r="G625" s="68">
        <f t="shared" si="28"/>
        <v>6200</v>
      </c>
      <c r="H625" s="69">
        <v>1750</v>
      </c>
      <c r="I625" s="73">
        <v>351</v>
      </c>
      <c r="J625" s="69">
        <v>0</v>
      </c>
      <c r="K625" s="69">
        <v>170</v>
      </c>
      <c r="L625" s="69">
        <v>0</v>
      </c>
      <c r="M625" s="69">
        <v>0</v>
      </c>
      <c r="N625" s="69">
        <v>30</v>
      </c>
      <c r="O625" s="69" t="s">
        <v>30</v>
      </c>
      <c r="P625" s="70">
        <f t="shared" si="30"/>
        <v>1.0101141473462135E-3</v>
      </c>
      <c r="Q625" s="11">
        <v>9.831120386530051E-5</v>
      </c>
      <c r="R625" s="12">
        <v>5.3745553195301099E-4</v>
      </c>
      <c r="S625" s="13">
        <v>2.6323630041679081E-4</v>
      </c>
      <c r="T625" s="12">
        <v>1.1111111111111112E-4</v>
      </c>
      <c r="U625" s="14">
        <v>1.0101141473462135E-3</v>
      </c>
    </row>
    <row r="626" spans="1:21" ht="25.5" thickTop="1" thickBot="1">
      <c r="A626" s="65" t="s">
        <v>1272</v>
      </c>
      <c r="B626" s="66" t="s">
        <v>1273</v>
      </c>
      <c r="C626" s="67">
        <v>284</v>
      </c>
      <c r="D626" s="67">
        <v>1234.5</v>
      </c>
      <c r="E626" s="67">
        <f t="shared" si="29"/>
        <v>759.25</v>
      </c>
      <c r="F626" s="68">
        <v>16364</v>
      </c>
      <c r="G626" s="68">
        <f t="shared" si="28"/>
        <v>17123.25</v>
      </c>
      <c r="H626" s="69">
        <v>224</v>
      </c>
      <c r="I626" s="73">
        <v>233</v>
      </c>
      <c r="J626" s="69">
        <v>0</v>
      </c>
      <c r="K626" s="69">
        <v>90</v>
      </c>
      <c r="L626" s="69">
        <v>0</v>
      </c>
      <c r="M626" s="69">
        <v>0</v>
      </c>
      <c r="N626" s="69">
        <v>6</v>
      </c>
      <c r="O626" s="69" t="s">
        <v>30</v>
      </c>
      <c r="P626" s="70">
        <f t="shared" si="30"/>
        <v>6.2920545441589345E-4</v>
      </c>
      <c r="Q626" s="11">
        <v>2.7151730993330762E-4</v>
      </c>
      <c r="R626" s="12">
        <v>6.8794308089985414E-5</v>
      </c>
      <c r="S626" s="13">
        <v>1.777827252814893E-4</v>
      </c>
      <c r="T626" s="12">
        <v>1.1111111111111112E-4</v>
      </c>
      <c r="U626" s="14">
        <v>6.2920545441589345E-4</v>
      </c>
    </row>
    <row r="627" spans="1:21" ht="25.5" thickTop="1" thickBot="1">
      <c r="A627" s="65" t="s">
        <v>1274</v>
      </c>
      <c r="B627" s="66" t="s">
        <v>1275</v>
      </c>
      <c r="C627" s="67">
        <v>1092</v>
      </c>
      <c r="D627" s="67">
        <v>1104.6999999999991</v>
      </c>
      <c r="E627" s="67">
        <f t="shared" si="29"/>
        <v>1098.3499999999995</v>
      </c>
      <c r="F627" s="68">
        <v>556</v>
      </c>
      <c r="G627" s="68">
        <f t="shared" si="28"/>
        <v>1654.3499999999995</v>
      </c>
      <c r="H627" s="69">
        <v>780</v>
      </c>
      <c r="I627" s="73">
        <v>354</v>
      </c>
      <c r="J627" s="69">
        <v>0</v>
      </c>
      <c r="K627" s="69">
        <v>135</v>
      </c>
      <c r="L627" s="69">
        <v>110</v>
      </c>
      <c r="M627" s="69">
        <v>170</v>
      </c>
      <c r="N627" s="69">
        <v>75</v>
      </c>
      <c r="O627" s="69" t="s">
        <v>30</v>
      </c>
      <c r="P627" s="70">
        <f t="shared" si="30"/>
        <v>9.9766136257557997E-4</v>
      </c>
      <c r="Q627" s="11">
        <v>2.623244195396127E-5</v>
      </c>
      <c r="R627" s="12">
        <v>2.3955160852762777E-4</v>
      </c>
      <c r="S627" s="13">
        <v>6.2076620098287978E-4</v>
      </c>
      <c r="T627" s="12">
        <v>1.1111111111111112E-4</v>
      </c>
      <c r="U627" s="14">
        <v>9.9766136257557997E-4</v>
      </c>
    </row>
    <row r="628" spans="1:21" ht="25.5" thickTop="1" thickBot="1">
      <c r="A628" s="65" t="s">
        <v>1276</v>
      </c>
      <c r="B628" s="66" t="s">
        <v>1277</v>
      </c>
      <c r="C628" s="67">
        <v>48285</v>
      </c>
      <c r="D628" s="67">
        <v>46586</v>
      </c>
      <c r="E628" s="67">
        <f t="shared" si="29"/>
        <v>47435.5</v>
      </c>
      <c r="F628" s="68">
        <v>88829</v>
      </c>
      <c r="G628" s="68">
        <f t="shared" si="28"/>
        <v>136264.5</v>
      </c>
      <c r="H628" s="69">
        <v>2228</v>
      </c>
      <c r="I628" s="73">
        <v>608</v>
      </c>
      <c r="J628" s="69">
        <v>0</v>
      </c>
      <c r="K628" s="69">
        <v>1384</v>
      </c>
      <c r="L628" s="69">
        <v>852</v>
      </c>
      <c r="M628" s="69">
        <v>0</v>
      </c>
      <c r="N628" s="69">
        <v>285</v>
      </c>
      <c r="O628" s="69" t="s">
        <v>30</v>
      </c>
      <c r="P628" s="70">
        <f t="shared" si="30"/>
        <v>5.3919846960386536E-3</v>
      </c>
      <c r="Q628" s="11">
        <v>2.1606979095327812E-3</v>
      </c>
      <c r="R628" s="12">
        <v>6.8425767153789069E-4</v>
      </c>
      <c r="S628" s="13">
        <v>2.4359180038568701E-3</v>
      </c>
      <c r="T628" s="12">
        <v>1.1111111111111112E-4</v>
      </c>
      <c r="U628" s="14">
        <v>5.3919846960386536E-3</v>
      </c>
    </row>
    <row r="629" spans="1:21" ht="25.5" thickTop="1" thickBot="1">
      <c r="A629" s="65" t="s">
        <v>1278</v>
      </c>
      <c r="B629" s="66" t="s">
        <v>1279</v>
      </c>
      <c r="C629" s="67">
        <v>52</v>
      </c>
      <c r="D629" s="67">
        <v>141</v>
      </c>
      <c r="E629" s="67">
        <f t="shared" si="29"/>
        <v>96.5</v>
      </c>
      <c r="F629" s="68">
        <v>4389</v>
      </c>
      <c r="G629" s="68">
        <f t="shared" si="28"/>
        <v>4485.5</v>
      </c>
      <c r="H629" s="69">
        <v>8</v>
      </c>
      <c r="I629" s="73">
        <v>11</v>
      </c>
      <c r="J629" s="69">
        <v>0</v>
      </c>
      <c r="K629" s="69">
        <v>0</v>
      </c>
      <c r="L629" s="69">
        <v>0</v>
      </c>
      <c r="M629" s="69">
        <v>0</v>
      </c>
      <c r="N629" s="69">
        <v>0</v>
      </c>
      <c r="O629" s="69" t="s">
        <v>23</v>
      </c>
      <c r="P629" s="70">
        <f t="shared" si="30"/>
        <v>8.1439724254471843E-5</v>
      </c>
      <c r="Q629" s="11">
        <v>7.1124984667387983E-5</v>
      </c>
      <c r="R629" s="12">
        <v>2.4569395746423359E-6</v>
      </c>
      <c r="S629" s="13">
        <v>7.8578000124415159E-6</v>
      </c>
      <c r="T629" s="12">
        <v>0</v>
      </c>
      <c r="U629" s="14">
        <v>8.1439724254471843E-5</v>
      </c>
    </row>
    <row r="630" spans="1:21" ht="16.5" thickTop="1" thickBot="1">
      <c r="A630" s="65" t="s">
        <v>1280</v>
      </c>
      <c r="B630" s="66" t="s">
        <v>1281</v>
      </c>
      <c r="C630" s="67">
        <v>879.5</v>
      </c>
      <c r="D630" s="67">
        <v>1041.5</v>
      </c>
      <c r="E630" s="67">
        <f t="shared" si="29"/>
        <v>960.5</v>
      </c>
      <c r="F630" s="68">
        <v>24502</v>
      </c>
      <c r="G630" s="68">
        <f t="shared" si="28"/>
        <v>25462.5</v>
      </c>
      <c r="H630" s="69">
        <v>320</v>
      </c>
      <c r="I630" s="73">
        <v>27</v>
      </c>
      <c r="J630" s="69">
        <v>0</v>
      </c>
      <c r="K630" s="69">
        <v>0</v>
      </c>
      <c r="L630" s="69">
        <v>0</v>
      </c>
      <c r="M630" s="69">
        <v>0</v>
      </c>
      <c r="N630" s="69">
        <v>0</v>
      </c>
      <c r="O630" s="69" t="s">
        <v>23</v>
      </c>
      <c r="P630" s="70">
        <f t="shared" si="30"/>
        <v>5.1479635129949393E-4</v>
      </c>
      <c r="Q630" s="11">
        <v>4.0374984329358298E-4</v>
      </c>
      <c r="R630" s="12">
        <v>9.8277582985693447E-5</v>
      </c>
      <c r="S630" s="13">
        <v>1.2768925020217464E-5</v>
      </c>
      <c r="T630" s="12">
        <v>0</v>
      </c>
      <c r="U630" s="14">
        <v>5.1479635129949393E-4</v>
      </c>
    </row>
    <row r="631" spans="1:21" ht="16.5" thickTop="1" thickBot="1">
      <c r="A631" s="65" t="s">
        <v>1282</v>
      </c>
      <c r="B631" s="66" t="s">
        <v>1283</v>
      </c>
      <c r="C631" s="67">
        <v>272</v>
      </c>
      <c r="D631" s="67">
        <v>949.5</v>
      </c>
      <c r="E631" s="67">
        <f t="shared" si="29"/>
        <v>610.75</v>
      </c>
      <c r="F631" s="68">
        <v>1604</v>
      </c>
      <c r="G631" s="68">
        <f t="shared" si="28"/>
        <v>2214.75</v>
      </c>
      <c r="H631" s="69">
        <v>219</v>
      </c>
      <c r="I631" s="73">
        <v>194</v>
      </c>
      <c r="J631" s="69">
        <v>0</v>
      </c>
      <c r="K631" s="69">
        <v>103</v>
      </c>
      <c r="L631" s="69">
        <v>35</v>
      </c>
      <c r="M631" s="69">
        <v>25</v>
      </c>
      <c r="N631" s="69">
        <v>15</v>
      </c>
      <c r="O631" s="69" t="s">
        <v>23</v>
      </c>
      <c r="P631" s="70">
        <f t="shared" si="30"/>
        <v>1.8979525224596748E-4</v>
      </c>
      <c r="Q631" s="11">
        <v>3.5118506251721667E-5</v>
      </c>
      <c r="R631" s="12">
        <v>6.725872085583394E-5</v>
      </c>
      <c r="S631" s="13">
        <v>8.7418025138411869E-5</v>
      </c>
      <c r="T631" s="12">
        <v>0</v>
      </c>
      <c r="U631" s="14">
        <v>1.8979525224596748E-4</v>
      </c>
    </row>
    <row r="632" spans="1:21" ht="16.5" thickTop="1" thickBot="1">
      <c r="A632" s="65" t="s">
        <v>1284</v>
      </c>
      <c r="B632" s="66" t="s">
        <v>1285</v>
      </c>
      <c r="C632" s="67"/>
      <c r="D632" s="67">
        <v>0</v>
      </c>
      <c r="E632" s="67">
        <f t="shared" si="29"/>
        <v>0</v>
      </c>
      <c r="F632" s="68">
        <v>32</v>
      </c>
      <c r="G632" s="68">
        <f t="shared" si="28"/>
        <v>32</v>
      </c>
      <c r="H632" s="69">
        <v>220</v>
      </c>
      <c r="I632" s="73" t="s">
        <v>0</v>
      </c>
      <c r="J632" s="69">
        <v>0</v>
      </c>
      <c r="K632" s="69">
        <v>0</v>
      </c>
      <c r="L632" s="69">
        <v>0</v>
      </c>
      <c r="M632" s="69">
        <v>0</v>
      </c>
      <c r="N632" s="69">
        <v>0</v>
      </c>
      <c r="O632" s="69" t="s">
        <v>23</v>
      </c>
      <c r="P632" s="70">
        <f t="shared" si="30"/>
        <v>6.8073250967775475E-5</v>
      </c>
      <c r="Q632" s="11">
        <v>5.0741266511122844E-7</v>
      </c>
      <c r="R632" s="12">
        <v>6.7565838302664245E-5</v>
      </c>
      <c r="S632" s="13">
        <v>0</v>
      </c>
      <c r="T632" s="12">
        <v>0</v>
      </c>
      <c r="U632" s="14">
        <v>6.8073250967775475E-5</v>
      </c>
    </row>
    <row r="633" spans="1:21" ht="16.5" thickTop="1" thickBot="1">
      <c r="A633" s="65" t="s">
        <v>1286</v>
      </c>
      <c r="B633" s="66" t="s">
        <v>1287</v>
      </c>
      <c r="C633" s="67">
        <v>8945</v>
      </c>
      <c r="D633" s="67">
        <v>9605</v>
      </c>
      <c r="E633" s="67">
        <f t="shared" si="29"/>
        <v>9275</v>
      </c>
      <c r="F633" s="68">
        <v>30000</v>
      </c>
      <c r="G633" s="68">
        <f t="shared" si="28"/>
        <v>39275</v>
      </c>
      <c r="H633" s="69">
        <v>1789</v>
      </c>
      <c r="I633" s="73">
        <v>715</v>
      </c>
      <c r="J633" s="69">
        <v>0</v>
      </c>
      <c r="K633" s="69">
        <v>0</v>
      </c>
      <c r="L633" s="69">
        <v>0</v>
      </c>
      <c r="M633" s="69">
        <v>0</v>
      </c>
      <c r="N633" s="69">
        <v>15</v>
      </c>
      <c r="O633" s="69" t="s">
        <v>23</v>
      </c>
      <c r="P633" s="70">
        <f t="shared" si="30"/>
        <v>1.4531192260192859E-3</v>
      </c>
      <c r="Q633" s="11">
        <v>6.2276976319510934E-4</v>
      </c>
      <c r="R633" s="12">
        <v>5.4943311237939235E-4</v>
      </c>
      <c r="S633" s="13">
        <v>2.8091635044478423E-4</v>
      </c>
      <c r="T633" s="12">
        <v>0</v>
      </c>
      <c r="U633" s="14">
        <v>1.4531192260192859E-3</v>
      </c>
    </row>
    <row r="634" spans="1:21" ht="16.5" thickTop="1" thickBot="1">
      <c r="A634" s="65" t="s">
        <v>1288</v>
      </c>
      <c r="B634" s="66" t="s">
        <v>1289</v>
      </c>
      <c r="C634" s="67">
        <v>134.4</v>
      </c>
      <c r="D634" s="67">
        <v>167.9</v>
      </c>
      <c r="E634" s="67">
        <f t="shared" si="29"/>
        <v>151.15</v>
      </c>
      <c r="F634" s="68">
        <v>11216</v>
      </c>
      <c r="G634" s="68">
        <f t="shared" si="28"/>
        <v>11367.15</v>
      </c>
      <c r="H634" s="69">
        <v>400</v>
      </c>
      <c r="I634" s="73">
        <v>156</v>
      </c>
      <c r="J634" s="69">
        <v>1</v>
      </c>
      <c r="K634" s="69">
        <v>0</v>
      </c>
      <c r="L634" s="69">
        <v>0</v>
      </c>
      <c r="M634" s="69">
        <v>0</v>
      </c>
      <c r="N634" s="69">
        <v>12</v>
      </c>
      <c r="O634" s="69" t="s">
        <v>23</v>
      </c>
      <c r="P634" s="70">
        <f t="shared" si="30"/>
        <v>3.6006089995416473E-4</v>
      </c>
      <c r="Q634" s="11">
        <v>1.8024487113184689E-4</v>
      </c>
      <c r="R634" s="12">
        <v>1.2284697873211681E-4</v>
      </c>
      <c r="S634" s="13">
        <v>5.6969050090200992E-5</v>
      </c>
      <c r="T634" s="12">
        <v>0</v>
      </c>
      <c r="U634" s="14">
        <v>3.6006089995416473E-4</v>
      </c>
    </row>
    <row r="635" spans="1:21" ht="16.5" thickTop="1" thickBot="1">
      <c r="A635" s="65" t="s">
        <v>1290</v>
      </c>
      <c r="B635" s="66" t="s">
        <v>1291</v>
      </c>
      <c r="C635" s="67">
        <v>4648</v>
      </c>
      <c r="D635" s="67">
        <v>4698</v>
      </c>
      <c r="E635" s="67">
        <f t="shared" si="29"/>
        <v>4673</v>
      </c>
      <c r="F635" s="68">
        <v>316</v>
      </c>
      <c r="G635" s="68">
        <f t="shared" si="28"/>
        <v>4989</v>
      </c>
      <c r="H635" s="69">
        <v>380</v>
      </c>
      <c r="I635" s="73">
        <v>299</v>
      </c>
      <c r="J635" s="69">
        <v>0</v>
      </c>
      <c r="K635" s="69">
        <v>0</v>
      </c>
      <c r="L635" s="69">
        <v>0</v>
      </c>
      <c r="M635" s="69">
        <v>0</v>
      </c>
      <c r="N635" s="69">
        <v>0</v>
      </c>
      <c r="O635" s="69" t="s">
        <v>23</v>
      </c>
      <c r="P635" s="70">
        <f t="shared" si="30"/>
        <v>3.185915608099071E-4</v>
      </c>
      <c r="Q635" s="11">
        <v>7.9108805819997469E-5</v>
      </c>
      <c r="R635" s="12">
        <v>1.1670462979551096E-4</v>
      </c>
      <c r="S635" s="13">
        <v>1.2277812519439869E-4</v>
      </c>
      <c r="T635" s="12">
        <v>0</v>
      </c>
      <c r="U635" s="14">
        <v>3.185915608099071E-4</v>
      </c>
    </row>
    <row r="636" spans="1:21" ht="16.5" thickTop="1" thickBot="1">
      <c r="A636" s="65" t="s">
        <v>1292</v>
      </c>
      <c r="B636" s="66" t="s">
        <v>1293</v>
      </c>
      <c r="C636" s="67">
        <v>3710</v>
      </c>
      <c r="D636" s="67">
        <v>4180</v>
      </c>
      <c r="E636" s="67">
        <f t="shared" si="29"/>
        <v>3945</v>
      </c>
      <c r="F636" s="68">
        <v>15962</v>
      </c>
      <c r="G636" s="68">
        <f t="shared" si="28"/>
        <v>19907</v>
      </c>
      <c r="H636" s="69">
        <v>800</v>
      </c>
      <c r="I636" s="73">
        <v>289</v>
      </c>
      <c r="J636" s="69">
        <v>0</v>
      </c>
      <c r="K636" s="69">
        <v>80</v>
      </c>
      <c r="L636" s="69">
        <v>40</v>
      </c>
      <c r="M636" s="69">
        <v>48</v>
      </c>
      <c r="N636" s="69">
        <v>12</v>
      </c>
      <c r="O636" s="69" t="s">
        <v>30</v>
      </c>
      <c r="P636" s="70">
        <f t="shared" si="30"/>
        <v>8.9739284156802133E-4</v>
      </c>
      <c r="Q636" s="11">
        <v>3.156582476365383E-4</v>
      </c>
      <c r="R636" s="12">
        <v>2.4569395746423361E-4</v>
      </c>
      <c r="S636" s="13">
        <v>2.2492952535613841E-4</v>
      </c>
      <c r="T636" s="12">
        <v>1.1111111111111112E-4</v>
      </c>
      <c r="U636" s="14">
        <v>8.9739284156802133E-4</v>
      </c>
    </row>
    <row r="637" spans="1:21" ht="16.5" thickTop="1" thickBot="1">
      <c r="A637" s="65" t="s">
        <v>1294</v>
      </c>
      <c r="B637" s="66" t="s">
        <v>1295</v>
      </c>
      <c r="C637" s="67">
        <v>353</v>
      </c>
      <c r="D637" s="67">
        <v>547</v>
      </c>
      <c r="E637" s="67">
        <f t="shared" si="29"/>
        <v>450</v>
      </c>
      <c r="F637" s="68">
        <v>60955</v>
      </c>
      <c r="G637" s="68">
        <f t="shared" si="28"/>
        <v>61405</v>
      </c>
      <c r="H637" s="69">
        <v>980</v>
      </c>
      <c r="I637" s="73">
        <v>470</v>
      </c>
      <c r="J637" s="69">
        <v>0</v>
      </c>
      <c r="K637" s="69">
        <v>260</v>
      </c>
      <c r="L637" s="69">
        <v>0</v>
      </c>
      <c r="M637" s="69">
        <v>0</v>
      </c>
      <c r="N637" s="69">
        <v>32</v>
      </c>
      <c r="O637" s="69" t="s">
        <v>30</v>
      </c>
      <c r="P637" s="70">
        <f t="shared" si="30"/>
        <v>1.6647154438575644E-3</v>
      </c>
      <c r="Q637" s="11">
        <v>9.7367733441109327E-4</v>
      </c>
      <c r="R637" s="12">
        <v>3.009750978936862E-4</v>
      </c>
      <c r="S637" s="13">
        <v>2.7895190044167385E-4</v>
      </c>
      <c r="T637" s="12">
        <v>1.1111111111111112E-4</v>
      </c>
      <c r="U637" s="14">
        <v>1.6647154438575644E-3</v>
      </c>
    </row>
    <row r="638" spans="1:21" ht="16.5" thickTop="1" thickBot="1">
      <c r="A638" s="65" t="s">
        <v>1296</v>
      </c>
      <c r="B638" s="66" t="s">
        <v>1297</v>
      </c>
      <c r="C638" s="67">
        <v>589</v>
      </c>
      <c r="D638" s="67">
        <v>1672.5</v>
      </c>
      <c r="E638" s="67">
        <f t="shared" si="29"/>
        <v>1130.75</v>
      </c>
      <c r="F638" s="68">
        <v>2829</v>
      </c>
      <c r="G638" s="68">
        <f t="shared" si="28"/>
        <v>3959.75</v>
      </c>
      <c r="H638" s="69">
        <v>500</v>
      </c>
      <c r="I638" s="73">
        <v>162</v>
      </c>
      <c r="J638" s="69">
        <v>82</v>
      </c>
      <c r="K638" s="69">
        <v>49</v>
      </c>
      <c r="L638" s="69">
        <v>0</v>
      </c>
      <c r="M638" s="69">
        <v>0</v>
      </c>
      <c r="N638" s="69">
        <v>5</v>
      </c>
      <c r="O638" s="69" t="s">
        <v>30</v>
      </c>
      <c r="P638" s="70">
        <f t="shared" si="30"/>
        <v>6.1033898812021996E-4</v>
      </c>
      <c r="Q638" s="11">
        <v>6.2788353146068346E-5</v>
      </c>
      <c r="R638" s="12">
        <v>1.5355872341514599E-4</v>
      </c>
      <c r="S638" s="13">
        <v>2.828808004478946E-4</v>
      </c>
      <c r="T638" s="12">
        <v>1.1111111111111112E-4</v>
      </c>
      <c r="U638" s="14">
        <v>6.1033898812021996E-4</v>
      </c>
    </row>
    <row r="639" spans="1:21" ht="16.5" thickTop="1" thickBot="1">
      <c r="A639" s="65" t="s">
        <v>1298</v>
      </c>
      <c r="B639" s="66" t="s">
        <v>1299</v>
      </c>
      <c r="C639" s="67">
        <v>11316</v>
      </c>
      <c r="D639" s="67">
        <v>5879.5</v>
      </c>
      <c r="E639" s="67">
        <f t="shared" si="29"/>
        <v>8597.75</v>
      </c>
      <c r="F639" s="68">
        <v>61933</v>
      </c>
      <c r="G639" s="68">
        <f t="shared" si="28"/>
        <v>70530.75</v>
      </c>
      <c r="H639" s="69">
        <v>1300</v>
      </c>
      <c r="I639" s="73">
        <v>425</v>
      </c>
      <c r="J639" s="69">
        <v>0</v>
      </c>
      <c r="K639" s="69">
        <v>85</v>
      </c>
      <c r="L639" s="69">
        <v>0</v>
      </c>
      <c r="M639" s="69">
        <v>0</v>
      </c>
      <c r="N639" s="69">
        <v>20</v>
      </c>
      <c r="O639" s="69" t="s">
        <v>23</v>
      </c>
      <c r="P639" s="70">
        <f t="shared" si="30"/>
        <v>1.7887925040948676E-3</v>
      </c>
      <c r="Q639" s="11">
        <v>1.1183811196810555E-3</v>
      </c>
      <c r="R639" s="12">
        <v>3.009750978936862E-4</v>
      </c>
      <c r="S639" s="13">
        <v>2.5832517540901485E-4</v>
      </c>
      <c r="T639" s="12">
        <v>1.1111111111111112E-4</v>
      </c>
      <c r="U639" s="14">
        <v>1.7887925040948676E-3</v>
      </c>
    </row>
    <row r="640" spans="1:21" ht="25.5" thickTop="1" thickBot="1">
      <c r="A640" s="65" t="s">
        <v>1300</v>
      </c>
      <c r="B640" s="66" t="s">
        <v>1301</v>
      </c>
      <c r="C640" s="67">
        <v>6688.3</v>
      </c>
      <c r="D640" s="67">
        <v>7981.5</v>
      </c>
      <c r="E640" s="67">
        <f t="shared" si="29"/>
        <v>7334.9</v>
      </c>
      <c r="F640" s="68">
        <v>10226</v>
      </c>
      <c r="G640" s="68">
        <f t="shared" si="28"/>
        <v>17560.900000000001</v>
      </c>
      <c r="H640" s="69">
        <v>2050</v>
      </c>
      <c r="I640" s="73">
        <v>693</v>
      </c>
      <c r="J640" s="69">
        <v>0</v>
      </c>
      <c r="K640" s="69">
        <v>0</v>
      </c>
      <c r="L640" s="69">
        <v>0</v>
      </c>
      <c r="M640" s="69">
        <v>0</v>
      </c>
      <c r="N640" s="69">
        <v>45</v>
      </c>
      <c r="O640" s="69" t="s">
        <v>30</v>
      </c>
      <c r="P640" s="70">
        <f t="shared" si="30"/>
        <v>1.1890837733432504E-3</v>
      </c>
      <c r="Q640" s="11">
        <v>2.7845697096099293E-4</v>
      </c>
      <c r="R640" s="12">
        <v>6.2959076600209863E-4</v>
      </c>
      <c r="S640" s="13">
        <v>1.699249252690478E-4</v>
      </c>
      <c r="T640" s="12">
        <v>1.1111111111111112E-4</v>
      </c>
      <c r="U640" s="14">
        <v>1.1890837733432504E-3</v>
      </c>
    </row>
    <row r="641" spans="1:21" ht="25.5" thickTop="1" thickBot="1">
      <c r="A641" s="65" t="s">
        <v>1302</v>
      </c>
      <c r="B641" s="66" t="s">
        <v>1303</v>
      </c>
      <c r="C641" s="67">
        <v>130</v>
      </c>
      <c r="D641" s="67">
        <v>144</v>
      </c>
      <c r="E641" s="67">
        <f t="shared" si="29"/>
        <v>137</v>
      </c>
      <c r="F641" s="68">
        <v>1310</v>
      </c>
      <c r="G641" s="68">
        <f t="shared" si="28"/>
        <v>1447</v>
      </c>
      <c r="H641" s="69">
        <v>90</v>
      </c>
      <c r="I641" s="73">
        <v>81</v>
      </c>
      <c r="J641" s="69">
        <v>0</v>
      </c>
      <c r="K641" s="69">
        <v>0</v>
      </c>
      <c r="L641" s="69">
        <v>0</v>
      </c>
      <c r="M641" s="69"/>
      <c r="N641" s="69">
        <v>50</v>
      </c>
      <c r="O641" s="69" t="s">
        <v>30</v>
      </c>
      <c r="P641" s="70">
        <f t="shared" si="30"/>
        <v>1.5371876182851955E-4</v>
      </c>
      <c r="Q641" s="11">
        <v>2.2944566450498363E-5</v>
      </c>
      <c r="R641" s="12">
        <v>2.764057021472628E-5</v>
      </c>
      <c r="S641" s="13">
        <v>1.031336251632949E-4</v>
      </c>
      <c r="T641" s="12">
        <v>0</v>
      </c>
      <c r="U641" s="14">
        <v>1.5371876182851955E-4</v>
      </c>
    </row>
    <row r="642" spans="1:21" ht="16.5" thickTop="1" thickBot="1">
      <c r="A642" s="65" t="s">
        <v>1304</v>
      </c>
      <c r="B642" s="66" t="s">
        <v>1305</v>
      </c>
      <c r="C642" s="67">
        <v>1030</v>
      </c>
      <c r="D642" s="67">
        <v>1283</v>
      </c>
      <c r="E642" s="67">
        <f t="shared" si="29"/>
        <v>1156.5</v>
      </c>
      <c r="F642" s="68">
        <v>1425</v>
      </c>
      <c r="G642" s="68">
        <f t="shared" si="28"/>
        <v>2581.5</v>
      </c>
      <c r="H642" s="69">
        <v>128</v>
      </c>
      <c r="I642" s="73" t="s">
        <v>0</v>
      </c>
      <c r="J642" s="69">
        <v>0</v>
      </c>
      <c r="K642" s="69">
        <v>0</v>
      </c>
      <c r="L642" s="69">
        <v>0</v>
      </c>
      <c r="M642" s="69">
        <v>0</v>
      </c>
      <c r="N642" s="69">
        <v>0</v>
      </c>
      <c r="O642" s="69" t="s">
        <v>23</v>
      </c>
      <c r="P642" s="70">
        <f t="shared" si="30"/>
        <v>8.0244964287547258E-5</v>
      </c>
      <c r="Q642" s="11">
        <v>4.0933931093269884E-5</v>
      </c>
      <c r="R642" s="12">
        <v>3.9311033194277375E-5</v>
      </c>
      <c r="S642" s="13">
        <v>0</v>
      </c>
      <c r="T642" s="12">
        <v>0</v>
      </c>
      <c r="U642" s="14">
        <v>8.0244964287547258E-5</v>
      </c>
    </row>
    <row r="643" spans="1:21" ht="16.5" thickTop="1" thickBot="1">
      <c r="A643" s="65" t="s">
        <v>1306</v>
      </c>
      <c r="B643" s="66" t="s">
        <v>1307</v>
      </c>
      <c r="C643" s="67">
        <v>64</v>
      </c>
      <c r="D643" s="67">
        <v>64</v>
      </c>
      <c r="E643" s="67">
        <f t="shared" si="29"/>
        <v>64</v>
      </c>
      <c r="F643" s="68">
        <v>1067</v>
      </c>
      <c r="G643" s="68">
        <f t="shared" si="28"/>
        <v>1131</v>
      </c>
      <c r="H643" s="69">
        <v>10</v>
      </c>
      <c r="I643" s="73" t="s">
        <v>0</v>
      </c>
      <c r="J643" s="69">
        <v>0</v>
      </c>
      <c r="K643" s="69">
        <v>0</v>
      </c>
      <c r="L643" s="69">
        <v>0</v>
      </c>
      <c r="M643" s="69">
        <v>0</v>
      </c>
      <c r="N643" s="69">
        <v>0</v>
      </c>
      <c r="O643" s="69" t="s">
        <v>23</v>
      </c>
      <c r="P643" s="70">
        <f t="shared" si="30"/>
        <v>2.1005040850827905E-5</v>
      </c>
      <c r="Q643" s="11">
        <v>1.7933866382524983E-5</v>
      </c>
      <c r="R643" s="12">
        <v>3.0711744683029202E-6</v>
      </c>
      <c r="S643" s="13">
        <v>0</v>
      </c>
      <c r="T643" s="12">
        <v>0</v>
      </c>
      <c r="U643" s="14">
        <v>2.1005040850827905E-5</v>
      </c>
    </row>
    <row r="644" spans="1:21" ht="16.5" thickTop="1" thickBot="1">
      <c r="A644" s="65" t="s">
        <v>1308</v>
      </c>
      <c r="B644" s="66" t="s">
        <v>1309</v>
      </c>
      <c r="C644" s="67">
        <v>2765</v>
      </c>
      <c r="D644" s="67">
        <v>4465</v>
      </c>
      <c r="E644" s="67">
        <f t="shared" si="29"/>
        <v>3615</v>
      </c>
      <c r="F644" s="68">
        <v>11127</v>
      </c>
      <c r="G644" s="68">
        <f t="shared" si="28"/>
        <v>14742</v>
      </c>
      <c r="H644" s="69">
        <v>300</v>
      </c>
      <c r="I644" s="73">
        <v>52</v>
      </c>
      <c r="J644" s="69">
        <v>0</v>
      </c>
      <c r="K644" s="69">
        <v>30</v>
      </c>
      <c r="L644" s="69">
        <v>0</v>
      </c>
      <c r="M644" s="69">
        <v>0</v>
      </c>
      <c r="N644" s="69">
        <v>21</v>
      </c>
      <c r="O644" s="69" t="s">
        <v>23</v>
      </c>
      <c r="P644" s="70">
        <f t="shared" si="30"/>
        <v>4.4081423138947386E-4</v>
      </c>
      <c r="Q644" s="11">
        <v>2.3375867215842908E-4</v>
      </c>
      <c r="R644" s="12">
        <v>9.2135234049087604E-5</v>
      </c>
      <c r="S644" s="13">
        <v>1.1492032518195717E-4</v>
      </c>
      <c r="T644" s="12">
        <v>0</v>
      </c>
      <c r="U644" s="14">
        <v>4.4081423138947386E-4</v>
      </c>
    </row>
    <row r="645" spans="1:21" ht="16.5" thickTop="1" thickBot="1">
      <c r="A645" s="65" t="s">
        <v>1310</v>
      </c>
      <c r="B645" s="66" t="s">
        <v>1311</v>
      </c>
      <c r="C645" s="67">
        <v>525</v>
      </c>
      <c r="D645" s="67">
        <v>472</v>
      </c>
      <c r="E645" s="67">
        <f t="shared" si="29"/>
        <v>498.5</v>
      </c>
      <c r="F645" s="68">
        <v>21155</v>
      </c>
      <c r="G645" s="68">
        <f t="shared" ref="G645:G708" si="31">E645+F645</f>
        <v>21653.5</v>
      </c>
      <c r="H645" s="69">
        <v>1072</v>
      </c>
      <c r="I645" s="73">
        <v>211</v>
      </c>
      <c r="J645" s="69">
        <v>0</v>
      </c>
      <c r="K645" s="69">
        <v>52</v>
      </c>
      <c r="L645" s="69">
        <v>70</v>
      </c>
      <c r="M645" s="69">
        <v>45</v>
      </c>
      <c r="N645" s="69">
        <v>180</v>
      </c>
      <c r="O645" s="69" t="s">
        <v>30</v>
      </c>
      <c r="P645" s="70">
        <f t="shared" si="30"/>
        <v>1.2296230443188023E-3</v>
      </c>
      <c r="Q645" s="11">
        <v>3.4335187949956203E-4</v>
      </c>
      <c r="R645" s="12">
        <v>3.2922990300207302E-4</v>
      </c>
      <c r="S645" s="13">
        <v>4.4593015070605607E-4</v>
      </c>
      <c r="T645" s="12">
        <v>1.1111111111111112E-4</v>
      </c>
      <c r="U645" s="14">
        <v>1.2296230443188023E-3</v>
      </c>
    </row>
    <row r="646" spans="1:21" ht="16.5" thickTop="1" thickBot="1">
      <c r="A646" s="65" t="s">
        <v>1312</v>
      </c>
      <c r="B646" s="66" t="s">
        <v>1313</v>
      </c>
      <c r="C646" s="67">
        <v>401.70000000000005</v>
      </c>
      <c r="D646" s="67">
        <v>397.90000000000003</v>
      </c>
      <c r="E646" s="67">
        <f t="shared" ref="E646:E709" si="32">(C646+D646)/2</f>
        <v>399.80000000000007</v>
      </c>
      <c r="F646" s="68">
        <v>3710</v>
      </c>
      <c r="G646" s="68">
        <f t="shared" si="31"/>
        <v>4109.8</v>
      </c>
      <c r="H646" s="69">
        <v>250</v>
      </c>
      <c r="I646" s="73">
        <v>152</v>
      </c>
      <c r="J646" s="69">
        <v>0</v>
      </c>
      <c r="K646" s="69">
        <v>78</v>
      </c>
      <c r="L646" s="69">
        <v>0</v>
      </c>
      <c r="M646" s="69">
        <v>10</v>
      </c>
      <c r="N646" s="69">
        <v>24</v>
      </c>
      <c r="O646" s="69" t="s">
        <v>23</v>
      </c>
      <c r="P646" s="70">
        <f t="shared" si="30"/>
        <v>2.8928075478691791E-4</v>
      </c>
      <c r="Q646" s="11">
        <v>6.5167642846066467E-5</v>
      </c>
      <c r="R646" s="12">
        <v>7.6779361707572996E-5</v>
      </c>
      <c r="S646" s="13">
        <v>1.4733375023327842E-4</v>
      </c>
      <c r="T646" s="12">
        <v>0</v>
      </c>
      <c r="U646" s="14">
        <v>2.8928075478691791E-4</v>
      </c>
    </row>
    <row r="647" spans="1:21" ht="16.5" thickTop="1" thickBot="1">
      <c r="A647" s="65" t="s">
        <v>1314</v>
      </c>
      <c r="B647" s="66" t="s">
        <v>1315</v>
      </c>
      <c r="C647" s="67">
        <v>957</v>
      </c>
      <c r="D647" s="67">
        <v>925</v>
      </c>
      <c r="E647" s="67">
        <f t="shared" si="32"/>
        <v>941</v>
      </c>
      <c r="F647" s="68">
        <v>6340</v>
      </c>
      <c r="G647" s="68">
        <f t="shared" si="31"/>
        <v>7281</v>
      </c>
      <c r="H647" s="69">
        <v>800</v>
      </c>
      <c r="I647" s="73">
        <v>578</v>
      </c>
      <c r="J647" s="69">
        <v>0</v>
      </c>
      <c r="K647" s="69">
        <v>180</v>
      </c>
      <c r="L647" s="69">
        <v>50</v>
      </c>
      <c r="M647" s="69">
        <v>100</v>
      </c>
      <c r="N647" s="69">
        <v>10</v>
      </c>
      <c r="O647" s="69" t="s">
        <v>23</v>
      </c>
      <c r="P647" s="70">
        <f t="shared" ref="P647:P710" si="33">$U647</f>
        <v>8.8761879625640441E-4</v>
      </c>
      <c r="Q647" s="11">
        <v>1.1545223795858921E-4</v>
      </c>
      <c r="R647" s="12">
        <v>2.4569395746423361E-4</v>
      </c>
      <c r="S647" s="13">
        <v>5.2647260083358161E-4</v>
      </c>
      <c r="T647" s="12">
        <v>0</v>
      </c>
      <c r="U647" s="14">
        <v>8.8761879625640441E-4</v>
      </c>
    </row>
    <row r="648" spans="1:21" ht="16.5" thickTop="1" thickBot="1">
      <c r="A648" s="65" t="s">
        <v>1316</v>
      </c>
      <c r="B648" s="66" t="s">
        <v>1317</v>
      </c>
      <c r="C648" s="67">
        <v>2175</v>
      </c>
      <c r="D648" s="67">
        <v>2195</v>
      </c>
      <c r="E648" s="67">
        <f t="shared" si="32"/>
        <v>2185</v>
      </c>
      <c r="F648" s="68">
        <v>3992</v>
      </c>
      <c r="G648" s="68">
        <f t="shared" si="31"/>
        <v>6177</v>
      </c>
      <c r="H648" s="69">
        <v>1374</v>
      </c>
      <c r="I648" s="73">
        <v>128</v>
      </c>
      <c r="J648" s="69">
        <v>0</v>
      </c>
      <c r="K648" s="69">
        <v>50</v>
      </c>
      <c r="L648" s="69">
        <v>0</v>
      </c>
      <c r="M648" s="69">
        <v>0</v>
      </c>
      <c r="N648" s="69">
        <v>25</v>
      </c>
      <c r="O648" s="69" t="s">
        <v>30</v>
      </c>
      <c r="P648" s="70">
        <f t="shared" si="33"/>
        <v>7.4399285924703091E-4</v>
      </c>
      <c r="Q648" s="11">
        <v>9.7946501012251828E-5</v>
      </c>
      <c r="R648" s="12">
        <v>4.2197937194482125E-4</v>
      </c>
      <c r="S648" s="13">
        <v>1.129558751788468E-4</v>
      </c>
      <c r="T648" s="12">
        <v>1.1111111111111112E-4</v>
      </c>
      <c r="U648" s="14">
        <v>7.4399285924703091E-4</v>
      </c>
    </row>
    <row r="649" spans="1:21" ht="16.5" thickTop="1" thickBot="1">
      <c r="A649" s="65" t="s">
        <v>1318</v>
      </c>
      <c r="B649" s="66" t="s">
        <v>1319</v>
      </c>
      <c r="C649" s="67">
        <v>99.9</v>
      </c>
      <c r="D649" s="67">
        <v>222.12</v>
      </c>
      <c r="E649" s="67">
        <f t="shared" si="32"/>
        <v>161.01</v>
      </c>
      <c r="F649" s="68">
        <v>10584</v>
      </c>
      <c r="G649" s="68">
        <f t="shared" si="31"/>
        <v>10745.01</v>
      </c>
      <c r="H649" s="69">
        <v>490</v>
      </c>
      <c r="I649" s="73">
        <v>188</v>
      </c>
      <c r="J649" s="69">
        <v>0</v>
      </c>
      <c r="K649" s="69">
        <v>18</v>
      </c>
      <c r="L649" s="69">
        <v>0</v>
      </c>
      <c r="M649" s="69">
        <v>0</v>
      </c>
      <c r="N649" s="69">
        <v>26</v>
      </c>
      <c r="O649" s="69" t="s">
        <v>30</v>
      </c>
      <c r="P649" s="70">
        <f t="shared" si="33"/>
        <v>5.645788527912424E-4</v>
      </c>
      <c r="Q649" s="11">
        <v>1.7037981752333754E-4</v>
      </c>
      <c r="R649" s="12">
        <v>1.504875489468431E-4</v>
      </c>
      <c r="S649" s="13">
        <v>1.3260037520995059E-4</v>
      </c>
      <c r="T649" s="12">
        <v>1.1111111111111112E-4</v>
      </c>
      <c r="U649" s="14">
        <v>5.645788527912424E-4</v>
      </c>
    </row>
    <row r="650" spans="1:21" ht="16.5" thickTop="1" thickBot="1">
      <c r="A650" s="65" t="s">
        <v>1320</v>
      </c>
      <c r="B650" s="66" t="s">
        <v>1321</v>
      </c>
      <c r="C650" s="67">
        <v>45352.800000000003</v>
      </c>
      <c r="D650" s="67">
        <v>47242</v>
      </c>
      <c r="E650" s="67">
        <f t="shared" si="32"/>
        <v>46297.4</v>
      </c>
      <c r="F650" s="68">
        <v>35078</v>
      </c>
      <c r="G650" s="68">
        <f t="shared" si="31"/>
        <v>81375.399999999994</v>
      </c>
      <c r="H650" s="69">
        <v>1018</v>
      </c>
      <c r="I650" s="73">
        <v>315</v>
      </c>
      <c r="J650" s="69"/>
      <c r="K650" s="69"/>
      <c r="L650" s="69"/>
      <c r="M650" s="69"/>
      <c r="N650" s="69">
        <v>30</v>
      </c>
      <c r="O650" s="69" t="s">
        <v>23</v>
      </c>
      <c r="P650" s="70">
        <f t="shared" si="33"/>
        <v>1.7778225045404442E-3</v>
      </c>
      <c r="Q650" s="11">
        <v>1.2903408933903832E-3</v>
      </c>
      <c r="R650" s="12">
        <v>3.126455608732373E-4</v>
      </c>
      <c r="S650" s="13">
        <v>1.7483605027682374E-4</v>
      </c>
      <c r="T650" s="12">
        <v>0</v>
      </c>
      <c r="U650" s="14">
        <v>1.7778225045404442E-3</v>
      </c>
    </row>
    <row r="651" spans="1:21" ht="25.5" thickTop="1" thickBot="1">
      <c r="A651" s="65" t="s">
        <v>1322</v>
      </c>
      <c r="B651" s="66" t="s">
        <v>1323</v>
      </c>
      <c r="C651" s="67">
        <v>56687</v>
      </c>
      <c r="D651" s="67">
        <v>57948</v>
      </c>
      <c r="E651" s="67">
        <f t="shared" si="32"/>
        <v>57317.5</v>
      </c>
      <c r="F651" s="68">
        <v>11444</v>
      </c>
      <c r="G651" s="68">
        <f t="shared" si="31"/>
        <v>68761.5</v>
      </c>
      <c r="H651" s="69">
        <v>6456</v>
      </c>
      <c r="I651" s="73">
        <v>2247</v>
      </c>
      <c r="J651" s="69"/>
      <c r="K651" s="69"/>
      <c r="L651" s="69"/>
      <c r="M651" s="69"/>
      <c r="N651" s="69">
        <v>189</v>
      </c>
      <c r="O651" s="69" t="s">
        <v>30</v>
      </c>
      <c r="P651" s="70">
        <f t="shared" si="33"/>
        <v>4.254813348669062E-3</v>
      </c>
      <c r="Q651" s="11">
        <v>1.0903267491264293E-3</v>
      </c>
      <c r="R651" s="12">
        <v>1.982750236736365E-3</v>
      </c>
      <c r="S651" s="13">
        <v>1.0706252516951566E-3</v>
      </c>
      <c r="T651" s="12">
        <v>1.1111111111111112E-4</v>
      </c>
      <c r="U651" s="14">
        <v>4.254813348669062E-3</v>
      </c>
    </row>
    <row r="652" spans="1:21" ht="16.5" thickTop="1" thickBot="1">
      <c r="A652" s="65" t="s">
        <v>1324</v>
      </c>
      <c r="B652" s="66" t="s">
        <v>1325</v>
      </c>
      <c r="C652" s="67">
        <v>2204</v>
      </c>
      <c r="D652" s="67">
        <v>2989.7</v>
      </c>
      <c r="E652" s="67">
        <f t="shared" si="32"/>
        <v>2596.85</v>
      </c>
      <c r="F652" s="68">
        <v>3655</v>
      </c>
      <c r="G652" s="68">
        <f t="shared" si="31"/>
        <v>6251.85</v>
      </c>
      <c r="H652" s="69">
        <v>350</v>
      </c>
      <c r="I652" s="73">
        <v>94</v>
      </c>
      <c r="J652" s="69"/>
      <c r="K652" s="69">
        <v>22</v>
      </c>
      <c r="L652" s="69"/>
      <c r="M652" s="69">
        <v>4</v>
      </c>
      <c r="N652" s="69"/>
      <c r="O652" s="69" t="s">
        <v>23</v>
      </c>
      <c r="P652" s="70">
        <f t="shared" si="33"/>
        <v>3.2154480252179793E-4</v>
      </c>
      <c r="Q652" s="11">
        <v>9.9133370949238558E-5</v>
      </c>
      <c r="R652" s="12">
        <v>1.0749110639060221E-4</v>
      </c>
      <c r="S652" s="13">
        <v>1.1492032518195717E-4</v>
      </c>
      <c r="T652" s="12">
        <v>0</v>
      </c>
      <c r="U652" s="14">
        <v>3.2154480252179793E-4</v>
      </c>
    </row>
    <row r="653" spans="1:21" ht="16.5" thickTop="1" thickBot="1">
      <c r="A653" s="65" t="s">
        <v>1326</v>
      </c>
      <c r="B653" s="66" t="s">
        <v>1327</v>
      </c>
      <c r="C653" s="67">
        <v>1021</v>
      </c>
      <c r="D653" s="67">
        <v>1125.7</v>
      </c>
      <c r="E653" s="67">
        <f t="shared" si="32"/>
        <v>1073.3499999999999</v>
      </c>
      <c r="F653" s="68">
        <v>1160</v>
      </c>
      <c r="G653" s="68">
        <f t="shared" si="31"/>
        <v>2233.35</v>
      </c>
      <c r="H653" s="69">
        <v>1800</v>
      </c>
      <c r="I653" s="73">
        <v>390</v>
      </c>
      <c r="J653" s="69">
        <v>0</v>
      </c>
      <c r="K653" s="69">
        <v>65</v>
      </c>
      <c r="L653" s="69">
        <v>0</v>
      </c>
      <c r="M653" s="69">
        <v>0</v>
      </c>
      <c r="N653" s="69">
        <v>39</v>
      </c>
      <c r="O653" s="69" t="s">
        <v>23</v>
      </c>
      <c r="P653" s="70">
        <f t="shared" si="33"/>
        <v>8.4851446956996828E-4</v>
      </c>
      <c r="Q653" s="11">
        <v>3.5413439863317564E-5</v>
      </c>
      <c r="R653" s="12">
        <v>5.5281140429452554E-4</v>
      </c>
      <c r="S653" s="13">
        <v>2.6028962541212522E-4</v>
      </c>
      <c r="T653" s="12">
        <v>0</v>
      </c>
      <c r="U653" s="14">
        <v>8.4851446956996828E-4</v>
      </c>
    </row>
    <row r="654" spans="1:21" ht="16.5" thickTop="1" thickBot="1">
      <c r="A654" s="65" t="s">
        <v>1328</v>
      </c>
      <c r="B654" s="66" t="s">
        <v>1329</v>
      </c>
      <c r="C654" s="67">
        <v>584.5</v>
      </c>
      <c r="D654" s="67">
        <v>645</v>
      </c>
      <c r="E654" s="67">
        <f t="shared" si="32"/>
        <v>614.75</v>
      </c>
      <c r="F654" s="68">
        <v>12138</v>
      </c>
      <c r="G654" s="68">
        <f t="shared" si="31"/>
        <v>12752.75</v>
      </c>
      <c r="H654" s="69">
        <v>470</v>
      </c>
      <c r="I654" s="73">
        <v>227</v>
      </c>
      <c r="J654" s="69">
        <v>0</v>
      </c>
      <c r="K654" s="69">
        <v>0</v>
      </c>
      <c r="L654" s="69">
        <v>0</v>
      </c>
      <c r="M654" s="69">
        <v>0</v>
      </c>
      <c r="N654" s="69">
        <v>26</v>
      </c>
      <c r="O654" s="69" t="s">
        <v>23</v>
      </c>
      <c r="P654" s="70">
        <f t="shared" si="33"/>
        <v>4.8309031475757172E-4</v>
      </c>
      <c r="Q654" s="11">
        <v>2.0221583953116312E-4</v>
      </c>
      <c r="R654" s="12">
        <v>1.4434520001023726E-4</v>
      </c>
      <c r="S654" s="13">
        <v>1.3652927521617137E-4</v>
      </c>
      <c r="T654" s="12">
        <v>0</v>
      </c>
      <c r="U654" s="14">
        <v>4.8309031475757172E-4</v>
      </c>
    </row>
    <row r="655" spans="1:21" ht="16.5" thickTop="1" thickBot="1">
      <c r="A655" s="65" t="s">
        <v>1330</v>
      </c>
      <c r="B655" s="66" t="s">
        <v>1331</v>
      </c>
      <c r="C655" s="67">
        <v>3311</v>
      </c>
      <c r="D655" s="67">
        <v>2973</v>
      </c>
      <c r="E655" s="67">
        <f t="shared" si="32"/>
        <v>3142</v>
      </c>
      <c r="F655" s="68">
        <v>30874</v>
      </c>
      <c r="G655" s="68">
        <f t="shared" si="31"/>
        <v>34016</v>
      </c>
      <c r="H655" s="69">
        <v>3590</v>
      </c>
      <c r="I655" s="73">
        <v>469</v>
      </c>
      <c r="J655" s="69">
        <v>0</v>
      </c>
      <c r="K655" s="69">
        <v>0</v>
      </c>
      <c r="L655" s="69">
        <v>0</v>
      </c>
      <c r="M655" s="69">
        <v>0</v>
      </c>
      <c r="N655" s="69">
        <v>20</v>
      </c>
      <c r="O655" s="69" t="s">
        <v>30</v>
      </c>
      <c r="P655" s="70">
        <f t="shared" si="33"/>
        <v>1.989758633619896E-3</v>
      </c>
      <c r="Q655" s="11">
        <v>5.3937966301323588E-4</v>
      </c>
      <c r="R655" s="12">
        <v>1.1025516341207483E-3</v>
      </c>
      <c r="S655" s="13">
        <v>2.3671622537480068E-4</v>
      </c>
      <c r="T655" s="12">
        <v>1.1111111111111112E-4</v>
      </c>
      <c r="U655" s="14">
        <v>1.989758633619896E-3</v>
      </c>
    </row>
    <row r="656" spans="1:21" ht="16.5" thickTop="1" thickBot="1">
      <c r="A656" s="65" t="s">
        <v>1332</v>
      </c>
      <c r="B656" s="66" t="s">
        <v>1333</v>
      </c>
      <c r="C656" s="67">
        <v>2173.4700000000003</v>
      </c>
      <c r="D656" s="67">
        <v>3022.26</v>
      </c>
      <c r="E656" s="67">
        <f t="shared" si="32"/>
        <v>2597.8650000000002</v>
      </c>
      <c r="F656" s="68">
        <v>11310</v>
      </c>
      <c r="G656" s="68">
        <f t="shared" si="31"/>
        <v>13907.865</v>
      </c>
      <c r="H656" s="69">
        <v>300</v>
      </c>
      <c r="I656" s="73">
        <v>237</v>
      </c>
      <c r="J656" s="69">
        <v>0</v>
      </c>
      <c r="K656" s="69">
        <v>10</v>
      </c>
      <c r="L656" s="69">
        <v>0</v>
      </c>
      <c r="M656" s="69">
        <v>0</v>
      </c>
      <c r="N656" s="69">
        <v>10</v>
      </c>
      <c r="O656" s="69" t="s">
        <v>23</v>
      </c>
      <c r="P656" s="70">
        <f t="shared" si="33"/>
        <v>3.5490299804274755E-4</v>
      </c>
      <c r="Q656" s="11">
        <v>2.2053208892678676E-4</v>
      </c>
      <c r="R656" s="12">
        <v>9.2135234049087604E-5</v>
      </c>
      <c r="S656" s="13">
        <v>4.2235675066873154E-5</v>
      </c>
      <c r="T656" s="12">
        <v>0</v>
      </c>
      <c r="U656" s="14">
        <v>3.5490299804274755E-4</v>
      </c>
    </row>
    <row r="657" spans="1:21" ht="16.5" thickTop="1" thickBot="1">
      <c r="A657" s="65" t="s">
        <v>1334</v>
      </c>
      <c r="B657" s="66" t="s">
        <v>1335</v>
      </c>
      <c r="C657" s="67">
        <v>117.5</v>
      </c>
      <c r="D657" s="67">
        <v>147.5</v>
      </c>
      <c r="E657" s="67">
        <f t="shared" si="32"/>
        <v>132.5</v>
      </c>
      <c r="F657" s="68">
        <v>4077</v>
      </c>
      <c r="G657" s="68">
        <f t="shared" si="31"/>
        <v>4209.5</v>
      </c>
      <c r="H657" s="69">
        <v>350</v>
      </c>
      <c r="I657" s="73">
        <v>28</v>
      </c>
      <c r="J657" s="69">
        <v>0</v>
      </c>
      <c r="K657" s="69">
        <v>55</v>
      </c>
      <c r="L657" s="69">
        <v>0</v>
      </c>
      <c r="M657" s="69">
        <v>20</v>
      </c>
      <c r="N657" s="69">
        <v>5</v>
      </c>
      <c r="O657" s="69" t="s">
        <v>23</v>
      </c>
      <c r="P657" s="70">
        <f t="shared" si="33"/>
        <v>2.2629758190383087E-4</v>
      </c>
      <c r="Q657" s="11">
        <v>6.674855043080363E-5</v>
      </c>
      <c r="R657" s="12">
        <v>1.0749110639060221E-4</v>
      </c>
      <c r="S657" s="13">
        <v>5.2057925082425044E-5</v>
      </c>
      <c r="T657" s="12">
        <v>0</v>
      </c>
      <c r="U657" s="14">
        <v>2.2629758190383087E-4</v>
      </c>
    </row>
    <row r="658" spans="1:21" ht="16.5" thickTop="1" thickBot="1">
      <c r="A658" s="65" t="s">
        <v>1336</v>
      </c>
      <c r="B658" s="66" t="s">
        <v>1337</v>
      </c>
      <c r="C658" s="67">
        <v>118</v>
      </c>
      <c r="D658" s="67">
        <v>109.53</v>
      </c>
      <c r="E658" s="67">
        <f t="shared" si="32"/>
        <v>113.765</v>
      </c>
      <c r="F658" s="68">
        <v>536</v>
      </c>
      <c r="G658" s="68">
        <f t="shared" si="31"/>
        <v>649.76499999999999</v>
      </c>
      <c r="H658" s="69">
        <v>168</v>
      </c>
      <c r="I658" s="73">
        <v>120</v>
      </c>
      <c r="J658" s="69">
        <v>0</v>
      </c>
      <c r="K658" s="69">
        <v>73</v>
      </c>
      <c r="L658" s="69">
        <v>0</v>
      </c>
      <c r="M658" s="69">
        <v>0</v>
      </c>
      <c r="N658" s="69">
        <v>21</v>
      </c>
      <c r="O658" s="69" t="s">
        <v>23</v>
      </c>
      <c r="P658" s="70">
        <f t="shared" si="33"/>
        <v>2.1089816972988618E-4</v>
      </c>
      <c r="Q658" s="11">
        <v>1.0303093448312418E-5</v>
      </c>
      <c r="R658" s="12">
        <v>6.6030251068512785E-5</v>
      </c>
      <c r="S658" s="13">
        <v>1.3456482521306096E-4</v>
      </c>
      <c r="T658" s="12">
        <v>0</v>
      </c>
      <c r="U658" s="14">
        <v>2.1089816972988618E-4</v>
      </c>
    </row>
    <row r="659" spans="1:21" ht="16.5" thickTop="1" thickBot="1">
      <c r="A659" s="65" t="s">
        <v>1338</v>
      </c>
      <c r="B659" s="66" t="s">
        <v>1339</v>
      </c>
      <c r="C659" s="67">
        <v>31694.5</v>
      </c>
      <c r="D659" s="67">
        <v>30897.5</v>
      </c>
      <c r="E659" s="67">
        <f t="shared" si="32"/>
        <v>31296</v>
      </c>
      <c r="F659" s="68">
        <v>2333</v>
      </c>
      <c r="G659" s="68">
        <f t="shared" si="31"/>
        <v>33629</v>
      </c>
      <c r="H659" s="69">
        <v>220</v>
      </c>
      <c r="I659" s="73">
        <v>203</v>
      </c>
      <c r="J659" s="69">
        <v>0</v>
      </c>
      <c r="K659" s="69">
        <v>185</v>
      </c>
      <c r="L659" s="69">
        <v>90</v>
      </c>
      <c r="M659" s="69">
        <v>185</v>
      </c>
      <c r="N659" s="69">
        <v>35</v>
      </c>
      <c r="O659" s="69" t="s">
        <v>30</v>
      </c>
      <c r="P659" s="70">
        <f t="shared" si="33"/>
        <v>1.0468588160386419E-3</v>
      </c>
      <c r="Q659" s="11">
        <v>5.3324314109454694E-4</v>
      </c>
      <c r="R659" s="12">
        <v>6.7565838302664245E-5</v>
      </c>
      <c r="S659" s="13">
        <v>3.3493872553031964E-4</v>
      </c>
      <c r="T659" s="12">
        <v>1.1111111111111112E-4</v>
      </c>
      <c r="U659" s="14">
        <v>1.0468588160386419E-3</v>
      </c>
    </row>
    <row r="660" spans="1:21" ht="16.5" thickTop="1" thickBot="1">
      <c r="A660" s="65" t="s">
        <v>1340</v>
      </c>
      <c r="B660" s="66" t="s">
        <v>1341</v>
      </c>
      <c r="C660" s="67">
        <v>1729.55</v>
      </c>
      <c r="D660" s="67">
        <v>1876.5</v>
      </c>
      <c r="E660" s="67">
        <f t="shared" si="32"/>
        <v>1803.0250000000001</v>
      </c>
      <c r="F660" s="68">
        <v>0</v>
      </c>
      <c r="G660" s="68">
        <f t="shared" si="31"/>
        <v>1803.0250000000001</v>
      </c>
      <c r="H660" s="69">
        <v>495</v>
      </c>
      <c r="I660" s="73">
        <v>182</v>
      </c>
      <c r="J660" s="69">
        <v>0</v>
      </c>
      <c r="K660" s="69">
        <v>85</v>
      </c>
      <c r="L660" s="69">
        <v>95</v>
      </c>
      <c r="M660" s="69">
        <v>0</v>
      </c>
      <c r="N660" s="69">
        <v>25</v>
      </c>
      <c r="O660" s="69" t="s">
        <v>30</v>
      </c>
      <c r="P660" s="70">
        <f t="shared" si="33"/>
        <v>6.8559640168174203E-4</v>
      </c>
      <c r="Q660" s="11">
        <v>2.8589928766005398E-5</v>
      </c>
      <c r="R660" s="12">
        <v>1.5202313618099456E-4</v>
      </c>
      <c r="S660" s="13">
        <v>3.9387222562363097E-4</v>
      </c>
      <c r="T660" s="12">
        <v>1.1111111111111112E-4</v>
      </c>
      <c r="U660" s="14">
        <v>6.8559640168174203E-4</v>
      </c>
    </row>
    <row r="661" spans="1:21" ht="16.5" thickTop="1" thickBot="1">
      <c r="A661" s="65" t="s">
        <v>1342</v>
      </c>
      <c r="B661" s="66" t="s">
        <v>1343</v>
      </c>
      <c r="C661" s="67">
        <v>2100</v>
      </c>
      <c r="D661" s="67">
        <v>2697</v>
      </c>
      <c r="E661" s="67">
        <f t="shared" si="32"/>
        <v>2398.5</v>
      </c>
      <c r="F661" s="68">
        <v>22276</v>
      </c>
      <c r="G661" s="68">
        <f t="shared" si="31"/>
        <v>24674.5</v>
      </c>
      <c r="H661" s="69">
        <v>1590</v>
      </c>
      <c r="I661" s="73">
        <v>900</v>
      </c>
      <c r="J661" s="69">
        <v>0</v>
      </c>
      <c r="K661" s="69">
        <v>80</v>
      </c>
      <c r="L661" s="69">
        <v>0</v>
      </c>
      <c r="M661" s="69">
        <v>0</v>
      </c>
      <c r="N661" s="69">
        <v>32</v>
      </c>
      <c r="O661" s="69" t="s">
        <v>30</v>
      </c>
      <c r="P661" s="70">
        <f t="shared" si="33"/>
        <v>1.3636681430841567E-3</v>
      </c>
      <c r="Q661" s="11">
        <v>3.9125480641521895E-4</v>
      </c>
      <c r="R661" s="12">
        <v>4.625188749264197E-4</v>
      </c>
      <c r="S661" s="13">
        <v>3.9878335063140699E-4</v>
      </c>
      <c r="T661" s="12">
        <v>1.1111111111111112E-4</v>
      </c>
      <c r="U661" s="14">
        <v>1.3636681430841567E-3</v>
      </c>
    </row>
    <row r="662" spans="1:21" ht="16.5" thickTop="1" thickBot="1">
      <c r="A662" s="65" t="s">
        <v>1344</v>
      </c>
      <c r="B662" s="66" t="s">
        <v>1345</v>
      </c>
      <c r="C662" s="67">
        <v>745.1</v>
      </c>
      <c r="D662" s="67">
        <v>705</v>
      </c>
      <c r="E662" s="67">
        <f t="shared" si="32"/>
        <v>725.05</v>
      </c>
      <c r="F662" s="68">
        <v>32015</v>
      </c>
      <c r="G662" s="68">
        <f t="shared" si="31"/>
        <v>32740.05</v>
      </c>
      <c r="H662" s="69">
        <v>1021</v>
      </c>
      <c r="I662" s="73">
        <v>200</v>
      </c>
      <c r="J662" s="69">
        <v>0</v>
      </c>
      <c r="K662" s="69">
        <v>0</v>
      </c>
      <c r="L662" s="69">
        <v>0</v>
      </c>
      <c r="M662" s="69">
        <v>0</v>
      </c>
      <c r="N662" s="69">
        <v>30</v>
      </c>
      <c r="O662" s="69" t="s">
        <v>30</v>
      </c>
      <c r="P662" s="70">
        <f t="shared" si="33"/>
        <v>1.2452357137383338E-3</v>
      </c>
      <c r="Q662" s="11">
        <v>5.1914737582421492E-4</v>
      </c>
      <c r="R662" s="12">
        <v>2.957541012975712E-4</v>
      </c>
      <c r="S662" s="13">
        <v>3.192231255054366E-4</v>
      </c>
      <c r="T662" s="12">
        <v>1.1111111111111112E-4</v>
      </c>
      <c r="U662" s="14">
        <v>1.2452357137383338E-3</v>
      </c>
    </row>
    <row r="663" spans="1:21" ht="16.5" thickTop="1" thickBot="1">
      <c r="A663" s="65" t="s">
        <v>1346</v>
      </c>
      <c r="B663" s="66" t="s">
        <v>1347</v>
      </c>
      <c r="C663" s="67">
        <v>275</v>
      </c>
      <c r="D663" s="67">
        <v>225</v>
      </c>
      <c r="E663" s="67">
        <f t="shared" si="32"/>
        <v>250</v>
      </c>
      <c r="F663" s="68">
        <v>679</v>
      </c>
      <c r="G663" s="68">
        <f t="shared" si="31"/>
        <v>929</v>
      </c>
      <c r="H663" s="69">
        <v>190</v>
      </c>
      <c r="I663" s="73">
        <v>80</v>
      </c>
      <c r="J663" s="69"/>
      <c r="K663" s="69">
        <v>59</v>
      </c>
      <c r="L663" s="69">
        <v>50</v>
      </c>
      <c r="M663" s="69">
        <v>18</v>
      </c>
      <c r="N663" s="69">
        <v>30</v>
      </c>
      <c r="O663" s="69" t="s">
        <v>23</v>
      </c>
      <c r="P663" s="70">
        <f t="shared" si="33"/>
        <v>1.3103441392352201E-4</v>
      </c>
      <c r="Q663" s="11">
        <v>1.4730823934010352E-5</v>
      </c>
      <c r="R663" s="12">
        <v>5.8352314897755481E-5</v>
      </c>
      <c r="S663" s="13">
        <v>5.7951275091756179E-5</v>
      </c>
      <c r="T663" s="12">
        <v>0</v>
      </c>
      <c r="U663" s="14">
        <v>1.3103441392352201E-4</v>
      </c>
    </row>
    <row r="664" spans="1:21" ht="16.5" thickTop="1" thickBot="1">
      <c r="A664" s="65" t="s">
        <v>1348</v>
      </c>
      <c r="B664" s="66" t="s">
        <v>1349</v>
      </c>
      <c r="C664" s="67">
        <v>11087</v>
      </c>
      <c r="D664" s="67">
        <v>11155</v>
      </c>
      <c r="E664" s="67">
        <f t="shared" si="32"/>
        <v>11121</v>
      </c>
      <c r="F664" s="68">
        <v>28374</v>
      </c>
      <c r="G664" s="68">
        <f t="shared" si="31"/>
        <v>39495</v>
      </c>
      <c r="H664" s="69">
        <v>4500</v>
      </c>
      <c r="I664" s="73">
        <v>618</v>
      </c>
      <c r="J664" s="69">
        <v>126</v>
      </c>
      <c r="K664" s="69">
        <v>125</v>
      </c>
      <c r="L664" s="69">
        <v>52</v>
      </c>
      <c r="M664" s="69">
        <v>0</v>
      </c>
      <c r="N664" s="69">
        <v>145</v>
      </c>
      <c r="O664" s="69" t="s">
        <v>30</v>
      </c>
      <c r="P664" s="70">
        <f t="shared" si="33"/>
        <v>2.7273951230778366E-3</v>
      </c>
      <c r="Q664" s="11">
        <v>6.2625822526774899E-4</v>
      </c>
      <c r="R664" s="12">
        <v>1.3820285107363141E-3</v>
      </c>
      <c r="S664" s="13">
        <v>6.0799727596266232E-4</v>
      </c>
      <c r="T664" s="12">
        <v>1.1111111111111112E-4</v>
      </c>
      <c r="U664" s="14">
        <v>2.7273951230778366E-3</v>
      </c>
    </row>
    <row r="665" spans="1:21" ht="16.5" thickTop="1" thickBot="1">
      <c r="A665" s="65" t="s">
        <v>1350</v>
      </c>
      <c r="B665" s="66" t="s">
        <v>1351</v>
      </c>
      <c r="C665" s="67">
        <v>117459</v>
      </c>
      <c r="D665" s="67">
        <v>140001</v>
      </c>
      <c r="E665" s="67">
        <f t="shared" si="32"/>
        <v>128730</v>
      </c>
      <c r="F665" s="68">
        <v>57750</v>
      </c>
      <c r="G665" s="68">
        <f t="shared" si="31"/>
        <v>186480</v>
      </c>
      <c r="H665" s="69">
        <v>2007</v>
      </c>
      <c r="I665" s="73">
        <v>123</v>
      </c>
      <c r="J665" s="69">
        <v>0</v>
      </c>
      <c r="K665" s="69">
        <v>0</v>
      </c>
      <c r="L665" s="69">
        <v>0</v>
      </c>
      <c r="M665" s="69">
        <v>2</v>
      </c>
      <c r="N665" s="69">
        <v>12</v>
      </c>
      <c r="O665" s="69" t="s">
        <v>30</v>
      </c>
      <c r="P665" s="70">
        <f t="shared" si="33"/>
        <v>3.7679322579673826E-3</v>
      </c>
      <c r="Q665" s="11">
        <v>2.9569473059356845E-3</v>
      </c>
      <c r="R665" s="12">
        <v>6.1638471578839599E-4</v>
      </c>
      <c r="S665" s="13">
        <v>8.3489125132191121E-5</v>
      </c>
      <c r="T665" s="12">
        <v>1.1111111111111112E-4</v>
      </c>
      <c r="U665" s="14">
        <v>3.7679322579673826E-3</v>
      </c>
    </row>
    <row r="666" spans="1:21" ht="16.5" thickTop="1" thickBot="1">
      <c r="A666" s="65" t="s">
        <v>51</v>
      </c>
      <c r="B666" s="66" t="s">
        <v>1352</v>
      </c>
      <c r="C666" s="67">
        <v>3629</v>
      </c>
      <c r="D666" s="67">
        <v>3978</v>
      </c>
      <c r="E666" s="67">
        <f t="shared" si="32"/>
        <v>3803.5</v>
      </c>
      <c r="F666" s="68">
        <v>37885</v>
      </c>
      <c r="G666" s="68">
        <f t="shared" si="31"/>
        <v>41688.5</v>
      </c>
      <c r="H666" s="69">
        <v>5050</v>
      </c>
      <c r="I666" s="73">
        <v>1901</v>
      </c>
      <c r="J666" s="69">
        <v>0</v>
      </c>
      <c r="K666" s="69">
        <v>700</v>
      </c>
      <c r="L666" s="69">
        <v>0</v>
      </c>
      <c r="M666" s="69">
        <v>0</v>
      </c>
      <c r="N666" s="69">
        <v>1200</v>
      </c>
      <c r="O666" s="69" t="s">
        <v>30</v>
      </c>
      <c r="P666" s="70">
        <f t="shared" si="33"/>
        <v>4.6116782490242232E-3</v>
      </c>
      <c r="Q666" s="11">
        <v>6.6103977779654525E-4</v>
      </c>
      <c r="R666" s="12">
        <v>1.5509431064929748E-3</v>
      </c>
      <c r="S666" s="13">
        <v>2.2885842536235915E-3</v>
      </c>
      <c r="T666" s="12">
        <v>1.1111111111111112E-4</v>
      </c>
      <c r="U666" s="14">
        <v>4.6116782490242232E-3</v>
      </c>
    </row>
    <row r="667" spans="1:21" ht="16.5" thickTop="1" thickBot="1">
      <c r="A667" s="65" t="s">
        <v>1353</v>
      </c>
      <c r="B667" s="66" t="s">
        <v>1354</v>
      </c>
      <c r="C667" s="67">
        <v>450</v>
      </c>
      <c r="D667" s="67">
        <v>660</v>
      </c>
      <c r="E667" s="67">
        <f t="shared" si="32"/>
        <v>555</v>
      </c>
      <c r="F667" s="68">
        <v>62295</v>
      </c>
      <c r="G667" s="68">
        <f t="shared" si="31"/>
        <v>62850</v>
      </c>
      <c r="H667" s="69">
        <v>440</v>
      </c>
      <c r="I667" s="73">
        <v>158</v>
      </c>
      <c r="J667" s="69">
        <v>0</v>
      </c>
      <c r="K667" s="69">
        <v>0</v>
      </c>
      <c r="L667" s="69">
        <v>0</v>
      </c>
      <c r="M667" s="69">
        <v>0</v>
      </c>
      <c r="N667" s="69">
        <v>70</v>
      </c>
      <c r="O667" s="69" t="s">
        <v>30</v>
      </c>
      <c r="P667" s="70">
        <f t="shared" si="33"/>
        <v>1.7506433010904948E-3</v>
      </c>
      <c r="Q667" s="11">
        <v>9.9659018757002212E-4</v>
      </c>
      <c r="R667" s="12">
        <v>1.3513167660532849E-4</v>
      </c>
      <c r="S667" s="13">
        <v>5.0781032580403298E-4</v>
      </c>
      <c r="T667" s="12">
        <v>1.1111111111111112E-4</v>
      </c>
      <c r="U667" s="14">
        <v>1.7506433010904948E-3</v>
      </c>
    </row>
    <row r="668" spans="1:21" ht="16.5" thickTop="1" thickBot="1">
      <c r="A668" s="65" t="s">
        <v>1355</v>
      </c>
      <c r="B668" s="66" t="s">
        <v>1356</v>
      </c>
      <c r="C668" s="67">
        <v>11937</v>
      </c>
      <c r="D668" s="67">
        <v>12037.910000000002</v>
      </c>
      <c r="E668" s="67">
        <f t="shared" si="32"/>
        <v>11987.455000000002</v>
      </c>
      <c r="F668" s="68">
        <v>3482</v>
      </c>
      <c r="G668" s="68">
        <f t="shared" si="31"/>
        <v>15469.455000000002</v>
      </c>
      <c r="H668" s="69">
        <v>400</v>
      </c>
      <c r="I668" s="73">
        <v>168</v>
      </c>
      <c r="J668" s="69">
        <v>0</v>
      </c>
      <c r="K668" s="69">
        <v>235</v>
      </c>
      <c r="L668" s="69">
        <v>0</v>
      </c>
      <c r="M668" s="69">
        <v>24</v>
      </c>
      <c r="N668" s="69">
        <v>19</v>
      </c>
      <c r="O668" s="69" t="s">
        <v>23</v>
      </c>
      <c r="P668" s="70">
        <f t="shared" si="33"/>
        <v>5.4199447242514226E-4</v>
      </c>
      <c r="Q668" s="11">
        <v>2.4529366841775691E-4</v>
      </c>
      <c r="R668" s="12">
        <v>1.2284697873211681E-4</v>
      </c>
      <c r="S668" s="13">
        <v>1.7385382527526855E-4</v>
      </c>
      <c r="T668" s="12">
        <v>0</v>
      </c>
      <c r="U668" s="14">
        <v>5.4199447242514226E-4</v>
      </c>
    </row>
    <row r="669" spans="1:21" ht="25.5" thickTop="1" thickBot="1">
      <c r="A669" s="65" t="s">
        <v>1357</v>
      </c>
      <c r="B669" s="66" t="s">
        <v>1358</v>
      </c>
      <c r="C669" s="67">
        <v>3758</v>
      </c>
      <c r="D669" s="67">
        <v>4450</v>
      </c>
      <c r="E669" s="67">
        <f t="shared" si="32"/>
        <v>4104</v>
      </c>
      <c r="F669" s="68">
        <v>284</v>
      </c>
      <c r="G669" s="68">
        <f t="shared" si="31"/>
        <v>4388</v>
      </c>
      <c r="H669" s="69">
        <v>700</v>
      </c>
      <c r="I669" s="73">
        <v>254</v>
      </c>
      <c r="J669" s="69">
        <v>0</v>
      </c>
      <c r="K669" s="69">
        <v>90</v>
      </c>
      <c r="L669" s="69">
        <v>0</v>
      </c>
      <c r="M669" s="69">
        <v>0</v>
      </c>
      <c r="N669" s="69">
        <v>50</v>
      </c>
      <c r="O669" s="69" t="s">
        <v>30</v>
      </c>
      <c r="P669" s="70">
        <f t="shared" si="33"/>
        <v>5.7541946088029245E-4</v>
      </c>
      <c r="Q669" s="11">
        <v>6.9578961703377202E-5</v>
      </c>
      <c r="R669" s="12">
        <v>2.1498221278120442E-4</v>
      </c>
      <c r="S669" s="13">
        <v>1.7974717528459967E-4</v>
      </c>
      <c r="T669" s="12">
        <v>1.1111111111111112E-4</v>
      </c>
      <c r="U669" s="14">
        <v>5.7541946088029245E-4</v>
      </c>
    </row>
    <row r="670" spans="1:21" ht="25.5" thickTop="1" thickBot="1">
      <c r="A670" s="65" t="s">
        <v>1359</v>
      </c>
      <c r="B670" s="66" t="s">
        <v>1360</v>
      </c>
      <c r="C670" s="67">
        <v>474</v>
      </c>
      <c r="D670" s="67">
        <v>442</v>
      </c>
      <c r="E670" s="67">
        <f t="shared" si="32"/>
        <v>458</v>
      </c>
      <c r="F670" s="68">
        <v>12856</v>
      </c>
      <c r="G670" s="68">
        <f t="shared" si="31"/>
        <v>13314</v>
      </c>
      <c r="H670" s="69">
        <v>480</v>
      </c>
      <c r="I670" s="73">
        <v>52</v>
      </c>
      <c r="J670" s="69">
        <v>0</v>
      </c>
      <c r="K670" s="69">
        <v>280</v>
      </c>
      <c r="L670" s="69">
        <v>0</v>
      </c>
      <c r="M670" s="69">
        <v>25</v>
      </c>
      <c r="N670" s="69">
        <v>10</v>
      </c>
      <c r="O670" s="69" t="s">
        <v>23</v>
      </c>
      <c r="P670" s="70">
        <f t="shared" si="33"/>
        <v>5.0647423330030228E-4</v>
      </c>
      <c r="Q670" s="11">
        <v>2.1111538197784053E-4</v>
      </c>
      <c r="R670" s="12">
        <v>1.3820285107363139E-4</v>
      </c>
      <c r="S670" s="13">
        <v>1.5715600024883032E-4</v>
      </c>
      <c r="T670" s="12">
        <v>0</v>
      </c>
      <c r="U670" s="14">
        <v>5.0647423330030228E-4</v>
      </c>
    </row>
    <row r="671" spans="1:21" ht="25.5" thickTop="1" thickBot="1">
      <c r="A671" s="65" t="s">
        <v>1361</v>
      </c>
      <c r="B671" s="66" t="s">
        <v>1362</v>
      </c>
      <c r="C671" s="67">
        <v>657</v>
      </c>
      <c r="D671" s="67">
        <v>689</v>
      </c>
      <c r="E671" s="67">
        <f t="shared" si="32"/>
        <v>673</v>
      </c>
      <c r="F671" s="68">
        <v>9376</v>
      </c>
      <c r="G671" s="68">
        <f t="shared" si="31"/>
        <v>10049</v>
      </c>
      <c r="H671" s="69">
        <v>800</v>
      </c>
      <c r="I671" s="73">
        <v>392</v>
      </c>
      <c r="J671" s="69">
        <v>30</v>
      </c>
      <c r="K671" s="69">
        <v>30</v>
      </c>
      <c r="L671" s="69">
        <v>20</v>
      </c>
      <c r="M671" s="69">
        <v>20</v>
      </c>
      <c r="N671" s="69">
        <v>20</v>
      </c>
      <c r="O671" s="69" t="s">
        <v>23</v>
      </c>
      <c r="P671" s="70">
        <f t="shared" si="33"/>
        <v>6.9970489142150095E-4</v>
      </c>
      <c r="Q671" s="11">
        <v>1.5934343349071047E-4</v>
      </c>
      <c r="R671" s="12">
        <v>2.4569395746423361E-4</v>
      </c>
      <c r="S671" s="13">
        <v>2.9466750046655684E-4</v>
      </c>
      <c r="T671" s="12">
        <v>0</v>
      </c>
      <c r="U671" s="14">
        <v>6.9970489142150095E-4</v>
      </c>
    </row>
    <row r="672" spans="1:21" ht="25.5" thickTop="1" thickBot="1">
      <c r="A672" s="65" t="s">
        <v>1363</v>
      </c>
      <c r="B672" s="66" t="s">
        <v>1364</v>
      </c>
      <c r="C672" s="67"/>
      <c r="D672" s="67">
        <v>0</v>
      </c>
      <c r="E672" s="67">
        <f t="shared" si="32"/>
        <v>0</v>
      </c>
      <c r="F672" s="68">
        <v>0</v>
      </c>
      <c r="G672" s="68">
        <f t="shared" si="31"/>
        <v>0</v>
      </c>
      <c r="H672" s="69">
        <v>0</v>
      </c>
      <c r="I672" s="73" t="s">
        <v>0</v>
      </c>
      <c r="J672" s="69">
        <v>0</v>
      </c>
      <c r="K672" s="69">
        <v>0</v>
      </c>
      <c r="L672" s="69">
        <v>0</v>
      </c>
      <c r="M672" s="69">
        <v>0</v>
      </c>
      <c r="N672" s="69">
        <v>0</v>
      </c>
      <c r="O672" s="69" t="s">
        <v>23</v>
      </c>
      <c r="P672" s="70">
        <f t="shared" si="33"/>
        <v>0</v>
      </c>
      <c r="Q672" s="11">
        <v>0</v>
      </c>
      <c r="R672" s="12">
        <v>0</v>
      </c>
      <c r="S672" s="13">
        <v>0</v>
      </c>
      <c r="T672" s="12">
        <v>0</v>
      </c>
      <c r="U672" s="14">
        <v>0</v>
      </c>
    </row>
    <row r="673" spans="1:21" ht="25.5" thickTop="1" thickBot="1">
      <c r="A673" s="65" t="s">
        <v>1365</v>
      </c>
      <c r="B673" s="66" t="s">
        <v>1366</v>
      </c>
      <c r="C673" s="67">
        <v>1157</v>
      </c>
      <c r="D673" s="67">
        <v>1222.5</v>
      </c>
      <c r="E673" s="67">
        <f t="shared" si="32"/>
        <v>1189.75</v>
      </c>
      <c r="F673" s="68">
        <v>13796</v>
      </c>
      <c r="G673" s="68">
        <f t="shared" si="31"/>
        <v>14985.75</v>
      </c>
      <c r="H673" s="69">
        <v>1050</v>
      </c>
      <c r="I673" s="73">
        <v>827</v>
      </c>
      <c r="J673" s="69"/>
      <c r="K673" s="69">
        <v>190</v>
      </c>
      <c r="L673" s="69"/>
      <c r="M673" s="69"/>
      <c r="N673" s="69">
        <v>220</v>
      </c>
      <c r="O673" s="69" t="s">
        <v>30</v>
      </c>
      <c r="P673" s="70">
        <f t="shared" si="33"/>
        <v>1.2968854858420294E-3</v>
      </c>
      <c r="Q673" s="11">
        <v>2.3762372956845601E-4</v>
      </c>
      <c r="R673" s="12">
        <v>3.2247331917180659E-4</v>
      </c>
      <c r="S673" s="13">
        <v>6.2567732599065585E-4</v>
      </c>
      <c r="T673" s="12">
        <v>1.1111111111111112E-4</v>
      </c>
      <c r="U673" s="14">
        <v>1.2968854858420294E-3</v>
      </c>
    </row>
    <row r="674" spans="1:21" ht="25.5" thickTop="1" thickBot="1">
      <c r="A674" s="65" t="s">
        <v>1367</v>
      </c>
      <c r="B674" s="66" t="s">
        <v>1368</v>
      </c>
      <c r="C674" s="67">
        <v>755</v>
      </c>
      <c r="D674" s="67">
        <v>805</v>
      </c>
      <c r="E674" s="67">
        <f t="shared" si="32"/>
        <v>780</v>
      </c>
      <c r="F674" s="68">
        <v>8581</v>
      </c>
      <c r="G674" s="68">
        <f t="shared" si="31"/>
        <v>9361</v>
      </c>
      <c r="H674" s="69">
        <v>480</v>
      </c>
      <c r="I674" s="73">
        <v>50</v>
      </c>
      <c r="J674" s="69">
        <v>0</v>
      </c>
      <c r="K674" s="69">
        <v>130</v>
      </c>
      <c r="L674" s="69">
        <v>0</v>
      </c>
      <c r="M674" s="69">
        <v>0</v>
      </c>
      <c r="N674" s="69">
        <v>0</v>
      </c>
      <c r="O674" s="69" t="s">
        <v>30</v>
      </c>
      <c r="P674" s="70">
        <f t="shared" si="33"/>
        <v>5.3956192199042089E-4</v>
      </c>
      <c r="Q674" s="11">
        <v>1.4843406119081906E-4</v>
      </c>
      <c r="R674" s="12">
        <v>1.4741637447854015E-4</v>
      </c>
      <c r="S674" s="13">
        <v>1.3260037520995059E-4</v>
      </c>
      <c r="T674" s="12">
        <v>1.1111111111111112E-4</v>
      </c>
      <c r="U674" s="14">
        <v>5.3956192199042089E-4</v>
      </c>
    </row>
    <row r="675" spans="1:21" ht="25.5" thickTop="1" thickBot="1">
      <c r="A675" s="65" t="s">
        <v>1369</v>
      </c>
      <c r="B675" s="66" t="s">
        <v>1370</v>
      </c>
      <c r="C675" s="67">
        <v>538</v>
      </c>
      <c r="D675" s="67">
        <v>600</v>
      </c>
      <c r="E675" s="67">
        <f t="shared" si="32"/>
        <v>569</v>
      </c>
      <c r="F675" s="68">
        <v>5191</v>
      </c>
      <c r="G675" s="68">
        <f t="shared" si="31"/>
        <v>5760</v>
      </c>
      <c r="H675" s="69">
        <v>660</v>
      </c>
      <c r="I675" s="73">
        <v>215</v>
      </c>
      <c r="J675" s="69">
        <v>0</v>
      </c>
      <c r="K675" s="69">
        <v>169</v>
      </c>
      <c r="L675" s="69">
        <v>64</v>
      </c>
      <c r="M675" s="69">
        <v>10</v>
      </c>
      <c r="N675" s="69">
        <v>13</v>
      </c>
      <c r="O675" s="69" t="s">
        <v>30</v>
      </c>
      <c r="P675" s="70">
        <f t="shared" si="33"/>
        <v>6.222146310828218E-4</v>
      </c>
      <c r="Q675" s="11">
        <v>9.1334279720021129E-5</v>
      </c>
      <c r="R675" s="12">
        <v>2.0269751490799271E-4</v>
      </c>
      <c r="S675" s="13">
        <v>2.1707172534369689E-4</v>
      </c>
      <c r="T675" s="12">
        <v>1.1111111111111112E-4</v>
      </c>
      <c r="U675" s="14">
        <v>6.222146310828218E-4</v>
      </c>
    </row>
    <row r="676" spans="1:21" ht="16.5" thickTop="1" thickBot="1">
      <c r="A676" s="65" t="s">
        <v>1371</v>
      </c>
      <c r="B676" s="66" t="s">
        <v>1372</v>
      </c>
      <c r="C676" s="67">
        <v>430</v>
      </c>
      <c r="D676" s="67">
        <v>430</v>
      </c>
      <c r="E676" s="67">
        <f t="shared" si="32"/>
        <v>430</v>
      </c>
      <c r="F676" s="68">
        <v>42310</v>
      </c>
      <c r="G676" s="68">
        <f t="shared" si="31"/>
        <v>42740</v>
      </c>
      <c r="H676" s="69">
        <v>630</v>
      </c>
      <c r="I676" s="73">
        <v>526</v>
      </c>
      <c r="J676" s="69">
        <v>0</v>
      </c>
      <c r="K676" s="69">
        <v>153</v>
      </c>
      <c r="L676" s="69">
        <v>0</v>
      </c>
      <c r="M676" s="69">
        <v>0</v>
      </c>
      <c r="N676" s="69">
        <v>5</v>
      </c>
      <c r="O676" s="69" t="s">
        <v>30</v>
      </c>
      <c r="P676" s="70">
        <f t="shared" si="33"/>
        <v>1.4685095192231985E-3</v>
      </c>
      <c r="Q676" s="11">
        <v>6.7771304083918461E-4</v>
      </c>
      <c r="R676" s="12">
        <v>1.9348399150308394E-4</v>
      </c>
      <c r="S676" s="13">
        <v>4.8620137576981881E-4</v>
      </c>
      <c r="T676" s="12">
        <v>1.1111111111111112E-4</v>
      </c>
      <c r="U676" s="14">
        <v>1.4685095192231985E-3</v>
      </c>
    </row>
    <row r="677" spans="1:21" ht="25.5" thickTop="1" thickBot="1">
      <c r="A677" s="65" t="s">
        <v>1373</v>
      </c>
      <c r="B677" s="66" t="s">
        <v>1374</v>
      </c>
      <c r="C677" s="67">
        <v>195</v>
      </c>
      <c r="D677" s="67">
        <v>197.5</v>
      </c>
      <c r="E677" s="67">
        <f t="shared" si="32"/>
        <v>196.25</v>
      </c>
      <c r="F677" s="68">
        <v>15281</v>
      </c>
      <c r="G677" s="68">
        <f t="shared" si="31"/>
        <v>15477.25</v>
      </c>
      <c r="H677" s="69">
        <v>1862</v>
      </c>
      <c r="I677" s="73">
        <v>274</v>
      </c>
      <c r="J677" s="69">
        <v>0</v>
      </c>
      <c r="K677" s="69">
        <v>66</v>
      </c>
      <c r="L677" s="69">
        <v>85</v>
      </c>
      <c r="M677" s="69">
        <v>0</v>
      </c>
      <c r="N677" s="69">
        <v>88</v>
      </c>
      <c r="O677" s="69" t="s">
        <v>30</v>
      </c>
      <c r="P677" s="70">
        <f t="shared" si="33"/>
        <v>1.2212003555833212E-3</v>
      </c>
      <c r="Q677" s="11">
        <v>2.4541727097164876E-4</v>
      </c>
      <c r="R677" s="12">
        <v>5.6018222301845255E-4</v>
      </c>
      <c r="S677" s="13">
        <v>3.0448975048210877E-4</v>
      </c>
      <c r="T677" s="12">
        <v>1.1111111111111112E-4</v>
      </c>
      <c r="U677" s="14">
        <v>1.2212003555833212E-3</v>
      </c>
    </row>
    <row r="678" spans="1:21" ht="16.5" thickTop="1" thickBot="1">
      <c r="A678" s="65" t="s">
        <v>1375</v>
      </c>
      <c r="B678" s="66" t="s">
        <v>1376</v>
      </c>
      <c r="C678" s="67">
        <v>24866</v>
      </c>
      <c r="D678" s="67">
        <v>23408</v>
      </c>
      <c r="E678" s="67">
        <f t="shared" si="32"/>
        <v>24137</v>
      </c>
      <c r="F678" s="68">
        <v>4575</v>
      </c>
      <c r="G678" s="68">
        <f t="shared" si="31"/>
        <v>28712</v>
      </c>
      <c r="H678" s="69">
        <v>365</v>
      </c>
      <c r="I678" s="73">
        <v>260</v>
      </c>
      <c r="J678" s="69">
        <v>0</v>
      </c>
      <c r="K678" s="69">
        <v>65</v>
      </c>
      <c r="L678" s="69">
        <v>10</v>
      </c>
      <c r="M678" s="69">
        <v>0</v>
      </c>
      <c r="N678" s="69">
        <v>25</v>
      </c>
      <c r="O678" s="69" t="s">
        <v>23</v>
      </c>
      <c r="P678" s="70">
        <f t="shared" si="33"/>
        <v>8.8899032014161231E-4</v>
      </c>
      <c r="Q678" s="11">
        <v>4.5527601377104974E-4</v>
      </c>
      <c r="R678" s="12">
        <v>1.1056228085890512E-4</v>
      </c>
      <c r="S678" s="13">
        <v>3.231520255116574E-4</v>
      </c>
      <c r="T678" s="12">
        <v>0</v>
      </c>
      <c r="U678" s="14">
        <v>8.8899032014161231E-4</v>
      </c>
    </row>
    <row r="679" spans="1:21" ht="16.5" thickTop="1" thickBot="1">
      <c r="A679" s="65" t="s">
        <v>1377</v>
      </c>
      <c r="B679" s="66" t="s">
        <v>1378</v>
      </c>
      <c r="C679" s="67">
        <v>20</v>
      </c>
      <c r="D679" s="67">
        <v>79</v>
      </c>
      <c r="E679" s="67">
        <f t="shared" si="32"/>
        <v>49.5</v>
      </c>
      <c r="F679" s="68">
        <v>332</v>
      </c>
      <c r="G679" s="68">
        <f t="shared" si="31"/>
        <v>381.5</v>
      </c>
      <c r="H679" s="69">
        <v>80</v>
      </c>
      <c r="I679" s="73">
        <v>32</v>
      </c>
      <c r="J679" s="69">
        <v>0</v>
      </c>
      <c r="K679" s="69">
        <v>15</v>
      </c>
      <c r="L679" s="69">
        <v>20</v>
      </c>
      <c r="M679" s="69">
        <v>0</v>
      </c>
      <c r="N679" s="69">
        <v>20</v>
      </c>
      <c r="O679" s="69" t="s">
        <v>23</v>
      </c>
      <c r="P679" s="70">
        <f t="shared" si="33"/>
        <v>9.1516656209718043E-5</v>
      </c>
      <c r="Q679" s="11">
        <v>6.049310366872928E-6</v>
      </c>
      <c r="R679" s="12">
        <v>2.4569395746423362E-5</v>
      </c>
      <c r="S679" s="13">
        <v>6.0897950096421754E-5</v>
      </c>
      <c r="T679" s="12">
        <v>0</v>
      </c>
      <c r="U679" s="14">
        <v>9.1516656209718043E-5</v>
      </c>
    </row>
    <row r="680" spans="1:21" ht="16.5" thickTop="1" thickBot="1">
      <c r="A680" s="65" t="s">
        <v>1379</v>
      </c>
      <c r="B680" s="66" t="s">
        <v>1380</v>
      </c>
      <c r="C680" s="67">
        <v>13077</v>
      </c>
      <c r="D680" s="67">
        <v>13677</v>
      </c>
      <c r="E680" s="67">
        <f t="shared" si="32"/>
        <v>13377</v>
      </c>
      <c r="F680" s="68">
        <v>283</v>
      </c>
      <c r="G680" s="68">
        <f t="shared" si="31"/>
        <v>13660</v>
      </c>
      <c r="H680" s="69">
        <v>1800</v>
      </c>
      <c r="I680" s="73">
        <v>418</v>
      </c>
      <c r="J680" s="69"/>
      <c r="K680" s="69"/>
      <c r="L680" s="69"/>
      <c r="M680" s="69"/>
      <c r="N680" s="69">
        <v>11</v>
      </c>
      <c r="O680" s="69" t="s">
        <v>30</v>
      </c>
      <c r="P680" s="70">
        <f t="shared" si="33"/>
        <v>1.002200511082461E-3</v>
      </c>
      <c r="Q680" s="11">
        <v>2.1660178141935565E-4</v>
      </c>
      <c r="R680" s="12">
        <v>5.5281140429452554E-4</v>
      </c>
      <c r="S680" s="13">
        <v>2.3278732536857993E-4</v>
      </c>
      <c r="T680" s="12">
        <v>0</v>
      </c>
      <c r="U680" s="14">
        <v>1.002200511082461E-3</v>
      </c>
    </row>
    <row r="681" spans="1:21" ht="25.5" thickTop="1" thickBot="1">
      <c r="A681" s="65" t="s">
        <v>1381</v>
      </c>
      <c r="B681" s="66" t="s">
        <v>1382</v>
      </c>
      <c r="C681" s="67">
        <v>625</v>
      </c>
      <c r="D681" s="67">
        <v>660</v>
      </c>
      <c r="E681" s="67">
        <f t="shared" si="32"/>
        <v>642.5</v>
      </c>
      <c r="F681" s="68">
        <v>10800</v>
      </c>
      <c r="G681" s="68">
        <f t="shared" si="31"/>
        <v>11442.5</v>
      </c>
      <c r="H681" s="69">
        <v>1250</v>
      </c>
      <c r="I681" s="73">
        <v>187</v>
      </c>
      <c r="J681" s="69">
        <v>0</v>
      </c>
      <c r="K681" s="69">
        <v>140</v>
      </c>
      <c r="L681" s="69">
        <v>50</v>
      </c>
      <c r="M681" s="69">
        <v>0</v>
      </c>
      <c r="N681" s="69">
        <v>35</v>
      </c>
      <c r="O681" s="69" t="s">
        <v>30</v>
      </c>
      <c r="P681" s="70">
        <f t="shared" si="33"/>
        <v>8.4544565368624143E-4</v>
      </c>
      <c r="Q681" s="11">
        <v>1.8143966939172598E-4</v>
      </c>
      <c r="R681" s="12">
        <v>3.7314769789880477E-4</v>
      </c>
      <c r="S681" s="13">
        <v>1.7974717528459967E-4</v>
      </c>
      <c r="T681" s="12">
        <v>1.1111111111111112E-4</v>
      </c>
      <c r="U681" s="14">
        <v>8.4544565368624143E-4</v>
      </c>
    </row>
    <row r="682" spans="1:21" ht="25.5" thickTop="1" thickBot="1">
      <c r="A682" s="65" t="s">
        <v>1383</v>
      </c>
      <c r="B682" s="66" t="s">
        <v>1384</v>
      </c>
      <c r="C682" s="67">
        <v>1192</v>
      </c>
      <c r="D682" s="67">
        <v>720</v>
      </c>
      <c r="E682" s="67">
        <f t="shared" si="32"/>
        <v>956</v>
      </c>
      <c r="F682" s="68">
        <v>15966</v>
      </c>
      <c r="G682" s="68">
        <f t="shared" si="31"/>
        <v>16922</v>
      </c>
      <c r="H682" s="69">
        <v>1400</v>
      </c>
      <c r="I682" s="73">
        <v>92</v>
      </c>
      <c r="J682" s="69">
        <v>0</v>
      </c>
      <c r="K682" s="69">
        <v>150</v>
      </c>
      <c r="L682" s="69">
        <v>0</v>
      </c>
      <c r="M682" s="69">
        <v>0</v>
      </c>
      <c r="N682" s="69">
        <v>60</v>
      </c>
      <c r="O682" s="69" t="s">
        <v>30</v>
      </c>
      <c r="P682" s="70">
        <f t="shared" si="33"/>
        <v>1.092282497090546E-3</v>
      </c>
      <c r="Q682" s="11">
        <v>2.6832615996913152E-4</v>
      </c>
      <c r="R682" s="12">
        <v>4.2996442556240884E-4</v>
      </c>
      <c r="S682" s="13">
        <v>2.828808004478946E-4</v>
      </c>
      <c r="T682" s="12">
        <v>1.1111111111111112E-4</v>
      </c>
      <c r="U682" s="14">
        <v>1.092282497090546E-3</v>
      </c>
    </row>
    <row r="683" spans="1:21" ht="25.5" thickTop="1" thickBot="1">
      <c r="A683" s="65" t="s">
        <v>1385</v>
      </c>
      <c r="B683" s="66" t="s">
        <v>1386</v>
      </c>
      <c r="C683" s="67">
        <v>1080</v>
      </c>
      <c r="D683" s="67">
        <v>920</v>
      </c>
      <c r="E683" s="67">
        <f t="shared" si="32"/>
        <v>1000</v>
      </c>
      <c r="F683" s="68">
        <v>13439</v>
      </c>
      <c r="G683" s="68">
        <f t="shared" si="31"/>
        <v>14439</v>
      </c>
      <c r="H683" s="69">
        <v>500</v>
      </c>
      <c r="I683" s="73">
        <v>298</v>
      </c>
      <c r="J683" s="69">
        <v>0</v>
      </c>
      <c r="K683" s="69">
        <v>150</v>
      </c>
      <c r="L683" s="69">
        <v>0</v>
      </c>
      <c r="M683" s="69">
        <v>0</v>
      </c>
      <c r="N683" s="69">
        <v>100</v>
      </c>
      <c r="O683" s="69" t="s">
        <v>30</v>
      </c>
      <c r="P683" s="70">
        <f t="shared" si="33"/>
        <v>9.8768311879417463E-4</v>
      </c>
      <c r="Q683" s="11">
        <v>2.2895410848565713E-4</v>
      </c>
      <c r="R683" s="12">
        <v>1.5355872341514599E-4</v>
      </c>
      <c r="S683" s="13">
        <v>4.9405917578226031E-4</v>
      </c>
      <c r="T683" s="12">
        <v>1.1111111111111112E-4</v>
      </c>
      <c r="U683" s="14">
        <v>9.8768311879417463E-4</v>
      </c>
    </row>
    <row r="684" spans="1:21" ht="25.5" thickTop="1" thickBot="1">
      <c r="A684" s="65" t="s">
        <v>1387</v>
      </c>
      <c r="B684" s="66" t="s">
        <v>1388</v>
      </c>
      <c r="C684" s="67">
        <v>5737</v>
      </c>
      <c r="D684" s="67">
        <v>7415</v>
      </c>
      <c r="E684" s="67">
        <f t="shared" si="32"/>
        <v>6576</v>
      </c>
      <c r="F684" s="68">
        <v>5761</v>
      </c>
      <c r="G684" s="68">
        <f t="shared" si="31"/>
        <v>12337</v>
      </c>
      <c r="H684" s="69">
        <v>1450</v>
      </c>
      <c r="I684" s="73">
        <v>330</v>
      </c>
      <c r="J684" s="69"/>
      <c r="K684" s="69">
        <v>50</v>
      </c>
      <c r="L684" s="69"/>
      <c r="M684" s="69"/>
      <c r="N684" s="69">
        <v>10</v>
      </c>
      <c r="O684" s="69" t="s">
        <v>23</v>
      </c>
      <c r="P684" s="70">
        <f t="shared" si="33"/>
        <v>7.8925971218492036E-4</v>
      </c>
      <c r="Q684" s="11">
        <v>1.956234390461633E-4</v>
      </c>
      <c r="R684" s="12">
        <v>4.453202979039234E-4</v>
      </c>
      <c r="S684" s="13">
        <v>1.4831597523483364E-4</v>
      </c>
      <c r="T684" s="12">
        <v>0</v>
      </c>
      <c r="U684" s="14">
        <v>7.8925971218492036E-4</v>
      </c>
    </row>
    <row r="685" spans="1:21" ht="25.5" thickTop="1" thickBot="1">
      <c r="A685" s="65" t="s">
        <v>1389</v>
      </c>
      <c r="B685" s="66" t="s">
        <v>1390</v>
      </c>
      <c r="C685" s="67">
        <v>1975</v>
      </c>
      <c r="D685" s="67">
        <v>846.71</v>
      </c>
      <c r="E685" s="67">
        <f t="shared" si="32"/>
        <v>1410.855</v>
      </c>
      <c r="F685" s="68">
        <v>6035</v>
      </c>
      <c r="G685" s="68">
        <f t="shared" si="31"/>
        <v>7445.8549999999996</v>
      </c>
      <c r="H685" s="69">
        <v>596</v>
      </c>
      <c r="I685" s="73">
        <v>270</v>
      </c>
      <c r="J685" s="69">
        <v>0</v>
      </c>
      <c r="K685" s="69">
        <v>380</v>
      </c>
      <c r="L685" s="69">
        <v>0</v>
      </c>
      <c r="M685" s="69">
        <v>37</v>
      </c>
      <c r="N685" s="69">
        <v>15</v>
      </c>
      <c r="O685" s="69" t="s">
        <v>23</v>
      </c>
      <c r="P685" s="70">
        <f t="shared" si="33"/>
        <v>6.7533600920281149E-4</v>
      </c>
      <c r="Q685" s="11">
        <v>1.1806628529943019E-4</v>
      </c>
      <c r="R685" s="12">
        <v>1.8304199831085404E-4</v>
      </c>
      <c r="S685" s="13">
        <v>3.7422772559252723E-4</v>
      </c>
      <c r="T685" s="12">
        <v>0</v>
      </c>
      <c r="U685" s="14">
        <v>6.7533600920281149E-4</v>
      </c>
    </row>
    <row r="686" spans="1:21" ht="25.5" thickTop="1" thickBot="1">
      <c r="A686" s="65" t="s">
        <v>1391</v>
      </c>
      <c r="B686" s="66" t="s">
        <v>1392</v>
      </c>
      <c r="C686" s="67">
        <v>478</v>
      </c>
      <c r="D686" s="67">
        <v>496</v>
      </c>
      <c r="E686" s="67">
        <f t="shared" si="32"/>
        <v>487</v>
      </c>
      <c r="F686" s="68">
        <v>6366</v>
      </c>
      <c r="G686" s="68">
        <f t="shared" si="31"/>
        <v>6853</v>
      </c>
      <c r="H686" s="69">
        <v>480</v>
      </c>
      <c r="I686" s="73">
        <v>225</v>
      </c>
      <c r="J686" s="69">
        <v>0</v>
      </c>
      <c r="K686" s="69">
        <v>110</v>
      </c>
      <c r="L686" s="69">
        <v>36</v>
      </c>
      <c r="M686" s="69">
        <v>10</v>
      </c>
      <c r="N686" s="69">
        <v>20</v>
      </c>
      <c r="O686" s="69" t="s">
        <v>30</v>
      </c>
      <c r="P686" s="70">
        <f t="shared" si="33"/>
        <v>5.8524702949762982E-4</v>
      </c>
      <c r="Q686" s="11">
        <v>1.0866559356272652E-4</v>
      </c>
      <c r="R686" s="12">
        <v>1.4741637447854015E-4</v>
      </c>
      <c r="S686" s="13">
        <v>2.1805395034525207E-4</v>
      </c>
      <c r="T686" s="12">
        <v>1.1111111111111112E-4</v>
      </c>
      <c r="U686" s="14">
        <v>5.8524702949762982E-4</v>
      </c>
    </row>
    <row r="687" spans="1:21" ht="25.5" thickTop="1" thickBot="1">
      <c r="A687" s="65" t="s">
        <v>1393</v>
      </c>
      <c r="B687" s="66" t="s">
        <v>1394</v>
      </c>
      <c r="C687" s="67">
        <v>3050</v>
      </c>
      <c r="D687" s="67">
        <v>2529</v>
      </c>
      <c r="E687" s="67">
        <f t="shared" si="32"/>
        <v>2789.5</v>
      </c>
      <c r="F687" s="68">
        <v>321</v>
      </c>
      <c r="G687" s="68">
        <f t="shared" si="31"/>
        <v>3110.5</v>
      </c>
      <c r="H687" s="69">
        <v>569</v>
      </c>
      <c r="I687" s="73" t="s">
        <v>0</v>
      </c>
      <c r="J687" s="69">
        <v>0</v>
      </c>
      <c r="K687" s="69">
        <v>180</v>
      </c>
      <c r="L687" s="69">
        <v>0</v>
      </c>
      <c r="M687" s="69">
        <v>0</v>
      </c>
      <c r="N687" s="69">
        <v>10</v>
      </c>
      <c r="O687" s="69" t="s">
        <v>30</v>
      </c>
      <c r="P687" s="70">
        <f t="shared" si="33"/>
        <v>6.7405066060747761E-4</v>
      </c>
      <c r="Q687" s="11">
        <v>4.9322096713389887E-5</v>
      </c>
      <c r="R687" s="12">
        <v>1.7474982724643618E-4</v>
      </c>
      <c r="S687" s="13">
        <v>3.3886762553654039E-4</v>
      </c>
      <c r="T687" s="12">
        <v>1.1111111111111112E-4</v>
      </c>
      <c r="U687" s="14">
        <v>6.7405066060747761E-4</v>
      </c>
    </row>
    <row r="688" spans="1:21" ht="25.5" thickTop="1" thickBot="1">
      <c r="A688" s="65" t="s">
        <v>1395</v>
      </c>
      <c r="B688" s="66" t="s">
        <v>1396</v>
      </c>
      <c r="C688" s="67">
        <v>7066</v>
      </c>
      <c r="D688" s="67">
        <v>6366</v>
      </c>
      <c r="E688" s="67">
        <f t="shared" si="32"/>
        <v>6716</v>
      </c>
      <c r="F688" s="68">
        <v>6924</v>
      </c>
      <c r="G688" s="68">
        <f t="shared" si="31"/>
        <v>13640</v>
      </c>
      <c r="H688" s="69">
        <v>1396</v>
      </c>
      <c r="I688" s="73">
        <v>287</v>
      </c>
      <c r="J688" s="69">
        <v>0</v>
      </c>
      <c r="K688" s="69">
        <v>30</v>
      </c>
      <c r="L688" s="69">
        <v>0</v>
      </c>
      <c r="M688" s="69">
        <v>0</v>
      </c>
      <c r="N688" s="69">
        <v>10</v>
      </c>
      <c r="O688" s="69" t="s">
        <v>30</v>
      </c>
      <c r="P688" s="70">
        <f t="shared" si="33"/>
        <v>9.7320344073355681E-4</v>
      </c>
      <c r="Q688" s="11">
        <v>2.1628464850366114E-4</v>
      </c>
      <c r="R688" s="12">
        <v>4.2873595577508768E-4</v>
      </c>
      <c r="S688" s="13">
        <v>2.1707172534369689E-4</v>
      </c>
      <c r="T688" s="12">
        <v>1.1111111111111112E-4</v>
      </c>
      <c r="U688" s="14">
        <v>9.7320344073355681E-4</v>
      </c>
    </row>
    <row r="689" spans="1:21" ht="25.5" thickTop="1" thickBot="1">
      <c r="A689" s="65" t="s">
        <v>1397</v>
      </c>
      <c r="B689" s="66" t="s">
        <v>1398</v>
      </c>
      <c r="C689" s="67">
        <v>6833</v>
      </c>
      <c r="D689" s="67">
        <v>7646</v>
      </c>
      <c r="E689" s="67">
        <f t="shared" si="32"/>
        <v>7239.5</v>
      </c>
      <c r="F689" s="68">
        <v>8005</v>
      </c>
      <c r="G689" s="68">
        <f t="shared" si="31"/>
        <v>15244.5</v>
      </c>
      <c r="H689" s="69">
        <v>1050</v>
      </c>
      <c r="I689" s="73">
        <v>167</v>
      </c>
      <c r="J689" s="69"/>
      <c r="K689" s="69"/>
      <c r="L689" s="69"/>
      <c r="M689" s="69"/>
      <c r="N689" s="69">
        <v>25</v>
      </c>
      <c r="O689" s="69" t="s">
        <v>23</v>
      </c>
      <c r="P689" s="70">
        <f t="shared" si="33"/>
        <v>7.3216043110299774E-4</v>
      </c>
      <c r="Q689" s="11">
        <v>2.4172663666525382E-4</v>
      </c>
      <c r="R689" s="12">
        <v>3.2247331917180659E-4</v>
      </c>
      <c r="S689" s="13">
        <v>1.679604752659374E-4</v>
      </c>
      <c r="T689" s="12">
        <v>0</v>
      </c>
      <c r="U689" s="14">
        <v>7.3216043110299774E-4</v>
      </c>
    </row>
    <row r="690" spans="1:21" ht="25.5" thickTop="1" thickBot="1">
      <c r="A690" s="65" t="s">
        <v>1399</v>
      </c>
      <c r="B690" s="66" t="s">
        <v>1400</v>
      </c>
      <c r="C690" s="67">
        <v>4512.75</v>
      </c>
      <c r="D690" s="67">
        <v>4880.2</v>
      </c>
      <c r="E690" s="67">
        <f t="shared" si="32"/>
        <v>4696.4750000000004</v>
      </c>
      <c r="F690" s="68">
        <v>11697</v>
      </c>
      <c r="G690" s="68">
        <f t="shared" si="31"/>
        <v>16393.474999999999</v>
      </c>
      <c r="H690" s="69">
        <v>500</v>
      </c>
      <c r="I690" s="73">
        <v>301</v>
      </c>
      <c r="J690" s="69">
        <v>0</v>
      </c>
      <c r="K690" s="69">
        <v>150</v>
      </c>
      <c r="L690" s="69">
        <v>0</v>
      </c>
      <c r="M690" s="69">
        <v>0</v>
      </c>
      <c r="N690" s="69">
        <v>12</v>
      </c>
      <c r="O690" s="69" t="s">
        <v>23</v>
      </c>
      <c r="P690" s="70">
        <f t="shared" si="33"/>
        <v>6.6593607507058896E-4</v>
      </c>
      <c r="Q690" s="11">
        <v>2.5994552625575922E-4</v>
      </c>
      <c r="R690" s="12">
        <v>1.5355872341514599E-4</v>
      </c>
      <c r="S690" s="13">
        <v>2.5243182539968372E-4</v>
      </c>
      <c r="T690" s="12">
        <v>0</v>
      </c>
      <c r="U690" s="14">
        <v>6.6593607507058896E-4</v>
      </c>
    </row>
    <row r="691" spans="1:21" ht="16.5" thickTop="1" thickBot="1">
      <c r="A691" s="65" t="s">
        <v>1401</v>
      </c>
      <c r="B691" s="66" t="s">
        <v>1402</v>
      </c>
      <c r="C691" s="67">
        <v>58110.3</v>
      </c>
      <c r="D691" s="67">
        <v>50357.1</v>
      </c>
      <c r="E691" s="67">
        <f t="shared" si="32"/>
        <v>54233.7</v>
      </c>
      <c r="F691" s="68">
        <v>140256</v>
      </c>
      <c r="G691" s="68">
        <f t="shared" si="31"/>
        <v>194489.7</v>
      </c>
      <c r="H691" s="69">
        <v>742</v>
      </c>
      <c r="I691" s="73">
        <v>407</v>
      </c>
      <c r="J691" s="69"/>
      <c r="K691" s="69">
        <v>158</v>
      </c>
      <c r="L691" s="69"/>
      <c r="M691" s="69"/>
      <c r="N691" s="69">
        <v>30</v>
      </c>
      <c r="O691" s="69" t="s">
        <v>30</v>
      </c>
      <c r="P691" s="70">
        <f t="shared" si="33"/>
        <v>3.8158365389588671E-3</v>
      </c>
      <c r="Q691" s="11">
        <v>3.0839542816776034E-3</v>
      </c>
      <c r="R691" s="12">
        <v>2.2788114554807667E-4</v>
      </c>
      <c r="S691" s="13">
        <v>3.9289000062207581E-4</v>
      </c>
      <c r="T691" s="12">
        <v>1.1111111111111112E-4</v>
      </c>
      <c r="U691" s="14">
        <v>3.8158365389588671E-3</v>
      </c>
    </row>
    <row r="692" spans="1:21" ht="25.5" thickTop="1" thickBot="1">
      <c r="A692" s="65" t="s">
        <v>1403</v>
      </c>
      <c r="B692" s="66" t="s">
        <v>1404</v>
      </c>
      <c r="C692" s="67">
        <v>8598</v>
      </c>
      <c r="D692" s="67">
        <v>9001</v>
      </c>
      <c r="E692" s="67">
        <f t="shared" si="32"/>
        <v>8799.5</v>
      </c>
      <c r="F692" s="68">
        <v>1902</v>
      </c>
      <c r="G692" s="68">
        <f t="shared" si="31"/>
        <v>10701.5</v>
      </c>
      <c r="H692" s="69">
        <v>350</v>
      </c>
      <c r="I692" s="73">
        <v>331</v>
      </c>
      <c r="J692" s="69">
        <v>0</v>
      </c>
      <c r="K692" s="69">
        <v>0</v>
      </c>
      <c r="L692" s="69">
        <v>0</v>
      </c>
      <c r="M692" s="69">
        <v>0</v>
      </c>
      <c r="N692" s="69">
        <v>17</v>
      </c>
      <c r="O692" s="69" t="s">
        <v>23</v>
      </c>
      <c r="P692" s="70">
        <f t="shared" si="33"/>
        <v>4.490703765280045E-4</v>
      </c>
      <c r="Q692" s="11">
        <v>1.6968989486524413E-4</v>
      </c>
      <c r="R692" s="12">
        <v>1.0749110639060221E-4</v>
      </c>
      <c r="S692" s="13">
        <v>1.7188937527215818E-4</v>
      </c>
      <c r="T692" s="12">
        <v>0</v>
      </c>
      <c r="U692" s="14">
        <v>4.490703765280045E-4</v>
      </c>
    </row>
    <row r="693" spans="1:21" ht="25.5" thickTop="1" thickBot="1">
      <c r="A693" s="65" t="s">
        <v>1405</v>
      </c>
      <c r="B693" s="66" t="s">
        <v>1406</v>
      </c>
      <c r="C693" s="67">
        <v>274</v>
      </c>
      <c r="D693" s="67">
        <v>276.2</v>
      </c>
      <c r="E693" s="67">
        <f t="shared" si="32"/>
        <v>275.10000000000002</v>
      </c>
      <c r="F693" s="68">
        <v>1544</v>
      </c>
      <c r="G693" s="68">
        <f t="shared" si="31"/>
        <v>1819.1</v>
      </c>
      <c r="H693" s="69">
        <v>386</v>
      </c>
      <c r="I693" s="73">
        <v>226</v>
      </c>
      <c r="J693" s="69">
        <v>28</v>
      </c>
      <c r="K693" s="69">
        <v>40</v>
      </c>
      <c r="L693" s="69"/>
      <c r="M693" s="69"/>
      <c r="N693" s="69"/>
      <c r="O693" s="69" t="s">
        <v>30</v>
      </c>
      <c r="P693" s="70">
        <f t="shared" si="33"/>
        <v>3.6163689509789362E-4</v>
      </c>
      <c r="Q693" s="11">
        <v>2.8844824346994868E-5</v>
      </c>
      <c r="R693" s="12">
        <v>1.1854733447649271E-4</v>
      </c>
      <c r="S693" s="13">
        <v>1.031336251632949E-4</v>
      </c>
      <c r="T693" s="12">
        <v>1.1111111111111112E-4</v>
      </c>
      <c r="U693" s="14">
        <v>3.6163689509789362E-4</v>
      </c>
    </row>
    <row r="694" spans="1:21" ht="25.5" thickTop="1" thickBot="1">
      <c r="A694" s="65" t="s">
        <v>1407</v>
      </c>
      <c r="B694" s="66" t="s">
        <v>1408</v>
      </c>
      <c r="C694" s="67">
        <v>376</v>
      </c>
      <c r="D694" s="67">
        <v>825</v>
      </c>
      <c r="E694" s="67">
        <f t="shared" si="32"/>
        <v>600.5</v>
      </c>
      <c r="F694" s="68">
        <v>22089</v>
      </c>
      <c r="G694" s="68">
        <f t="shared" si="31"/>
        <v>22689.5</v>
      </c>
      <c r="H694" s="69">
        <v>2685</v>
      </c>
      <c r="I694" s="73">
        <v>193</v>
      </c>
      <c r="J694" s="69">
        <v>0</v>
      </c>
      <c r="K694" s="69">
        <v>0</v>
      </c>
      <c r="L694" s="69">
        <v>0</v>
      </c>
      <c r="M694" s="69">
        <v>0</v>
      </c>
      <c r="N694" s="69">
        <v>8</v>
      </c>
      <c r="O694" s="69" t="s">
        <v>23</v>
      </c>
      <c r="P694" s="70">
        <f t="shared" si="33"/>
        <v>1.3002922594553845E-3</v>
      </c>
      <c r="Q694" s="11">
        <v>3.5977936453253807E-4</v>
      </c>
      <c r="R694" s="12">
        <v>8.2461034473933401E-4</v>
      </c>
      <c r="S694" s="13">
        <v>1.1590255018351236E-4</v>
      </c>
      <c r="T694" s="12">
        <v>0</v>
      </c>
      <c r="U694" s="14">
        <v>1.3002922594553845E-3</v>
      </c>
    </row>
    <row r="695" spans="1:21" ht="25.5" thickTop="1" thickBot="1">
      <c r="A695" s="65" t="s">
        <v>1409</v>
      </c>
      <c r="B695" s="66" t="s">
        <v>1410</v>
      </c>
      <c r="C695" s="67">
        <v>274.5</v>
      </c>
      <c r="D695" s="67">
        <v>264.55</v>
      </c>
      <c r="E695" s="67">
        <f t="shared" si="32"/>
        <v>269.52499999999998</v>
      </c>
      <c r="F695" s="68">
        <v>7134</v>
      </c>
      <c r="G695" s="68">
        <f t="shared" si="31"/>
        <v>7403.5249999999996</v>
      </c>
      <c r="H695" s="69">
        <v>120</v>
      </c>
      <c r="I695" s="73">
        <v>83</v>
      </c>
      <c r="J695" s="69">
        <v>0</v>
      </c>
      <c r="K695" s="69">
        <v>84</v>
      </c>
      <c r="L695" s="69">
        <v>0</v>
      </c>
      <c r="M695" s="69">
        <v>0</v>
      </c>
      <c r="N695" s="69">
        <v>15</v>
      </c>
      <c r="O695" s="69" t="s">
        <v>23</v>
      </c>
      <c r="P695" s="70">
        <f t="shared" si="33"/>
        <v>2.9667179232850026E-4</v>
      </c>
      <c r="Q695" s="11">
        <v>1.1739507348336274E-4</v>
      </c>
      <c r="R695" s="12">
        <v>3.6854093619635037E-5</v>
      </c>
      <c r="S695" s="13">
        <v>1.4242262522550249E-4</v>
      </c>
      <c r="T695" s="12">
        <v>0</v>
      </c>
      <c r="U695" s="14">
        <v>2.9667179232850026E-4</v>
      </c>
    </row>
    <row r="696" spans="1:21" ht="25.5" thickTop="1" thickBot="1">
      <c r="A696" s="65" t="s">
        <v>1411</v>
      </c>
      <c r="B696" s="66" t="s">
        <v>1412</v>
      </c>
      <c r="C696" s="67">
        <v>4050</v>
      </c>
      <c r="D696" s="67">
        <v>912.11000000000013</v>
      </c>
      <c r="E696" s="67">
        <f t="shared" si="32"/>
        <v>2481.0550000000003</v>
      </c>
      <c r="F696" s="68">
        <v>2942</v>
      </c>
      <c r="G696" s="68">
        <f t="shared" si="31"/>
        <v>5423.0550000000003</v>
      </c>
      <c r="H696" s="69">
        <v>624</v>
      </c>
      <c r="I696" s="73">
        <v>203</v>
      </c>
      <c r="J696" s="69">
        <v>0</v>
      </c>
      <c r="K696" s="69">
        <v>82</v>
      </c>
      <c r="L696" s="69">
        <v>46</v>
      </c>
      <c r="M696" s="69">
        <v>5</v>
      </c>
      <c r="N696" s="69">
        <v>32</v>
      </c>
      <c r="O696" s="69" t="s">
        <v>23</v>
      </c>
      <c r="P696" s="70">
        <f t="shared" si="33"/>
        <v>6.1551814956317414E-4</v>
      </c>
      <c r="Q696" s="11">
        <v>8.5991462206086675E-5</v>
      </c>
      <c r="R696" s="12">
        <v>1.9164128682210219E-4</v>
      </c>
      <c r="S696" s="13">
        <v>3.3788540053498523E-4</v>
      </c>
      <c r="T696" s="12">
        <v>0</v>
      </c>
      <c r="U696" s="14">
        <v>6.1551814956317414E-4</v>
      </c>
    </row>
    <row r="697" spans="1:21" ht="16.5" thickTop="1" thickBot="1">
      <c r="A697" s="65" t="s">
        <v>1413</v>
      </c>
      <c r="B697" s="66" t="s">
        <v>1414</v>
      </c>
      <c r="C697" s="67">
        <v>821</v>
      </c>
      <c r="D697" s="67">
        <v>932</v>
      </c>
      <c r="E697" s="67">
        <f t="shared" si="32"/>
        <v>876.5</v>
      </c>
      <c r="F697" s="68">
        <v>2360</v>
      </c>
      <c r="G697" s="68">
        <f t="shared" si="31"/>
        <v>3236.5</v>
      </c>
      <c r="H697" s="69">
        <v>106</v>
      </c>
      <c r="I697" s="73">
        <v>88</v>
      </c>
      <c r="J697" s="69">
        <v>0</v>
      </c>
      <c r="K697" s="69">
        <v>35</v>
      </c>
      <c r="L697" s="69">
        <v>0</v>
      </c>
      <c r="M697" s="69">
        <v>0</v>
      </c>
      <c r="N697" s="69">
        <v>2</v>
      </c>
      <c r="O697" s="69" t="s">
        <v>23</v>
      </c>
      <c r="P697" s="70">
        <f t="shared" si="33"/>
        <v>1.5164800855358438E-4</v>
      </c>
      <c r="Q697" s="11">
        <v>5.132003408226534E-5</v>
      </c>
      <c r="R697" s="12">
        <v>3.2554449364010954E-5</v>
      </c>
      <c r="S697" s="13">
        <v>6.7773525107308076E-5</v>
      </c>
      <c r="T697" s="12">
        <v>0</v>
      </c>
      <c r="U697" s="14">
        <v>1.5164800855358438E-4</v>
      </c>
    </row>
    <row r="698" spans="1:21" ht="25.5" thickTop="1" thickBot="1">
      <c r="A698" s="65" t="s">
        <v>1415</v>
      </c>
      <c r="B698" s="66" t="s">
        <v>1416</v>
      </c>
      <c r="C698" s="67">
        <v>7180.5</v>
      </c>
      <c r="D698" s="67">
        <v>8232</v>
      </c>
      <c r="E698" s="67">
        <f t="shared" si="32"/>
        <v>7706.25</v>
      </c>
      <c r="F698" s="68">
        <v>668</v>
      </c>
      <c r="G698" s="68">
        <f t="shared" si="31"/>
        <v>8374.25</v>
      </c>
      <c r="H698" s="69">
        <v>600</v>
      </c>
      <c r="I698" s="73">
        <v>67</v>
      </c>
      <c r="J698" s="69">
        <v>0</v>
      </c>
      <c r="K698" s="69">
        <v>430</v>
      </c>
      <c r="L698" s="69">
        <v>0</v>
      </c>
      <c r="M698" s="69">
        <v>0</v>
      </c>
      <c r="N698" s="69">
        <v>0</v>
      </c>
      <c r="O698" s="69" t="s">
        <v>23</v>
      </c>
      <c r="P698" s="70">
        <f t="shared" si="33"/>
        <v>6.1172548452747286E-4</v>
      </c>
      <c r="Q698" s="11">
        <v>1.3278751596274078E-4</v>
      </c>
      <c r="R698" s="12">
        <v>1.8427046809817521E-4</v>
      </c>
      <c r="S698" s="13">
        <v>2.9466750046655684E-4</v>
      </c>
      <c r="T698" s="12">
        <v>0</v>
      </c>
      <c r="U698" s="14">
        <v>6.1172548452747286E-4</v>
      </c>
    </row>
    <row r="699" spans="1:21" ht="25.5" thickTop="1" thickBot="1">
      <c r="A699" s="65" t="s">
        <v>1417</v>
      </c>
      <c r="B699" s="66" t="s">
        <v>1418</v>
      </c>
      <c r="C699" s="67">
        <v>9578</v>
      </c>
      <c r="D699" s="67">
        <v>8679</v>
      </c>
      <c r="E699" s="67">
        <f t="shared" si="32"/>
        <v>9128.5</v>
      </c>
      <c r="F699" s="68">
        <v>2109</v>
      </c>
      <c r="G699" s="68">
        <f t="shared" si="31"/>
        <v>11237.5</v>
      </c>
      <c r="H699" s="69">
        <v>800</v>
      </c>
      <c r="I699" s="73">
        <v>55</v>
      </c>
      <c r="J699" s="69">
        <v>0</v>
      </c>
      <c r="K699" s="69">
        <v>0</v>
      </c>
      <c r="L699" s="69">
        <v>0</v>
      </c>
      <c r="M699" s="69">
        <v>0</v>
      </c>
      <c r="N699" s="69">
        <v>10</v>
      </c>
      <c r="O699" s="69" t="s">
        <v>23</v>
      </c>
      <c r="P699" s="70">
        <f t="shared" si="33"/>
        <v>4.6808313954007437E-4</v>
      </c>
      <c r="Q699" s="11">
        <v>1.7818905700585719E-4</v>
      </c>
      <c r="R699" s="12">
        <v>2.4569395746423361E-4</v>
      </c>
      <c r="S699" s="13">
        <v>4.4200125069983535E-5</v>
      </c>
      <c r="T699" s="12">
        <v>0</v>
      </c>
      <c r="U699" s="14">
        <v>4.6808313954007437E-4</v>
      </c>
    </row>
    <row r="700" spans="1:21" ht="16.5" thickTop="1" thickBot="1">
      <c r="A700" s="65" t="s">
        <v>1419</v>
      </c>
      <c r="B700" s="66" t="s">
        <v>1420</v>
      </c>
      <c r="C700" s="67">
        <v>159</v>
      </c>
      <c r="D700" s="67">
        <v>164</v>
      </c>
      <c r="E700" s="67">
        <f t="shared" si="32"/>
        <v>161.5</v>
      </c>
      <c r="F700" s="68">
        <v>6149</v>
      </c>
      <c r="G700" s="68">
        <f t="shared" si="31"/>
        <v>6310.5</v>
      </c>
      <c r="H700" s="69">
        <v>130</v>
      </c>
      <c r="I700" s="73">
        <v>48</v>
      </c>
      <c r="J700" s="69">
        <v>0</v>
      </c>
      <c r="K700" s="69">
        <v>0</v>
      </c>
      <c r="L700" s="69">
        <v>0</v>
      </c>
      <c r="M700" s="69">
        <v>0</v>
      </c>
      <c r="N700" s="69">
        <v>10</v>
      </c>
      <c r="O700" s="69" t="s">
        <v>23</v>
      </c>
      <c r="P700" s="70">
        <f t="shared" si="33"/>
        <v>1.8025985637621346E-4</v>
      </c>
      <c r="Q700" s="11">
        <v>1.0006336322451273E-4</v>
      </c>
      <c r="R700" s="12">
        <v>3.9925268087937966E-5</v>
      </c>
      <c r="S700" s="13">
        <v>4.0271225063762767E-5</v>
      </c>
      <c r="T700" s="12">
        <v>0</v>
      </c>
      <c r="U700" s="14">
        <v>1.8025985637621346E-4</v>
      </c>
    </row>
    <row r="701" spans="1:21" ht="25.5" thickTop="1" thickBot="1">
      <c r="A701" s="65" t="s">
        <v>1421</v>
      </c>
      <c r="B701" s="66" t="s">
        <v>1422</v>
      </c>
      <c r="C701" s="67">
        <v>1609.5</v>
      </c>
      <c r="D701" s="67">
        <v>1440.5</v>
      </c>
      <c r="E701" s="67">
        <f t="shared" si="32"/>
        <v>1525</v>
      </c>
      <c r="F701" s="68">
        <v>1209</v>
      </c>
      <c r="G701" s="68">
        <f t="shared" si="31"/>
        <v>2734</v>
      </c>
      <c r="H701" s="69">
        <v>1020</v>
      </c>
      <c r="I701" s="73">
        <v>132</v>
      </c>
      <c r="J701" s="69">
        <v>0</v>
      </c>
      <c r="K701" s="69">
        <v>120</v>
      </c>
      <c r="L701" s="69">
        <v>100</v>
      </c>
      <c r="M701" s="69">
        <v>20</v>
      </c>
      <c r="N701" s="69">
        <v>12</v>
      </c>
      <c r="O701" s="69" t="s">
        <v>30</v>
      </c>
      <c r="P701" s="70">
        <f t="shared" si="33"/>
        <v>5.3549650156075766E-4</v>
      </c>
      <c r="Q701" s="11">
        <v>4.3352069575440584E-5</v>
      </c>
      <c r="R701" s="12">
        <v>3.1325979576689783E-4</v>
      </c>
      <c r="S701" s="13">
        <v>6.7773525107308076E-5</v>
      </c>
      <c r="T701" s="12">
        <v>1.1111111111111112E-4</v>
      </c>
      <c r="U701" s="14">
        <v>5.3549650156075766E-4</v>
      </c>
    </row>
    <row r="702" spans="1:21" ht="25.5" thickTop="1" thickBot="1">
      <c r="A702" s="65" t="s">
        <v>1423</v>
      </c>
      <c r="B702" s="66" t="s">
        <v>1424</v>
      </c>
      <c r="C702" s="67">
        <v>15824</v>
      </c>
      <c r="D702" s="67">
        <v>16577</v>
      </c>
      <c r="E702" s="67">
        <f t="shared" si="32"/>
        <v>16200.5</v>
      </c>
      <c r="F702" s="68">
        <v>9047</v>
      </c>
      <c r="G702" s="68">
        <f t="shared" si="31"/>
        <v>25247.5</v>
      </c>
      <c r="H702" s="69">
        <v>490</v>
      </c>
      <c r="I702" s="73">
        <v>349</v>
      </c>
      <c r="J702" s="69">
        <v>0</v>
      </c>
      <c r="K702" s="69">
        <v>95</v>
      </c>
      <c r="L702" s="69">
        <v>77</v>
      </c>
      <c r="M702" s="69">
        <v>0</v>
      </c>
      <c r="N702" s="69">
        <v>15</v>
      </c>
      <c r="O702" s="69" t="s">
        <v>23</v>
      </c>
      <c r="P702" s="70">
        <f t="shared" si="33"/>
        <v>7.384331886937512E-4</v>
      </c>
      <c r="Q702" s="11">
        <v>4.0034066444986688E-4</v>
      </c>
      <c r="R702" s="12">
        <v>1.504875489468431E-4</v>
      </c>
      <c r="S702" s="13">
        <v>1.876049752970412E-4</v>
      </c>
      <c r="T702" s="12">
        <v>0</v>
      </c>
      <c r="U702" s="14">
        <v>7.384331886937512E-4</v>
      </c>
    </row>
    <row r="703" spans="1:21" ht="25.5" thickTop="1" thickBot="1">
      <c r="A703" s="65" t="s">
        <v>1425</v>
      </c>
      <c r="B703" s="66" t="s">
        <v>1426</v>
      </c>
      <c r="C703" s="67">
        <v>345</v>
      </c>
      <c r="D703" s="67">
        <v>301</v>
      </c>
      <c r="E703" s="67">
        <f t="shared" si="32"/>
        <v>323</v>
      </c>
      <c r="F703" s="68">
        <v>9580</v>
      </c>
      <c r="G703" s="68">
        <f t="shared" si="31"/>
        <v>9903</v>
      </c>
      <c r="H703" s="69">
        <v>169</v>
      </c>
      <c r="I703" s="73">
        <v>76</v>
      </c>
      <c r="J703" s="69">
        <v>0</v>
      </c>
      <c r="K703" s="69">
        <v>90</v>
      </c>
      <c r="L703" s="69">
        <v>0</v>
      </c>
      <c r="M703" s="69">
        <v>0</v>
      </c>
      <c r="N703" s="69">
        <v>2</v>
      </c>
      <c r="O703" s="69" t="s">
        <v>23</v>
      </c>
      <c r="P703" s="70">
        <f t="shared" si="33"/>
        <v>2.708113868184368E-4</v>
      </c>
      <c r="Q703" s="11">
        <v>1.5702836320614049E-4</v>
      </c>
      <c r="R703" s="12">
        <v>5.1902848514319353E-5</v>
      </c>
      <c r="S703" s="13">
        <v>6.1880175097976941E-5</v>
      </c>
      <c r="T703" s="12">
        <v>0</v>
      </c>
      <c r="U703" s="14">
        <v>2.708113868184368E-4</v>
      </c>
    </row>
    <row r="704" spans="1:21" ht="25.5" thickTop="1" thickBot="1">
      <c r="A704" s="65" t="s">
        <v>1427</v>
      </c>
      <c r="B704" s="66" t="s">
        <v>1428</v>
      </c>
      <c r="C704" s="67">
        <v>849</v>
      </c>
      <c r="D704" s="67">
        <v>848</v>
      </c>
      <c r="E704" s="67">
        <f t="shared" si="32"/>
        <v>848.5</v>
      </c>
      <c r="F704" s="68">
        <v>4259</v>
      </c>
      <c r="G704" s="68">
        <f t="shared" si="31"/>
        <v>5107.5</v>
      </c>
      <c r="H704" s="69">
        <v>250</v>
      </c>
      <c r="I704" s="73">
        <v>40</v>
      </c>
      <c r="J704" s="69">
        <v>0</v>
      </c>
      <c r="K704" s="69">
        <v>50</v>
      </c>
      <c r="L704" s="69">
        <v>0</v>
      </c>
      <c r="M704" s="69">
        <v>0</v>
      </c>
      <c r="N704" s="69">
        <v>5</v>
      </c>
      <c r="O704" s="69" t="s">
        <v>23</v>
      </c>
      <c r="P704" s="70">
        <f t="shared" si="33"/>
        <v>2.2812765248166568E-4</v>
      </c>
      <c r="Q704" s="11">
        <v>8.0987818345487487E-5</v>
      </c>
      <c r="R704" s="12">
        <v>9.2135234049087604E-5</v>
      </c>
      <c r="S704" s="13">
        <v>5.5004600087090612E-5</v>
      </c>
      <c r="T704" s="12">
        <v>0</v>
      </c>
      <c r="U704" s="14">
        <v>2.2812765248166568E-4</v>
      </c>
    </row>
    <row r="705" spans="1:21" ht="25.5" thickTop="1" thickBot="1">
      <c r="A705" s="65" t="s">
        <v>1429</v>
      </c>
      <c r="B705" s="66" t="s">
        <v>1430</v>
      </c>
      <c r="C705" s="67">
        <v>794</v>
      </c>
      <c r="D705" s="67">
        <v>1141.18</v>
      </c>
      <c r="E705" s="67">
        <f t="shared" si="32"/>
        <v>967.59</v>
      </c>
      <c r="F705" s="68">
        <v>5760</v>
      </c>
      <c r="G705" s="68">
        <f t="shared" si="31"/>
        <v>6727.59</v>
      </c>
      <c r="H705" s="69">
        <v>400</v>
      </c>
      <c r="I705" s="73">
        <v>424</v>
      </c>
      <c r="J705" s="69">
        <v>0</v>
      </c>
      <c r="K705" s="69">
        <v>300</v>
      </c>
      <c r="L705" s="69">
        <v>0</v>
      </c>
      <c r="M705" s="69">
        <v>0</v>
      </c>
      <c r="N705" s="69">
        <v>50</v>
      </c>
      <c r="O705" s="69" t="s">
        <v>30</v>
      </c>
      <c r="P705" s="70">
        <f t="shared" si="33"/>
        <v>7.0896947704128803E-4</v>
      </c>
      <c r="Q705" s="11">
        <v>1.0667701161486405E-4</v>
      </c>
      <c r="R705" s="12">
        <v>1.2284697873211681E-4</v>
      </c>
      <c r="S705" s="13">
        <v>3.6833437558319611E-4</v>
      </c>
      <c r="T705" s="12">
        <v>1.1111111111111112E-4</v>
      </c>
      <c r="U705" s="14">
        <v>7.0896947704128803E-4</v>
      </c>
    </row>
    <row r="706" spans="1:21" ht="25.5" thickTop="1" thickBot="1">
      <c r="A706" s="65" t="s">
        <v>1431</v>
      </c>
      <c r="B706" s="66" t="s">
        <v>1432</v>
      </c>
      <c r="C706" s="67">
        <v>250</v>
      </c>
      <c r="D706" s="67">
        <v>480</v>
      </c>
      <c r="E706" s="67">
        <f t="shared" si="32"/>
        <v>365</v>
      </c>
      <c r="F706" s="68">
        <v>19875</v>
      </c>
      <c r="G706" s="68">
        <f t="shared" si="31"/>
        <v>20240</v>
      </c>
      <c r="H706" s="69">
        <v>880</v>
      </c>
      <c r="I706" s="73">
        <v>498</v>
      </c>
      <c r="J706" s="69">
        <v>0</v>
      </c>
      <c r="K706" s="69">
        <v>50</v>
      </c>
      <c r="L706" s="69">
        <v>0</v>
      </c>
      <c r="M706" s="69">
        <v>0</v>
      </c>
      <c r="N706" s="69">
        <v>800</v>
      </c>
      <c r="O706" s="69" t="s">
        <v>30</v>
      </c>
      <c r="P706" s="70">
        <f t="shared" si="33"/>
        <v>1.7572226266748937E-3</v>
      </c>
      <c r="Q706" s="11">
        <v>3.2093851068285201E-4</v>
      </c>
      <c r="R706" s="12">
        <v>2.7026335321065698E-4</v>
      </c>
      <c r="S706" s="13">
        <v>1.0549096516702737E-3</v>
      </c>
      <c r="T706" s="12">
        <v>1.1111111111111112E-4</v>
      </c>
      <c r="U706" s="14">
        <v>1.7572226266748937E-3</v>
      </c>
    </row>
    <row r="707" spans="1:21" ht="25.5" thickTop="1" thickBot="1">
      <c r="A707" s="65" t="s">
        <v>1433</v>
      </c>
      <c r="B707" s="66" t="s">
        <v>1434</v>
      </c>
      <c r="C707" s="67">
        <v>5380</v>
      </c>
      <c r="D707" s="67">
        <v>1850</v>
      </c>
      <c r="E707" s="67">
        <f t="shared" si="32"/>
        <v>3615</v>
      </c>
      <c r="F707" s="68">
        <v>30661</v>
      </c>
      <c r="G707" s="68">
        <f t="shared" si="31"/>
        <v>34276</v>
      </c>
      <c r="H707" s="69">
        <v>1506</v>
      </c>
      <c r="I707" s="73">
        <v>257</v>
      </c>
      <c r="J707" s="69">
        <v>0</v>
      </c>
      <c r="K707" s="69">
        <v>0</v>
      </c>
      <c r="L707" s="69">
        <v>0</v>
      </c>
      <c r="M707" s="69">
        <v>5</v>
      </c>
      <c r="N707" s="69">
        <v>35</v>
      </c>
      <c r="O707" s="69" t="s">
        <v>23</v>
      </c>
      <c r="P707" s="70">
        <f t="shared" si="33"/>
        <v>1.051203615915223E-3</v>
      </c>
      <c r="Q707" s="11">
        <v>5.4350239091726456E-4</v>
      </c>
      <c r="R707" s="12">
        <v>4.625188749264197E-4</v>
      </c>
      <c r="S707" s="13">
        <v>4.5182350071538722E-5</v>
      </c>
      <c r="T707" s="12">
        <v>0</v>
      </c>
      <c r="U707" s="14">
        <v>1.051203615915223E-3</v>
      </c>
    </row>
    <row r="708" spans="1:21" ht="25.5" thickTop="1" thickBot="1">
      <c r="A708" s="65" t="s">
        <v>1435</v>
      </c>
      <c r="B708" s="66" t="s">
        <v>1436</v>
      </c>
      <c r="C708" s="67">
        <v>3402</v>
      </c>
      <c r="D708" s="67">
        <v>2894</v>
      </c>
      <c r="E708" s="67">
        <f t="shared" si="32"/>
        <v>3148</v>
      </c>
      <c r="F708" s="68">
        <v>1875</v>
      </c>
      <c r="G708" s="68">
        <f t="shared" si="31"/>
        <v>5023</v>
      </c>
      <c r="H708" s="69">
        <v>2500</v>
      </c>
      <c r="I708" s="73">
        <v>623</v>
      </c>
      <c r="J708" s="69">
        <v>0</v>
      </c>
      <c r="K708" s="69">
        <v>0</v>
      </c>
      <c r="L708" s="69">
        <v>0</v>
      </c>
      <c r="M708" s="69">
        <v>0</v>
      </c>
      <c r="N708" s="69">
        <v>150</v>
      </c>
      <c r="O708" s="69" t="s">
        <v>30</v>
      </c>
      <c r="P708" s="70">
        <f t="shared" si="33"/>
        <v>1.8179995363243101E-3</v>
      </c>
      <c r="Q708" s="11">
        <v>7.9647931776678145E-5</v>
      </c>
      <c r="R708" s="12">
        <v>7.6779361707573004E-4</v>
      </c>
      <c r="S708" s="13">
        <v>8.5944687636079083E-4</v>
      </c>
      <c r="T708" s="12">
        <v>1.1111111111111112E-4</v>
      </c>
      <c r="U708" s="14">
        <v>1.8179995363243101E-3</v>
      </c>
    </row>
    <row r="709" spans="1:21" ht="25.5" thickTop="1" thickBot="1">
      <c r="A709" s="65" t="s">
        <v>1437</v>
      </c>
      <c r="B709" s="66" t="s">
        <v>1438</v>
      </c>
      <c r="C709" s="67">
        <v>500</v>
      </c>
      <c r="D709" s="67">
        <v>545</v>
      </c>
      <c r="E709" s="67">
        <f t="shared" si="32"/>
        <v>522.5</v>
      </c>
      <c r="F709" s="68">
        <v>3354</v>
      </c>
      <c r="G709" s="68">
        <f t="shared" ref="G709:G772" si="34">E709+F709</f>
        <v>3876.5</v>
      </c>
      <c r="H709" s="69">
        <v>200</v>
      </c>
      <c r="I709" s="73">
        <v>79</v>
      </c>
      <c r="J709" s="69">
        <v>0</v>
      </c>
      <c r="K709" s="69">
        <v>27</v>
      </c>
      <c r="L709" s="69">
        <v>19</v>
      </c>
      <c r="M709" s="69">
        <v>27</v>
      </c>
      <c r="N709" s="69">
        <v>7</v>
      </c>
      <c r="O709" s="69" t="s">
        <v>23</v>
      </c>
      <c r="P709" s="70">
        <f t="shared" si="33"/>
        <v>1.778963768376389E-4</v>
      </c>
      <c r="Q709" s="11">
        <v>6.1468287384489905E-5</v>
      </c>
      <c r="R709" s="12">
        <v>6.1423489366058403E-5</v>
      </c>
      <c r="S709" s="13">
        <v>5.5004600087090612E-5</v>
      </c>
      <c r="T709" s="12">
        <v>0</v>
      </c>
      <c r="U709" s="14">
        <v>1.778963768376389E-4</v>
      </c>
    </row>
    <row r="710" spans="1:21" ht="16.5" thickTop="1" thickBot="1">
      <c r="A710" s="65" t="s">
        <v>1439</v>
      </c>
      <c r="B710" s="66" t="s">
        <v>1440</v>
      </c>
      <c r="C710" s="67">
        <v>721</v>
      </c>
      <c r="D710" s="67">
        <v>1014</v>
      </c>
      <c r="E710" s="67">
        <f t="shared" ref="E710:E773" si="35">(C710+D710)/2</f>
        <v>867.5</v>
      </c>
      <c r="F710" s="68">
        <v>21648</v>
      </c>
      <c r="G710" s="68">
        <f t="shared" si="34"/>
        <v>22515.5</v>
      </c>
      <c r="H710" s="69">
        <v>193</v>
      </c>
      <c r="I710" s="73">
        <v>41</v>
      </c>
      <c r="J710" s="69">
        <v>0</v>
      </c>
      <c r="K710" s="69">
        <v>40</v>
      </c>
      <c r="L710" s="69">
        <v>0</v>
      </c>
      <c r="M710" s="69">
        <v>0</v>
      </c>
      <c r="N710" s="69">
        <v>18</v>
      </c>
      <c r="O710" s="69" t="s">
        <v>30</v>
      </c>
      <c r="P710" s="70">
        <f t="shared" si="33"/>
        <v>8.0453024402935296E-4</v>
      </c>
      <c r="Q710" s="11">
        <v>3.5702030816599575E-4</v>
      </c>
      <c r="R710" s="12">
        <v>3.0496762470247997E-4</v>
      </c>
      <c r="S710" s="13">
        <v>3.1431200049766064E-5</v>
      </c>
      <c r="T710" s="12">
        <v>1.1111111111111112E-4</v>
      </c>
      <c r="U710" s="14">
        <v>8.0453024402935296E-4</v>
      </c>
    </row>
    <row r="711" spans="1:21" ht="16.5" thickTop="1" thickBot="1">
      <c r="A711" s="65" t="s">
        <v>1441</v>
      </c>
      <c r="B711" s="66" t="s">
        <v>1442</v>
      </c>
      <c r="C711" s="67">
        <v>1992</v>
      </c>
      <c r="D711" s="67">
        <v>1981.4599999999998</v>
      </c>
      <c r="E711" s="67">
        <f t="shared" si="35"/>
        <v>1986.73</v>
      </c>
      <c r="F711" s="68">
        <v>13429</v>
      </c>
      <c r="G711" s="68">
        <f t="shared" si="34"/>
        <v>15415.73</v>
      </c>
      <c r="H711" s="69">
        <v>640</v>
      </c>
      <c r="I711" s="73">
        <v>97</v>
      </c>
      <c r="J711" s="69">
        <v>0</v>
      </c>
      <c r="K711" s="69">
        <v>0</v>
      </c>
      <c r="L711" s="69">
        <v>250</v>
      </c>
      <c r="M711" s="69">
        <v>51</v>
      </c>
      <c r="N711" s="69">
        <v>50</v>
      </c>
      <c r="O711" s="69" t="s">
        <v>23</v>
      </c>
      <c r="P711" s="70">
        <f t="shared" ref="P711:P774" si="36">$U711</f>
        <v>5.303794112358816E-4</v>
      </c>
      <c r="Q711" s="11">
        <v>2.4444177012297242E-4</v>
      </c>
      <c r="R711" s="12">
        <v>1.9655516597138689E-4</v>
      </c>
      <c r="S711" s="13">
        <v>8.9382475141522256E-5</v>
      </c>
      <c r="T711" s="12">
        <v>0</v>
      </c>
      <c r="U711" s="14">
        <v>5.303794112358816E-4</v>
      </c>
    </row>
    <row r="712" spans="1:21" ht="16.5" thickTop="1" thickBot="1">
      <c r="A712" s="65" t="s">
        <v>1443</v>
      </c>
      <c r="B712" s="66" t="s">
        <v>1444</v>
      </c>
      <c r="C712" s="67">
        <v>5697.7</v>
      </c>
      <c r="D712" s="67">
        <v>6211.7</v>
      </c>
      <c r="E712" s="67">
        <f t="shared" si="35"/>
        <v>5954.7</v>
      </c>
      <c r="F712" s="68">
        <v>543</v>
      </c>
      <c r="G712" s="68">
        <f t="shared" si="34"/>
        <v>6497.7</v>
      </c>
      <c r="H712" s="69">
        <v>140</v>
      </c>
      <c r="I712" s="73">
        <v>125</v>
      </c>
      <c r="J712" s="69">
        <v>0</v>
      </c>
      <c r="K712" s="69">
        <v>41</v>
      </c>
      <c r="L712" s="69">
        <v>47</v>
      </c>
      <c r="M712" s="69">
        <v>32</v>
      </c>
      <c r="N712" s="69">
        <v>45</v>
      </c>
      <c r="O712" s="69" t="s">
        <v>30</v>
      </c>
      <c r="P712" s="70">
        <f t="shared" si="36"/>
        <v>4.2509975624870284E-4</v>
      </c>
      <c r="Q712" s="11">
        <v>1.0303172731541342E-4</v>
      </c>
      <c r="R712" s="12">
        <v>4.299644255624088E-5</v>
      </c>
      <c r="S712" s="13">
        <v>1.679604752659374E-4</v>
      </c>
      <c r="T712" s="12">
        <v>1.1111111111111112E-4</v>
      </c>
      <c r="U712" s="14">
        <v>4.2509975624870284E-4</v>
      </c>
    </row>
    <row r="713" spans="1:21" ht="16.5" thickTop="1" thickBot="1">
      <c r="A713" s="65" t="s">
        <v>1445</v>
      </c>
      <c r="B713" s="66" t="s">
        <v>1446</v>
      </c>
      <c r="C713" s="67">
        <v>503</v>
      </c>
      <c r="D713" s="67">
        <v>546</v>
      </c>
      <c r="E713" s="67">
        <f t="shared" si="35"/>
        <v>524.5</v>
      </c>
      <c r="F713" s="68">
        <v>431</v>
      </c>
      <c r="G713" s="68">
        <f t="shared" si="34"/>
        <v>955.5</v>
      </c>
      <c r="H713" s="69">
        <v>750</v>
      </c>
      <c r="I713" s="73">
        <v>165</v>
      </c>
      <c r="J713" s="69">
        <v>0</v>
      </c>
      <c r="K713" s="69">
        <v>0</v>
      </c>
      <c r="L713" s="69">
        <v>25</v>
      </c>
      <c r="M713" s="69">
        <v>80</v>
      </c>
      <c r="N713" s="69">
        <v>12</v>
      </c>
      <c r="O713" s="69" t="s">
        <v>23</v>
      </c>
      <c r="P713" s="70">
        <f t="shared" si="36"/>
        <v>3.6660164038361705E-4</v>
      </c>
      <c r="Q713" s="11">
        <v>1.5151025047305589E-5</v>
      </c>
      <c r="R713" s="12">
        <v>2.1590356512169527E-4</v>
      </c>
      <c r="S713" s="13">
        <v>1.3554705021461615E-4</v>
      </c>
      <c r="T713" s="12">
        <v>0</v>
      </c>
      <c r="U713" s="14">
        <v>3.6660164038361705E-4</v>
      </c>
    </row>
    <row r="714" spans="1:21" ht="25.5" thickTop="1" thickBot="1">
      <c r="A714" s="65" t="s">
        <v>1447</v>
      </c>
      <c r="B714" s="66" t="s">
        <v>1448</v>
      </c>
      <c r="C714" s="67">
        <v>3925</v>
      </c>
      <c r="D714" s="67">
        <v>3810</v>
      </c>
      <c r="E714" s="67">
        <f t="shared" si="35"/>
        <v>3867.5</v>
      </c>
      <c r="F714" s="68">
        <v>0</v>
      </c>
      <c r="G714" s="68">
        <f t="shared" si="34"/>
        <v>3867.5</v>
      </c>
      <c r="H714" s="69">
        <v>1000</v>
      </c>
      <c r="I714" s="73">
        <v>161</v>
      </c>
      <c r="J714" s="69">
        <v>0</v>
      </c>
      <c r="K714" s="69">
        <v>475</v>
      </c>
      <c r="L714" s="69">
        <v>0</v>
      </c>
      <c r="M714" s="69">
        <v>0</v>
      </c>
      <c r="N714" s="69">
        <v>70</v>
      </c>
      <c r="O714" s="69" t="s">
        <v>30</v>
      </c>
      <c r="P714" s="70">
        <f t="shared" si="36"/>
        <v>1.0796936114640513E-3</v>
      </c>
      <c r="Q714" s="11">
        <v>6.1325577572427385E-5</v>
      </c>
      <c r="R714" s="12">
        <v>3.0711744683029199E-4</v>
      </c>
      <c r="S714" s="13">
        <v>6.0013947595022083E-4</v>
      </c>
      <c r="T714" s="12">
        <v>1.1111111111111112E-4</v>
      </c>
      <c r="U714" s="14">
        <v>1.0796936114640513E-3</v>
      </c>
    </row>
    <row r="715" spans="1:21" ht="25.5" thickTop="1" thickBot="1">
      <c r="A715" s="65" t="s">
        <v>1449</v>
      </c>
      <c r="B715" s="66" t="s">
        <v>1450</v>
      </c>
      <c r="C715" s="67">
        <v>6427.5</v>
      </c>
      <c r="D715" s="67">
        <v>6194</v>
      </c>
      <c r="E715" s="67">
        <f t="shared" si="35"/>
        <v>6310.75</v>
      </c>
      <c r="F715" s="68">
        <v>15194</v>
      </c>
      <c r="G715" s="68">
        <f t="shared" si="34"/>
        <v>21504.75</v>
      </c>
      <c r="H715" s="69">
        <v>2064</v>
      </c>
      <c r="I715" s="73">
        <v>166</v>
      </c>
      <c r="J715" s="69">
        <v>0</v>
      </c>
      <c r="K715" s="69">
        <v>305</v>
      </c>
      <c r="L715" s="69">
        <v>130</v>
      </c>
      <c r="M715" s="69">
        <v>18</v>
      </c>
      <c r="N715" s="69">
        <v>25</v>
      </c>
      <c r="O715" s="69" t="s">
        <v>30</v>
      </c>
      <c r="P715" s="70">
        <f t="shared" si="36"/>
        <v>1.4091467503195754E-3</v>
      </c>
      <c r="Q715" s="11">
        <v>3.4099320343908409E-4</v>
      </c>
      <c r="R715" s="12">
        <v>6.3389041025772267E-4</v>
      </c>
      <c r="S715" s="13">
        <v>3.231520255116574E-4</v>
      </c>
      <c r="T715" s="12">
        <v>1.1111111111111112E-4</v>
      </c>
      <c r="U715" s="14">
        <v>1.4091467503195754E-3</v>
      </c>
    </row>
    <row r="716" spans="1:21" ht="16.5" thickTop="1" thickBot="1">
      <c r="A716" s="65" t="s">
        <v>1451</v>
      </c>
      <c r="B716" s="66" t="s">
        <v>1452</v>
      </c>
      <c r="C716" s="67">
        <v>43</v>
      </c>
      <c r="D716" s="67">
        <v>41</v>
      </c>
      <c r="E716" s="67">
        <f t="shared" si="35"/>
        <v>42</v>
      </c>
      <c r="F716" s="68">
        <v>7404</v>
      </c>
      <c r="G716" s="68">
        <f t="shared" si="34"/>
        <v>7446</v>
      </c>
      <c r="H716" s="69">
        <v>300</v>
      </c>
      <c r="I716" s="73">
        <v>28</v>
      </c>
      <c r="J716" s="69"/>
      <c r="K716" s="69"/>
      <c r="L716" s="69"/>
      <c r="M716" s="69"/>
      <c r="N716" s="69"/>
      <c r="O716" s="69" t="s">
        <v>23</v>
      </c>
      <c r="P716" s="70">
        <f t="shared" si="36"/>
        <v>3.9233949309056286E-4</v>
      </c>
      <c r="Q716" s="11">
        <v>1.1806858451306898E-4</v>
      </c>
      <c r="R716" s="12">
        <v>8.7528472346633222E-5</v>
      </c>
      <c r="S716" s="13">
        <v>7.5631325119749585E-5</v>
      </c>
      <c r="T716" s="12">
        <v>1.1111111111111112E-4</v>
      </c>
      <c r="U716" s="14">
        <v>3.9233949309056286E-4</v>
      </c>
    </row>
    <row r="717" spans="1:21" ht="16.5" thickTop="1" thickBot="1">
      <c r="A717" s="65" t="s">
        <v>236</v>
      </c>
      <c r="B717" s="66" t="s">
        <v>1453</v>
      </c>
      <c r="C717" s="67">
        <v>3693</v>
      </c>
      <c r="D717" s="67">
        <v>4682</v>
      </c>
      <c r="E717" s="67">
        <f t="shared" si="35"/>
        <v>4187.5</v>
      </c>
      <c r="F717" s="68">
        <v>79056</v>
      </c>
      <c r="G717" s="68">
        <f t="shared" si="34"/>
        <v>83243.5</v>
      </c>
      <c r="H717" s="69">
        <v>7642</v>
      </c>
      <c r="I717" s="73">
        <v>4294</v>
      </c>
      <c r="J717" s="69">
        <v>0</v>
      </c>
      <c r="K717" s="69">
        <v>18</v>
      </c>
      <c r="L717" s="69">
        <v>0</v>
      </c>
      <c r="M717" s="69">
        <v>0</v>
      </c>
      <c r="N717" s="69">
        <v>32</v>
      </c>
      <c r="O717" s="69" t="s">
        <v>30</v>
      </c>
      <c r="P717" s="70">
        <f t="shared" si="36"/>
        <v>5.2887273855609148E-3</v>
      </c>
      <c r="Q717" s="11">
        <v>1.3199626933808298E-3</v>
      </c>
      <c r="R717" s="12">
        <v>2.3469915286770918E-3</v>
      </c>
      <c r="S717" s="13">
        <v>1.5106620523918817E-3</v>
      </c>
      <c r="T717" s="12">
        <v>1.1111111111111112E-4</v>
      </c>
      <c r="U717" s="14">
        <v>5.2887273855609148E-3</v>
      </c>
    </row>
    <row r="718" spans="1:21" ht="25.5" thickTop="1" thickBot="1">
      <c r="A718" s="65" t="s">
        <v>1454</v>
      </c>
      <c r="B718" s="66" t="s">
        <v>1455</v>
      </c>
      <c r="C718" s="67">
        <v>4777</v>
      </c>
      <c r="D718" s="67">
        <v>5407</v>
      </c>
      <c r="E718" s="67">
        <f t="shared" si="35"/>
        <v>5092</v>
      </c>
      <c r="F718" s="68">
        <v>11727</v>
      </c>
      <c r="G718" s="68">
        <f t="shared" si="34"/>
        <v>16819</v>
      </c>
      <c r="H718" s="69">
        <v>898</v>
      </c>
      <c r="I718" s="73">
        <v>426</v>
      </c>
      <c r="J718" s="69">
        <v>0</v>
      </c>
      <c r="K718" s="69">
        <v>0</v>
      </c>
      <c r="L718" s="69">
        <v>0</v>
      </c>
      <c r="M718" s="69"/>
      <c r="N718" s="69">
        <v>3</v>
      </c>
      <c r="O718" s="69" t="s">
        <v>23</v>
      </c>
      <c r="P718" s="70">
        <f t="shared" si="36"/>
        <v>6.9669371795107182E-4</v>
      </c>
      <c r="Q718" s="11">
        <v>2.6669292545330477E-4</v>
      </c>
      <c r="R718" s="12">
        <v>2.7579146725360224E-4</v>
      </c>
      <c r="S718" s="13">
        <v>1.5420932524416476E-4</v>
      </c>
      <c r="T718" s="12">
        <v>0</v>
      </c>
      <c r="U718" s="14">
        <v>6.9669371795107182E-4</v>
      </c>
    </row>
    <row r="719" spans="1:21" ht="25.5" thickTop="1" thickBot="1">
      <c r="A719" s="65" t="s">
        <v>1456</v>
      </c>
      <c r="B719" s="66" t="s">
        <v>1457</v>
      </c>
      <c r="C719" s="67">
        <v>19599</v>
      </c>
      <c r="D719" s="67">
        <v>19904</v>
      </c>
      <c r="E719" s="67">
        <f t="shared" si="35"/>
        <v>19751.5</v>
      </c>
      <c r="F719" s="68">
        <v>46478</v>
      </c>
      <c r="G719" s="68">
        <f t="shared" si="34"/>
        <v>66229.5</v>
      </c>
      <c r="H719" s="69">
        <v>494</v>
      </c>
      <c r="I719" s="73">
        <v>167</v>
      </c>
      <c r="J719" s="69">
        <v>0</v>
      </c>
      <c r="K719" s="69">
        <v>65</v>
      </c>
      <c r="L719" s="69">
        <v>0</v>
      </c>
      <c r="M719" s="69">
        <v>0</v>
      </c>
      <c r="N719" s="69">
        <v>2</v>
      </c>
      <c r="O719" s="69" t="s">
        <v>30</v>
      </c>
      <c r="P719" s="70">
        <f t="shared" si="36"/>
        <v>1.3984584269800802E-3</v>
      </c>
      <c r="Q719" s="11">
        <v>1.0501777219995034E-3</v>
      </c>
      <c r="R719" s="12">
        <v>1.5171601873416424E-4</v>
      </c>
      <c r="S719" s="13">
        <v>8.5453575135301495E-5</v>
      </c>
      <c r="T719" s="12">
        <v>1.1111111111111112E-4</v>
      </c>
      <c r="U719" s="14">
        <v>1.3984584269800802E-3</v>
      </c>
    </row>
    <row r="720" spans="1:21" ht="25.5" thickTop="1" thickBot="1">
      <c r="A720" s="65" t="s">
        <v>1458</v>
      </c>
      <c r="B720" s="66" t="s">
        <v>1459</v>
      </c>
      <c r="C720" s="67">
        <v>2092.5</v>
      </c>
      <c r="D720" s="67">
        <v>2118.5</v>
      </c>
      <c r="E720" s="67">
        <f t="shared" si="35"/>
        <v>2105.5</v>
      </c>
      <c r="F720" s="68">
        <v>5111</v>
      </c>
      <c r="G720" s="68">
        <f t="shared" si="34"/>
        <v>7216.5</v>
      </c>
      <c r="H720" s="69">
        <v>1900</v>
      </c>
      <c r="I720" s="73">
        <v>155</v>
      </c>
      <c r="J720" s="69">
        <v>0</v>
      </c>
      <c r="K720" s="69">
        <v>240</v>
      </c>
      <c r="L720" s="69">
        <v>50</v>
      </c>
      <c r="M720" s="69">
        <v>0</v>
      </c>
      <c r="N720" s="69">
        <v>15</v>
      </c>
      <c r="O720" s="69" t="s">
        <v>30</v>
      </c>
      <c r="P720" s="70">
        <f t="shared" si="36"/>
        <v>9.6523751964141548E-4</v>
      </c>
      <c r="Q720" s="11">
        <v>1.1442948430547438E-4</v>
      </c>
      <c r="R720" s="12">
        <v>5.8352314897755486E-4</v>
      </c>
      <c r="S720" s="13">
        <v>1.5617377524727513E-4</v>
      </c>
      <c r="T720" s="12">
        <v>1.1111111111111112E-4</v>
      </c>
      <c r="U720" s="14">
        <v>9.6523751964141548E-4</v>
      </c>
    </row>
    <row r="721" spans="1:21" ht="16.5" thickTop="1" thickBot="1">
      <c r="A721" s="65" t="s">
        <v>1460</v>
      </c>
      <c r="B721" s="66" t="s">
        <v>1461</v>
      </c>
      <c r="C721" s="67">
        <v>677</v>
      </c>
      <c r="D721" s="67">
        <v>826.95</v>
      </c>
      <c r="E721" s="67">
        <f t="shared" si="35"/>
        <v>751.97500000000002</v>
      </c>
      <c r="F721" s="68">
        <v>2259</v>
      </c>
      <c r="G721" s="68">
        <f t="shared" si="34"/>
        <v>3010.9749999999999</v>
      </c>
      <c r="H721" s="69">
        <v>928</v>
      </c>
      <c r="I721" s="73">
        <v>232</v>
      </c>
      <c r="J721" s="69"/>
      <c r="K721" s="69">
        <v>15</v>
      </c>
      <c r="L721" s="69"/>
      <c r="M721" s="69"/>
      <c r="N721" s="69">
        <v>10</v>
      </c>
      <c r="O721" s="69" t="s">
        <v>23</v>
      </c>
      <c r="P721" s="70">
        <f t="shared" si="36"/>
        <v>5.7535853008430782E-4</v>
      </c>
      <c r="Q721" s="11">
        <v>4.7743964041665033E-5</v>
      </c>
      <c r="R721" s="12">
        <v>2.85004990658511E-4</v>
      </c>
      <c r="S721" s="13">
        <v>2.4260957538413183E-4</v>
      </c>
      <c r="T721" s="12">
        <v>0</v>
      </c>
      <c r="U721" s="14">
        <v>5.7535853008430782E-4</v>
      </c>
    </row>
    <row r="722" spans="1:21" ht="25.5" thickTop="1" thickBot="1">
      <c r="A722" s="65" t="s">
        <v>1462</v>
      </c>
      <c r="B722" s="66" t="s">
        <v>1463</v>
      </c>
      <c r="C722" s="67">
        <v>438</v>
      </c>
      <c r="D722" s="67">
        <v>511</v>
      </c>
      <c r="E722" s="67">
        <f t="shared" si="35"/>
        <v>474.5</v>
      </c>
      <c r="F722" s="68">
        <v>7878</v>
      </c>
      <c r="G722" s="68">
        <f t="shared" si="34"/>
        <v>8352.5</v>
      </c>
      <c r="H722" s="69">
        <v>400</v>
      </c>
      <c r="I722" s="73">
        <v>296</v>
      </c>
      <c r="J722" s="69"/>
      <c r="K722" s="69"/>
      <c r="L722" s="69"/>
      <c r="M722" s="69"/>
      <c r="N722" s="69"/>
      <c r="O722" s="69" t="s">
        <v>23</v>
      </c>
      <c r="P722" s="70">
        <f t="shared" si="36"/>
        <v>6.905349742733634E-4</v>
      </c>
      <c r="Q722" s="11">
        <v>1.32442633916923E-4</v>
      </c>
      <c r="R722" s="12">
        <v>1.2284697873211681E-4</v>
      </c>
      <c r="S722" s="13">
        <v>3.2413425051321256E-4</v>
      </c>
      <c r="T722" s="12">
        <v>1.1111111111111112E-4</v>
      </c>
      <c r="U722" s="14">
        <v>6.905349742733634E-4</v>
      </c>
    </row>
    <row r="723" spans="1:21" ht="25.5" thickTop="1" thickBot="1">
      <c r="A723" s="65" t="s">
        <v>1464</v>
      </c>
      <c r="B723" s="66" t="s">
        <v>1465</v>
      </c>
      <c r="C723" s="67">
        <v>180</v>
      </c>
      <c r="D723" s="67">
        <v>150</v>
      </c>
      <c r="E723" s="67">
        <f t="shared" si="35"/>
        <v>165</v>
      </c>
      <c r="F723" s="68">
        <v>14057</v>
      </c>
      <c r="G723" s="68">
        <f t="shared" si="34"/>
        <v>14222</v>
      </c>
      <c r="H723" s="69">
        <v>190</v>
      </c>
      <c r="I723" s="73">
        <v>2</v>
      </c>
      <c r="J723" s="69">
        <v>0</v>
      </c>
      <c r="K723" s="69">
        <v>0</v>
      </c>
      <c r="L723" s="69">
        <v>0</v>
      </c>
      <c r="M723" s="69">
        <v>0</v>
      </c>
      <c r="N723" s="69">
        <v>0</v>
      </c>
      <c r="O723" s="69" t="s">
        <v>23</v>
      </c>
      <c r="P723" s="70">
        <f t="shared" si="36"/>
        <v>2.8693670571643001E-4</v>
      </c>
      <c r="Q723" s="11">
        <v>2.2551321635037161E-4</v>
      </c>
      <c r="R723" s="12">
        <v>6.1423489366058403E-5</v>
      </c>
      <c r="S723" s="13">
        <v>0</v>
      </c>
      <c r="T723" s="12">
        <v>0</v>
      </c>
      <c r="U723" s="14">
        <v>2.8693670571643001E-4</v>
      </c>
    </row>
    <row r="724" spans="1:21" ht="25.5" thickTop="1" thickBot="1">
      <c r="A724" s="65" t="s">
        <v>1466</v>
      </c>
      <c r="B724" s="66" t="s">
        <v>1467</v>
      </c>
      <c r="C724" s="67">
        <v>16053.900000000001</v>
      </c>
      <c r="D724" s="67">
        <v>18165.2</v>
      </c>
      <c r="E724" s="67">
        <f t="shared" si="35"/>
        <v>17109.550000000003</v>
      </c>
      <c r="F724" s="68">
        <v>47573</v>
      </c>
      <c r="G724" s="68">
        <f t="shared" si="34"/>
        <v>64682.55</v>
      </c>
      <c r="H724" s="69">
        <v>750</v>
      </c>
      <c r="I724" s="73">
        <v>93</v>
      </c>
      <c r="J724" s="69">
        <v>0</v>
      </c>
      <c r="K724" s="69">
        <v>70</v>
      </c>
      <c r="L724" s="69">
        <v>0</v>
      </c>
      <c r="M724" s="69">
        <v>0</v>
      </c>
      <c r="N724" s="69">
        <v>15</v>
      </c>
      <c r="O724" s="69" t="s">
        <v>30</v>
      </c>
      <c r="P724" s="70">
        <f t="shared" si="36"/>
        <v>1.4771066802108329E-3</v>
      </c>
      <c r="Q724" s="11">
        <v>1.0256482838028216E-3</v>
      </c>
      <c r="R724" s="12">
        <v>2.30338085122719E-4</v>
      </c>
      <c r="S724" s="13">
        <v>1.1000920017418122E-4</v>
      </c>
      <c r="T724" s="12">
        <v>1.1111111111111112E-4</v>
      </c>
      <c r="U724" s="14">
        <v>1.4771066802108329E-3</v>
      </c>
    </row>
    <row r="725" spans="1:21" ht="25.5" thickTop="1" thickBot="1">
      <c r="A725" s="65" t="s">
        <v>1468</v>
      </c>
      <c r="B725" s="66" t="s">
        <v>1469</v>
      </c>
      <c r="C725" s="67">
        <v>50</v>
      </c>
      <c r="D725" s="67">
        <v>170</v>
      </c>
      <c r="E725" s="67">
        <f t="shared" si="35"/>
        <v>110</v>
      </c>
      <c r="F725" s="68">
        <v>10079</v>
      </c>
      <c r="G725" s="68">
        <f t="shared" si="34"/>
        <v>10189</v>
      </c>
      <c r="H725" s="69">
        <v>500</v>
      </c>
      <c r="I725" s="73" t="s">
        <v>0</v>
      </c>
      <c r="J725" s="69">
        <v>0</v>
      </c>
      <c r="K725" s="69">
        <v>0</v>
      </c>
      <c r="L725" s="69">
        <v>0</v>
      </c>
      <c r="M725" s="69">
        <v>0</v>
      </c>
      <c r="N725" s="69">
        <v>0</v>
      </c>
      <c r="O725" s="69" t="s">
        <v>23</v>
      </c>
      <c r="P725" s="70">
        <f t="shared" si="36"/>
        <v>3.2494433733126993E-4</v>
      </c>
      <c r="Q725" s="11">
        <v>1.6156336390057209E-4</v>
      </c>
      <c r="R725" s="12">
        <v>1.5355872341514599E-4</v>
      </c>
      <c r="S725" s="13">
        <v>9.8222500155518949E-6</v>
      </c>
      <c r="T725" s="12">
        <v>0</v>
      </c>
      <c r="U725" s="14">
        <v>3.2494433733126993E-4</v>
      </c>
    </row>
    <row r="726" spans="1:21" ht="25.5" thickTop="1" thickBot="1">
      <c r="A726" s="65" t="s">
        <v>1470</v>
      </c>
      <c r="B726" s="66" t="s">
        <v>1471</v>
      </c>
      <c r="C726" s="67">
        <v>4542</v>
      </c>
      <c r="D726" s="67">
        <v>4843.5</v>
      </c>
      <c r="E726" s="67">
        <f t="shared" si="35"/>
        <v>4692.75</v>
      </c>
      <c r="F726" s="68">
        <v>7708</v>
      </c>
      <c r="G726" s="68">
        <f t="shared" si="34"/>
        <v>12400.75</v>
      </c>
      <c r="H726" s="69">
        <v>1100</v>
      </c>
      <c r="I726" s="73">
        <v>222</v>
      </c>
      <c r="J726" s="69">
        <v>0</v>
      </c>
      <c r="K726" s="69">
        <v>820</v>
      </c>
      <c r="L726" s="69">
        <v>850</v>
      </c>
      <c r="M726" s="69">
        <v>820</v>
      </c>
      <c r="N726" s="69">
        <v>48</v>
      </c>
      <c r="O726" s="69" t="s">
        <v>23</v>
      </c>
      <c r="P726" s="70">
        <f t="shared" si="36"/>
        <v>3.3245912227556421E-3</v>
      </c>
      <c r="Q726" s="11">
        <v>1.9663430021493961E-4</v>
      </c>
      <c r="R726" s="12">
        <v>3.2861566810841244E-4</v>
      </c>
      <c r="S726" s="13">
        <v>2.7993412544322902E-3</v>
      </c>
      <c r="T726" s="12">
        <v>0</v>
      </c>
      <c r="U726" s="14">
        <v>3.3245912227556421E-3</v>
      </c>
    </row>
    <row r="727" spans="1:21" ht="25.5" thickTop="1" thickBot="1">
      <c r="A727" s="65" t="s">
        <v>1472</v>
      </c>
      <c r="B727" s="66" t="s">
        <v>1473</v>
      </c>
      <c r="C727" s="67">
        <v>1199</v>
      </c>
      <c r="D727" s="67">
        <v>1282</v>
      </c>
      <c r="E727" s="67">
        <f t="shared" si="35"/>
        <v>1240.5</v>
      </c>
      <c r="F727" s="68">
        <v>1965</v>
      </c>
      <c r="G727" s="68">
        <f t="shared" si="34"/>
        <v>3205.5</v>
      </c>
      <c r="H727" s="69">
        <v>883</v>
      </c>
      <c r="I727" s="73">
        <v>358</v>
      </c>
      <c r="J727" s="69">
        <v>0</v>
      </c>
      <c r="K727" s="69">
        <v>87</v>
      </c>
      <c r="L727" s="69">
        <v>50</v>
      </c>
      <c r="M727" s="69">
        <v>0</v>
      </c>
      <c r="N727" s="69">
        <v>41</v>
      </c>
      <c r="O727" s="69" t="s">
        <v>30</v>
      </c>
      <c r="P727" s="70">
        <f t="shared" si="36"/>
        <v>6.4896755028157342E-4</v>
      </c>
      <c r="Q727" s="11">
        <v>5.082847806293884E-5</v>
      </c>
      <c r="R727" s="12">
        <v>2.6995623576382666E-4</v>
      </c>
      <c r="S727" s="13">
        <v>2.1707172534369689E-4</v>
      </c>
      <c r="T727" s="12">
        <v>1.1111111111111112E-4</v>
      </c>
      <c r="U727" s="14">
        <v>6.4896755028157342E-4</v>
      </c>
    </row>
    <row r="728" spans="1:21" ht="25.5" thickTop="1" thickBot="1">
      <c r="A728" s="65" t="s">
        <v>1474</v>
      </c>
      <c r="B728" s="66" t="s">
        <v>1475</v>
      </c>
      <c r="C728" s="67">
        <v>18036.5</v>
      </c>
      <c r="D728" s="67">
        <v>15971</v>
      </c>
      <c r="E728" s="67">
        <f t="shared" si="35"/>
        <v>17003.75</v>
      </c>
      <c r="F728" s="68">
        <v>7932</v>
      </c>
      <c r="G728" s="68">
        <f t="shared" si="34"/>
        <v>24935.75</v>
      </c>
      <c r="H728" s="69">
        <v>300</v>
      </c>
      <c r="I728" s="73">
        <v>222</v>
      </c>
      <c r="J728" s="69"/>
      <c r="K728" s="69">
        <v>10</v>
      </c>
      <c r="L728" s="69"/>
      <c r="M728" s="69"/>
      <c r="N728" s="69">
        <v>10</v>
      </c>
      <c r="O728" s="69" t="s">
        <v>23</v>
      </c>
      <c r="P728" s="70">
        <f t="shared" si="36"/>
        <v>6.4959971443217255E-4</v>
      </c>
      <c r="Q728" s="11">
        <v>3.9539735512647865E-4</v>
      </c>
      <c r="R728" s="12">
        <v>9.2135234049087604E-5</v>
      </c>
      <c r="S728" s="13">
        <v>1.6206712525660628E-4</v>
      </c>
      <c r="T728" s="12">
        <v>0</v>
      </c>
      <c r="U728" s="14">
        <v>6.4959971443217255E-4</v>
      </c>
    </row>
    <row r="729" spans="1:21" ht="16.5" thickTop="1" thickBot="1">
      <c r="A729" s="65" t="s">
        <v>1476</v>
      </c>
      <c r="B729" s="66" t="s">
        <v>1477</v>
      </c>
      <c r="C729" s="67">
        <v>9006.09</v>
      </c>
      <c r="D729" s="67">
        <v>11170</v>
      </c>
      <c r="E729" s="67">
        <f t="shared" si="35"/>
        <v>10088.045</v>
      </c>
      <c r="F729" s="68">
        <v>35441</v>
      </c>
      <c r="G729" s="68">
        <f t="shared" si="34"/>
        <v>45529.044999999998</v>
      </c>
      <c r="H729" s="69">
        <v>751</v>
      </c>
      <c r="I729" s="73">
        <v>624</v>
      </c>
      <c r="J729" s="69"/>
      <c r="K729" s="69">
        <v>30</v>
      </c>
      <c r="L729" s="69"/>
      <c r="M729" s="69"/>
      <c r="N729" s="69">
        <v>21</v>
      </c>
      <c r="O729" s="69" t="s">
        <v>23</v>
      </c>
      <c r="P729" s="70">
        <f t="shared" si="36"/>
        <v>1.3819351536663871E-3</v>
      </c>
      <c r="Q729" s="11">
        <v>7.2193793948184537E-4</v>
      </c>
      <c r="R729" s="12">
        <v>2.3064520256954929E-4</v>
      </c>
      <c r="S729" s="13">
        <v>3.1824090050388139E-4</v>
      </c>
      <c r="T729" s="12">
        <v>1.1111111111111112E-4</v>
      </c>
      <c r="U729" s="14">
        <v>1.3819351536663871E-3</v>
      </c>
    </row>
    <row r="730" spans="1:21" ht="25.5" thickTop="1" thickBot="1">
      <c r="A730" s="65" t="s">
        <v>1478</v>
      </c>
      <c r="B730" s="66" t="s">
        <v>1479</v>
      </c>
      <c r="C730" s="67">
        <v>5034</v>
      </c>
      <c r="D730" s="67">
        <v>15563.769999999999</v>
      </c>
      <c r="E730" s="67">
        <f t="shared" si="35"/>
        <v>10298.884999999998</v>
      </c>
      <c r="F730" s="68">
        <v>4003</v>
      </c>
      <c r="G730" s="68">
        <f t="shared" si="34"/>
        <v>14301.884999999998</v>
      </c>
      <c r="H730" s="69">
        <v>240</v>
      </c>
      <c r="I730" s="73">
        <v>218</v>
      </c>
      <c r="J730" s="69">
        <v>0</v>
      </c>
      <c r="K730" s="69">
        <v>60</v>
      </c>
      <c r="L730" s="69">
        <v>0</v>
      </c>
      <c r="M730" s="69">
        <v>0</v>
      </c>
      <c r="N730" s="69">
        <v>5</v>
      </c>
      <c r="O730" s="69" t="s">
        <v>23</v>
      </c>
      <c r="P730" s="70">
        <f t="shared" si="36"/>
        <v>4.2523068693566359E-4</v>
      </c>
      <c r="Q730" s="11">
        <v>2.2677992449888441E-4</v>
      </c>
      <c r="R730" s="12">
        <v>7.3708187239270075E-5</v>
      </c>
      <c r="S730" s="13">
        <v>1.2474257519750907E-4</v>
      </c>
      <c r="T730" s="12">
        <v>0</v>
      </c>
      <c r="U730" s="14">
        <v>4.2523068693566359E-4</v>
      </c>
    </row>
    <row r="731" spans="1:21" ht="16.5" thickTop="1" thickBot="1">
      <c r="A731" s="65" t="s">
        <v>1480</v>
      </c>
      <c r="B731" s="66" t="s">
        <v>1481</v>
      </c>
      <c r="C731" s="67">
        <v>2763</v>
      </c>
      <c r="D731" s="67">
        <v>3221</v>
      </c>
      <c r="E731" s="67">
        <f t="shared" si="35"/>
        <v>2992</v>
      </c>
      <c r="F731" s="68">
        <v>24629</v>
      </c>
      <c r="G731" s="68">
        <f t="shared" si="34"/>
        <v>27621</v>
      </c>
      <c r="H731" s="69">
        <v>1836</v>
      </c>
      <c r="I731" s="73">
        <v>763</v>
      </c>
      <c r="J731" s="69">
        <v>0</v>
      </c>
      <c r="K731" s="69">
        <v>386</v>
      </c>
      <c r="L731" s="69">
        <v>32</v>
      </c>
      <c r="M731" s="69"/>
      <c r="N731" s="69">
        <v>22</v>
      </c>
      <c r="O731" s="69" t="s">
        <v>30</v>
      </c>
      <c r="P731" s="70">
        <f t="shared" si="36"/>
        <v>1.7189879826709929E-3</v>
      </c>
      <c r="Q731" s="11">
        <v>4.3797641321991382E-4</v>
      </c>
      <c r="R731" s="12">
        <v>5.6386763238041606E-4</v>
      </c>
      <c r="S731" s="13">
        <v>6.06032825959552E-4</v>
      </c>
      <c r="T731" s="12">
        <v>1.1111111111111112E-4</v>
      </c>
      <c r="U731" s="14">
        <v>1.7189879826709929E-3</v>
      </c>
    </row>
    <row r="732" spans="1:21" ht="16.5" thickTop="1" thickBot="1">
      <c r="A732" s="65" t="s">
        <v>1482</v>
      </c>
      <c r="B732" s="66" t="s">
        <v>1483</v>
      </c>
      <c r="C732" s="67">
        <v>2224.63</v>
      </c>
      <c r="D732" s="67">
        <v>2078</v>
      </c>
      <c r="E732" s="67">
        <f t="shared" si="35"/>
        <v>2151.3150000000001</v>
      </c>
      <c r="F732" s="68">
        <v>3991</v>
      </c>
      <c r="G732" s="68">
        <f t="shared" si="34"/>
        <v>6142.3150000000005</v>
      </c>
      <c r="H732" s="69">
        <v>296</v>
      </c>
      <c r="I732" s="73">
        <v>127</v>
      </c>
      <c r="J732" s="69">
        <v>0</v>
      </c>
      <c r="K732" s="69">
        <v>120</v>
      </c>
      <c r="L732" s="69">
        <v>0</v>
      </c>
      <c r="M732" s="69">
        <v>0</v>
      </c>
      <c r="N732" s="69">
        <v>0</v>
      </c>
      <c r="O732" s="69" t="s">
        <v>23</v>
      </c>
      <c r="P732" s="70">
        <f t="shared" si="36"/>
        <v>2.9045467767671476E-4</v>
      </c>
      <c r="Q732" s="11">
        <v>9.7396513253208611E-5</v>
      </c>
      <c r="R732" s="12">
        <v>9.0906764261766435E-5</v>
      </c>
      <c r="S732" s="13">
        <v>1.0215140016173971E-4</v>
      </c>
      <c r="T732" s="12">
        <v>0</v>
      </c>
      <c r="U732" s="14">
        <v>2.9045467767671476E-4</v>
      </c>
    </row>
    <row r="733" spans="1:21" ht="16.5" thickTop="1" thickBot="1">
      <c r="A733" s="65" t="s">
        <v>1484</v>
      </c>
      <c r="B733" s="66" t="s">
        <v>1485</v>
      </c>
      <c r="C733" s="67">
        <v>1846</v>
      </c>
      <c r="D733" s="67">
        <v>3699</v>
      </c>
      <c r="E733" s="67">
        <f t="shared" si="35"/>
        <v>2772.5</v>
      </c>
      <c r="F733" s="68">
        <v>66165</v>
      </c>
      <c r="G733" s="68">
        <f t="shared" si="34"/>
        <v>68937.5</v>
      </c>
      <c r="H733" s="69">
        <v>8895</v>
      </c>
      <c r="I733" s="73">
        <v>1457</v>
      </c>
      <c r="J733" s="69">
        <v>0</v>
      </c>
      <c r="K733" s="69">
        <v>3</v>
      </c>
      <c r="L733" s="69">
        <v>7</v>
      </c>
      <c r="M733" s="69">
        <v>20</v>
      </c>
      <c r="N733" s="69">
        <v>300</v>
      </c>
      <c r="O733" s="69" t="s">
        <v>30</v>
      </c>
      <c r="P733" s="70">
        <f t="shared" si="36"/>
        <v>4.4212574702193639E-3</v>
      </c>
      <c r="Q733" s="11">
        <v>1.0931175187845412E-3</v>
      </c>
      <c r="R733" s="12">
        <v>2.7318096895554474E-3</v>
      </c>
      <c r="S733" s="13">
        <v>4.8521915076826365E-4</v>
      </c>
      <c r="T733" s="12">
        <v>1.1111111111111112E-4</v>
      </c>
      <c r="U733" s="14">
        <v>4.4212574702193639E-3</v>
      </c>
    </row>
    <row r="734" spans="1:21" ht="25.5" thickTop="1" thickBot="1">
      <c r="A734" s="65" t="s">
        <v>1486</v>
      </c>
      <c r="B734" s="66" t="s">
        <v>1487</v>
      </c>
      <c r="C734" s="67">
        <v>967</v>
      </c>
      <c r="D734" s="67">
        <v>947</v>
      </c>
      <c r="E734" s="67">
        <f t="shared" si="35"/>
        <v>957</v>
      </c>
      <c r="F734" s="68">
        <v>7252</v>
      </c>
      <c r="G734" s="68">
        <f t="shared" si="34"/>
        <v>8209</v>
      </c>
      <c r="H734" s="69">
        <v>5857</v>
      </c>
      <c r="I734" s="73">
        <v>816</v>
      </c>
      <c r="J734" s="69">
        <v>0</v>
      </c>
      <c r="K734" s="69">
        <v>600</v>
      </c>
      <c r="L734" s="69">
        <v>210</v>
      </c>
      <c r="M734" s="69">
        <v>0</v>
      </c>
      <c r="N734" s="69">
        <v>40</v>
      </c>
      <c r="O734" s="69" t="s">
        <v>30</v>
      </c>
      <c r="P734" s="70">
        <f t="shared" si="36"/>
        <v>3.0822447686219968E-3</v>
      </c>
      <c r="Q734" s="11">
        <v>1.3016720524681484E-4</v>
      </c>
      <c r="R734" s="12">
        <v>1.7585545005502519E-3</v>
      </c>
      <c r="S734" s="13">
        <v>1.0824119517138188E-3</v>
      </c>
      <c r="T734" s="12">
        <v>1.1111111111111112E-4</v>
      </c>
      <c r="U734" s="14">
        <v>3.0822447686219968E-3</v>
      </c>
    </row>
    <row r="735" spans="1:21" ht="16.5" thickTop="1" thickBot="1">
      <c r="A735" s="65" t="s">
        <v>1488</v>
      </c>
      <c r="B735" s="66" t="s">
        <v>1489</v>
      </c>
      <c r="C735" s="67">
        <v>35150.660000000003</v>
      </c>
      <c r="D735" s="67">
        <v>49747.23000000001</v>
      </c>
      <c r="E735" s="67">
        <f t="shared" si="35"/>
        <v>42448.945000000007</v>
      </c>
      <c r="F735" s="68">
        <v>15587</v>
      </c>
      <c r="G735" s="68">
        <f t="shared" si="34"/>
        <v>58035.945000000007</v>
      </c>
      <c r="H735" s="69">
        <v>1900</v>
      </c>
      <c r="I735" s="73">
        <v>348</v>
      </c>
      <c r="J735" s="69">
        <v>0</v>
      </c>
      <c r="K735" s="69">
        <v>50</v>
      </c>
      <c r="L735" s="69">
        <v>0</v>
      </c>
      <c r="M735" s="69">
        <v>0</v>
      </c>
      <c r="N735" s="69">
        <v>120</v>
      </c>
      <c r="O735" s="69" t="s">
        <v>23</v>
      </c>
      <c r="P735" s="70">
        <f t="shared" si="36"/>
        <v>1.8200550221251599E-3</v>
      </c>
      <c r="Q735" s="11">
        <v>9.2025542264683379E-4</v>
      </c>
      <c r="R735" s="12">
        <v>5.8352314897755486E-4</v>
      </c>
      <c r="S735" s="13">
        <v>3.1627645050077107E-4</v>
      </c>
      <c r="T735" s="12">
        <v>0</v>
      </c>
      <c r="U735" s="14">
        <v>1.8200550221251599E-3</v>
      </c>
    </row>
    <row r="736" spans="1:21" ht="25.5" thickTop="1" thickBot="1">
      <c r="A736" s="65" t="s">
        <v>1490</v>
      </c>
      <c r="B736" s="66" t="s">
        <v>1491</v>
      </c>
      <c r="C736" s="67">
        <v>8880</v>
      </c>
      <c r="D736" s="67">
        <v>7496.7000000000044</v>
      </c>
      <c r="E736" s="67">
        <f t="shared" si="35"/>
        <v>8188.3500000000022</v>
      </c>
      <c r="F736" s="68">
        <v>97</v>
      </c>
      <c r="G736" s="68">
        <f t="shared" si="34"/>
        <v>8285.3500000000022</v>
      </c>
      <c r="H736" s="69">
        <v>1500</v>
      </c>
      <c r="I736" s="73">
        <v>303</v>
      </c>
      <c r="J736" s="69">
        <v>0</v>
      </c>
      <c r="K736" s="69">
        <v>400</v>
      </c>
      <c r="L736" s="69">
        <v>0</v>
      </c>
      <c r="M736" s="69">
        <v>0</v>
      </c>
      <c r="N736" s="69">
        <v>15</v>
      </c>
      <c r="O736" s="69" t="s">
        <v>23</v>
      </c>
      <c r="P736" s="70">
        <f t="shared" si="36"/>
        <v>1.0253349420191299E-3</v>
      </c>
      <c r="Q736" s="11">
        <v>1.3137786015247869E-4</v>
      </c>
      <c r="R736" s="12">
        <v>4.6067617024543801E-4</v>
      </c>
      <c r="S736" s="13">
        <v>3.2216980051010213E-4</v>
      </c>
      <c r="T736" s="12">
        <v>1.1111111111111112E-4</v>
      </c>
      <c r="U736" s="14">
        <v>1.0253349420191299E-3</v>
      </c>
    </row>
    <row r="737" spans="1:21" ht="25.5" thickTop="1" thickBot="1">
      <c r="A737" s="65" t="s">
        <v>1492</v>
      </c>
      <c r="B737" s="66" t="s">
        <v>1493</v>
      </c>
      <c r="C737" s="67">
        <v>544</v>
      </c>
      <c r="D737" s="67">
        <v>625</v>
      </c>
      <c r="E737" s="67">
        <f t="shared" si="35"/>
        <v>584.5</v>
      </c>
      <c r="F737" s="68">
        <v>5124</v>
      </c>
      <c r="G737" s="68">
        <f t="shared" si="34"/>
        <v>5708.5</v>
      </c>
      <c r="H737" s="69">
        <v>250</v>
      </c>
      <c r="I737" s="73" t="s">
        <v>0</v>
      </c>
      <c r="J737" s="69">
        <v>0</v>
      </c>
      <c r="K737" s="69">
        <v>40</v>
      </c>
      <c r="L737" s="69">
        <v>0</v>
      </c>
      <c r="M737" s="69">
        <v>0</v>
      </c>
      <c r="N737" s="69">
        <v>20</v>
      </c>
      <c r="O737" s="69" t="s">
        <v>23</v>
      </c>
      <c r="P737" s="70">
        <f t="shared" si="36"/>
        <v>1.8203039919300858E-4</v>
      </c>
      <c r="Q737" s="11">
        <v>9.051766246210774E-5</v>
      </c>
      <c r="R737" s="12">
        <v>7.6779361707572996E-5</v>
      </c>
      <c r="S737" s="13">
        <v>1.4733375023327842E-5</v>
      </c>
      <c r="T737" s="12">
        <v>0</v>
      </c>
      <c r="U737" s="14">
        <v>1.8203039919300858E-4</v>
      </c>
    </row>
    <row r="738" spans="1:21" ht="25.5" thickTop="1" thickBot="1">
      <c r="A738" s="65" t="s">
        <v>1494</v>
      </c>
      <c r="B738" s="66" t="s">
        <v>1495</v>
      </c>
      <c r="C738" s="67">
        <v>976</v>
      </c>
      <c r="D738" s="67">
        <v>1122</v>
      </c>
      <c r="E738" s="67">
        <f t="shared" si="35"/>
        <v>1049</v>
      </c>
      <c r="F738" s="68">
        <v>3404</v>
      </c>
      <c r="G738" s="68">
        <f t="shared" si="34"/>
        <v>4453</v>
      </c>
      <c r="H738" s="69">
        <v>1378</v>
      </c>
      <c r="I738" s="73">
        <v>526</v>
      </c>
      <c r="J738" s="69">
        <v>0</v>
      </c>
      <c r="K738" s="69">
        <v>0</v>
      </c>
      <c r="L738" s="69">
        <v>0</v>
      </c>
      <c r="M738" s="69">
        <v>0</v>
      </c>
      <c r="N738" s="69">
        <v>130</v>
      </c>
      <c r="O738" s="69" t="s">
        <v>23</v>
      </c>
      <c r="P738" s="70">
        <f t="shared" si="36"/>
        <v>8.3464956095117746E-4</v>
      </c>
      <c r="Q738" s="11">
        <v>7.0609643679384385E-5</v>
      </c>
      <c r="R738" s="12">
        <v>4.2320784173214236E-4</v>
      </c>
      <c r="S738" s="13">
        <v>3.4083207553965077E-4</v>
      </c>
      <c r="T738" s="12">
        <v>0</v>
      </c>
      <c r="U738" s="14">
        <v>8.3464956095117746E-4</v>
      </c>
    </row>
    <row r="739" spans="1:21" ht="16.5" thickTop="1" thickBot="1">
      <c r="A739" s="65" t="s">
        <v>1496</v>
      </c>
      <c r="B739" s="66" t="s">
        <v>1497</v>
      </c>
      <c r="C739" s="67">
        <v>2715</v>
      </c>
      <c r="D739" s="67">
        <v>2711</v>
      </c>
      <c r="E739" s="67">
        <f t="shared" si="35"/>
        <v>2713</v>
      </c>
      <c r="F739" s="68">
        <v>17825</v>
      </c>
      <c r="G739" s="68">
        <f t="shared" si="34"/>
        <v>20538</v>
      </c>
      <c r="H739" s="69">
        <v>1973</v>
      </c>
      <c r="I739" s="73">
        <v>943</v>
      </c>
      <c r="J739" s="69">
        <v>0</v>
      </c>
      <c r="K739" s="69">
        <v>204</v>
      </c>
      <c r="L739" s="69">
        <v>0</v>
      </c>
      <c r="M739" s="69">
        <v>0</v>
      </c>
      <c r="N739" s="69">
        <v>37</v>
      </c>
      <c r="O739" s="69" t="s">
        <v>30</v>
      </c>
      <c r="P739" s="70">
        <f t="shared" si="36"/>
        <v>1.4879090411827358E-3</v>
      </c>
      <c r="Q739" s="11">
        <v>3.2566379112670035E-4</v>
      </c>
      <c r="R739" s="12">
        <v>6.022573132342026E-4</v>
      </c>
      <c r="S739" s="13">
        <v>4.4887682571072166E-4</v>
      </c>
      <c r="T739" s="12">
        <v>1.1111111111111112E-4</v>
      </c>
      <c r="U739" s="14">
        <v>1.4879090411827358E-3</v>
      </c>
    </row>
    <row r="740" spans="1:21" ht="25.5" thickTop="1" thickBot="1">
      <c r="A740" s="65" t="s">
        <v>1498</v>
      </c>
      <c r="B740" s="66" t="s">
        <v>1499</v>
      </c>
      <c r="C740" s="67">
        <v>94389</v>
      </c>
      <c r="D740" s="67">
        <v>98945.64</v>
      </c>
      <c r="E740" s="67">
        <f t="shared" si="35"/>
        <v>96667.32</v>
      </c>
      <c r="F740" s="68">
        <v>6893</v>
      </c>
      <c r="G740" s="68">
        <f t="shared" si="34"/>
        <v>103560.32000000001</v>
      </c>
      <c r="H740" s="69">
        <v>3350</v>
      </c>
      <c r="I740" s="73">
        <v>1974</v>
      </c>
      <c r="J740" s="69"/>
      <c r="K740" s="69">
        <v>300</v>
      </c>
      <c r="L740" s="69"/>
      <c r="M740" s="69"/>
      <c r="N740" s="69">
        <v>600</v>
      </c>
      <c r="O740" s="69" t="s">
        <v>30</v>
      </c>
      <c r="P740" s="70">
        <f t="shared" si="36"/>
        <v>4.0324462965652102E-3</v>
      </c>
      <c r="Q740" s="11">
        <v>1.6421193115928644E-3</v>
      </c>
      <c r="R740" s="12">
        <v>1.0288434468814782E-3</v>
      </c>
      <c r="S740" s="13">
        <v>1.2503724269797563E-3</v>
      </c>
      <c r="T740" s="12">
        <v>1.1111111111111112E-4</v>
      </c>
      <c r="U740" s="14">
        <v>4.0324462965652102E-3</v>
      </c>
    </row>
    <row r="741" spans="1:21" ht="25.5" thickTop="1" thickBot="1">
      <c r="A741" s="65" t="s">
        <v>1500</v>
      </c>
      <c r="B741" s="66" t="s">
        <v>1501</v>
      </c>
      <c r="C741" s="67">
        <v>3449.81</v>
      </c>
      <c r="D741" s="67">
        <v>3450.5</v>
      </c>
      <c r="E741" s="67">
        <f t="shared" si="35"/>
        <v>3450.1549999999997</v>
      </c>
      <c r="F741" s="68">
        <v>14111</v>
      </c>
      <c r="G741" s="68">
        <f t="shared" si="34"/>
        <v>17561.154999999999</v>
      </c>
      <c r="H741" s="69">
        <v>1300</v>
      </c>
      <c r="I741" s="73">
        <v>368</v>
      </c>
      <c r="J741" s="69">
        <v>0</v>
      </c>
      <c r="K741" s="69">
        <v>300</v>
      </c>
      <c r="L741" s="69">
        <v>60</v>
      </c>
      <c r="M741" s="69">
        <v>25</v>
      </c>
      <c r="N741" s="69">
        <v>90</v>
      </c>
      <c r="O741" s="69" t="s">
        <v>30</v>
      </c>
      <c r="P741" s="70">
        <f t="shared" si="36"/>
        <v>1.4390577574256941E-3</v>
      </c>
      <c r="Q741" s="11">
        <v>2.7846101440566799E-4</v>
      </c>
      <c r="R741" s="12">
        <v>3.9925268087937963E-4</v>
      </c>
      <c r="S741" s="13">
        <v>6.5023295102953544E-4</v>
      </c>
      <c r="T741" s="12">
        <v>1.1111111111111112E-4</v>
      </c>
      <c r="U741" s="14">
        <v>1.4390577574256941E-3</v>
      </c>
    </row>
    <row r="742" spans="1:21" ht="25.5" thickTop="1" thickBot="1">
      <c r="A742" s="65" t="s">
        <v>1502</v>
      </c>
      <c r="B742" s="66" t="s">
        <v>1503</v>
      </c>
      <c r="C742" s="67">
        <v>547</v>
      </c>
      <c r="D742" s="67">
        <v>1215.3899999999999</v>
      </c>
      <c r="E742" s="67">
        <f t="shared" si="35"/>
        <v>881.19499999999994</v>
      </c>
      <c r="F742" s="68">
        <v>19658</v>
      </c>
      <c r="G742" s="68">
        <f t="shared" si="34"/>
        <v>20539.195</v>
      </c>
      <c r="H742" s="69">
        <v>870</v>
      </c>
      <c r="I742" s="73">
        <v>310</v>
      </c>
      <c r="J742" s="69">
        <v>0</v>
      </c>
      <c r="K742" s="69">
        <v>98</v>
      </c>
      <c r="L742" s="69">
        <v>0</v>
      </c>
      <c r="M742" s="69">
        <v>35</v>
      </c>
      <c r="N742" s="69">
        <v>48</v>
      </c>
      <c r="O742" s="69" t="s">
        <v>30</v>
      </c>
      <c r="P742" s="70">
        <f t="shared" si="36"/>
        <v>9.1221773000157839E-4</v>
      </c>
      <c r="Q742" s="11">
        <v>3.2568273981841306E-4</v>
      </c>
      <c r="R742" s="12">
        <v>2.6719217874235406E-4</v>
      </c>
      <c r="S742" s="13">
        <v>2.0823170032970018E-4</v>
      </c>
      <c r="T742" s="12">
        <v>1.1111111111111112E-4</v>
      </c>
      <c r="U742" s="14">
        <v>9.1221773000157839E-4</v>
      </c>
    </row>
    <row r="743" spans="1:21" ht="25.5" thickTop="1" thickBot="1">
      <c r="A743" s="65" t="s">
        <v>1504</v>
      </c>
      <c r="B743" s="66" t="s">
        <v>1505</v>
      </c>
      <c r="C743" s="67">
        <v>228</v>
      </c>
      <c r="D743" s="67">
        <v>274.3</v>
      </c>
      <c r="E743" s="67">
        <f t="shared" si="35"/>
        <v>251.15</v>
      </c>
      <c r="F743" s="68">
        <v>505</v>
      </c>
      <c r="G743" s="68">
        <f t="shared" si="34"/>
        <v>756.15</v>
      </c>
      <c r="H743" s="69">
        <v>550</v>
      </c>
      <c r="I743" s="73">
        <v>150</v>
      </c>
      <c r="J743" s="69">
        <v>0</v>
      </c>
      <c r="K743" s="69">
        <v>64</v>
      </c>
      <c r="L743" s="69">
        <v>0</v>
      </c>
      <c r="M743" s="69">
        <v>0</v>
      </c>
      <c r="N743" s="69">
        <v>35</v>
      </c>
      <c r="O743" s="69" t="s">
        <v>30</v>
      </c>
      <c r="P743" s="70">
        <f t="shared" si="36"/>
        <v>3.439539487249425E-4</v>
      </c>
      <c r="Q743" s="11">
        <v>1.1990002710120482E-5</v>
      </c>
      <c r="R743" s="12">
        <v>1.689145957566606E-4</v>
      </c>
      <c r="S743" s="13">
        <v>1.6304935025816144E-4</v>
      </c>
      <c r="T743" s="12">
        <v>0</v>
      </c>
      <c r="U743" s="14">
        <v>3.439539487249425E-4</v>
      </c>
    </row>
    <row r="744" spans="1:21" ht="16.5" thickTop="1" thickBot="1">
      <c r="A744" s="65" t="s">
        <v>1506</v>
      </c>
      <c r="B744" s="66" t="s">
        <v>1507</v>
      </c>
      <c r="C744" s="67">
        <v>10022</v>
      </c>
      <c r="D744" s="67">
        <v>11115</v>
      </c>
      <c r="E744" s="67">
        <f t="shared" si="35"/>
        <v>10568.5</v>
      </c>
      <c r="F744" s="68">
        <v>1065</v>
      </c>
      <c r="G744" s="68">
        <f t="shared" si="34"/>
        <v>11633.5</v>
      </c>
      <c r="H744" s="69">
        <v>635</v>
      </c>
      <c r="I744" s="73">
        <v>302</v>
      </c>
      <c r="J744" s="69">
        <v>0</v>
      </c>
      <c r="K744" s="69">
        <v>436</v>
      </c>
      <c r="L744" s="69">
        <v>45</v>
      </c>
      <c r="M744" s="69">
        <v>236</v>
      </c>
      <c r="N744" s="69">
        <v>38</v>
      </c>
      <c r="O744" s="69" t="s">
        <v>23</v>
      </c>
      <c r="P744" s="70">
        <f t="shared" si="36"/>
        <v>9.1480049332142235E-4</v>
      </c>
      <c r="Q744" s="11">
        <v>1.8446828873660865E-4</v>
      </c>
      <c r="R744" s="12">
        <v>1.9501957873723541E-4</v>
      </c>
      <c r="S744" s="13">
        <v>5.3531262584757832E-4</v>
      </c>
      <c r="T744" s="12">
        <v>0</v>
      </c>
      <c r="U744" s="14">
        <v>9.1480049332142235E-4</v>
      </c>
    </row>
    <row r="745" spans="1:21" ht="16.5" thickTop="1" thickBot="1">
      <c r="A745" s="65" t="s">
        <v>1508</v>
      </c>
      <c r="B745" s="66" t="s">
        <v>1509</v>
      </c>
      <c r="C745" s="67">
        <v>15</v>
      </c>
      <c r="D745" s="67">
        <v>8</v>
      </c>
      <c r="E745" s="67">
        <f t="shared" si="35"/>
        <v>11.5</v>
      </c>
      <c r="F745" s="68">
        <v>0</v>
      </c>
      <c r="G745" s="68">
        <f t="shared" si="34"/>
        <v>11.5</v>
      </c>
      <c r="H745" s="69">
        <v>40</v>
      </c>
      <c r="I745" s="73" t="s">
        <v>0</v>
      </c>
      <c r="J745" s="69">
        <v>0</v>
      </c>
      <c r="K745" s="69">
        <v>0</v>
      </c>
      <c r="L745" s="69">
        <v>0</v>
      </c>
      <c r="M745" s="69">
        <v>0</v>
      </c>
      <c r="N745" s="69">
        <v>0</v>
      </c>
      <c r="O745" s="69" t="s">
        <v>23</v>
      </c>
      <c r="P745" s="70">
        <f t="shared" si="36"/>
        <v>1.2467049299736029E-5</v>
      </c>
      <c r="Q745" s="11">
        <v>1.8235142652434773E-7</v>
      </c>
      <c r="R745" s="12">
        <v>1.2284697873211681E-5</v>
      </c>
      <c r="S745" s="13">
        <v>0</v>
      </c>
      <c r="T745" s="12">
        <v>0</v>
      </c>
      <c r="U745" s="14">
        <v>1.2467049299736029E-5</v>
      </c>
    </row>
    <row r="746" spans="1:21" ht="16.5" thickTop="1" thickBot="1">
      <c r="A746" s="65" t="s">
        <v>1510</v>
      </c>
      <c r="B746" s="66" t="s">
        <v>1511</v>
      </c>
      <c r="C746" s="67">
        <v>110</v>
      </c>
      <c r="D746" s="67">
        <v>50</v>
      </c>
      <c r="E746" s="67">
        <f t="shared" si="35"/>
        <v>80</v>
      </c>
      <c r="F746" s="68">
        <v>11134</v>
      </c>
      <c r="G746" s="68">
        <f t="shared" si="34"/>
        <v>11214</v>
      </c>
      <c r="H746" s="69">
        <v>172</v>
      </c>
      <c r="I746" s="73" t="s">
        <v>0</v>
      </c>
      <c r="J746" s="69">
        <v>0</v>
      </c>
      <c r="K746" s="69">
        <v>0</v>
      </c>
      <c r="L746" s="69">
        <v>0</v>
      </c>
      <c r="M746" s="69">
        <v>0</v>
      </c>
      <c r="N746" s="69">
        <v>0</v>
      </c>
      <c r="O746" s="69" t="s">
        <v>23</v>
      </c>
      <c r="P746" s="70">
        <f t="shared" si="36"/>
        <v>3.1471438590873689E-4</v>
      </c>
      <c r="Q746" s="11">
        <v>1.7781642582991613E-4</v>
      </c>
      <c r="R746" s="12">
        <v>6.1423489366058404E-6</v>
      </c>
      <c r="S746" s="13">
        <v>1.964450003110379E-5</v>
      </c>
      <c r="T746" s="12">
        <v>1.1111111111111112E-4</v>
      </c>
      <c r="U746" s="14">
        <v>3.1471438590873689E-4</v>
      </c>
    </row>
    <row r="747" spans="1:21" ht="25.5" thickTop="1" thickBot="1">
      <c r="A747" s="65" t="s">
        <v>1512</v>
      </c>
      <c r="B747" s="66" t="s">
        <v>1513</v>
      </c>
      <c r="C747" s="67">
        <v>249.5</v>
      </c>
      <c r="D747" s="67">
        <v>597</v>
      </c>
      <c r="E747" s="67">
        <f t="shared" si="35"/>
        <v>423.25</v>
      </c>
      <c r="F747" s="68">
        <v>10141</v>
      </c>
      <c r="G747" s="68">
        <f t="shared" si="34"/>
        <v>10564.25</v>
      </c>
      <c r="H747" s="69">
        <v>530</v>
      </c>
      <c r="I747" s="73">
        <v>33</v>
      </c>
      <c r="J747" s="69">
        <v>0</v>
      </c>
      <c r="K747" s="69">
        <v>237</v>
      </c>
      <c r="L747" s="69">
        <v>0</v>
      </c>
      <c r="M747" s="69">
        <v>0</v>
      </c>
      <c r="N747" s="69">
        <v>76</v>
      </c>
      <c r="O747" s="69" t="s">
        <v>23</v>
      </c>
      <c r="P747" s="70">
        <f t="shared" si="36"/>
        <v>4.4225946722863682E-4</v>
      </c>
      <c r="Q747" s="11">
        <v>1.6751357023129048E-4</v>
      </c>
      <c r="R747" s="12">
        <v>1.6277224682005476E-4</v>
      </c>
      <c r="S747" s="13">
        <v>1.119736501772916E-4</v>
      </c>
      <c r="T747" s="12">
        <v>0</v>
      </c>
      <c r="U747" s="14">
        <v>4.4225946722863682E-4</v>
      </c>
    </row>
    <row r="748" spans="1:21" ht="16.5" thickTop="1" thickBot="1">
      <c r="A748" s="65" t="s">
        <v>1514</v>
      </c>
      <c r="B748" s="66" t="s">
        <v>1515</v>
      </c>
      <c r="C748" s="67">
        <v>186</v>
      </c>
      <c r="D748" s="67">
        <v>256</v>
      </c>
      <c r="E748" s="67">
        <f t="shared" si="35"/>
        <v>221</v>
      </c>
      <c r="F748" s="68">
        <v>3561</v>
      </c>
      <c r="G748" s="68">
        <f t="shared" si="34"/>
        <v>3782</v>
      </c>
      <c r="H748" s="69">
        <v>474</v>
      </c>
      <c r="I748" s="73">
        <v>15</v>
      </c>
      <c r="J748" s="69"/>
      <c r="K748" s="69">
        <v>92</v>
      </c>
      <c r="L748" s="69">
        <v>0</v>
      </c>
      <c r="M748" s="69">
        <v>0</v>
      </c>
      <c r="N748" s="69">
        <v>3</v>
      </c>
      <c r="O748" s="69" t="s">
        <v>23</v>
      </c>
      <c r="P748" s="70">
        <f t="shared" si="36"/>
        <v>3.1162380432335219E-4</v>
      </c>
      <c r="Q748" s="11">
        <v>5.9969834357833313E-5</v>
      </c>
      <c r="R748" s="12">
        <v>1.455736697975584E-4</v>
      </c>
      <c r="S748" s="13">
        <v>1.0608030016796048E-4</v>
      </c>
      <c r="T748" s="12">
        <v>0</v>
      </c>
      <c r="U748" s="14">
        <v>3.1162380432335219E-4</v>
      </c>
    </row>
    <row r="749" spans="1:21" ht="16.5" thickTop="1" thickBot="1">
      <c r="A749" s="65" t="s">
        <v>1516</v>
      </c>
      <c r="B749" s="66" t="s">
        <v>1517</v>
      </c>
      <c r="C749" s="67">
        <v>597</v>
      </c>
      <c r="D749" s="67">
        <v>459.5</v>
      </c>
      <c r="E749" s="67">
        <f t="shared" si="35"/>
        <v>528.25</v>
      </c>
      <c r="F749" s="68">
        <v>23077</v>
      </c>
      <c r="G749" s="68">
        <f t="shared" si="34"/>
        <v>23605.25</v>
      </c>
      <c r="H749" s="69">
        <v>280</v>
      </c>
      <c r="I749" s="73">
        <v>67</v>
      </c>
      <c r="J749" s="69">
        <v>0</v>
      </c>
      <c r="K749" s="69">
        <v>80</v>
      </c>
      <c r="L749" s="69">
        <v>0</v>
      </c>
      <c r="M749" s="69">
        <v>0</v>
      </c>
      <c r="N749" s="69">
        <v>135</v>
      </c>
      <c r="O749" s="69" t="s">
        <v>30</v>
      </c>
      <c r="P749" s="70">
        <f t="shared" si="36"/>
        <v>6.7060880929056777E-4</v>
      </c>
      <c r="Q749" s="11">
        <v>3.7430008790990081E-4</v>
      </c>
      <c r="R749" s="12">
        <v>8.5992885112481761E-5</v>
      </c>
      <c r="S749" s="13">
        <v>9.920472515707414E-5</v>
      </c>
      <c r="T749" s="12">
        <v>1.1111111111111112E-4</v>
      </c>
      <c r="U749" s="14">
        <v>6.7060880929056777E-4</v>
      </c>
    </row>
    <row r="750" spans="1:21" ht="25.5" thickTop="1" thickBot="1">
      <c r="A750" s="65" t="s">
        <v>1518</v>
      </c>
      <c r="B750" s="66" t="s">
        <v>1519</v>
      </c>
      <c r="C750" s="67">
        <v>4923</v>
      </c>
      <c r="D750" s="67">
        <v>4435</v>
      </c>
      <c r="E750" s="67">
        <f t="shared" si="35"/>
        <v>4679</v>
      </c>
      <c r="F750" s="68">
        <v>4278</v>
      </c>
      <c r="G750" s="68">
        <f t="shared" si="34"/>
        <v>8957</v>
      </c>
      <c r="H750" s="69">
        <v>533</v>
      </c>
      <c r="I750" s="73" t="s">
        <v>0</v>
      </c>
      <c r="J750" s="69">
        <v>0</v>
      </c>
      <c r="K750" s="69">
        <v>132</v>
      </c>
      <c r="L750" s="69">
        <v>0</v>
      </c>
      <c r="M750" s="69">
        <v>0</v>
      </c>
      <c r="N750" s="69">
        <v>3</v>
      </c>
      <c r="O750" s="69" t="s">
        <v>23</v>
      </c>
      <c r="P750" s="70">
        <f t="shared" si="36"/>
        <v>5.4943306177539719E-4</v>
      </c>
      <c r="Q750" s="11">
        <v>1.4202797629378979E-4</v>
      </c>
      <c r="R750" s="12">
        <v>1.6369359916054566E-4</v>
      </c>
      <c r="S750" s="13">
        <v>1.3260037520995059E-4</v>
      </c>
      <c r="T750" s="12">
        <v>1.1111111111111112E-4</v>
      </c>
      <c r="U750" s="14">
        <v>5.4943306177539719E-4</v>
      </c>
    </row>
    <row r="751" spans="1:21" ht="16.5" thickTop="1" thickBot="1">
      <c r="A751" s="65" t="s">
        <v>1520</v>
      </c>
      <c r="B751" s="66" t="s">
        <v>1521</v>
      </c>
      <c r="C751" s="67">
        <v>1390</v>
      </c>
      <c r="D751" s="67">
        <v>1395</v>
      </c>
      <c r="E751" s="67">
        <f t="shared" si="35"/>
        <v>1392.5</v>
      </c>
      <c r="F751" s="68">
        <v>14022</v>
      </c>
      <c r="G751" s="68">
        <f t="shared" si="34"/>
        <v>15414.5</v>
      </c>
      <c r="H751" s="69">
        <v>1000</v>
      </c>
      <c r="I751" s="73">
        <v>212</v>
      </c>
      <c r="J751" s="69"/>
      <c r="K751" s="69">
        <v>434</v>
      </c>
      <c r="L751" s="69"/>
      <c r="M751" s="69"/>
      <c r="N751" s="69">
        <v>193</v>
      </c>
      <c r="O751" s="69" t="s">
        <v>30</v>
      </c>
      <c r="P751" s="70">
        <f t="shared" si="36"/>
        <v>9.6910502487527941E-4</v>
      </c>
      <c r="Q751" s="11">
        <v>2.4442226644865724E-4</v>
      </c>
      <c r="R751" s="12">
        <v>3.0711744683029199E-4</v>
      </c>
      <c r="S751" s="13">
        <v>3.0645420048521914E-4</v>
      </c>
      <c r="T751" s="12">
        <v>1.1111111111111112E-4</v>
      </c>
      <c r="U751" s="14">
        <v>9.6910502487527941E-4</v>
      </c>
    </row>
    <row r="752" spans="1:21" ht="25.5" thickTop="1" thickBot="1">
      <c r="A752" s="65" t="s">
        <v>1522</v>
      </c>
      <c r="B752" s="66" t="s">
        <v>1523</v>
      </c>
      <c r="C752" s="67">
        <v>1051.5</v>
      </c>
      <c r="D752" s="67">
        <v>1292.5</v>
      </c>
      <c r="E752" s="67">
        <f t="shared" si="35"/>
        <v>1172</v>
      </c>
      <c r="F752" s="68">
        <v>1939</v>
      </c>
      <c r="G752" s="68">
        <f t="shared" si="34"/>
        <v>3111</v>
      </c>
      <c r="H752" s="69">
        <v>280</v>
      </c>
      <c r="I752" s="73">
        <v>198</v>
      </c>
      <c r="J752" s="69">
        <v>0</v>
      </c>
      <c r="K752" s="69">
        <v>170</v>
      </c>
      <c r="L752" s="69">
        <v>0</v>
      </c>
      <c r="M752" s="69">
        <v>0</v>
      </c>
      <c r="N752" s="69">
        <v>0</v>
      </c>
      <c r="O752" s="69" t="s">
        <v>23</v>
      </c>
      <c r="P752" s="70">
        <f t="shared" si="36"/>
        <v>2.9499672263330102E-4</v>
      </c>
      <c r="Q752" s="11">
        <v>4.9330025036282248E-5</v>
      </c>
      <c r="R752" s="12">
        <v>8.7528472346633222E-5</v>
      </c>
      <c r="S752" s="13">
        <v>1.5813822525038553E-4</v>
      </c>
      <c r="T752" s="12">
        <v>0</v>
      </c>
      <c r="U752" s="14">
        <v>2.9499672263330102E-4</v>
      </c>
    </row>
    <row r="753" spans="1:21" ht="16.5" thickTop="1" thickBot="1">
      <c r="A753" s="65" t="s">
        <v>1524</v>
      </c>
      <c r="B753" s="66" t="s">
        <v>1525</v>
      </c>
      <c r="C753" s="67">
        <v>21</v>
      </c>
      <c r="D753" s="67">
        <v>21</v>
      </c>
      <c r="E753" s="67">
        <f t="shared" si="35"/>
        <v>21</v>
      </c>
      <c r="F753" s="68">
        <v>864</v>
      </c>
      <c r="G753" s="68">
        <f t="shared" si="34"/>
        <v>885</v>
      </c>
      <c r="H753" s="69">
        <v>20</v>
      </c>
      <c r="I753" s="73" t="s">
        <v>0</v>
      </c>
      <c r="J753" s="69">
        <v>0</v>
      </c>
      <c r="K753" s="69">
        <v>0</v>
      </c>
      <c r="L753" s="69">
        <v>0</v>
      </c>
      <c r="M753" s="69">
        <v>0</v>
      </c>
      <c r="N753" s="69">
        <v>0</v>
      </c>
      <c r="O753" s="69" t="s">
        <v>23</v>
      </c>
      <c r="P753" s="70">
        <f t="shared" si="36"/>
        <v>2.0175480456088254E-5</v>
      </c>
      <c r="Q753" s="11">
        <v>1.4033131519482412E-5</v>
      </c>
      <c r="R753" s="12">
        <v>6.1423489366058404E-6</v>
      </c>
      <c r="S753" s="13">
        <v>0</v>
      </c>
      <c r="T753" s="12">
        <v>0</v>
      </c>
      <c r="U753" s="14">
        <v>2.0175480456088254E-5</v>
      </c>
    </row>
    <row r="754" spans="1:21" ht="25.5" thickTop="1" thickBot="1">
      <c r="A754" s="65" t="s">
        <v>1526</v>
      </c>
      <c r="B754" s="66" t="s">
        <v>1527</v>
      </c>
      <c r="C754" s="67">
        <v>3512</v>
      </c>
      <c r="D754" s="67">
        <v>3578</v>
      </c>
      <c r="E754" s="67">
        <f t="shared" si="35"/>
        <v>3545</v>
      </c>
      <c r="F754" s="68">
        <v>1071</v>
      </c>
      <c r="G754" s="68">
        <f t="shared" si="34"/>
        <v>4616</v>
      </c>
      <c r="H754" s="69">
        <v>1050</v>
      </c>
      <c r="I754" s="73">
        <v>353</v>
      </c>
      <c r="J754" s="69">
        <v>0</v>
      </c>
      <c r="K754" s="69">
        <v>350</v>
      </c>
      <c r="L754" s="69">
        <v>0</v>
      </c>
      <c r="M754" s="69">
        <v>0</v>
      </c>
      <c r="N754" s="69">
        <v>35</v>
      </c>
      <c r="O754" s="69" t="s">
        <v>30</v>
      </c>
      <c r="P754" s="70">
        <f t="shared" si="36"/>
        <v>1.0126245830261351E-3</v>
      </c>
      <c r="Q754" s="11">
        <v>7.3194276942294703E-5</v>
      </c>
      <c r="R754" s="12">
        <v>3.2247331917180659E-4</v>
      </c>
      <c r="S754" s="13">
        <v>5.0584587580092266E-4</v>
      </c>
      <c r="T754" s="12">
        <v>1.1111111111111112E-4</v>
      </c>
      <c r="U754" s="14">
        <v>1.0126245830261351E-3</v>
      </c>
    </row>
    <row r="755" spans="1:21" ht="25.5" thickTop="1" thickBot="1">
      <c r="A755" s="65" t="s">
        <v>1528</v>
      </c>
      <c r="B755" s="66" t="s">
        <v>1529</v>
      </c>
      <c r="C755" s="67">
        <v>8084.5</v>
      </c>
      <c r="D755" s="67">
        <v>8476</v>
      </c>
      <c r="E755" s="67">
        <f t="shared" si="35"/>
        <v>8280.25</v>
      </c>
      <c r="F755" s="68">
        <v>6368</v>
      </c>
      <c r="G755" s="68">
        <f t="shared" si="34"/>
        <v>14648.25</v>
      </c>
      <c r="H755" s="69">
        <v>1049</v>
      </c>
      <c r="I755" s="73">
        <v>578</v>
      </c>
      <c r="J755" s="69"/>
      <c r="K755" s="69">
        <v>330</v>
      </c>
      <c r="L755" s="69"/>
      <c r="M755" s="69"/>
      <c r="N755" s="69">
        <v>6</v>
      </c>
      <c r="O755" s="69" t="s">
        <v>23</v>
      </c>
      <c r="P755" s="70">
        <f t="shared" si="36"/>
        <v>8.8151923885896547E-4</v>
      </c>
      <c r="Q755" s="11">
        <v>2.3227211161611102E-4</v>
      </c>
      <c r="R755" s="12">
        <v>3.2216620172497633E-4</v>
      </c>
      <c r="S755" s="13">
        <v>3.2708092551787815E-4</v>
      </c>
      <c r="T755" s="12">
        <v>0</v>
      </c>
      <c r="U755" s="14">
        <v>8.8151923885896547E-4</v>
      </c>
    </row>
    <row r="756" spans="1:21" ht="25.5" thickTop="1" thickBot="1">
      <c r="A756" s="65" t="s">
        <v>1530</v>
      </c>
      <c r="B756" s="66" t="s">
        <v>1531</v>
      </c>
      <c r="C756" s="67">
        <v>1133</v>
      </c>
      <c r="D756" s="67">
        <v>961</v>
      </c>
      <c r="E756" s="67">
        <f t="shared" si="35"/>
        <v>1047</v>
      </c>
      <c r="F756" s="68">
        <v>10758</v>
      </c>
      <c r="G756" s="68">
        <f t="shared" si="34"/>
        <v>11805</v>
      </c>
      <c r="H756" s="69">
        <v>320</v>
      </c>
      <c r="I756" s="73">
        <v>54</v>
      </c>
      <c r="J756" s="69">
        <v>0</v>
      </c>
      <c r="K756" s="69">
        <v>100</v>
      </c>
      <c r="L756" s="69">
        <v>0</v>
      </c>
      <c r="M756" s="69">
        <v>0</v>
      </c>
      <c r="N756" s="69">
        <v>30</v>
      </c>
      <c r="O756" s="69" t="s">
        <v>30</v>
      </c>
      <c r="P756" s="70">
        <f t="shared" si="36"/>
        <v>5.53732397834324E-4</v>
      </c>
      <c r="Q756" s="11">
        <v>1.8718770348868913E-4</v>
      </c>
      <c r="R756" s="12">
        <v>9.8277582985693447E-5</v>
      </c>
      <c r="S756" s="13">
        <v>1.5715600024883032E-4</v>
      </c>
      <c r="T756" s="12">
        <v>1.1111111111111112E-4</v>
      </c>
      <c r="U756" s="14">
        <v>5.53732397834324E-4</v>
      </c>
    </row>
    <row r="757" spans="1:21" ht="25.5" thickTop="1" thickBot="1">
      <c r="A757" s="65" t="s">
        <v>1532</v>
      </c>
      <c r="B757" s="66" t="s">
        <v>1533</v>
      </c>
      <c r="C757" s="67">
        <v>12580.3</v>
      </c>
      <c r="D757" s="67">
        <v>12581.3</v>
      </c>
      <c r="E757" s="67">
        <f t="shared" si="35"/>
        <v>12580.8</v>
      </c>
      <c r="F757" s="68">
        <v>14836</v>
      </c>
      <c r="G757" s="68">
        <f t="shared" si="34"/>
        <v>27416.799999999999</v>
      </c>
      <c r="H757" s="69">
        <v>319</v>
      </c>
      <c r="I757" s="73">
        <v>142</v>
      </c>
      <c r="J757" s="69">
        <v>0</v>
      </c>
      <c r="K757" s="69">
        <v>40</v>
      </c>
      <c r="L757" s="69">
        <v>0</v>
      </c>
      <c r="M757" s="69">
        <v>0</v>
      </c>
      <c r="N757" s="69">
        <v>17</v>
      </c>
      <c r="O757" s="69" t="s">
        <v>30</v>
      </c>
      <c r="P757" s="70">
        <f t="shared" si="36"/>
        <v>7.3614921294683482E-4</v>
      </c>
      <c r="Q757" s="11">
        <v>4.3473848615067278E-4</v>
      </c>
      <c r="R757" s="12">
        <v>9.7970465538863155E-5</v>
      </c>
      <c r="S757" s="13">
        <v>9.2329150146187817E-5</v>
      </c>
      <c r="T757" s="12">
        <v>1.1111111111111112E-4</v>
      </c>
      <c r="U757" s="14">
        <v>7.3614921294683482E-4</v>
      </c>
    </row>
    <row r="758" spans="1:21" ht="16.5" thickTop="1" thickBot="1">
      <c r="A758" s="65" t="s">
        <v>1534</v>
      </c>
      <c r="B758" s="66" t="s">
        <v>1535</v>
      </c>
      <c r="C758" s="67">
        <v>10220</v>
      </c>
      <c r="D758" s="67">
        <v>8940</v>
      </c>
      <c r="E758" s="67">
        <f t="shared" si="35"/>
        <v>9580</v>
      </c>
      <c r="F758" s="68">
        <v>34120</v>
      </c>
      <c r="G758" s="68">
        <f t="shared" si="34"/>
        <v>43700</v>
      </c>
      <c r="H758" s="69">
        <v>2176</v>
      </c>
      <c r="I758" s="73">
        <v>939</v>
      </c>
      <c r="J758" s="69">
        <v>0</v>
      </c>
      <c r="K758" s="69">
        <v>300</v>
      </c>
      <c r="L758" s="69">
        <v>0</v>
      </c>
      <c r="M758" s="69">
        <v>0</v>
      </c>
      <c r="N758" s="69">
        <v>100</v>
      </c>
      <c r="O758" s="69" t="s">
        <v>30</v>
      </c>
      <c r="P758" s="70">
        <f t="shared" si="36"/>
        <v>2.6470751980663546E-3</v>
      </c>
      <c r="Q758" s="11">
        <v>6.9293542079252137E-4</v>
      </c>
      <c r="R758" s="12">
        <v>6.6828756430271539E-4</v>
      </c>
      <c r="S758" s="13">
        <v>1.1747411018600067E-3</v>
      </c>
      <c r="T758" s="12">
        <v>1.1111111111111112E-4</v>
      </c>
      <c r="U758" s="14">
        <v>2.6470751980663546E-3</v>
      </c>
    </row>
    <row r="759" spans="1:21" ht="25.5" thickTop="1" thickBot="1">
      <c r="A759" s="65" t="s">
        <v>1536</v>
      </c>
      <c r="B759" s="66" t="s">
        <v>1537</v>
      </c>
      <c r="C759" s="67">
        <v>14065</v>
      </c>
      <c r="D759" s="67">
        <v>13345</v>
      </c>
      <c r="E759" s="67">
        <f t="shared" si="35"/>
        <v>13705</v>
      </c>
      <c r="F759" s="68">
        <v>29975</v>
      </c>
      <c r="G759" s="68">
        <f t="shared" si="34"/>
        <v>43680</v>
      </c>
      <c r="H759" s="69">
        <v>1000</v>
      </c>
      <c r="I759" s="73">
        <v>363</v>
      </c>
      <c r="J759" s="69">
        <v>0</v>
      </c>
      <c r="K759" s="69">
        <v>65</v>
      </c>
      <c r="L759" s="69">
        <v>0</v>
      </c>
      <c r="M759" s="69">
        <v>0</v>
      </c>
      <c r="N759" s="69">
        <v>21</v>
      </c>
      <c r="O759" s="69" t="s">
        <v>23</v>
      </c>
      <c r="P759" s="70">
        <f t="shared" si="36"/>
        <v>1.2649364851270201E-3</v>
      </c>
      <c r="Q759" s="11">
        <v>6.9261828787682686E-4</v>
      </c>
      <c r="R759" s="12">
        <v>3.0711744683029199E-4</v>
      </c>
      <c r="S759" s="13">
        <v>2.6520075041990118E-4</v>
      </c>
      <c r="T759" s="12">
        <v>0</v>
      </c>
      <c r="U759" s="14">
        <v>1.2649364851270201E-3</v>
      </c>
    </row>
    <row r="760" spans="1:21" ht="25.5" thickTop="1" thickBot="1">
      <c r="A760" s="65" t="s">
        <v>1538</v>
      </c>
      <c r="B760" s="66" t="s">
        <v>1539</v>
      </c>
      <c r="C760" s="67">
        <v>2206.3000000000002</v>
      </c>
      <c r="D760" s="67">
        <v>2551.8000000000002</v>
      </c>
      <c r="E760" s="67">
        <f t="shared" si="35"/>
        <v>2379.0500000000002</v>
      </c>
      <c r="F760" s="68">
        <v>4466</v>
      </c>
      <c r="G760" s="68">
        <f t="shared" si="34"/>
        <v>6845.05</v>
      </c>
      <c r="H760" s="69">
        <v>320</v>
      </c>
      <c r="I760" s="73">
        <v>58</v>
      </c>
      <c r="J760" s="69">
        <v>0</v>
      </c>
      <c r="K760" s="69">
        <v>150</v>
      </c>
      <c r="L760" s="69">
        <v>0</v>
      </c>
      <c r="M760" s="69">
        <v>0</v>
      </c>
      <c r="N760" s="69">
        <v>12</v>
      </c>
      <c r="O760" s="69" t="s">
        <v>23</v>
      </c>
      <c r="P760" s="70">
        <f t="shared" si="36"/>
        <v>3.9835099151769337E-4</v>
      </c>
      <c r="Q760" s="11">
        <v>1.0853953322873796E-4</v>
      </c>
      <c r="R760" s="12">
        <v>9.8277582985693447E-5</v>
      </c>
      <c r="S760" s="13">
        <v>1.9153387530326194E-4</v>
      </c>
      <c r="T760" s="12">
        <v>0</v>
      </c>
      <c r="U760" s="14">
        <v>3.9835099151769337E-4</v>
      </c>
    </row>
    <row r="761" spans="1:21" ht="25.5" thickTop="1" thickBot="1">
      <c r="A761" s="65" t="s">
        <v>1540</v>
      </c>
      <c r="B761" s="66" t="s">
        <v>1541</v>
      </c>
      <c r="C761" s="67">
        <v>1485.7</v>
      </c>
      <c r="D761" s="67">
        <v>1493.1</v>
      </c>
      <c r="E761" s="67">
        <f t="shared" si="35"/>
        <v>1489.4</v>
      </c>
      <c r="F761" s="68">
        <v>3194</v>
      </c>
      <c r="G761" s="68">
        <f t="shared" si="34"/>
        <v>4683.3999999999996</v>
      </c>
      <c r="H761" s="69">
        <v>1030</v>
      </c>
      <c r="I761" s="73">
        <v>505</v>
      </c>
      <c r="J761" s="69"/>
      <c r="K761" s="69">
        <v>250</v>
      </c>
      <c r="L761" s="69"/>
      <c r="M761" s="69"/>
      <c r="N761" s="69">
        <v>7</v>
      </c>
      <c r="O761" s="69" t="s">
        <v>23</v>
      </c>
      <c r="P761" s="70">
        <f t="shared" si="36"/>
        <v>8.856353858872016E-4</v>
      </c>
      <c r="Q761" s="11">
        <v>7.4263014868185232E-5</v>
      </c>
      <c r="R761" s="12">
        <v>3.163309702352008E-4</v>
      </c>
      <c r="S761" s="13">
        <v>4.9504140078381552E-4</v>
      </c>
      <c r="T761" s="12">
        <v>0</v>
      </c>
      <c r="U761" s="14">
        <v>8.856353858872016E-4</v>
      </c>
    </row>
    <row r="762" spans="1:21" ht="25.5" thickTop="1" thickBot="1">
      <c r="A762" s="65" t="s">
        <v>1542</v>
      </c>
      <c r="B762" s="66" t="s">
        <v>1543</v>
      </c>
      <c r="C762" s="67">
        <v>2521.5</v>
      </c>
      <c r="D762" s="67">
        <v>2861</v>
      </c>
      <c r="E762" s="67">
        <f t="shared" si="35"/>
        <v>2691.25</v>
      </c>
      <c r="F762" s="68">
        <v>432</v>
      </c>
      <c r="G762" s="68">
        <f t="shared" si="34"/>
        <v>3123.25</v>
      </c>
      <c r="H762" s="69">
        <v>800</v>
      </c>
      <c r="I762" s="73">
        <v>222</v>
      </c>
      <c r="J762" s="69">
        <v>0</v>
      </c>
      <c r="K762" s="69">
        <v>140</v>
      </c>
      <c r="L762" s="69">
        <v>0</v>
      </c>
      <c r="M762" s="69">
        <v>0</v>
      </c>
      <c r="N762" s="69">
        <v>0</v>
      </c>
      <c r="O762" s="69" t="s">
        <v>30</v>
      </c>
      <c r="P762" s="70">
        <f t="shared" si="36"/>
        <v>7.5305476307147186E-4</v>
      </c>
      <c r="Q762" s="11">
        <v>4.9524268947145135E-5</v>
      </c>
      <c r="R762" s="12">
        <v>2.4569395746423361E-4</v>
      </c>
      <c r="S762" s="13">
        <v>3.4672542554898194E-4</v>
      </c>
      <c r="T762" s="12">
        <v>1.1111111111111112E-4</v>
      </c>
      <c r="U762" s="14">
        <v>7.5305476307147186E-4</v>
      </c>
    </row>
    <row r="763" spans="1:21" ht="25.5" thickTop="1" thickBot="1">
      <c r="A763" s="65" t="s">
        <v>1544</v>
      </c>
      <c r="B763" s="66" t="s">
        <v>1545</v>
      </c>
      <c r="C763" s="67">
        <v>1207</v>
      </c>
      <c r="D763" s="67">
        <v>923</v>
      </c>
      <c r="E763" s="67">
        <f t="shared" si="35"/>
        <v>1065</v>
      </c>
      <c r="F763" s="68">
        <v>18160</v>
      </c>
      <c r="G763" s="68">
        <f t="shared" si="34"/>
        <v>19225</v>
      </c>
      <c r="H763" s="69">
        <v>485</v>
      </c>
      <c r="I763" s="73">
        <v>175</v>
      </c>
      <c r="J763" s="69">
        <v>106</v>
      </c>
      <c r="K763" s="69">
        <v>236</v>
      </c>
      <c r="L763" s="69">
        <v>0</v>
      </c>
      <c r="M763" s="69">
        <v>0</v>
      </c>
      <c r="N763" s="69">
        <v>157</v>
      </c>
      <c r="O763" s="69" t="s">
        <v>23</v>
      </c>
      <c r="P763" s="70">
        <f t="shared" si="36"/>
        <v>9.7437522774829731E-4</v>
      </c>
      <c r="Q763" s="11">
        <v>3.0484401521135526E-4</v>
      </c>
      <c r="R763" s="12">
        <v>1.4895196171269164E-4</v>
      </c>
      <c r="S763" s="13">
        <v>5.2057925082425044E-4</v>
      </c>
      <c r="T763" s="12">
        <v>0</v>
      </c>
      <c r="U763" s="14">
        <v>9.7437522774829731E-4</v>
      </c>
    </row>
    <row r="764" spans="1:21" ht="25.5" thickTop="1" thickBot="1">
      <c r="A764" s="65" t="s">
        <v>1546</v>
      </c>
      <c r="B764" s="66" t="s">
        <v>1547</v>
      </c>
      <c r="C764" s="67">
        <v>2806</v>
      </c>
      <c r="D764" s="67">
        <v>3289</v>
      </c>
      <c r="E764" s="67">
        <f t="shared" si="35"/>
        <v>3047.5</v>
      </c>
      <c r="F764" s="68">
        <v>16890</v>
      </c>
      <c r="G764" s="68">
        <f t="shared" si="34"/>
        <v>19937.5</v>
      </c>
      <c r="H764" s="69">
        <v>925</v>
      </c>
      <c r="I764" s="73">
        <v>276</v>
      </c>
      <c r="J764" s="69">
        <v>0</v>
      </c>
      <c r="K764" s="69">
        <v>0</v>
      </c>
      <c r="L764" s="69">
        <v>0</v>
      </c>
      <c r="M764" s="69">
        <v>0</v>
      </c>
      <c r="N764" s="69">
        <v>27</v>
      </c>
      <c r="O764" s="69" t="s">
        <v>23</v>
      </c>
      <c r="P764" s="70">
        <f t="shared" si="36"/>
        <v>6.5523011373808311E-4</v>
      </c>
      <c r="Q764" s="11">
        <v>3.1614187533297243E-4</v>
      </c>
      <c r="R764" s="12">
        <v>2.840836383180201E-4</v>
      </c>
      <c r="S764" s="13">
        <v>5.5004600087090612E-5</v>
      </c>
      <c r="T764" s="12">
        <v>0</v>
      </c>
      <c r="U764" s="14">
        <v>6.5523011373808311E-4</v>
      </c>
    </row>
    <row r="765" spans="1:21" ht="25.5" thickTop="1" thickBot="1">
      <c r="A765" s="65" t="s">
        <v>1548</v>
      </c>
      <c r="B765" s="66" t="s">
        <v>1549</v>
      </c>
      <c r="C765" s="67">
        <v>25078</v>
      </c>
      <c r="D765" s="67">
        <v>25116</v>
      </c>
      <c r="E765" s="67">
        <f t="shared" si="35"/>
        <v>25097</v>
      </c>
      <c r="F765" s="68">
        <v>11681</v>
      </c>
      <c r="G765" s="68">
        <f t="shared" si="34"/>
        <v>36778</v>
      </c>
      <c r="H765" s="69">
        <v>1350</v>
      </c>
      <c r="I765" s="73">
        <v>425</v>
      </c>
      <c r="J765" s="69">
        <v>0</v>
      </c>
      <c r="K765" s="69">
        <v>60</v>
      </c>
      <c r="L765" s="69">
        <v>10</v>
      </c>
      <c r="M765" s="69">
        <v>10</v>
      </c>
      <c r="N765" s="69">
        <v>60</v>
      </c>
      <c r="O765" s="69" t="s">
        <v>30</v>
      </c>
      <c r="P765" s="70">
        <f t="shared" si="36"/>
        <v>1.4693719585734087E-3</v>
      </c>
      <c r="Q765" s="11">
        <v>5.8317571867064883E-4</v>
      </c>
      <c r="R765" s="12">
        <v>4.1460855322089424E-4</v>
      </c>
      <c r="S765" s="13">
        <v>3.6047657557075461E-4</v>
      </c>
      <c r="T765" s="12">
        <v>1.1111111111111112E-4</v>
      </c>
      <c r="U765" s="14">
        <v>1.4693719585734087E-3</v>
      </c>
    </row>
    <row r="766" spans="1:21" ht="25.5" thickTop="1" thickBot="1">
      <c r="A766" s="65" t="s">
        <v>1550</v>
      </c>
      <c r="B766" s="66" t="s">
        <v>1551</v>
      </c>
      <c r="C766" s="67">
        <v>455</v>
      </c>
      <c r="D766" s="67">
        <v>481</v>
      </c>
      <c r="E766" s="67">
        <f t="shared" si="35"/>
        <v>468</v>
      </c>
      <c r="F766" s="68">
        <v>4268</v>
      </c>
      <c r="G766" s="68">
        <f t="shared" si="34"/>
        <v>4736</v>
      </c>
      <c r="H766" s="69">
        <v>200</v>
      </c>
      <c r="I766" s="73">
        <v>92</v>
      </c>
      <c r="J766" s="69">
        <v>0</v>
      </c>
      <c r="K766" s="69">
        <v>5</v>
      </c>
      <c r="L766" s="69">
        <v>12</v>
      </c>
      <c r="M766" s="69">
        <v>21</v>
      </c>
      <c r="N766" s="69">
        <v>3</v>
      </c>
      <c r="O766" s="69" t="s">
        <v>23</v>
      </c>
      <c r="P766" s="70">
        <f t="shared" si="36"/>
        <v>2.0625853891293868E-4</v>
      </c>
      <c r="Q766" s="11">
        <v>7.5097074436461812E-5</v>
      </c>
      <c r="R766" s="12">
        <v>6.1423489366058403E-5</v>
      </c>
      <c r="S766" s="13">
        <v>6.9737975110418463E-5</v>
      </c>
      <c r="T766" s="12">
        <v>0</v>
      </c>
      <c r="U766" s="14">
        <v>2.0625853891293868E-4</v>
      </c>
    </row>
    <row r="767" spans="1:21" ht="25.5" thickTop="1" thickBot="1">
      <c r="A767" s="65" t="s">
        <v>1552</v>
      </c>
      <c r="B767" s="66" t="s">
        <v>1553</v>
      </c>
      <c r="C767" s="67">
        <v>340</v>
      </c>
      <c r="D767" s="67">
        <v>502</v>
      </c>
      <c r="E767" s="67">
        <f t="shared" si="35"/>
        <v>421</v>
      </c>
      <c r="F767" s="68">
        <v>4535</v>
      </c>
      <c r="G767" s="68">
        <f t="shared" si="34"/>
        <v>4956</v>
      </c>
      <c r="H767" s="69">
        <v>300</v>
      </c>
      <c r="I767" s="73">
        <v>152</v>
      </c>
      <c r="J767" s="69">
        <v>0</v>
      </c>
      <c r="K767" s="69">
        <v>130</v>
      </c>
      <c r="L767" s="69">
        <v>0</v>
      </c>
      <c r="M767" s="69">
        <v>5</v>
      </c>
      <c r="N767" s="69">
        <v>1</v>
      </c>
      <c r="O767" s="69" t="s">
        <v>30</v>
      </c>
      <c r="P767" s="70">
        <f t="shared" si="36"/>
        <v>3.8496550683259512E-4</v>
      </c>
      <c r="Q767" s="11">
        <v>7.8585536509101516E-5</v>
      </c>
      <c r="R767" s="12">
        <v>9.2135234049087604E-5</v>
      </c>
      <c r="S767" s="13">
        <v>1.031336251632949E-4</v>
      </c>
      <c r="T767" s="12">
        <v>1.1111111111111112E-4</v>
      </c>
      <c r="U767" s="14">
        <v>3.8496550683259512E-4</v>
      </c>
    </row>
    <row r="768" spans="1:21" ht="25.5" thickTop="1" thickBot="1">
      <c r="A768" s="65" t="s">
        <v>1554</v>
      </c>
      <c r="B768" s="66" t="s">
        <v>1555</v>
      </c>
      <c r="C768" s="67">
        <v>4773</v>
      </c>
      <c r="D768" s="67">
        <v>5004</v>
      </c>
      <c r="E768" s="67">
        <f t="shared" si="35"/>
        <v>4888.5</v>
      </c>
      <c r="F768" s="68">
        <v>2454</v>
      </c>
      <c r="G768" s="68">
        <f t="shared" si="34"/>
        <v>7342.5</v>
      </c>
      <c r="H768" s="69">
        <v>597</v>
      </c>
      <c r="I768" s="73">
        <v>280</v>
      </c>
      <c r="J768" s="69">
        <v>0</v>
      </c>
      <c r="K768" s="69">
        <v>28</v>
      </c>
      <c r="L768" s="69">
        <v>0</v>
      </c>
      <c r="M768" s="69">
        <v>0</v>
      </c>
      <c r="N768" s="69">
        <v>36</v>
      </c>
      <c r="O768" s="69" t="s">
        <v>23</v>
      </c>
      <c r="P768" s="70">
        <f t="shared" si="36"/>
        <v>4.8836373773063061E-4</v>
      </c>
      <c r="Q768" s="11">
        <v>1.1642742167434986E-4</v>
      </c>
      <c r="R768" s="12">
        <v>1.8334911575768433E-4</v>
      </c>
      <c r="S768" s="13">
        <v>1.8858720029859641E-4</v>
      </c>
      <c r="T768" s="12">
        <v>0</v>
      </c>
      <c r="U768" s="14">
        <v>4.8836373773063061E-4</v>
      </c>
    </row>
    <row r="769" spans="1:21" ht="16.5" thickTop="1" thickBot="1">
      <c r="A769" s="65" t="s">
        <v>1556</v>
      </c>
      <c r="B769" s="66" t="s">
        <v>1557</v>
      </c>
      <c r="C769" s="67">
        <v>2429.5</v>
      </c>
      <c r="D769" s="67">
        <v>5037.5</v>
      </c>
      <c r="E769" s="67">
        <f t="shared" si="35"/>
        <v>3733.5</v>
      </c>
      <c r="F769" s="68">
        <v>15718</v>
      </c>
      <c r="G769" s="68">
        <f t="shared" si="34"/>
        <v>19451.5</v>
      </c>
      <c r="H769" s="69">
        <v>1250</v>
      </c>
      <c r="I769" s="73">
        <v>289</v>
      </c>
      <c r="J769" s="69">
        <v>0</v>
      </c>
      <c r="K769" s="69">
        <v>70</v>
      </c>
      <c r="L769" s="69">
        <v>0</v>
      </c>
      <c r="M769" s="69">
        <v>0</v>
      </c>
      <c r="N769" s="69">
        <v>15</v>
      </c>
      <c r="O769" s="69" t="s">
        <v>30</v>
      </c>
      <c r="P769" s="70">
        <f t="shared" si="36"/>
        <v>9.8711954042139216E-4</v>
      </c>
      <c r="Q769" s="11">
        <v>3.0843554548159563E-4</v>
      </c>
      <c r="R769" s="12">
        <v>3.8389680853786502E-4</v>
      </c>
      <c r="S769" s="13">
        <v>1.8367607529082045E-4</v>
      </c>
      <c r="T769" s="12">
        <v>1.1111111111111112E-4</v>
      </c>
      <c r="U769" s="14">
        <v>9.8711954042139216E-4</v>
      </c>
    </row>
    <row r="770" spans="1:21" ht="25.5" thickTop="1" thickBot="1">
      <c r="A770" s="65" t="s">
        <v>1558</v>
      </c>
      <c r="B770" s="66" t="s">
        <v>1559</v>
      </c>
      <c r="C770" s="67">
        <v>12124</v>
      </c>
      <c r="D770" s="67">
        <v>14020</v>
      </c>
      <c r="E770" s="67">
        <f t="shared" si="35"/>
        <v>13072</v>
      </c>
      <c r="F770" s="68">
        <v>1870</v>
      </c>
      <c r="G770" s="68">
        <f t="shared" si="34"/>
        <v>14942</v>
      </c>
      <c r="H770" s="69">
        <v>565</v>
      </c>
      <c r="I770" s="73">
        <v>480</v>
      </c>
      <c r="J770" s="69">
        <v>0</v>
      </c>
      <c r="K770" s="69">
        <v>45</v>
      </c>
      <c r="L770" s="69">
        <v>0</v>
      </c>
      <c r="M770" s="69">
        <v>0</v>
      </c>
      <c r="N770" s="69">
        <v>12</v>
      </c>
      <c r="O770" s="69" t="s">
        <v>23</v>
      </c>
      <c r="P770" s="70">
        <f t="shared" si="36"/>
        <v>6.7270543418972476E-4</v>
      </c>
      <c r="Q770" s="11">
        <v>2.3693000131537424E-4</v>
      </c>
      <c r="R770" s="12">
        <v>1.7352135745911498E-4</v>
      </c>
      <c r="S770" s="13">
        <v>2.6225407541523559E-4</v>
      </c>
      <c r="T770" s="12">
        <v>0</v>
      </c>
      <c r="U770" s="14">
        <v>6.7270543418972476E-4</v>
      </c>
    </row>
    <row r="771" spans="1:21" ht="25.5" thickTop="1" thickBot="1">
      <c r="A771" s="65" t="s">
        <v>1560</v>
      </c>
      <c r="B771" s="66" t="s">
        <v>1561</v>
      </c>
      <c r="C771" s="67">
        <v>8467</v>
      </c>
      <c r="D771" s="67">
        <v>9676.7000000000007</v>
      </c>
      <c r="E771" s="67">
        <f t="shared" si="35"/>
        <v>9071.85</v>
      </c>
      <c r="F771" s="68">
        <v>9248</v>
      </c>
      <c r="G771" s="68">
        <f t="shared" si="34"/>
        <v>18319.849999999999</v>
      </c>
      <c r="H771" s="69">
        <v>170</v>
      </c>
      <c r="I771" s="73">
        <v>37</v>
      </c>
      <c r="J771" s="69">
        <v>0</v>
      </c>
      <c r="K771" s="69">
        <v>5</v>
      </c>
      <c r="L771" s="69">
        <v>55</v>
      </c>
      <c r="M771" s="69">
        <v>0</v>
      </c>
      <c r="N771" s="69">
        <v>6</v>
      </c>
      <c r="O771" s="69" t="s">
        <v>23</v>
      </c>
      <c r="P771" s="70">
        <f t="shared" si="36"/>
        <v>3.7400803882658897E-4</v>
      </c>
      <c r="Q771" s="11">
        <v>2.904913722793106E-4</v>
      </c>
      <c r="R771" s="12">
        <v>4.9138791492846723E-5</v>
      </c>
      <c r="S771" s="13">
        <v>3.4377875054431638E-5</v>
      </c>
      <c r="T771" s="12">
        <v>0</v>
      </c>
      <c r="U771" s="14">
        <v>3.7400803882658897E-4</v>
      </c>
    </row>
    <row r="772" spans="1:21" ht="16.5" thickTop="1" thickBot="1">
      <c r="A772" s="65" t="s">
        <v>1562</v>
      </c>
      <c r="B772" s="66" t="s">
        <v>1563</v>
      </c>
      <c r="C772" s="67">
        <v>1405.5</v>
      </c>
      <c r="D772" s="67">
        <v>1402.5</v>
      </c>
      <c r="E772" s="67">
        <f t="shared" si="35"/>
        <v>1404</v>
      </c>
      <c r="F772" s="68">
        <v>2143</v>
      </c>
      <c r="G772" s="68">
        <f t="shared" si="34"/>
        <v>3547</v>
      </c>
      <c r="H772" s="69">
        <v>208</v>
      </c>
      <c r="I772" s="73">
        <v>40</v>
      </c>
      <c r="J772" s="69">
        <v>0</v>
      </c>
      <c r="K772" s="69">
        <v>8</v>
      </c>
      <c r="L772" s="69">
        <v>0</v>
      </c>
      <c r="M772" s="69">
        <v>0</v>
      </c>
      <c r="N772" s="69">
        <v>4</v>
      </c>
      <c r="O772" s="69" t="s">
        <v>23</v>
      </c>
      <c r="P772" s="70">
        <f t="shared" si="36"/>
        <v>1.2994620155467535E-4</v>
      </c>
      <c r="Q772" s="11">
        <v>5.6243522598422731E-5</v>
      </c>
      <c r="R772" s="12">
        <v>6.388042894070074E-5</v>
      </c>
      <c r="S772" s="13">
        <v>9.8222500155518949E-6</v>
      </c>
      <c r="T772" s="12">
        <v>0</v>
      </c>
      <c r="U772" s="14">
        <v>1.2994620155467535E-4</v>
      </c>
    </row>
    <row r="773" spans="1:21" ht="16.5" thickTop="1" thickBot="1">
      <c r="A773" s="65" t="s">
        <v>1564</v>
      </c>
      <c r="B773" s="66" t="s">
        <v>1565</v>
      </c>
      <c r="C773" s="67">
        <v>1614.01</v>
      </c>
      <c r="D773" s="67">
        <v>1644.01</v>
      </c>
      <c r="E773" s="67">
        <f t="shared" si="35"/>
        <v>1629.01</v>
      </c>
      <c r="F773" s="68">
        <v>3303</v>
      </c>
      <c r="G773" s="68">
        <f t="shared" ref="G773:G836" si="37">E773+F773</f>
        <v>4932.01</v>
      </c>
      <c r="H773" s="69">
        <v>520</v>
      </c>
      <c r="I773" s="73">
        <v>122</v>
      </c>
      <c r="J773" s="69">
        <v>0</v>
      </c>
      <c r="K773" s="69">
        <v>250</v>
      </c>
      <c r="L773" s="69">
        <v>0</v>
      </c>
      <c r="M773" s="69">
        <v>0</v>
      </c>
      <c r="N773" s="69">
        <v>16</v>
      </c>
      <c r="O773" s="69" t="s">
        <v>30</v>
      </c>
      <c r="P773" s="70">
        <f t="shared" si="36"/>
        <v>7.1943788994802398E-4</v>
      </c>
      <c r="Q773" s="11">
        <v>7.820513557672594E-5</v>
      </c>
      <c r="R773" s="12">
        <v>1.5785836767077011E-4</v>
      </c>
      <c r="S773" s="13">
        <v>3.7226327558941686E-4</v>
      </c>
      <c r="T773" s="12">
        <v>1.1111111111111112E-4</v>
      </c>
      <c r="U773" s="14">
        <v>7.1943788994802398E-4</v>
      </c>
    </row>
    <row r="774" spans="1:21" ht="16.5" thickTop="1" thickBot="1">
      <c r="A774" s="65" t="s">
        <v>1566</v>
      </c>
      <c r="B774" s="66" t="s">
        <v>1567</v>
      </c>
      <c r="C774" s="67">
        <v>161.19999999999999</v>
      </c>
      <c r="D774" s="67">
        <v>146.4</v>
      </c>
      <c r="E774" s="67">
        <f t="shared" ref="E774:E837" si="38">(C774+D774)/2</f>
        <v>153.80000000000001</v>
      </c>
      <c r="F774" s="68">
        <v>88</v>
      </c>
      <c r="G774" s="68">
        <f t="shared" si="37"/>
        <v>241.8</v>
      </c>
      <c r="H774" s="69">
        <v>196</v>
      </c>
      <c r="I774" s="73">
        <v>147</v>
      </c>
      <c r="J774" s="69">
        <v>0</v>
      </c>
      <c r="K774" s="69">
        <v>10</v>
      </c>
      <c r="L774" s="69">
        <v>0</v>
      </c>
      <c r="M774" s="69">
        <v>0</v>
      </c>
      <c r="N774" s="69">
        <v>7</v>
      </c>
      <c r="O774" s="69" t="s">
        <v>23</v>
      </c>
      <c r="P774" s="70">
        <f t="shared" si="36"/>
        <v>1.7109168169899961E-4</v>
      </c>
      <c r="Q774" s="11">
        <v>3.8341369507467204E-6</v>
      </c>
      <c r="R774" s="12">
        <v>6.0195019578737234E-5</v>
      </c>
      <c r="S774" s="13">
        <v>1.0706252516951566E-4</v>
      </c>
      <c r="T774" s="12">
        <v>0</v>
      </c>
      <c r="U774" s="14">
        <v>1.7109168169899961E-4</v>
      </c>
    </row>
    <row r="775" spans="1:21" ht="16.5" thickTop="1" thickBot="1">
      <c r="A775" s="65" t="s">
        <v>1568</v>
      </c>
      <c r="B775" s="66" t="s">
        <v>1569</v>
      </c>
      <c r="C775" s="67">
        <v>855.38</v>
      </c>
      <c r="D775" s="67">
        <v>1233.3800000000001</v>
      </c>
      <c r="E775" s="67">
        <f t="shared" si="38"/>
        <v>1044.3800000000001</v>
      </c>
      <c r="F775" s="68">
        <v>5660</v>
      </c>
      <c r="G775" s="68">
        <f t="shared" si="37"/>
        <v>6704.38</v>
      </c>
      <c r="H775" s="69">
        <v>700</v>
      </c>
      <c r="I775" s="73">
        <v>124</v>
      </c>
      <c r="J775" s="69"/>
      <c r="K775" s="69">
        <v>140</v>
      </c>
      <c r="L775" s="69"/>
      <c r="M775" s="69">
        <v>15</v>
      </c>
      <c r="N775" s="69">
        <v>24</v>
      </c>
      <c r="O775" s="69" t="s">
        <v>30</v>
      </c>
      <c r="P775" s="70">
        <f t="shared" ref="P775:P838" si="39">$U775</f>
        <v>6.3768732808355073E-4</v>
      </c>
      <c r="Q775" s="11">
        <v>1.0630897886620057E-4</v>
      </c>
      <c r="R775" s="12">
        <v>2.1498221278120442E-4</v>
      </c>
      <c r="S775" s="13">
        <v>2.0528502532503461E-4</v>
      </c>
      <c r="T775" s="12">
        <v>1.1111111111111112E-4</v>
      </c>
      <c r="U775" s="14">
        <v>6.3768732808355073E-4</v>
      </c>
    </row>
    <row r="776" spans="1:21" ht="16.5" thickTop="1" thickBot="1">
      <c r="A776" s="65" t="s">
        <v>1570</v>
      </c>
      <c r="B776" s="66" t="s">
        <v>1571</v>
      </c>
      <c r="C776" s="67">
        <v>2230.5</v>
      </c>
      <c r="D776" s="67">
        <v>2139.5</v>
      </c>
      <c r="E776" s="67">
        <f t="shared" si="38"/>
        <v>2185</v>
      </c>
      <c r="F776" s="68">
        <v>1080</v>
      </c>
      <c r="G776" s="68">
        <f t="shared" si="37"/>
        <v>3265</v>
      </c>
      <c r="H776" s="69">
        <v>1700</v>
      </c>
      <c r="I776" s="73">
        <v>326</v>
      </c>
      <c r="J776" s="69">
        <v>0</v>
      </c>
      <c r="K776" s="69">
        <v>15</v>
      </c>
      <c r="L776" s="69">
        <v>0</v>
      </c>
      <c r="M776" s="69">
        <v>0</v>
      </c>
      <c r="N776" s="69">
        <v>10</v>
      </c>
      <c r="O776" s="69" t="s">
        <v>23</v>
      </c>
      <c r="P776" s="70">
        <f t="shared" si="39"/>
        <v>7.5361878338322608E-4</v>
      </c>
      <c r="Q776" s="11">
        <v>5.1771948487130033E-5</v>
      </c>
      <c r="R776" s="12">
        <v>5.2209965961149643E-4</v>
      </c>
      <c r="S776" s="13">
        <v>1.7974717528459967E-4</v>
      </c>
      <c r="T776" s="12">
        <v>0</v>
      </c>
      <c r="U776" s="14">
        <v>7.5361878338322608E-4</v>
      </c>
    </row>
    <row r="777" spans="1:21" ht="16.5" thickTop="1" thickBot="1">
      <c r="A777" s="65" t="s">
        <v>1572</v>
      </c>
      <c r="B777" s="66" t="s">
        <v>1573</v>
      </c>
      <c r="C777" s="67">
        <v>427.66</v>
      </c>
      <c r="D777" s="67">
        <v>981.07999999999993</v>
      </c>
      <c r="E777" s="67">
        <f t="shared" si="38"/>
        <v>704.37</v>
      </c>
      <c r="F777" s="68">
        <v>3312</v>
      </c>
      <c r="G777" s="68">
        <f t="shared" si="37"/>
        <v>4016.37</v>
      </c>
      <c r="H777" s="69">
        <v>200</v>
      </c>
      <c r="I777" s="73">
        <v>116</v>
      </c>
      <c r="J777" s="69">
        <v>0</v>
      </c>
      <c r="K777" s="69">
        <v>75</v>
      </c>
      <c r="L777" s="69">
        <v>0</v>
      </c>
      <c r="M777" s="69">
        <v>0</v>
      </c>
      <c r="N777" s="69">
        <v>1</v>
      </c>
      <c r="O777" s="69" t="s">
        <v>23</v>
      </c>
      <c r="P777" s="70">
        <f t="shared" si="39"/>
        <v>2.4886999599241179E-4</v>
      </c>
      <c r="Q777" s="11">
        <v>6.3686156430399531E-5</v>
      </c>
      <c r="R777" s="12">
        <v>6.1423489366058403E-5</v>
      </c>
      <c r="S777" s="13">
        <v>1.2376035019595388E-4</v>
      </c>
      <c r="T777" s="12">
        <v>0</v>
      </c>
      <c r="U777" s="14">
        <v>2.4886999599241179E-4</v>
      </c>
    </row>
    <row r="778" spans="1:21" ht="16.5" thickTop="1" thickBot="1">
      <c r="A778" s="65" t="s">
        <v>1574</v>
      </c>
      <c r="B778" s="66" t="s">
        <v>1575</v>
      </c>
      <c r="C778" s="67">
        <v>1774.5</v>
      </c>
      <c r="D778" s="67">
        <v>2225</v>
      </c>
      <c r="E778" s="67">
        <f t="shared" si="38"/>
        <v>1999.75</v>
      </c>
      <c r="F778" s="68">
        <v>2178</v>
      </c>
      <c r="G778" s="68">
        <f t="shared" si="37"/>
        <v>4177.75</v>
      </c>
      <c r="H778" s="69">
        <v>452</v>
      </c>
      <c r="I778" s="73">
        <v>167</v>
      </c>
      <c r="J778" s="69">
        <v>0</v>
      </c>
      <c r="K778" s="69">
        <v>0</v>
      </c>
      <c r="L778" s="69">
        <v>144</v>
      </c>
      <c r="M778" s="69">
        <v>0</v>
      </c>
      <c r="N778" s="69">
        <v>0</v>
      </c>
      <c r="O778" s="69" t="s">
        <v>23</v>
      </c>
      <c r="P778" s="70">
        <f t="shared" si="39"/>
        <v>2.8345481589414406E-4</v>
      </c>
      <c r="Q778" s="11">
        <v>6.6245101927138591E-5</v>
      </c>
      <c r="R778" s="12">
        <v>1.3666726383947995E-4</v>
      </c>
      <c r="S778" s="13">
        <v>8.0542450127525533E-5</v>
      </c>
      <c r="T778" s="12">
        <v>0</v>
      </c>
      <c r="U778" s="14">
        <v>2.8345481589414406E-4</v>
      </c>
    </row>
    <row r="779" spans="1:21" ht="25.5" thickTop="1" thickBot="1">
      <c r="A779" s="65" t="s">
        <v>1576</v>
      </c>
      <c r="B779" s="66" t="s">
        <v>1577</v>
      </c>
      <c r="C779" s="67">
        <v>1010</v>
      </c>
      <c r="D779" s="67">
        <v>1110</v>
      </c>
      <c r="E779" s="67">
        <f t="shared" si="38"/>
        <v>1060</v>
      </c>
      <c r="F779" s="68">
        <v>0</v>
      </c>
      <c r="G779" s="68">
        <f t="shared" si="37"/>
        <v>1060</v>
      </c>
      <c r="H779" s="69">
        <v>788</v>
      </c>
      <c r="I779" s="73">
        <v>14</v>
      </c>
      <c r="J779" s="69">
        <v>0</v>
      </c>
      <c r="K779" s="69">
        <v>28</v>
      </c>
      <c r="L779" s="69">
        <v>4</v>
      </c>
      <c r="M779" s="69">
        <v>15</v>
      </c>
      <c r="N779" s="69">
        <v>5</v>
      </c>
      <c r="O779" s="69" t="s">
        <v>23</v>
      </c>
      <c r="P779" s="70">
        <f t="shared" si="39"/>
        <v>3.0301671770406309E-4</v>
      </c>
      <c r="Q779" s="11">
        <v>1.6808044531809442E-5</v>
      </c>
      <c r="R779" s="12">
        <v>2.420085481022701E-4</v>
      </c>
      <c r="S779" s="13">
        <v>4.4200125069983535E-5</v>
      </c>
      <c r="T779" s="12">
        <v>0</v>
      </c>
      <c r="U779" s="14">
        <v>3.0301671770406309E-4</v>
      </c>
    </row>
    <row r="780" spans="1:21" ht="37.5" thickTop="1" thickBot="1">
      <c r="A780" s="65" t="s">
        <v>1578</v>
      </c>
      <c r="B780" s="66" t="s">
        <v>1579</v>
      </c>
      <c r="C780" s="67">
        <v>7067</v>
      </c>
      <c r="D780" s="67">
        <v>7705.9000000000005</v>
      </c>
      <c r="E780" s="67">
        <f t="shared" si="38"/>
        <v>7386.4500000000007</v>
      </c>
      <c r="F780" s="68">
        <v>7243</v>
      </c>
      <c r="G780" s="68">
        <f t="shared" si="37"/>
        <v>14629.45</v>
      </c>
      <c r="H780" s="69">
        <v>1250</v>
      </c>
      <c r="I780" s="73">
        <v>600</v>
      </c>
      <c r="J780" s="69">
        <v>0</v>
      </c>
      <c r="K780" s="69">
        <v>341</v>
      </c>
      <c r="L780" s="69">
        <v>0</v>
      </c>
      <c r="M780" s="69">
        <v>0</v>
      </c>
      <c r="N780" s="69">
        <v>45</v>
      </c>
      <c r="O780" s="69" t="s">
        <v>30</v>
      </c>
      <c r="P780" s="70">
        <f t="shared" si="39"/>
        <v>9.4729120081834704E-4</v>
      </c>
      <c r="Q780" s="11">
        <v>2.3197400667535821E-4</v>
      </c>
      <c r="R780" s="12">
        <v>2.4569395746423361E-4</v>
      </c>
      <c r="S780" s="13">
        <v>3.5851212556764419E-4</v>
      </c>
      <c r="T780" s="12">
        <v>1.1111111111111112E-4</v>
      </c>
      <c r="U780" s="14">
        <v>9.4729120081834704E-4</v>
      </c>
    </row>
    <row r="781" spans="1:21" ht="25.5" thickTop="1" thickBot="1">
      <c r="A781" s="65" t="s">
        <v>1580</v>
      </c>
      <c r="B781" s="66" t="s">
        <v>1581</v>
      </c>
      <c r="C781" s="67">
        <v>3008</v>
      </c>
      <c r="D781" s="67">
        <v>2946</v>
      </c>
      <c r="E781" s="67">
        <f t="shared" si="38"/>
        <v>2977</v>
      </c>
      <c r="F781" s="68">
        <v>1858</v>
      </c>
      <c r="G781" s="68">
        <f t="shared" si="37"/>
        <v>4835</v>
      </c>
      <c r="H781" s="69">
        <v>950</v>
      </c>
      <c r="I781" s="73">
        <v>327</v>
      </c>
      <c r="J781" s="69">
        <v>0</v>
      </c>
      <c r="K781" s="69">
        <v>122</v>
      </c>
      <c r="L781" s="69">
        <v>74</v>
      </c>
      <c r="M781" s="69">
        <v>3</v>
      </c>
      <c r="N781" s="69">
        <v>12</v>
      </c>
      <c r="O781" s="69" t="s">
        <v>23</v>
      </c>
      <c r="P781" s="70">
        <f t="shared" si="39"/>
        <v>6.8470490735869811E-4</v>
      </c>
      <c r="Q781" s="11">
        <v>7.6666882369149684E-5</v>
      </c>
      <c r="R781" s="12">
        <v>2.9176157448877743E-4</v>
      </c>
      <c r="S781" s="13">
        <v>3.1627645050077107E-4</v>
      </c>
      <c r="T781" s="12">
        <v>0</v>
      </c>
      <c r="U781" s="14">
        <v>6.8470490735869811E-4</v>
      </c>
    </row>
    <row r="782" spans="1:21" ht="16.5" thickTop="1" thickBot="1">
      <c r="A782" s="65" t="s">
        <v>1582</v>
      </c>
      <c r="B782" s="66" t="s">
        <v>1583</v>
      </c>
      <c r="C782" s="67">
        <v>128.1</v>
      </c>
      <c r="D782" s="67">
        <v>145.1</v>
      </c>
      <c r="E782" s="67">
        <f t="shared" si="38"/>
        <v>136.6</v>
      </c>
      <c r="F782" s="68">
        <v>9502</v>
      </c>
      <c r="G782" s="68">
        <f t="shared" si="37"/>
        <v>9638.6</v>
      </c>
      <c r="H782" s="69">
        <v>630</v>
      </c>
      <c r="I782" s="73">
        <v>250</v>
      </c>
      <c r="J782" s="69">
        <v>0</v>
      </c>
      <c r="K782" s="69">
        <v>180</v>
      </c>
      <c r="L782" s="69">
        <v>0</v>
      </c>
      <c r="M782" s="69">
        <v>0</v>
      </c>
      <c r="N782" s="69">
        <v>6</v>
      </c>
      <c r="O782" s="69" t="s">
        <v>23</v>
      </c>
      <c r="P782" s="70">
        <f t="shared" si="39"/>
        <v>4.1114670766638538E-4</v>
      </c>
      <c r="Q782" s="11">
        <v>1.5283586606065896E-4</v>
      </c>
      <c r="R782" s="12">
        <v>1.9348399150308394E-4</v>
      </c>
      <c r="S782" s="13">
        <v>6.4826850102642501E-5</v>
      </c>
      <c r="T782" s="12">
        <v>0</v>
      </c>
      <c r="U782" s="14">
        <v>4.1114670766638538E-4</v>
      </c>
    </row>
    <row r="783" spans="1:21" ht="25.5" thickTop="1" thickBot="1">
      <c r="A783" s="65" t="s">
        <v>1584</v>
      </c>
      <c r="B783" s="66" t="s">
        <v>1585</v>
      </c>
      <c r="C783" s="67">
        <v>4996</v>
      </c>
      <c r="D783" s="67">
        <v>4905.0200000000004</v>
      </c>
      <c r="E783" s="67">
        <f t="shared" si="38"/>
        <v>4950.51</v>
      </c>
      <c r="F783" s="68">
        <v>3621</v>
      </c>
      <c r="G783" s="68">
        <f t="shared" si="37"/>
        <v>8571.51</v>
      </c>
      <c r="H783" s="69">
        <v>2417</v>
      </c>
      <c r="I783" s="73">
        <v>314</v>
      </c>
      <c r="J783" s="69"/>
      <c r="K783" s="69">
        <v>155</v>
      </c>
      <c r="L783" s="69"/>
      <c r="M783" s="69"/>
      <c r="N783" s="69">
        <v>21</v>
      </c>
      <c r="O783" s="69" t="s">
        <v>30</v>
      </c>
      <c r="P783" s="70">
        <f t="shared" si="39"/>
        <v>1.1316192413475018E-3</v>
      </c>
      <c r="Q783" s="11">
        <v>1.3591539791023581E-4</v>
      </c>
      <c r="R783" s="12">
        <v>7.2449005707265893E-4</v>
      </c>
      <c r="S783" s="13">
        <v>1.6010267525349591E-4</v>
      </c>
      <c r="T783" s="12">
        <v>1.1111111111111112E-4</v>
      </c>
      <c r="U783" s="14">
        <v>1.1316192413475018E-3</v>
      </c>
    </row>
    <row r="784" spans="1:21" ht="16.5" thickTop="1" thickBot="1">
      <c r="A784" s="65" t="s">
        <v>1586</v>
      </c>
      <c r="B784" s="66" t="s">
        <v>1587</v>
      </c>
      <c r="C784" s="67">
        <v>7135</v>
      </c>
      <c r="D784" s="67">
        <v>6995</v>
      </c>
      <c r="E784" s="67">
        <f t="shared" si="38"/>
        <v>7065</v>
      </c>
      <c r="F784" s="68">
        <v>3271</v>
      </c>
      <c r="G784" s="68">
        <f t="shared" si="37"/>
        <v>10336</v>
      </c>
      <c r="H784" s="69">
        <v>1150</v>
      </c>
      <c r="I784" s="73">
        <v>391</v>
      </c>
      <c r="J784" s="69">
        <v>0</v>
      </c>
      <c r="K784" s="69">
        <v>214</v>
      </c>
      <c r="L784" s="69">
        <v>0</v>
      </c>
      <c r="M784" s="69">
        <v>0</v>
      </c>
      <c r="N784" s="69">
        <v>20</v>
      </c>
      <c r="O784" s="69" t="s">
        <v>23</v>
      </c>
      <c r="P784" s="70">
        <f t="shared" si="39"/>
        <v>8.2255133016942666E-4</v>
      </c>
      <c r="Q784" s="11">
        <v>1.6389429083092679E-4</v>
      </c>
      <c r="R784" s="12">
        <v>3.5318506385483586E-4</v>
      </c>
      <c r="S784" s="13">
        <v>3.0547197548366393E-4</v>
      </c>
      <c r="T784" s="12">
        <v>0</v>
      </c>
      <c r="U784" s="14">
        <v>8.2255133016942666E-4</v>
      </c>
    </row>
    <row r="785" spans="1:21" ht="16.5" thickTop="1" thickBot="1">
      <c r="A785" s="65" t="s">
        <v>1588</v>
      </c>
      <c r="B785" s="66" t="s">
        <v>1589</v>
      </c>
      <c r="C785" s="67">
        <v>480</v>
      </c>
      <c r="D785" s="67">
        <v>760</v>
      </c>
      <c r="E785" s="67">
        <f t="shared" si="38"/>
        <v>620</v>
      </c>
      <c r="F785" s="68">
        <v>2975</v>
      </c>
      <c r="G785" s="68">
        <f t="shared" si="37"/>
        <v>3595</v>
      </c>
      <c r="H785" s="69">
        <v>140</v>
      </c>
      <c r="I785" s="73">
        <v>107</v>
      </c>
      <c r="J785" s="69">
        <v>0</v>
      </c>
      <c r="K785" s="69">
        <v>84</v>
      </c>
      <c r="L785" s="69">
        <v>70</v>
      </c>
      <c r="M785" s="69">
        <v>0</v>
      </c>
      <c r="N785" s="69">
        <v>5</v>
      </c>
      <c r="O785" s="69" t="s">
        <v>23</v>
      </c>
      <c r="P785" s="70">
        <f t="shared" si="39"/>
        <v>2.7778380943381975E-4</v>
      </c>
      <c r="Q785" s="11">
        <v>5.7004641596089576E-5</v>
      </c>
      <c r="R785" s="12">
        <v>4.299644255624088E-5</v>
      </c>
      <c r="S785" s="13">
        <v>1.777827252814893E-4</v>
      </c>
      <c r="T785" s="12">
        <v>0</v>
      </c>
      <c r="U785" s="14">
        <v>2.7778380943381975E-4</v>
      </c>
    </row>
    <row r="786" spans="1:21" ht="25.5" thickTop="1" thickBot="1">
      <c r="A786" s="65" t="s">
        <v>1590</v>
      </c>
      <c r="B786" s="66" t="s">
        <v>1591</v>
      </c>
      <c r="C786" s="67">
        <v>185</v>
      </c>
      <c r="D786" s="67">
        <v>251</v>
      </c>
      <c r="E786" s="67">
        <f t="shared" si="38"/>
        <v>218</v>
      </c>
      <c r="F786" s="68">
        <v>6173</v>
      </c>
      <c r="G786" s="68">
        <f t="shared" si="37"/>
        <v>6391</v>
      </c>
      <c r="H786" s="69">
        <v>691</v>
      </c>
      <c r="I786" s="73">
        <v>153</v>
      </c>
      <c r="J786" s="69">
        <v>0</v>
      </c>
      <c r="K786" s="69">
        <v>162</v>
      </c>
      <c r="L786" s="69">
        <v>184</v>
      </c>
      <c r="M786" s="69">
        <v>179</v>
      </c>
      <c r="N786" s="69">
        <v>12</v>
      </c>
      <c r="O786" s="69" t="s">
        <v>30</v>
      </c>
      <c r="P786" s="70">
        <f t="shared" si="39"/>
        <v>8.5586586576375423E-4</v>
      </c>
      <c r="Q786" s="11">
        <v>1.0133982321018317E-4</v>
      </c>
      <c r="R786" s="12">
        <v>2.1221815575973177E-4</v>
      </c>
      <c r="S786" s="13">
        <v>4.3119677568272824E-4</v>
      </c>
      <c r="T786" s="12">
        <v>1.1111111111111112E-4</v>
      </c>
      <c r="U786" s="14">
        <v>8.5586586576375423E-4</v>
      </c>
    </row>
    <row r="787" spans="1:21" ht="16.5" thickTop="1" thickBot="1">
      <c r="A787" s="65" t="s">
        <v>1592</v>
      </c>
      <c r="B787" s="66" t="s">
        <v>1593</v>
      </c>
      <c r="C787" s="67">
        <v>175</v>
      </c>
      <c r="D787" s="67">
        <v>280</v>
      </c>
      <c r="E787" s="67">
        <f t="shared" si="38"/>
        <v>227.5</v>
      </c>
      <c r="F787" s="68">
        <v>15907</v>
      </c>
      <c r="G787" s="68">
        <f t="shared" si="37"/>
        <v>16134.5</v>
      </c>
      <c r="H787" s="69">
        <v>110</v>
      </c>
      <c r="I787" s="73">
        <v>24</v>
      </c>
      <c r="J787" s="69">
        <v>0</v>
      </c>
      <c r="K787" s="69">
        <v>44</v>
      </c>
      <c r="L787" s="69">
        <v>0</v>
      </c>
      <c r="M787" s="69">
        <v>0</v>
      </c>
      <c r="N787" s="69">
        <v>2</v>
      </c>
      <c r="O787" s="69" t="s">
        <v>23</v>
      </c>
      <c r="P787" s="70">
        <f t="shared" si="39"/>
        <v>3.4659102065519304E-4</v>
      </c>
      <c r="Q787" s="11">
        <v>2.558390514136599E-4</v>
      </c>
      <c r="R787" s="12">
        <v>3.3782919151332123E-5</v>
      </c>
      <c r="S787" s="13">
        <v>5.6969050090200992E-5</v>
      </c>
      <c r="T787" s="12">
        <v>0</v>
      </c>
      <c r="U787" s="14">
        <v>3.4659102065519304E-4</v>
      </c>
    </row>
    <row r="788" spans="1:21" ht="16.5" thickTop="1" thickBot="1">
      <c r="A788" s="65" t="s">
        <v>1594</v>
      </c>
      <c r="B788" s="66" t="s">
        <v>1595</v>
      </c>
      <c r="C788" s="67">
        <v>39594</v>
      </c>
      <c r="D788" s="67">
        <v>42274</v>
      </c>
      <c r="E788" s="67">
        <f t="shared" si="38"/>
        <v>40934</v>
      </c>
      <c r="F788" s="68">
        <v>22046</v>
      </c>
      <c r="G788" s="68">
        <f t="shared" si="37"/>
        <v>62980</v>
      </c>
      <c r="H788" s="69">
        <v>600</v>
      </c>
      <c r="I788" s="73">
        <v>374</v>
      </c>
      <c r="J788" s="69">
        <v>0</v>
      </c>
      <c r="K788" s="69">
        <v>430</v>
      </c>
      <c r="L788" s="69">
        <v>178</v>
      </c>
      <c r="M788" s="69">
        <v>0</v>
      </c>
      <c r="N788" s="69">
        <v>10</v>
      </c>
      <c r="O788" s="69" t="s">
        <v>23</v>
      </c>
      <c r="P788" s="70">
        <f t="shared" si="39"/>
        <v>1.686803445418024E-3</v>
      </c>
      <c r="Q788" s="11">
        <v>9.9865155152203651E-4</v>
      </c>
      <c r="R788" s="12">
        <v>1.8427046809817521E-4</v>
      </c>
      <c r="S788" s="13">
        <v>5.0388142579781223E-4</v>
      </c>
      <c r="T788" s="12">
        <v>0</v>
      </c>
      <c r="U788" s="14">
        <v>1.686803445418024E-3</v>
      </c>
    </row>
    <row r="789" spans="1:21" ht="16.5" thickTop="1" thickBot="1">
      <c r="A789" s="65" t="s">
        <v>1596</v>
      </c>
      <c r="B789" s="66" t="s">
        <v>1597</v>
      </c>
      <c r="C789" s="67">
        <v>7018</v>
      </c>
      <c r="D789" s="67">
        <v>7923</v>
      </c>
      <c r="E789" s="67">
        <f t="shared" si="38"/>
        <v>7470.5</v>
      </c>
      <c r="F789" s="68">
        <v>6155</v>
      </c>
      <c r="G789" s="68">
        <f t="shared" si="37"/>
        <v>13625.5</v>
      </c>
      <c r="H789" s="69">
        <v>250</v>
      </c>
      <c r="I789" s="73">
        <v>323</v>
      </c>
      <c r="J789" s="69">
        <v>0</v>
      </c>
      <c r="K789" s="69">
        <v>27</v>
      </c>
      <c r="L789" s="69">
        <v>0</v>
      </c>
      <c r="M789" s="69">
        <v>0</v>
      </c>
      <c r="N789" s="69">
        <v>30</v>
      </c>
      <c r="O789" s="69" t="s">
        <v>23</v>
      </c>
      <c r="P789" s="70">
        <f t="shared" si="39"/>
        <v>6.1807025029749797E-4</v>
      </c>
      <c r="Q789" s="11">
        <v>2.1605472713978261E-4</v>
      </c>
      <c r="R789" s="12">
        <v>7.6779361707572996E-5</v>
      </c>
      <c r="S789" s="13">
        <v>2.1412505033903132E-4</v>
      </c>
      <c r="T789" s="12">
        <v>1.1111111111111112E-4</v>
      </c>
      <c r="U789" s="14">
        <v>6.1807025029749797E-4</v>
      </c>
    </row>
    <row r="790" spans="1:21" ht="16.5" thickTop="1" thickBot="1">
      <c r="A790" s="65" t="s">
        <v>1598</v>
      </c>
      <c r="B790" s="66" t="s">
        <v>1599</v>
      </c>
      <c r="C790" s="67">
        <v>6385.5</v>
      </c>
      <c r="D790" s="67">
        <v>6287.5</v>
      </c>
      <c r="E790" s="67">
        <f t="shared" si="38"/>
        <v>6336.5</v>
      </c>
      <c r="F790" s="68">
        <v>2771</v>
      </c>
      <c r="G790" s="68">
        <f t="shared" si="37"/>
        <v>9107.5</v>
      </c>
      <c r="H790" s="69">
        <v>230</v>
      </c>
      <c r="I790" s="73">
        <v>221</v>
      </c>
      <c r="J790" s="69">
        <v>0</v>
      </c>
      <c r="K790" s="69">
        <v>42</v>
      </c>
      <c r="L790" s="69">
        <v>0</v>
      </c>
      <c r="M790" s="69">
        <v>0</v>
      </c>
      <c r="N790" s="69">
        <v>36</v>
      </c>
      <c r="O790" s="69" t="s">
        <v>30</v>
      </c>
      <c r="P790" s="70">
        <f t="shared" si="39"/>
        <v>4.7349627559974768E-4</v>
      </c>
      <c r="Q790" s="11">
        <v>1.4441440148439102E-4</v>
      </c>
      <c r="R790" s="12">
        <v>7.0637012770967167E-5</v>
      </c>
      <c r="S790" s="13">
        <v>1.4733375023327842E-4</v>
      </c>
      <c r="T790" s="12">
        <v>1.1111111111111112E-4</v>
      </c>
      <c r="U790" s="14">
        <v>4.7349627559974768E-4</v>
      </c>
    </row>
    <row r="791" spans="1:21" ht="25.5" thickTop="1" thickBot="1">
      <c r="A791" s="65" t="s">
        <v>1600</v>
      </c>
      <c r="B791" s="66" t="s">
        <v>1601</v>
      </c>
      <c r="C791" s="67">
        <v>476</v>
      </c>
      <c r="D791" s="67">
        <v>731</v>
      </c>
      <c r="E791" s="67">
        <f t="shared" si="38"/>
        <v>603.5</v>
      </c>
      <c r="F791" s="68">
        <v>10557</v>
      </c>
      <c r="G791" s="68">
        <f t="shared" si="37"/>
        <v>11160.5</v>
      </c>
      <c r="H791" s="69">
        <v>1350</v>
      </c>
      <c r="I791" s="73">
        <v>1140</v>
      </c>
      <c r="J791" s="69">
        <v>0</v>
      </c>
      <c r="K791" s="69">
        <v>210</v>
      </c>
      <c r="L791" s="69">
        <v>380</v>
      </c>
      <c r="M791" s="69">
        <v>30</v>
      </c>
      <c r="N791" s="69">
        <v>200</v>
      </c>
      <c r="O791" s="69" t="s">
        <v>30</v>
      </c>
      <c r="P791" s="70">
        <f t="shared" si="39"/>
        <v>1.9638646616093021E-3</v>
      </c>
      <c r="Q791" s="11">
        <v>1.7696809528043331E-4</v>
      </c>
      <c r="R791" s="12">
        <v>4.1460855322089424E-4</v>
      </c>
      <c r="S791" s="13">
        <v>1.2611769019968634E-3</v>
      </c>
      <c r="T791" s="12">
        <v>1.1111111111111112E-4</v>
      </c>
      <c r="U791" s="14">
        <v>1.9638646616093021E-3</v>
      </c>
    </row>
    <row r="792" spans="1:21" ht="16.5" thickTop="1" thickBot="1">
      <c r="A792" s="65" t="s">
        <v>1602</v>
      </c>
      <c r="B792" s="66" t="s">
        <v>1603</v>
      </c>
      <c r="C792" s="67">
        <v>1331.01</v>
      </c>
      <c r="D792" s="67">
        <v>1591.42</v>
      </c>
      <c r="E792" s="67">
        <f t="shared" si="38"/>
        <v>1461.2150000000001</v>
      </c>
      <c r="F792" s="68">
        <v>5861</v>
      </c>
      <c r="G792" s="68">
        <f t="shared" si="37"/>
        <v>7322.2150000000001</v>
      </c>
      <c r="H792" s="69">
        <v>240</v>
      </c>
      <c r="I792" s="73">
        <v>140</v>
      </c>
      <c r="J792" s="69">
        <v>0</v>
      </c>
      <c r="K792" s="69">
        <v>162</v>
      </c>
      <c r="L792" s="69">
        <v>5</v>
      </c>
      <c r="M792" s="69">
        <v>0</v>
      </c>
      <c r="N792" s="69">
        <v>5</v>
      </c>
      <c r="O792" s="69" t="s">
        <v>23</v>
      </c>
      <c r="P792" s="70">
        <f t="shared" si="39"/>
        <v>3.8822340716802503E-4</v>
      </c>
      <c r="Q792" s="11">
        <v>1.1610576961460668E-4</v>
      </c>
      <c r="R792" s="12">
        <v>7.3708187239270075E-5</v>
      </c>
      <c r="S792" s="13">
        <v>1.9840945031414828E-4</v>
      </c>
      <c r="T792" s="12">
        <v>0</v>
      </c>
      <c r="U792" s="14">
        <v>3.8822340716802503E-4</v>
      </c>
    </row>
    <row r="793" spans="1:21" ht="16.5" thickTop="1" thickBot="1">
      <c r="A793" s="65" t="s">
        <v>1604</v>
      </c>
      <c r="B793" s="66" t="s">
        <v>1605</v>
      </c>
      <c r="C793" s="67">
        <v>1766</v>
      </c>
      <c r="D793" s="67">
        <v>2354</v>
      </c>
      <c r="E793" s="67">
        <f t="shared" si="38"/>
        <v>2060</v>
      </c>
      <c r="F793" s="68">
        <v>22981</v>
      </c>
      <c r="G793" s="68">
        <f t="shared" si="37"/>
        <v>25041</v>
      </c>
      <c r="H793" s="69">
        <v>1350</v>
      </c>
      <c r="I793" s="73">
        <v>691</v>
      </c>
      <c r="J793" s="69">
        <v>0</v>
      </c>
      <c r="K793" s="69">
        <v>120</v>
      </c>
      <c r="L793" s="69">
        <v>0</v>
      </c>
      <c r="M793" s="69">
        <v>0</v>
      </c>
      <c r="N793" s="69">
        <v>90</v>
      </c>
      <c r="O793" s="69" t="s">
        <v>30</v>
      </c>
      <c r="P793" s="70">
        <f t="shared" si="39"/>
        <v>1.3372848820836162E-3</v>
      </c>
      <c r="Q793" s="11">
        <v>3.9706626709532097E-4</v>
      </c>
      <c r="R793" s="12">
        <v>4.1460855322089424E-4</v>
      </c>
      <c r="S793" s="13">
        <v>4.1449895065629003E-4</v>
      </c>
      <c r="T793" s="12">
        <v>1.1111111111111112E-4</v>
      </c>
      <c r="U793" s="14">
        <v>1.3372848820836162E-3</v>
      </c>
    </row>
    <row r="794" spans="1:21" ht="16.5" thickTop="1" thickBot="1">
      <c r="A794" s="65" t="s">
        <v>154</v>
      </c>
      <c r="B794" s="66" t="s">
        <v>1606</v>
      </c>
      <c r="C794" s="67">
        <v>928.7</v>
      </c>
      <c r="D794" s="67">
        <v>1591.6</v>
      </c>
      <c r="E794" s="67">
        <f t="shared" si="38"/>
        <v>1260.1500000000001</v>
      </c>
      <c r="F794" s="68">
        <v>8514</v>
      </c>
      <c r="G794" s="68">
        <f t="shared" si="37"/>
        <v>9774.15</v>
      </c>
      <c r="H794" s="69">
        <v>167</v>
      </c>
      <c r="I794" s="73">
        <v>91</v>
      </c>
      <c r="J794" s="69">
        <v>0</v>
      </c>
      <c r="K794" s="69"/>
      <c r="L794" s="69"/>
      <c r="M794" s="69"/>
      <c r="N794" s="69"/>
      <c r="O794" s="69" t="s">
        <v>23</v>
      </c>
      <c r="P794" s="70">
        <f t="shared" si="39"/>
        <v>3.1038969818228737E-4</v>
      </c>
      <c r="Q794" s="11">
        <v>1.5498523439677855E-4</v>
      </c>
      <c r="R794" s="12">
        <v>5.1288613620658768E-5</v>
      </c>
      <c r="S794" s="13">
        <v>1.0411585016485009E-4</v>
      </c>
      <c r="T794" s="12">
        <v>0</v>
      </c>
      <c r="U794" s="14">
        <v>3.1038969818228737E-4</v>
      </c>
    </row>
    <row r="795" spans="1:21" ht="16.5" thickTop="1" thickBot="1">
      <c r="A795" s="65" t="s">
        <v>1607</v>
      </c>
      <c r="B795" s="66" t="s">
        <v>1608</v>
      </c>
      <c r="C795" s="67">
        <v>2352.4</v>
      </c>
      <c r="D795" s="67">
        <v>1580</v>
      </c>
      <c r="E795" s="67">
        <f t="shared" si="38"/>
        <v>1966.2</v>
      </c>
      <c r="F795" s="68">
        <v>6953</v>
      </c>
      <c r="G795" s="68">
        <f t="shared" si="37"/>
        <v>8919.2000000000007</v>
      </c>
      <c r="H795" s="69">
        <v>3920</v>
      </c>
      <c r="I795" s="73">
        <v>631</v>
      </c>
      <c r="J795" s="69">
        <v>0</v>
      </c>
      <c r="K795" s="69">
        <v>500</v>
      </c>
      <c r="L795" s="69">
        <v>0</v>
      </c>
      <c r="M795" s="69">
        <v>0</v>
      </c>
      <c r="N795" s="69">
        <v>800</v>
      </c>
      <c r="O795" s="69" t="s">
        <v>30</v>
      </c>
      <c r="P795" s="70">
        <f t="shared" si="39"/>
        <v>2.9307598251033231E-3</v>
      </c>
      <c r="Q795" s="11">
        <v>1.4142859508312717E-4</v>
      </c>
      <c r="R795" s="12">
        <v>1.2039003915747448E-3</v>
      </c>
      <c r="S795" s="13">
        <v>1.4743197273343397E-3</v>
      </c>
      <c r="T795" s="12">
        <v>1.1111111111111112E-4</v>
      </c>
      <c r="U795" s="14">
        <v>2.9307598251033231E-3</v>
      </c>
    </row>
    <row r="796" spans="1:21" ht="16.5" thickTop="1" thickBot="1">
      <c r="A796" s="65" t="s">
        <v>1609</v>
      </c>
      <c r="B796" s="66" t="s">
        <v>1610</v>
      </c>
      <c r="C796" s="67">
        <v>246.8</v>
      </c>
      <c r="D796" s="67">
        <v>385.55999999999995</v>
      </c>
      <c r="E796" s="67">
        <f t="shared" si="38"/>
        <v>316.17999999999995</v>
      </c>
      <c r="F796" s="68">
        <v>6345</v>
      </c>
      <c r="G796" s="68">
        <f t="shared" si="37"/>
        <v>6661.18</v>
      </c>
      <c r="H796" s="69">
        <v>250</v>
      </c>
      <c r="I796" s="73">
        <v>223</v>
      </c>
      <c r="J796" s="69"/>
      <c r="K796" s="69">
        <v>61</v>
      </c>
      <c r="L796" s="69">
        <v>0</v>
      </c>
      <c r="M796" s="69">
        <v>0</v>
      </c>
      <c r="N796" s="69">
        <v>8</v>
      </c>
      <c r="O796" s="69" t="s">
        <v>30</v>
      </c>
      <c r="P796" s="70">
        <f t="shared" si="39"/>
        <v>4.8210164488558089E-4</v>
      </c>
      <c r="Q796" s="11">
        <v>1.0562397176830042E-4</v>
      </c>
      <c r="R796" s="12">
        <v>7.6779361707572996E-5</v>
      </c>
      <c r="S796" s="13">
        <v>1.8858720029859641E-4</v>
      </c>
      <c r="T796" s="12">
        <v>1.1111111111111112E-4</v>
      </c>
      <c r="U796" s="14">
        <v>4.8210164488558089E-4</v>
      </c>
    </row>
    <row r="797" spans="1:21" ht="16.5" thickTop="1" thickBot="1">
      <c r="A797" s="65" t="s">
        <v>1611</v>
      </c>
      <c r="B797" s="66" t="s">
        <v>1612</v>
      </c>
      <c r="C797" s="67">
        <v>4830.5</v>
      </c>
      <c r="D797" s="67">
        <v>7038.4000000000015</v>
      </c>
      <c r="E797" s="67">
        <f t="shared" si="38"/>
        <v>5934.4500000000007</v>
      </c>
      <c r="F797" s="68">
        <v>11172</v>
      </c>
      <c r="G797" s="68">
        <f t="shared" si="37"/>
        <v>17106.45</v>
      </c>
      <c r="H797" s="69">
        <v>890</v>
      </c>
      <c r="I797" s="73">
        <v>214</v>
      </c>
      <c r="J797" s="69">
        <v>247</v>
      </c>
      <c r="K797" s="69">
        <v>0</v>
      </c>
      <c r="L797" s="69">
        <v>0</v>
      </c>
      <c r="M797" s="69">
        <v>0</v>
      </c>
      <c r="N797" s="69">
        <v>2</v>
      </c>
      <c r="O797" s="69" t="s">
        <v>23</v>
      </c>
      <c r="P797" s="70">
        <f t="shared" si="39"/>
        <v>7.577282713005603E-4</v>
      </c>
      <c r="Q797" s="11">
        <v>2.712509182841242E-4</v>
      </c>
      <c r="R797" s="12">
        <v>2.733345276789599E-4</v>
      </c>
      <c r="S797" s="13">
        <v>2.1314282533747614E-4</v>
      </c>
      <c r="T797" s="12">
        <v>0</v>
      </c>
      <c r="U797" s="14">
        <v>7.577282713005603E-4</v>
      </c>
    </row>
    <row r="798" spans="1:21" ht="16.5" thickTop="1" thickBot="1">
      <c r="A798" s="65" t="s">
        <v>1613</v>
      </c>
      <c r="B798" s="66" t="s">
        <v>1614</v>
      </c>
      <c r="C798" s="67">
        <v>49.5</v>
      </c>
      <c r="D798" s="67">
        <v>100.66</v>
      </c>
      <c r="E798" s="67">
        <f t="shared" si="38"/>
        <v>75.08</v>
      </c>
      <c r="F798" s="68">
        <v>5093</v>
      </c>
      <c r="G798" s="68">
        <f t="shared" si="37"/>
        <v>5168.08</v>
      </c>
      <c r="H798" s="69">
        <v>70</v>
      </c>
      <c r="I798" s="73">
        <v>70</v>
      </c>
      <c r="J798" s="69">
        <v>0</v>
      </c>
      <c r="K798" s="69">
        <v>45</v>
      </c>
      <c r="L798" s="69">
        <v>28</v>
      </c>
      <c r="M798" s="69">
        <v>9</v>
      </c>
      <c r="N798" s="69">
        <v>40</v>
      </c>
      <c r="O798" s="69" t="s">
        <v>30</v>
      </c>
      <c r="P798" s="70">
        <f t="shared" si="39"/>
        <v>3.4814034654786347E-4</v>
      </c>
      <c r="Q798" s="11">
        <v>8.1948413947126179E-5</v>
      </c>
      <c r="R798" s="12">
        <v>2.149822127812044E-5</v>
      </c>
      <c r="S798" s="13">
        <v>1.3358260021150578E-4</v>
      </c>
      <c r="T798" s="12">
        <v>1.1111111111111112E-4</v>
      </c>
      <c r="U798" s="14">
        <v>3.4814034654786347E-4</v>
      </c>
    </row>
    <row r="799" spans="1:21" ht="16.5" thickTop="1" thickBot="1">
      <c r="A799" s="65" t="s">
        <v>1615</v>
      </c>
      <c r="B799" s="66" t="s">
        <v>1616</v>
      </c>
      <c r="C799" s="67">
        <v>11777</v>
      </c>
      <c r="D799" s="67">
        <v>12609.5</v>
      </c>
      <c r="E799" s="67">
        <f t="shared" si="38"/>
        <v>12193.25</v>
      </c>
      <c r="F799" s="68">
        <v>7233</v>
      </c>
      <c r="G799" s="68">
        <f t="shared" si="37"/>
        <v>19426.25</v>
      </c>
      <c r="H799" s="69">
        <v>3730</v>
      </c>
      <c r="I799" s="73">
        <v>531</v>
      </c>
      <c r="J799" s="69">
        <v>0</v>
      </c>
      <c r="K799" s="69">
        <v>100</v>
      </c>
      <c r="L799" s="69">
        <v>0</v>
      </c>
      <c r="M799" s="69">
        <v>0</v>
      </c>
      <c r="N799" s="69">
        <v>70</v>
      </c>
      <c r="O799" s="69" t="s">
        <v>30</v>
      </c>
      <c r="P799" s="70">
        <f t="shared" si="39"/>
        <v>1.919277578525055E-3</v>
      </c>
      <c r="Q799" s="11">
        <v>3.0803516517553136E-4</v>
      </c>
      <c r="R799" s="12">
        <v>1.1455480766769891E-3</v>
      </c>
      <c r="S799" s="13">
        <v>3.5458322556142344E-4</v>
      </c>
      <c r="T799" s="12">
        <v>1.1111111111111112E-4</v>
      </c>
      <c r="U799" s="14">
        <v>1.919277578525055E-3</v>
      </c>
    </row>
    <row r="800" spans="1:21" ht="16.5" thickTop="1" thickBot="1">
      <c r="A800" s="65" t="s">
        <v>1617</v>
      </c>
      <c r="B800" s="66" t="s">
        <v>1618</v>
      </c>
      <c r="C800" s="67">
        <v>215</v>
      </c>
      <c r="D800" s="67">
        <v>150</v>
      </c>
      <c r="E800" s="67">
        <f t="shared" si="38"/>
        <v>182.5</v>
      </c>
      <c r="F800" s="68">
        <v>13611</v>
      </c>
      <c r="G800" s="68">
        <f t="shared" si="37"/>
        <v>13793.5</v>
      </c>
      <c r="H800" s="69">
        <v>578</v>
      </c>
      <c r="I800" s="73">
        <v>119</v>
      </c>
      <c r="J800" s="69"/>
      <c r="K800" s="69">
        <v>186</v>
      </c>
      <c r="L800" s="69">
        <v>34</v>
      </c>
      <c r="M800" s="69">
        <v>12</v>
      </c>
      <c r="N800" s="69">
        <v>13</v>
      </c>
      <c r="O800" s="69" t="s">
        <v>30</v>
      </c>
      <c r="P800" s="70">
        <f t="shared" si="39"/>
        <v>6.5976011566884886E-4</v>
      </c>
      <c r="Q800" s="11">
        <v>2.1871864363161658E-4</v>
      </c>
      <c r="R800" s="12">
        <v>1.5509431064929745E-4</v>
      </c>
      <c r="S800" s="13">
        <v>1.7483605027682374E-4</v>
      </c>
      <c r="T800" s="12">
        <v>1.1111111111111112E-4</v>
      </c>
      <c r="U800" s="14">
        <v>6.5976011566884886E-4</v>
      </c>
    </row>
    <row r="801" spans="1:21" ht="25.5" thickTop="1" thickBot="1">
      <c r="A801" s="65" t="s">
        <v>1619</v>
      </c>
      <c r="B801" s="66" t="s">
        <v>1620</v>
      </c>
      <c r="C801" s="67">
        <v>649</v>
      </c>
      <c r="D801" s="67">
        <v>825</v>
      </c>
      <c r="E801" s="67">
        <f t="shared" si="38"/>
        <v>737</v>
      </c>
      <c r="F801" s="68">
        <v>4888</v>
      </c>
      <c r="G801" s="68">
        <f t="shared" si="37"/>
        <v>5625</v>
      </c>
      <c r="H801" s="69">
        <v>325</v>
      </c>
      <c r="I801" s="73">
        <v>269</v>
      </c>
      <c r="J801" s="69">
        <v>0</v>
      </c>
      <c r="K801" s="69">
        <v>90</v>
      </c>
      <c r="L801" s="69">
        <v>0</v>
      </c>
      <c r="M801" s="69">
        <v>0</v>
      </c>
      <c r="N801" s="69">
        <v>3</v>
      </c>
      <c r="O801" s="69" t="s">
        <v>23</v>
      </c>
      <c r="P801" s="70">
        <f t="shared" si="39"/>
        <v>3.9036292807774194E-4</v>
      </c>
      <c r="Q801" s="11">
        <v>8.9193632539083135E-5</v>
      </c>
      <c r="R801" s="12">
        <v>9.9813170219844907E-5</v>
      </c>
      <c r="S801" s="13">
        <v>2.0135612531881387E-4</v>
      </c>
      <c r="T801" s="12">
        <v>0</v>
      </c>
      <c r="U801" s="14">
        <v>3.9036292807774194E-4</v>
      </c>
    </row>
    <row r="802" spans="1:21" ht="16.5" thickTop="1" thickBot="1">
      <c r="A802" s="65" t="s">
        <v>1621</v>
      </c>
      <c r="B802" s="66" t="s">
        <v>1622</v>
      </c>
      <c r="C802" s="67">
        <v>466.6</v>
      </c>
      <c r="D802" s="67">
        <v>479.6</v>
      </c>
      <c r="E802" s="67">
        <f t="shared" si="38"/>
        <v>473.1</v>
      </c>
      <c r="F802" s="68">
        <v>3991</v>
      </c>
      <c r="G802" s="68">
        <f t="shared" si="37"/>
        <v>4464.1000000000004</v>
      </c>
      <c r="H802" s="69">
        <v>330</v>
      </c>
      <c r="I802" s="73">
        <v>220</v>
      </c>
      <c r="J802" s="69">
        <v>0</v>
      </c>
      <c r="K802" s="69">
        <v>40</v>
      </c>
      <c r="L802" s="69">
        <v>0</v>
      </c>
      <c r="M802" s="69">
        <v>0</v>
      </c>
      <c r="N802" s="69">
        <v>20</v>
      </c>
      <c r="O802" s="69" t="s">
        <v>23</v>
      </c>
      <c r="P802" s="70">
        <f t="shared" si="39"/>
        <v>3.0669923511465215E-4</v>
      </c>
      <c r="Q802" s="11">
        <v>7.0785652447594846E-5</v>
      </c>
      <c r="R802" s="12">
        <v>1.0134875745399635E-4</v>
      </c>
      <c r="S802" s="13">
        <v>1.3456482521306096E-4</v>
      </c>
      <c r="T802" s="12">
        <v>0</v>
      </c>
      <c r="U802" s="14">
        <v>3.0669923511465215E-4</v>
      </c>
    </row>
    <row r="803" spans="1:21" ht="16.5" thickTop="1" thickBot="1">
      <c r="A803" s="65" t="s">
        <v>1623</v>
      </c>
      <c r="B803" s="66" t="s">
        <v>1624</v>
      </c>
      <c r="C803" s="67">
        <v>2974.5</v>
      </c>
      <c r="D803" s="67">
        <v>3510.5</v>
      </c>
      <c r="E803" s="67">
        <f t="shared" si="38"/>
        <v>3242.5</v>
      </c>
      <c r="F803" s="68">
        <v>16264</v>
      </c>
      <c r="G803" s="68">
        <f t="shared" si="37"/>
        <v>19506.5</v>
      </c>
      <c r="H803" s="69">
        <v>1500</v>
      </c>
      <c r="I803" s="73">
        <v>863</v>
      </c>
      <c r="J803" s="69">
        <v>0</v>
      </c>
      <c r="K803" s="69">
        <v>1500</v>
      </c>
      <c r="L803" s="69">
        <v>0</v>
      </c>
      <c r="M803" s="69">
        <v>0</v>
      </c>
      <c r="N803" s="69">
        <v>1500</v>
      </c>
      <c r="O803" s="69" t="s">
        <v>30</v>
      </c>
      <c r="P803" s="70">
        <f t="shared" si="39"/>
        <v>4.1283307974977618E-3</v>
      </c>
      <c r="Q803" s="11">
        <v>3.0930766099975557E-4</v>
      </c>
      <c r="R803" s="12">
        <v>4.6067617024543801E-4</v>
      </c>
      <c r="S803" s="13">
        <v>3.247235855141457E-3</v>
      </c>
      <c r="T803" s="12">
        <v>1.1111111111111112E-4</v>
      </c>
      <c r="U803" s="14">
        <v>4.1283307974977618E-3</v>
      </c>
    </row>
    <row r="804" spans="1:21" ht="16.5" thickTop="1" thickBot="1">
      <c r="A804" s="65" t="s">
        <v>1625</v>
      </c>
      <c r="B804" s="66" t="s">
        <v>1626</v>
      </c>
      <c r="C804" s="67">
        <v>1076.4000000000001</v>
      </c>
      <c r="D804" s="67">
        <v>1511.9</v>
      </c>
      <c r="E804" s="67">
        <f t="shared" si="38"/>
        <v>1294.1500000000001</v>
      </c>
      <c r="F804" s="68">
        <v>8985</v>
      </c>
      <c r="G804" s="68">
        <f t="shared" si="37"/>
        <v>10279.15</v>
      </c>
      <c r="H804" s="69">
        <v>420</v>
      </c>
      <c r="I804" s="73">
        <v>147</v>
      </c>
      <c r="J804" s="69"/>
      <c r="K804" s="69">
        <v>179</v>
      </c>
      <c r="L804" s="69"/>
      <c r="M804" s="69"/>
      <c r="N804" s="69">
        <v>10</v>
      </c>
      <c r="O804" s="69" t="s">
        <v>23</v>
      </c>
      <c r="P804" s="70">
        <f t="shared" si="39"/>
        <v>7.8014799395971697E-4</v>
      </c>
      <c r="Q804" s="11">
        <v>1.6299284051806513E-4</v>
      </c>
      <c r="R804" s="12">
        <v>1.2898932766872265E-4</v>
      </c>
      <c r="S804" s="13">
        <v>4.8816582577292919E-4</v>
      </c>
      <c r="T804" s="12">
        <v>0</v>
      </c>
      <c r="U804" s="14">
        <v>7.8014799395971697E-4</v>
      </c>
    </row>
    <row r="805" spans="1:21" ht="16.5" thickTop="1" thickBot="1">
      <c r="A805" s="65" t="s">
        <v>1627</v>
      </c>
      <c r="B805" s="66" t="s">
        <v>1628</v>
      </c>
      <c r="C805" s="67">
        <v>11313</v>
      </c>
      <c r="D805" s="67">
        <v>12504.6</v>
      </c>
      <c r="E805" s="67">
        <f t="shared" si="38"/>
        <v>11908.8</v>
      </c>
      <c r="F805" s="68">
        <v>35583</v>
      </c>
      <c r="G805" s="68">
        <f t="shared" si="37"/>
        <v>47491.8</v>
      </c>
      <c r="H805" s="69">
        <v>904</v>
      </c>
      <c r="I805" s="73">
        <v>76</v>
      </c>
      <c r="J805" s="69">
        <v>202</v>
      </c>
      <c r="K805" s="69">
        <v>100</v>
      </c>
      <c r="L805" s="69">
        <v>64</v>
      </c>
      <c r="M805" s="69">
        <v>186</v>
      </c>
      <c r="N805" s="69">
        <v>16</v>
      </c>
      <c r="O805" s="69" t="s">
        <v>30</v>
      </c>
      <c r="P805" s="70">
        <f t="shared" si="39"/>
        <v>1.5671093589981373E-3</v>
      </c>
      <c r="Q805" s="11">
        <v>7.5306065027904508E-4</v>
      </c>
      <c r="R805" s="12">
        <v>2.7763417193458399E-4</v>
      </c>
      <c r="S805" s="13">
        <v>4.2530342567339712E-4</v>
      </c>
      <c r="T805" s="12">
        <v>1.1111111111111112E-4</v>
      </c>
      <c r="U805" s="14">
        <v>1.5671093589981373E-3</v>
      </c>
    </row>
    <row r="806" spans="1:21" ht="16.5" thickTop="1" thickBot="1">
      <c r="A806" s="65" t="s">
        <v>1629</v>
      </c>
      <c r="B806" s="66" t="s">
        <v>1630</v>
      </c>
      <c r="C806" s="67">
        <v>4505.5</v>
      </c>
      <c r="D806" s="67">
        <v>4815.5</v>
      </c>
      <c r="E806" s="67">
        <f t="shared" si="38"/>
        <v>4660.5</v>
      </c>
      <c r="F806" s="68">
        <v>15141</v>
      </c>
      <c r="G806" s="68">
        <f t="shared" si="37"/>
        <v>19801.5</v>
      </c>
      <c r="H806" s="69">
        <v>340</v>
      </c>
      <c r="I806" s="73">
        <v>119</v>
      </c>
      <c r="J806" s="69"/>
      <c r="K806" s="69">
        <v>68</v>
      </c>
      <c r="L806" s="69"/>
      <c r="M806" s="69">
        <v>39</v>
      </c>
      <c r="N806" s="69">
        <v>12</v>
      </c>
      <c r="O806" s="69" t="s">
        <v>23</v>
      </c>
      <c r="P806" s="70">
        <f t="shared" si="39"/>
        <v>5.5886347865094109E-4</v>
      </c>
      <c r="Q806" s="11">
        <v>3.1398537150624972E-4</v>
      </c>
      <c r="R806" s="12">
        <v>1.0441993192229929E-4</v>
      </c>
      <c r="S806" s="13">
        <v>1.4045817522239211E-4</v>
      </c>
      <c r="T806" s="12">
        <v>0</v>
      </c>
      <c r="U806" s="14">
        <v>5.5886347865094109E-4</v>
      </c>
    </row>
    <row r="807" spans="1:21" ht="25.5" thickTop="1" thickBot="1">
      <c r="A807" s="65" t="s">
        <v>1631</v>
      </c>
      <c r="B807" s="66" t="s">
        <v>1632</v>
      </c>
      <c r="C807" s="67">
        <v>61</v>
      </c>
      <c r="D807" s="67">
        <v>0</v>
      </c>
      <c r="E807" s="67">
        <f t="shared" si="38"/>
        <v>30.5</v>
      </c>
      <c r="F807" s="68">
        <v>4739</v>
      </c>
      <c r="G807" s="68">
        <f t="shared" si="37"/>
        <v>4769.5</v>
      </c>
      <c r="H807" s="69">
        <v>256</v>
      </c>
      <c r="I807" s="73" t="s">
        <v>0</v>
      </c>
      <c r="J807" s="69"/>
      <c r="K807" s="69"/>
      <c r="L807" s="69"/>
      <c r="M807" s="69"/>
      <c r="N807" s="69">
        <v>22</v>
      </c>
      <c r="O807" s="69" t="s">
        <v>23</v>
      </c>
      <c r="P807" s="70">
        <f t="shared" si="39"/>
        <v>1.7585928849301905E-4</v>
      </c>
      <c r="Q807" s="11">
        <v>7.5628272070250133E-5</v>
      </c>
      <c r="R807" s="12">
        <v>7.8622066388554749E-5</v>
      </c>
      <c r="S807" s="13">
        <v>2.1608950034214171E-5</v>
      </c>
      <c r="T807" s="12">
        <v>0</v>
      </c>
      <c r="U807" s="14">
        <v>1.7585928849301905E-4</v>
      </c>
    </row>
    <row r="808" spans="1:21" ht="16.5" thickTop="1" thickBot="1">
      <c r="A808" s="65" t="s">
        <v>1633</v>
      </c>
      <c r="B808" s="66" t="s">
        <v>1634</v>
      </c>
      <c r="C808" s="67">
        <v>1591</v>
      </c>
      <c r="D808" s="67">
        <v>1239</v>
      </c>
      <c r="E808" s="67">
        <f t="shared" si="38"/>
        <v>1415</v>
      </c>
      <c r="F808" s="68">
        <v>11383</v>
      </c>
      <c r="G808" s="68">
        <f t="shared" si="37"/>
        <v>12798</v>
      </c>
      <c r="H808" s="69">
        <v>1500</v>
      </c>
      <c r="I808" s="73">
        <v>481</v>
      </c>
      <c r="J808" s="69">
        <v>0</v>
      </c>
      <c r="K808" s="69">
        <v>0</v>
      </c>
      <c r="L808" s="69">
        <v>0</v>
      </c>
      <c r="M808" s="69">
        <v>0</v>
      </c>
      <c r="N808" s="69">
        <v>0</v>
      </c>
      <c r="O808" s="69" t="s">
        <v>23</v>
      </c>
      <c r="P808" s="70">
        <f t="shared" si="39"/>
        <v>7.9915657321297619E-4</v>
      </c>
      <c r="Q808" s="11">
        <v>2.0293335275292196E-4</v>
      </c>
      <c r="R808" s="12">
        <v>4.6067617024543801E-4</v>
      </c>
      <c r="S808" s="13">
        <v>1.3554705021461615E-4</v>
      </c>
      <c r="T808" s="12">
        <v>0</v>
      </c>
      <c r="U808" s="14">
        <v>7.9915657321297619E-4</v>
      </c>
    </row>
    <row r="809" spans="1:21" ht="16.5" thickTop="1" thickBot="1">
      <c r="A809" s="65" t="s">
        <v>1635</v>
      </c>
      <c r="B809" s="66" t="s">
        <v>1636</v>
      </c>
      <c r="C809" s="67">
        <v>1578</v>
      </c>
      <c r="D809" s="67">
        <v>1339.8999999999999</v>
      </c>
      <c r="E809" s="67">
        <f t="shared" si="38"/>
        <v>1458.9499999999998</v>
      </c>
      <c r="F809" s="68">
        <v>1236</v>
      </c>
      <c r="G809" s="68">
        <f t="shared" si="37"/>
        <v>2694.95</v>
      </c>
      <c r="H809" s="69">
        <v>1200</v>
      </c>
      <c r="I809" s="73">
        <v>282</v>
      </c>
      <c r="J809" s="69">
        <v>0</v>
      </c>
      <c r="K809" s="69">
        <v>23</v>
      </c>
      <c r="L809" s="69">
        <v>30</v>
      </c>
      <c r="M809" s="69">
        <v>0</v>
      </c>
      <c r="N809" s="69">
        <v>10</v>
      </c>
      <c r="O809" s="69" t="s">
        <v>23</v>
      </c>
      <c r="P809" s="70">
        <f t="shared" si="39"/>
        <v>4.8145469388869084E-4</v>
      </c>
      <c r="Q809" s="11">
        <v>4.2732867557547039E-5</v>
      </c>
      <c r="R809" s="12">
        <v>2.8254805108386867E-4</v>
      </c>
      <c r="S809" s="13">
        <v>1.5617377524727513E-4</v>
      </c>
      <c r="T809" s="12">
        <v>0</v>
      </c>
      <c r="U809" s="14">
        <v>4.8145469388869084E-4</v>
      </c>
    </row>
    <row r="810" spans="1:21" ht="16.5" thickTop="1" thickBot="1">
      <c r="A810" s="65" t="s">
        <v>48</v>
      </c>
      <c r="B810" s="66" t="s">
        <v>1637</v>
      </c>
      <c r="C810" s="67">
        <v>6765</v>
      </c>
      <c r="D810" s="67">
        <v>5717</v>
      </c>
      <c r="E810" s="67">
        <f t="shared" si="38"/>
        <v>6241</v>
      </c>
      <c r="F810" s="68">
        <v>118476</v>
      </c>
      <c r="G810" s="68">
        <f t="shared" si="37"/>
        <v>124717</v>
      </c>
      <c r="H810" s="69">
        <v>7200</v>
      </c>
      <c r="I810" s="73">
        <v>681</v>
      </c>
      <c r="J810" s="69">
        <v>0</v>
      </c>
      <c r="K810" s="69">
        <v>740</v>
      </c>
      <c r="L810" s="69">
        <v>250</v>
      </c>
      <c r="M810" s="69">
        <v>0</v>
      </c>
      <c r="N810" s="69">
        <v>700</v>
      </c>
      <c r="O810" s="69" t="s">
        <v>30</v>
      </c>
      <c r="P810" s="70">
        <f t="shared" si="39"/>
        <v>5.7713230729525469E-3</v>
      </c>
      <c r="Q810" s="11">
        <v>1.9775932923336587E-3</v>
      </c>
      <c r="R810" s="12">
        <v>2.2112456171781022E-3</v>
      </c>
      <c r="S810" s="13">
        <v>1.471373052329674E-3</v>
      </c>
      <c r="T810" s="12">
        <v>1.1111111111111112E-4</v>
      </c>
      <c r="U810" s="14">
        <v>5.7713230729525469E-3</v>
      </c>
    </row>
    <row r="811" spans="1:21" ht="16.5" thickTop="1" thickBot="1">
      <c r="A811" s="65" t="s">
        <v>1638</v>
      </c>
      <c r="B811" s="66" t="s">
        <v>1639</v>
      </c>
      <c r="C811" s="67">
        <v>8.5</v>
      </c>
      <c r="D811" s="67">
        <v>8.5</v>
      </c>
      <c r="E811" s="67">
        <f t="shared" si="38"/>
        <v>8.5</v>
      </c>
      <c r="F811" s="68">
        <v>211</v>
      </c>
      <c r="G811" s="68">
        <f t="shared" si="37"/>
        <v>219.5</v>
      </c>
      <c r="H811" s="69">
        <v>64</v>
      </c>
      <c r="I811" s="73">
        <v>57</v>
      </c>
      <c r="J811" s="69">
        <v>0</v>
      </c>
      <c r="K811" s="69">
        <v>2</v>
      </c>
      <c r="L811" s="69">
        <v>0</v>
      </c>
      <c r="M811" s="69">
        <v>0</v>
      </c>
      <c r="N811" s="69">
        <v>40</v>
      </c>
      <c r="O811" s="69" t="s">
        <v>23</v>
      </c>
      <c r="P811" s="70">
        <f t="shared" si="39"/>
        <v>1.0269627547285637E-4</v>
      </c>
      <c r="Q811" s="11">
        <v>3.4805337497473328E-6</v>
      </c>
      <c r="R811" s="12">
        <v>1.9655516597138687E-5</v>
      </c>
      <c r="S811" s="13">
        <v>7.9560225125970346E-5</v>
      </c>
      <c r="T811" s="12">
        <v>0</v>
      </c>
      <c r="U811" s="14">
        <v>1.0269627547285637E-4</v>
      </c>
    </row>
    <row r="812" spans="1:21" ht="16.5" thickTop="1" thickBot="1">
      <c r="A812" s="65" t="s">
        <v>1640</v>
      </c>
      <c r="B812" s="66" t="s">
        <v>1641</v>
      </c>
      <c r="C812" s="67">
        <v>1080</v>
      </c>
      <c r="D812" s="67">
        <v>1280</v>
      </c>
      <c r="E812" s="67">
        <f t="shared" si="38"/>
        <v>1180</v>
      </c>
      <c r="F812" s="68">
        <v>1460</v>
      </c>
      <c r="G812" s="68">
        <f t="shared" si="37"/>
        <v>2640</v>
      </c>
      <c r="H812" s="69">
        <v>185</v>
      </c>
      <c r="I812" s="73">
        <v>117</v>
      </c>
      <c r="J812" s="69">
        <v>0</v>
      </c>
      <c r="K812" s="69">
        <v>40</v>
      </c>
      <c r="L812" s="69">
        <v>0</v>
      </c>
      <c r="M812" s="69">
        <v>0</v>
      </c>
      <c r="N812" s="69">
        <v>60</v>
      </c>
      <c r="O812" s="69" t="s">
        <v>23</v>
      </c>
      <c r="P812" s="70">
        <f t="shared" si="39"/>
        <v>2.4011867275922766E-4</v>
      </c>
      <c r="Q812" s="11">
        <v>4.1861544871676354E-5</v>
      </c>
      <c r="R812" s="12">
        <v>5.681672766360402E-5</v>
      </c>
      <c r="S812" s="13">
        <v>1.414404002239473E-4</v>
      </c>
      <c r="T812" s="12">
        <v>0</v>
      </c>
      <c r="U812" s="14">
        <v>2.4011867275922766E-4</v>
      </c>
    </row>
    <row r="813" spans="1:21" ht="16.5" thickTop="1" thickBot="1">
      <c r="A813" s="65" t="s">
        <v>1642</v>
      </c>
      <c r="B813" s="66" t="s">
        <v>1643</v>
      </c>
      <c r="C813" s="67">
        <v>11826</v>
      </c>
      <c r="D813" s="67">
        <v>14838</v>
      </c>
      <c r="E813" s="67">
        <f t="shared" si="38"/>
        <v>13332</v>
      </c>
      <c r="F813" s="68">
        <v>53137</v>
      </c>
      <c r="G813" s="68">
        <f t="shared" si="37"/>
        <v>66469</v>
      </c>
      <c r="H813" s="69">
        <v>1380</v>
      </c>
      <c r="I813" s="73">
        <v>215</v>
      </c>
      <c r="J813" s="69">
        <v>0</v>
      </c>
      <c r="K813" s="69">
        <v>90</v>
      </c>
      <c r="L813" s="69">
        <v>0</v>
      </c>
      <c r="M813" s="69">
        <v>0</v>
      </c>
      <c r="N813" s="69">
        <v>40</v>
      </c>
      <c r="O813" s="69" t="s">
        <v>23</v>
      </c>
      <c r="P813" s="70">
        <f t="shared" si="39"/>
        <v>1.6929047406313345E-3</v>
      </c>
      <c r="Q813" s="11">
        <v>1.0539753886649452E-3</v>
      </c>
      <c r="R813" s="12">
        <v>4.2382207662580295E-4</v>
      </c>
      <c r="S813" s="13">
        <v>2.1510727534058651E-4</v>
      </c>
      <c r="T813" s="12">
        <v>0</v>
      </c>
      <c r="U813" s="14">
        <v>1.6929047406313345E-3</v>
      </c>
    </row>
    <row r="814" spans="1:21" ht="16.5" thickTop="1" thickBot="1">
      <c r="A814" s="65" t="s">
        <v>1644</v>
      </c>
      <c r="B814" s="66" t="s">
        <v>1645</v>
      </c>
      <c r="C814" s="67">
        <v>1211.5999999999999</v>
      </c>
      <c r="D814" s="67">
        <v>2079.5</v>
      </c>
      <c r="E814" s="67">
        <f t="shared" si="38"/>
        <v>1645.55</v>
      </c>
      <c r="F814" s="68">
        <v>4947</v>
      </c>
      <c r="G814" s="68">
        <f t="shared" si="37"/>
        <v>6592.55</v>
      </c>
      <c r="H814" s="69">
        <v>1200</v>
      </c>
      <c r="I814" s="73">
        <v>560</v>
      </c>
      <c r="J814" s="69">
        <v>0</v>
      </c>
      <c r="K814" s="69">
        <v>150</v>
      </c>
      <c r="L814" s="69">
        <v>0</v>
      </c>
      <c r="M814" s="69">
        <v>0</v>
      </c>
      <c r="N814" s="69">
        <v>12</v>
      </c>
      <c r="O814" s="69" t="s">
        <v>23</v>
      </c>
      <c r="P814" s="70">
        <f t="shared" si="39"/>
        <v>8.4730439195697231E-4</v>
      </c>
      <c r="Q814" s="11">
        <v>1.0453573016809466E-4</v>
      </c>
      <c r="R814" s="12">
        <v>3.6854093619635042E-4</v>
      </c>
      <c r="S814" s="13">
        <v>3.7422772559252723E-4</v>
      </c>
      <c r="T814" s="12">
        <v>0</v>
      </c>
      <c r="U814" s="14">
        <v>8.4730439195697231E-4</v>
      </c>
    </row>
    <row r="815" spans="1:21" ht="16.5" thickTop="1" thickBot="1">
      <c r="A815" s="65" t="s">
        <v>1646</v>
      </c>
      <c r="B815" s="66" t="s">
        <v>1647</v>
      </c>
      <c r="C815" s="67">
        <v>883.4</v>
      </c>
      <c r="D815" s="67">
        <v>933.4</v>
      </c>
      <c r="E815" s="67">
        <f t="shared" si="38"/>
        <v>908.4</v>
      </c>
      <c r="F815" s="68">
        <v>2580</v>
      </c>
      <c r="G815" s="68">
        <f t="shared" si="37"/>
        <v>3488.4</v>
      </c>
      <c r="H815" s="69">
        <v>1174</v>
      </c>
      <c r="I815" s="73">
        <v>244</v>
      </c>
      <c r="J815" s="69">
        <v>0</v>
      </c>
      <c r="K815" s="69">
        <v>0</v>
      </c>
      <c r="L815" s="69">
        <v>0</v>
      </c>
      <c r="M815" s="69">
        <v>0</v>
      </c>
      <c r="N815" s="69">
        <v>4</v>
      </c>
      <c r="O815" s="69" t="s">
        <v>23</v>
      </c>
      <c r="P815" s="70">
        <f t="shared" si="39"/>
        <v>5.3668388092548884E-4</v>
      </c>
      <c r="Q815" s="11">
        <v>5.5314323155437793E-5</v>
      </c>
      <c r="R815" s="12">
        <v>3.6055588257876276E-4</v>
      </c>
      <c r="S815" s="13">
        <v>1.2081367519128832E-4</v>
      </c>
      <c r="T815" s="12">
        <v>0</v>
      </c>
      <c r="U815" s="14">
        <v>5.3668388092548884E-4</v>
      </c>
    </row>
    <row r="816" spans="1:21" ht="16.5" thickTop="1" thickBot="1">
      <c r="A816" s="65" t="s">
        <v>1648</v>
      </c>
      <c r="B816" s="66" t="s">
        <v>1649</v>
      </c>
      <c r="C816" s="67">
        <v>1410</v>
      </c>
      <c r="D816" s="67">
        <v>1440</v>
      </c>
      <c r="E816" s="67">
        <f t="shared" si="38"/>
        <v>1425</v>
      </c>
      <c r="F816" s="68">
        <v>154</v>
      </c>
      <c r="G816" s="68">
        <f t="shared" si="37"/>
        <v>1579</v>
      </c>
      <c r="H816" s="69">
        <v>500</v>
      </c>
      <c r="I816" s="73" t="s">
        <v>0</v>
      </c>
      <c r="J816" s="69">
        <v>0</v>
      </c>
      <c r="K816" s="69">
        <v>0</v>
      </c>
      <c r="L816" s="69">
        <v>0</v>
      </c>
      <c r="M816" s="69">
        <v>0</v>
      </c>
      <c r="N816" s="69">
        <v>0</v>
      </c>
      <c r="O816" s="69" t="s">
        <v>23</v>
      </c>
      <c r="P816" s="70">
        <f t="shared" si="39"/>
        <v>1.7859636710922816E-4</v>
      </c>
      <c r="Q816" s="11">
        <v>2.5037643694082178E-5</v>
      </c>
      <c r="R816" s="12">
        <v>1.5355872341514599E-4</v>
      </c>
      <c r="S816" s="13">
        <v>0</v>
      </c>
      <c r="T816" s="12">
        <v>0</v>
      </c>
      <c r="U816" s="14">
        <v>1.7859636710922816E-4</v>
      </c>
    </row>
    <row r="817" spans="1:21" ht="16.5" thickTop="1" thickBot="1">
      <c r="A817" s="65" t="s">
        <v>1650</v>
      </c>
      <c r="B817" s="66" t="s">
        <v>1651</v>
      </c>
      <c r="C817" s="67">
        <v>1786</v>
      </c>
      <c r="D817" s="67">
        <v>1887</v>
      </c>
      <c r="E817" s="67">
        <f t="shared" si="38"/>
        <v>1836.5</v>
      </c>
      <c r="F817" s="68">
        <v>11837</v>
      </c>
      <c r="G817" s="68">
        <f t="shared" si="37"/>
        <v>13673.5</v>
      </c>
      <c r="H817" s="69">
        <v>1500</v>
      </c>
      <c r="I817" s="73">
        <v>152</v>
      </c>
      <c r="J817" s="69"/>
      <c r="K817" s="69">
        <v>250</v>
      </c>
      <c r="L817" s="69">
        <v>130</v>
      </c>
      <c r="M817" s="69">
        <v>70</v>
      </c>
      <c r="N817" s="69">
        <v>120</v>
      </c>
      <c r="O817" s="69" t="s">
        <v>30</v>
      </c>
      <c r="P817" s="70">
        <f t="shared" si="39"/>
        <v>1.1412219030523115E-3</v>
      </c>
      <c r="Q817" s="11">
        <v>2.1681584613744947E-4</v>
      </c>
      <c r="R817" s="12">
        <v>4.6067617024543801E-4</v>
      </c>
      <c r="S817" s="13">
        <v>3.5261877555831301E-4</v>
      </c>
      <c r="T817" s="12">
        <v>1.1111111111111112E-4</v>
      </c>
      <c r="U817" s="14">
        <v>1.1412219030523115E-3</v>
      </c>
    </row>
    <row r="818" spans="1:21" ht="16.5" thickTop="1" thickBot="1">
      <c r="A818" s="65" t="s">
        <v>1652</v>
      </c>
      <c r="B818" s="66" t="s">
        <v>1653</v>
      </c>
      <c r="C818" s="67">
        <v>35759.699999999997</v>
      </c>
      <c r="D818" s="67">
        <v>37159.699999999997</v>
      </c>
      <c r="E818" s="67">
        <f t="shared" si="38"/>
        <v>36459.699999999997</v>
      </c>
      <c r="F818" s="68">
        <v>11052</v>
      </c>
      <c r="G818" s="68">
        <f t="shared" si="37"/>
        <v>47511.7</v>
      </c>
      <c r="H818" s="69">
        <v>800</v>
      </c>
      <c r="I818" s="73">
        <v>346</v>
      </c>
      <c r="J818" s="69"/>
      <c r="K818" s="69"/>
      <c r="L818" s="69"/>
      <c r="M818" s="69"/>
      <c r="N818" s="69">
        <v>39</v>
      </c>
      <c r="O818" s="69" t="s">
        <v>23</v>
      </c>
      <c r="P818" s="70">
        <f t="shared" si="39"/>
        <v>1.1886395802945462E-3</v>
      </c>
      <c r="Q818" s="11">
        <v>7.53376197530161E-4</v>
      </c>
      <c r="R818" s="12">
        <v>2.4569395746423361E-4</v>
      </c>
      <c r="S818" s="13">
        <v>1.8956942530015157E-4</v>
      </c>
      <c r="T818" s="12">
        <v>0</v>
      </c>
      <c r="U818" s="14">
        <v>1.1886395802945462E-3</v>
      </c>
    </row>
    <row r="819" spans="1:21" ht="16.5" thickTop="1" thickBot="1">
      <c r="A819" s="65" t="s">
        <v>1654</v>
      </c>
      <c r="B819" s="66" t="s">
        <v>1655</v>
      </c>
      <c r="C819" s="67">
        <v>45946.5</v>
      </c>
      <c r="D819" s="67">
        <v>46337.5</v>
      </c>
      <c r="E819" s="67">
        <f t="shared" si="38"/>
        <v>46142</v>
      </c>
      <c r="F819" s="68">
        <v>30196</v>
      </c>
      <c r="G819" s="68">
        <f t="shared" si="37"/>
        <v>76338</v>
      </c>
      <c r="H819" s="69">
        <v>650</v>
      </c>
      <c r="I819" s="73">
        <v>149</v>
      </c>
      <c r="J819" s="69">
        <v>0</v>
      </c>
      <c r="K819" s="69">
        <v>150</v>
      </c>
      <c r="L819" s="69">
        <v>100</v>
      </c>
      <c r="M819" s="69">
        <v>0</v>
      </c>
      <c r="N819" s="69">
        <v>15</v>
      </c>
      <c r="O819" s="69" t="s">
        <v>23</v>
      </c>
      <c r="P819" s="70">
        <f t="shared" si="39"/>
        <v>1.5726375052294442E-3</v>
      </c>
      <c r="Q819" s="11">
        <v>1.210464625914405E-3</v>
      </c>
      <c r="R819" s="12">
        <v>1.8427046809817521E-4</v>
      </c>
      <c r="S819" s="13">
        <v>6.6791300105752889E-5</v>
      </c>
      <c r="T819" s="12">
        <v>1.1111111111111112E-4</v>
      </c>
      <c r="U819" s="14">
        <v>1.5726375052294442E-3</v>
      </c>
    </row>
    <row r="820" spans="1:21" ht="16.5" thickTop="1" thickBot="1">
      <c r="A820" s="65" t="s">
        <v>1656</v>
      </c>
      <c r="B820" s="66" t="s">
        <v>1657</v>
      </c>
      <c r="C820" s="67">
        <v>28278</v>
      </c>
      <c r="D820" s="67">
        <v>28321</v>
      </c>
      <c r="E820" s="67">
        <f t="shared" si="38"/>
        <v>28299.5</v>
      </c>
      <c r="F820" s="68">
        <v>6572</v>
      </c>
      <c r="G820" s="68">
        <f t="shared" si="37"/>
        <v>34871.5</v>
      </c>
      <c r="H820" s="69">
        <v>1200</v>
      </c>
      <c r="I820" s="73">
        <v>748</v>
      </c>
      <c r="J820" s="69">
        <v>0</v>
      </c>
      <c r="K820" s="69">
        <v>326</v>
      </c>
      <c r="L820" s="69">
        <v>155</v>
      </c>
      <c r="M820" s="69">
        <v>0</v>
      </c>
      <c r="N820" s="69">
        <v>65</v>
      </c>
      <c r="O820" s="69" t="s">
        <v>30</v>
      </c>
      <c r="P820" s="70">
        <f t="shared" si="39"/>
        <v>1.7643546969481466E-3</v>
      </c>
      <c r="Q820" s="11">
        <v>5.5294502348206894E-4</v>
      </c>
      <c r="R820" s="12">
        <v>3.6854093619635042E-4</v>
      </c>
      <c r="S820" s="13">
        <v>7.3175762615861615E-4</v>
      </c>
      <c r="T820" s="12">
        <v>1.1111111111111112E-4</v>
      </c>
      <c r="U820" s="14">
        <v>1.7643546969481466E-3</v>
      </c>
    </row>
    <row r="821" spans="1:21" ht="16.5" thickTop="1" thickBot="1">
      <c r="A821" s="65" t="s">
        <v>1658</v>
      </c>
      <c r="B821" s="66" t="s">
        <v>1659</v>
      </c>
      <c r="C821" s="67">
        <v>311</v>
      </c>
      <c r="D821" s="67">
        <v>161</v>
      </c>
      <c r="E821" s="67">
        <f t="shared" si="38"/>
        <v>236</v>
      </c>
      <c r="F821" s="68">
        <v>7345</v>
      </c>
      <c r="G821" s="68">
        <f t="shared" si="37"/>
        <v>7581</v>
      </c>
      <c r="H821" s="69">
        <v>760</v>
      </c>
      <c r="I821" s="73">
        <v>170</v>
      </c>
      <c r="J821" s="69">
        <v>0</v>
      </c>
      <c r="K821" s="69">
        <v>25</v>
      </c>
      <c r="L821" s="69">
        <v>504</v>
      </c>
      <c r="M821" s="69">
        <v>0</v>
      </c>
      <c r="N821" s="69">
        <v>12</v>
      </c>
      <c r="O821" s="69" t="s">
        <v>23</v>
      </c>
      <c r="P821" s="70">
        <f t="shared" si="39"/>
        <v>1.4037504745904449E-3</v>
      </c>
      <c r="Q821" s="11">
        <v>1.2020923169400697E-4</v>
      </c>
      <c r="R821" s="12">
        <v>2.579786553374453E-4</v>
      </c>
      <c r="S821" s="13">
        <v>9.1445147644788141E-4</v>
      </c>
      <c r="T821" s="12">
        <v>1.1111111111111112E-4</v>
      </c>
      <c r="U821" s="14">
        <v>1.4037504745904449E-3</v>
      </c>
    </row>
    <row r="822" spans="1:21" ht="16.5" thickTop="1" thickBot="1">
      <c r="A822" s="65" t="s">
        <v>1660</v>
      </c>
      <c r="B822" s="66" t="s">
        <v>1661</v>
      </c>
      <c r="C822" s="67">
        <v>61612</v>
      </c>
      <c r="D822" s="67">
        <v>60085</v>
      </c>
      <c r="E822" s="67">
        <f t="shared" si="38"/>
        <v>60848.5</v>
      </c>
      <c r="F822" s="68">
        <v>54266</v>
      </c>
      <c r="G822" s="68">
        <f t="shared" si="37"/>
        <v>115114.5</v>
      </c>
      <c r="H822" s="69">
        <v>260</v>
      </c>
      <c r="I822" s="73">
        <v>203</v>
      </c>
      <c r="J822" s="69"/>
      <c r="K822" s="69">
        <v>95</v>
      </c>
      <c r="L822" s="69"/>
      <c r="M822" s="69"/>
      <c r="N822" s="69">
        <v>10</v>
      </c>
      <c r="O822" s="69" t="s">
        <v>30</v>
      </c>
      <c r="P822" s="70">
        <f t="shared" si="39"/>
        <v>2.2204697993326579E-3</v>
      </c>
      <c r="Q822" s="11">
        <v>1.8253298511858285E-3</v>
      </c>
      <c r="R822" s="12">
        <v>7.6779361707572996E-5</v>
      </c>
      <c r="S822" s="13">
        <v>2.0724947532814502E-4</v>
      </c>
      <c r="T822" s="12">
        <v>1.1111111111111112E-4</v>
      </c>
      <c r="U822" s="14">
        <v>2.2204697993326579E-3</v>
      </c>
    </row>
    <row r="823" spans="1:21" ht="16.5" thickTop="1" thickBot="1">
      <c r="A823" s="65" t="s">
        <v>1662</v>
      </c>
      <c r="B823" s="66" t="s">
        <v>1663</v>
      </c>
      <c r="C823" s="67">
        <v>12633.4</v>
      </c>
      <c r="D823" s="67">
        <v>15650</v>
      </c>
      <c r="E823" s="67">
        <f t="shared" si="38"/>
        <v>14141.7</v>
      </c>
      <c r="F823" s="68">
        <v>2743</v>
      </c>
      <c r="G823" s="68">
        <f t="shared" si="37"/>
        <v>16884.7</v>
      </c>
      <c r="H823" s="69">
        <v>1793</v>
      </c>
      <c r="I823" s="73">
        <v>560</v>
      </c>
      <c r="J823" s="69">
        <v>0</v>
      </c>
      <c r="K823" s="69">
        <v>250</v>
      </c>
      <c r="L823" s="69">
        <v>100</v>
      </c>
      <c r="M823" s="69">
        <v>0</v>
      </c>
      <c r="N823" s="69">
        <v>250</v>
      </c>
      <c r="O823" s="69" t="s">
        <v>30</v>
      </c>
      <c r="P823" s="70">
        <f t="shared" si="39"/>
        <v>1.59840262641827E-3</v>
      </c>
      <c r="Q823" s="11">
        <v>2.6773470708136123E-4</v>
      </c>
      <c r="R823" s="12">
        <v>5.5066158216671352E-4</v>
      </c>
      <c r="S823" s="13">
        <v>6.6889522605908408E-4</v>
      </c>
      <c r="T823" s="12">
        <v>1.1111111111111112E-4</v>
      </c>
      <c r="U823" s="14">
        <v>1.59840262641827E-3</v>
      </c>
    </row>
    <row r="824" spans="1:21" ht="16.5" thickTop="1" thickBot="1">
      <c r="A824" s="65" t="s">
        <v>1664</v>
      </c>
      <c r="B824" s="66" t="s">
        <v>1665</v>
      </c>
      <c r="C824" s="67">
        <v>5058</v>
      </c>
      <c r="D824" s="67">
        <v>7010</v>
      </c>
      <c r="E824" s="67">
        <f t="shared" si="38"/>
        <v>6034</v>
      </c>
      <c r="F824" s="68">
        <v>854</v>
      </c>
      <c r="G824" s="68">
        <f t="shared" si="37"/>
        <v>6888</v>
      </c>
      <c r="H824" s="69">
        <v>710</v>
      </c>
      <c r="I824" s="73">
        <v>246</v>
      </c>
      <c r="J824" s="69"/>
      <c r="K824" s="69"/>
      <c r="L824" s="69"/>
      <c r="M824" s="69"/>
      <c r="N824" s="69"/>
      <c r="O824" s="69" t="s">
        <v>23</v>
      </c>
      <c r="P824" s="70">
        <f t="shared" si="39"/>
        <v>4.529987636137635E-4</v>
      </c>
      <c r="Q824" s="11">
        <v>1.0922057616519192E-4</v>
      </c>
      <c r="R824" s="12">
        <v>2.1805338724950732E-4</v>
      </c>
      <c r="S824" s="13">
        <v>1.2572480019906425E-4</v>
      </c>
      <c r="T824" s="12">
        <v>0</v>
      </c>
      <c r="U824" s="14">
        <v>4.529987636137635E-4</v>
      </c>
    </row>
    <row r="825" spans="1:21" ht="16.5" thickTop="1" thickBot="1">
      <c r="A825" s="65" t="s">
        <v>1666</v>
      </c>
      <c r="B825" s="66" t="s">
        <v>1667</v>
      </c>
      <c r="C825" s="67">
        <v>2555</v>
      </c>
      <c r="D825" s="67">
        <v>2979.2</v>
      </c>
      <c r="E825" s="67">
        <f t="shared" si="38"/>
        <v>2767.1</v>
      </c>
      <c r="F825" s="68">
        <v>4402</v>
      </c>
      <c r="G825" s="68">
        <f t="shared" si="37"/>
        <v>7169.1</v>
      </c>
      <c r="H825" s="69">
        <v>910</v>
      </c>
      <c r="I825" s="73">
        <v>287</v>
      </c>
      <c r="J825" s="69">
        <v>0</v>
      </c>
      <c r="K825" s="69">
        <v>145</v>
      </c>
      <c r="L825" s="69">
        <v>0</v>
      </c>
      <c r="M825" s="69">
        <v>0</v>
      </c>
      <c r="N825" s="69">
        <v>93</v>
      </c>
      <c r="O825" s="69" t="s">
        <v>30</v>
      </c>
      <c r="P825" s="70">
        <f t="shared" si="39"/>
        <v>8.1170229250872956E-4</v>
      </c>
      <c r="Q825" s="11">
        <v>1.1367787929527838E-4</v>
      </c>
      <c r="R825" s="12">
        <v>2.7947687661556575E-4</v>
      </c>
      <c r="S825" s="13">
        <v>3.0743642548677436E-4</v>
      </c>
      <c r="T825" s="12">
        <v>1.1111111111111112E-4</v>
      </c>
      <c r="U825" s="14">
        <v>8.1170229250872956E-4</v>
      </c>
    </row>
    <row r="826" spans="1:21" ht="16.5" thickTop="1" thickBot="1">
      <c r="A826" s="65" t="s">
        <v>1668</v>
      </c>
      <c r="B826" s="66" t="s">
        <v>1669</v>
      </c>
      <c r="C826" s="67">
        <v>1953</v>
      </c>
      <c r="D826" s="67">
        <v>2107</v>
      </c>
      <c r="E826" s="67">
        <f t="shared" si="38"/>
        <v>2030</v>
      </c>
      <c r="F826" s="68">
        <v>28225</v>
      </c>
      <c r="G826" s="68">
        <f t="shared" si="37"/>
        <v>30255</v>
      </c>
      <c r="H826" s="69">
        <v>2984</v>
      </c>
      <c r="I826" s="73">
        <v>1235</v>
      </c>
      <c r="J826" s="69">
        <v>0</v>
      </c>
      <c r="K826" s="69">
        <v>384</v>
      </c>
      <c r="L826" s="69">
        <v>0</v>
      </c>
      <c r="M826" s="69">
        <v>0</v>
      </c>
      <c r="N826" s="69">
        <v>192</v>
      </c>
      <c r="O826" s="69" t="s">
        <v>30</v>
      </c>
      <c r="P826" s="70">
        <f t="shared" si="39"/>
        <v>2.6280111174440558E-3</v>
      </c>
      <c r="Q826" s="11">
        <v>4.7974281821688185E-4</v>
      </c>
      <c r="R826" s="12">
        <v>9.1643846134159134E-4</v>
      </c>
      <c r="S826" s="13">
        <v>1.1207187267744713E-3</v>
      </c>
      <c r="T826" s="12">
        <v>1.1111111111111112E-4</v>
      </c>
      <c r="U826" s="14">
        <v>2.6280111174440558E-3</v>
      </c>
    </row>
    <row r="827" spans="1:21" ht="16.5" thickTop="1" thickBot="1">
      <c r="A827" s="65" t="s">
        <v>1670</v>
      </c>
      <c r="B827" s="66" t="s">
        <v>1671</v>
      </c>
      <c r="C827" s="67">
        <v>3826.7</v>
      </c>
      <c r="D827" s="67">
        <v>4213</v>
      </c>
      <c r="E827" s="67">
        <f t="shared" si="38"/>
        <v>4019.85</v>
      </c>
      <c r="F827" s="68">
        <v>1227</v>
      </c>
      <c r="G827" s="68">
        <f t="shared" si="37"/>
        <v>5246.85</v>
      </c>
      <c r="H827" s="69">
        <v>968</v>
      </c>
      <c r="I827" s="73">
        <v>278</v>
      </c>
      <c r="J827" s="69">
        <v>0</v>
      </c>
      <c r="K827" s="69">
        <v>360</v>
      </c>
      <c r="L827" s="69">
        <v>0</v>
      </c>
      <c r="M827" s="69">
        <v>0</v>
      </c>
      <c r="N827" s="69">
        <v>160</v>
      </c>
      <c r="O827" s="69" t="s">
        <v>23</v>
      </c>
      <c r="P827" s="70">
        <f t="shared" si="39"/>
        <v>9.423198313568802E-4</v>
      </c>
      <c r="Q827" s="11">
        <v>8.3197441935589045E-5</v>
      </c>
      <c r="R827" s="12">
        <v>2.9728968853172269E-4</v>
      </c>
      <c r="S827" s="13">
        <v>5.6183270088956845E-4</v>
      </c>
      <c r="T827" s="12">
        <v>0</v>
      </c>
      <c r="U827" s="14">
        <v>9.423198313568802E-4</v>
      </c>
    </row>
    <row r="828" spans="1:21" ht="16.5" thickTop="1" thickBot="1">
      <c r="A828" s="65" t="s">
        <v>42</v>
      </c>
      <c r="B828" s="66" t="s">
        <v>1672</v>
      </c>
      <c r="C828" s="67">
        <v>297284.45</v>
      </c>
      <c r="D828" s="67">
        <v>265036.5</v>
      </c>
      <c r="E828" s="67">
        <f t="shared" si="38"/>
        <v>281160.47499999998</v>
      </c>
      <c r="F828" s="68">
        <v>89028</v>
      </c>
      <c r="G828" s="68">
        <f t="shared" si="37"/>
        <v>370188.47499999998</v>
      </c>
      <c r="H828" s="69">
        <v>1954</v>
      </c>
      <c r="I828" s="73">
        <v>300</v>
      </c>
      <c r="J828" s="69">
        <v>0</v>
      </c>
      <c r="K828" s="69">
        <v>115</v>
      </c>
      <c r="L828" s="69">
        <v>0</v>
      </c>
      <c r="M828" s="69">
        <v>0</v>
      </c>
      <c r="N828" s="69">
        <v>90</v>
      </c>
      <c r="O828" s="69" t="s">
        <v>30</v>
      </c>
      <c r="P828" s="70">
        <f t="shared" si="39"/>
        <v>6.8060956492364951E-3</v>
      </c>
      <c r="Q828" s="11">
        <v>5.8699475216628548E-3</v>
      </c>
      <c r="R828" s="12">
        <v>6.0010749110639059E-4</v>
      </c>
      <c r="S828" s="13">
        <v>2.2492952535613841E-4</v>
      </c>
      <c r="T828" s="12">
        <v>1.1111111111111112E-4</v>
      </c>
      <c r="U828" s="14">
        <v>6.8060956492364951E-3</v>
      </c>
    </row>
    <row r="829" spans="1:21" ht="16.5" thickTop="1" thickBot="1">
      <c r="A829" s="65" t="s">
        <v>115</v>
      </c>
      <c r="B829" s="66" t="s">
        <v>1673</v>
      </c>
      <c r="C829" s="67">
        <v>124489</v>
      </c>
      <c r="D829" s="67">
        <v>136935</v>
      </c>
      <c r="E829" s="67">
        <f t="shared" si="38"/>
        <v>130712</v>
      </c>
      <c r="F829" s="68">
        <v>85822</v>
      </c>
      <c r="G829" s="68">
        <f t="shared" si="37"/>
        <v>216534</v>
      </c>
      <c r="H829" s="69">
        <v>2020</v>
      </c>
      <c r="I829" s="73">
        <v>607</v>
      </c>
      <c r="J829" s="69">
        <v>0</v>
      </c>
      <c r="K829" s="69">
        <v>137</v>
      </c>
      <c r="L829" s="69">
        <v>37</v>
      </c>
      <c r="M829" s="69">
        <v>20</v>
      </c>
      <c r="N829" s="69">
        <v>420</v>
      </c>
      <c r="O829" s="69" t="s">
        <v>30</v>
      </c>
      <c r="P829" s="70">
        <f t="shared" si="39"/>
        <v>4.8162064680892279E-3</v>
      </c>
      <c r="Q829" s="11">
        <v>3.4335029383498359E-3</v>
      </c>
      <c r="R829" s="12">
        <v>6.2037724259718981E-4</v>
      </c>
      <c r="S829" s="13">
        <v>6.5121517603109066E-4</v>
      </c>
      <c r="T829" s="12">
        <v>1.1111111111111112E-4</v>
      </c>
      <c r="U829" s="14">
        <v>4.8162064680892279E-3</v>
      </c>
    </row>
    <row r="830" spans="1:21" ht="16.5" thickTop="1" thickBot="1">
      <c r="A830" s="65" t="s">
        <v>1674</v>
      </c>
      <c r="B830" s="66" t="s">
        <v>1675</v>
      </c>
      <c r="C830" s="67">
        <v>2570</v>
      </c>
      <c r="D830" s="67">
        <v>2580</v>
      </c>
      <c r="E830" s="67">
        <f t="shared" si="38"/>
        <v>2575</v>
      </c>
      <c r="F830" s="68">
        <v>19162</v>
      </c>
      <c r="G830" s="68">
        <f t="shared" si="37"/>
        <v>21737</v>
      </c>
      <c r="H830" s="69">
        <v>250</v>
      </c>
      <c r="I830" s="73">
        <v>50</v>
      </c>
      <c r="J830" s="69">
        <v>0</v>
      </c>
      <c r="K830" s="69">
        <v>20</v>
      </c>
      <c r="L830" s="69">
        <v>0</v>
      </c>
      <c r="M830" s="69">
        <v>0</v>
      </c>
      <c r="N830" s="69">
        <v>9</v>
      </c>
      <c r="O830" s="69" t="s">
        <v>30</v>
      </c>
      <c r="P830" s="70">
        <f t="shared" si="39"/>
        <v>5.6596203229414721E-4</v>
      </c>
      <c r="Q830" s="11">
        <v>3.4467590942258668E-4</v>
      </c>
      <c r="R830" s="12">
        <v>7.6779361707572996E-5</v>
      </c>
      <c r="S830" s="13">
        <v>3.3395650052876444E-5</v>
      </c>
      <c r="T830" s="12">
        <v>1.1111111111111112E-4</v>
      </c>
      <c r="U830" s="14">
        <v>5.6596203229414721E-4</v>
      </c>
    </row>
    <row r="831" spans="1:21" ht="16.5" thickTop="1" thickBot="1">
      <c r="A831" s="65" t="s">
        <v>143</v>
      </c>
      <c r="B831" s="66" t="s">
        <v>1676</v>
      </c>
      <c r="C831" s="67">
        <v>251339</v>
      </c>
      <c r="D831" s="67">
        <v>202654</v>
      </c>
      <c r="E831" s="67">
        <f t="shared" si="38"/>
        <v>226996.5</v>
      </c>
      <c r="F831" s="68">
        <v>215713</v>
      </c>
      <c r="G831" s="68">
        <f t="shared" si="37"/>
        <v>442709.5</v>
      </c>
      <c r="H831" s="69">
        <v>4390</v>
      </c>
      <c r="I831" s="73">
        <v>1</v>
      </c>
      <c r="J831" s="69">
        <v>18</v>
      </c>
      <c r="K831" s="69">
        <v>220</v>
      </c>
      <c r="L831" s="69">
        <v>0</v>
      </c>
      <c r="M831" s="69">
        <v>18</v>
      </c>
      <c r="N831" s="69">
        <v>128</v>
      </c>
      <c r="O831" s="69" t="s">
        <v>30</v>
      </c>
      <c r="P831" s="70">
        <f t="shared" si="39"/>
        <v>8.9376363880086431E-3</v>
      </c>
      <c r="Q831" s="11">
        <v>7.0198877270331063E-3</v>
      </c>
      <c r="R831" s="12">
        <v>1.3479384741381516E-3</v>
      </c>
      <c r="S831" s="13">
        <v>4.5869907572627353E-4</v>
      </c>
      <c r="T831" s="12">
        <v>1.1111111111111112E-4</v>
      </c>
      <c r="U831" s="14">
        <v>8.9376363880086431E-3</v>
      </c>
    </row>
    <row r="832" spans="1:21" ht="16.5" thickTop="1" thickBot="1">
      <c r="A832" s="65" t="s">
        <v>1677</v>
      </c>
      <c r="B832" s="66" t="s">
        <v>1678</v>
      </c>
      <c r="C832" s="67">
        <v>14844</v>
      </c>
      <c r="D832" s="67">
        <v>14642</v>
      </c>
      <c r="E832" s="67">
        <f t="shared" si="38"/>
        <v>14743</v>
      </c>
      <c r="F832" s="68">
        <v>73914</v>
      </c>
      <c r="G832" s="68">
        <f t="shared" si="37"/>
        <v>88657</v>
      </c>
      <c r="H832" s="69">
        <v>500</v>
      </c>
      <c r="I832" s="73">
        <v>263</v>
      </c>
      <c r="J832" s="69">
        <v>0</v>
      </c>
      <c r="K832" s="69">
        <v>72</v>
      </c>
      <c r="L832" s="69">
        <v>0</v>
      </c>
      <c r="M832" s="69">
        <v>0</v>
      </c>
      <c r="N832" s="69">
        <v>0</v>
      </c>
      <c r="O832" s="69" t="s">
        <v>30</v>
      </c>
      <c r="P832" s="70">
        <f t="shared" si="39"/>
        <v>1.828610705113086E-3</v>
      </c>
      <c r="Q832" s="11">
        <v>1.4058026453364434E-3</v>
      </c>
      <c r="R832" s="12">
        <v>1.5355872341514599E-4</v>
      </c>
      <c r="S832" s="13">
        <v>1.5813822525038553E-4</v>
      </c>
      <c r="T832" s="12">
        <v>1.1111111111111112E-4</v>
      </c>
      <c r="U832" s="14">
        <v>1.828610705113086E-3</v>
      </c>
    </row>
    <row r="833" spans="1:21" ht="16.5" thickTop="1" thickBot="1">
      <c r="A833" s="65" t="s">
        <v>1679</v>
      </c>
      <c r="B833" s="66" t="s">
        <v>1680</v>
      </c>
      <c r="C833" s="67">
        <v>8985</v>
      </c>
      <c r="D833" s="67">
        <v>9057.18</v>
      </c>
      <c r="E833" s="67">
        <f t="shared" si="38"/>
        <v>9021.09</v>
      </c>
      <c r="F833" s="68">
        <v>14156</v>
      </c>
      <c r="G833" s="68">
        <f t="shared" si="37"/>
        <v>23177.09</v>
      </c>
      <c r="H833" s="69">
        <v>600</v>
      </c>
      <c r="I833" s="73">
        <v>387</v>
      </c>
      <c r="J833" s="69"/>
      <c r="K833" s="69">
        <v>150</v>
      </c>
      <c r="L833" s="69">
        <v>0</v>
      </c>
      <c r="M833" s="69">
        <v>0</v>
      </c>
      <c r="N833" s="69">
        <v>16</v>
      </c>
      <c r="O833" s="69" t="s">
        <v>23</v>
      </c>
      <c r="P833" s="70">
        <f t="shared" si="39"/>
        <v>1.0729277583132781E-3</v>
      </c>
      <c r="Q833" s="11">
        <v>3.675109064507126E-4</v>
      </c>
      <c r="R833" s="12">
        <v>2.1037545107875001E-4</v>
      </c>
      <c r="S833" s="13">
        <v>4.9504140078381552E-4</v>
      </c>
      <c r="T833" s="12">
        <v>0</v>
      </c>
      <c r="U833" s="14">
        <v>1.0729277583132781E-3</v>
      </c>
    </row>
    <row r="834" spans="1:21" ht="16.5" thickTop="1" thickBot="1">
      <c r="A834" s="65" t="s">
        <v>1681</v>
      </c>
      <c r="B834" s="66" t="s">
        <v>1682</v>
      </c>
      <c r="C834" s="67">
        <v>4714</v>
      </c>
      <c r="D834" s="67">
        <v>4729</v>
      </c>
      <c r="E834" s="67">
        <f t="shared" si="38"/>
        <v>4721.5</v>
      </c>
      <c r="F834" s="68">
        <v>2431</v>
      </c>
      <c r="G834" s="68">
        <f t="shared" si="37"/>
        <v>7152.5</v>
      </c>
      <c r="H834" s="69">
        <v>350</v>
      </c>
      <c r="I834" s="73">
        <v>40</v>
      </c>
      <c r="J834" s="69">
        <v>0</v>
      </c>
      <c r="K834" s="69">
        <v>100</v>
      </c>
      <c r="L834" s="69">
        <v>0</v>
      </c>
      <c r="M834" s="69">
        <v>0</v>
      </c>
      <c r="N834" s="69">
        <v>20</v>
      </c>
      <c r="O834" s="69" t="s">
        <v>23</v>
      </c>
      <c r="P834" s="70">
        <f t="shared" si="39"/>
        <v>3.3975499055403208E-4</v>
      </c>
      <c r="Q834" s="11">
        <v>1.1341465897525192E-4</v>
      </c>
      <c r="R834" s="12">
        <v>1.0749110639060221E-4</v>
      </c>
      <c r="S834" s="13">
        <v>1.1884922518817795E-4</v>
      </c>
      <c r="T834" s="12">
        <v>0</v>
      </c>
      <c r="U834" s="14">
        <v>3.3975499055403208E-4</v>
      </c>
    </row>
    <row r="835" spans="1:21" ht="16.5" thickTop="1" thickBot="1">
      <c r="A835" s="65" t="s">
        <v>1683</v>
      </c>
      <c r="B835" s="66" t="s">
        <v>1684</v>
      </c>
      <c r="C835" s="67">
        <v>2808</v>
      </c>
      <c r="D835" s="67">
        <v>8567</v>
      </c>
      <c r="E835" s="67">
        <f t="shared" si="38"/>
        <v>5687.5</v>
      </c>
      <c r="F835" s="68">
        <v>47467</v>
      </c>
      <c r="G835" s="68">
        <f t="shared" si="37"/>
        <v>53154.5</v>
      </c>
      <c r="H835" s="69">
        <v>2762</v>
      </c>
      <c r="I835" s="73">
        <v>964</v>
      </c>
      <c r="J835" s="69">
        <v>0</v>
      </c>
      <c r="K835" s="69">
        <v>300</v>
      </c>
      <c r="L835" s="69">
        <v>0</v>
      </c>
      <c r="M835" s="69">
        <v>0</v>
      </c>
      <c r="N835" s="69">
        <v>50</v>
      </c>
      <c r="O835" s="69" t="s">
        <v>30</v>
      </c>
      <c r="P835" s="70">
        <f t="shared" si="39"/>
        <v>2.5005835537263298E-3</v>
      </c>
      <c r="Q835" s="11">
        <v>8.4285207836421231E-4</v>
      </c>
      <c r="R835" s="12">
        <v>8.4825838814526653E-4</v>
      </c>
      <c r="S835" s="13">
        <v>6.9836197610573974E-4</v>
      </c>
      <c r="T835" s="12">
        <v>1.1111111111111112E-4</v>
      </c>
      <c r="U835" s="14">
        <v>2.5005835537263298E-3</v>
      </c>
    </row>
    <row r="836" spans="1:21" ht="16.5" thickTop="1" thickBot="1">
      <c r="A836" s="65" t="s">
        <v>1685</v>
      </c>
      <c r="B836" s="66" t="s">
        <v>1686</v>
      </c>
      <c r="C836" s="67">
        <v>1069</v>
      </c>
      <c r="D836" s="67">
        <v>843</v>
      </c>
      <c r="E836" s="67">
        <f t="shared" si="38"/>
        <v>956</v>
      </c>
      <c r="F836" s="68">
        <v>5240</v>
      </c>
      <c r="G836" s="68">
        <f t="shared" si="37"/>
        <v>6196</v>
      </c>
      <c r="H836" s="69">
        <v>380</v>
      </c>
      <c r="I836" s="73" t="s">
        <v>0</v>
      </c>
      <c r="J836" s="69">
        <v>0</v>
      </c>
      <c r="K836" s="69">
        <v>203</v>
      </c>
      <c r="L836" s="69">
        <v>0</v>
      </c>
      <c r="M836" s="69">
        <v>0</v>
      </c>
      <c r="N836" s="69">
        <v>8</v>
      </c>
      <c r="O836" s="69" t="s">
        <v>30</v>
      </c>
      <c r="P836" s="70">
        <f t="shared" si="39"/>
        <v>3.7517476826654319E-4</v>
      </c>
      <c r="Q836" s="11">
        <v>9.8247777282161618E-5</v>
      </c>
      <c r="R836" s="12">
        <v>1.1670462979551096E-4</v>
      </c>
      <c r="S836" s="13">
        <v>4.9111250077759476E-5</v>
      </c>
      <c r="T836" s="12">
        <v>1.1111111111111112E-4</v>
      </c>
      <c r="U836" s="14">
        <v>3.7517476826654319E-4</v>
      </c>
    </row>
    <row r="837" spans="1:21" ht="16.5" thickTop="1" thickBot="1">
      <c r="A837" s="65" t="s">
        <v>1687</v>
      </c>
      <c r="B837" s="66" t="s">
        <v>1688</v>
      </c>
      <c r="C837" s="67">
        <v>3858.91</v>
      </c>
      <c r="D837" s="67">
        <v>3700.9600000000009</v>
      </c>
      <c r="E837" s="67">
        <f t="shared" si="38"/>
        <v>3779.9350000000004</v>
      </c>
      <c r="F837" s="68">
        <v>9552</v>
      </c>
      <c r="G837" s="68">
        <f t="shared" ref="G837:G857" si="40">E837+F837</f>
        <v>13331.935000000001</v>
      </c>
      <c r="H837" s="69">
        <v>325</v>
      </c>
      <c r="I837" s="73">
        <v>28</v>
      </c>
      <c r="J837" s="69">
        <v>0</v>
      </c>
      <c r="K837" s="69">
        <v>50</v>
      </c>
      <c r="L837" s="69">
        <v>100</v>
      </c>
      <c r="M837" s="69">
        <v>0</v>
      </c>
      <c r="N837" s="69">
        <v>10</v>
      </c>
      <c r="O837" s="69" t="s">
        <v>23</v>
      </c>
      <c r="P837" s="70">
        <f t="shared" si="39"/>
        <v>4.8113786640888233E-4</v>
      </c>
      <c r="Q837" s="11">
        <v>2.113997709199896E-4</v>
      </c>
      <c r="R837" s="12">
        <v>9.9813170219844907E-5</v>
      </c>
      <c r="S837" s="13">
        <v>1.699249252690478E-4</v>
      </c>
      <c r="T837" s="12">
        <v>0</v>
      </c>
      <c r="U837" s="14">
        <v>4.8113786640888233E-4</v>
      </c>
    </row>
    <row r="838" spans="1:21" ht="25.5" thickTop="1" thickBot="1">
      <c r="A838" s="65" t="s">
        <v>1689</v>
      </c>
      <c r="B838" s="66" t="s">
        <v>1690</v>
      </c>
      <c r="C838" s="67">
        <v>18199</v>
      </c>
      <c r="D838" s="67">
        <v>17994</v>
      </c>
      <c r="E838" s="67">
        <f t="shared" ref="E838:E857" si="41">(C838+D838)/2</f>
        <v>18096.5</v>
      </c>
      <c r="F838" s="68">
        <v>3025</v>
      </c>
      <c r="G838" s="68">
        <f t="shared" si="40"/>
        <v>21121.5</v>
      </c>
      <c r="H838" s="69">
        <v>750</v>
      </c>
      <c r="I838" s="73">
        <v>724</v>
      </c>
      <c r="J838" s="69">
        <v>0</v>
      </c>
      <c r="K838" s="69">
        <v>0</v>
      </c>
      <c r="L838" s="69">
        <v>0</v>
      </c>
      <c r="M838" s="69">
        <v>0</v>
      </c>
      <c r="N838" s="69">
        <v>40</v>
      </c>
      <c r="O838" s="69" t="s">
        <v>30</v>
      </c>
      <c r="P838" s="70">
        <f t="shared" si="39"/>
        <v>1.0211263157217894E-3</v>
      </c>
      <c r="Q838" s="11">
        <v>3.3491614394208789E-4</v>
      </c>
      <c r="R838" s="12">
        <v>2.30338085122719E-4</v>
      </c>
      <c r="S838" s="13">
        <v>3.4476097554587151E-4</v>
      </c>
      <c r="T838" s="12">
        <v>1.1111111111111112E-4</v>
      </c>
      <c r="U838" s="14">
        <v>1.0211263157217894E-3</v>
      </c>
    </row>
    <row r="839" spans="1:21" ht="16.5" thickTop="1" thickBot="1">
      <c r="A839" s="65" t="s">
        <v>1691</v>
      </c>
      <c r="B839" s="66" t="s">
        <v>1692</v>
      </c>
      <c r="C839" s="67">
        <v>11193</v>
      </c>
      <c r="D839" s="67">
        <v>11633</v>
      </c>
      <c r="E839" s="67">
        <f t="shared" si="41"/>
        <v>11413</v>
      </c>
      <c r="F839" s="68">
        <v>6636</v>
      </c>
      <c r="G839" s="68">
        <f t="shared" si="40"/>
        <v>18049</v>
      </c>
      <c r="H839" s="69">
        <v>900</v>
      </c>
      <c r="I839" s="73">
        <v>478</v>
      </c>
      <c r="J839" s="69"/>
      <c r="K839" s="69">
        <v>10</v>
      </c>
      <c r="L839" s="69"/>
      <c r="M839" s="69"/>
      <c r="N839" s="69">
        <v>10</v>
      </c>
      <c r="O839" s="69" t="s">
        <v>30</v>
      </c>
      <c r="P839" s="70">
        <f t="shared" ref="P839:P857" si="42">$U839</f>
        <v>9.2000288948996937E-4</v>
      </c>
      <c r="Q839" s="11">
        <v>2.8619659976851763E-4</v>
      </c>
      <c r="R839" s="12">
        <v>2.7026335321065698E-4</v>
      </c>
      <c r="S839" s="13">
        <v>2.5243182539968372E-4</v>
      </c>
      <c r="T839" s="12">
        <v>1.1111111111111112E-4</v>
      </c>
      <c r="U839" s="14">
        <v>9.2000288948996937E-4</v>
      </c>
    </row>
    <row r="840" spans="1:21" ht="16.5" thickTop="1" thickBot="1">
      <c r="A840" s="65" t="s">
        <v>1693</v>
      </c>
      <c r="B840" s="66" t="s">
        <v>1694</v>
      </c>
      <c r="C840" s="67">
        <v>10422.99</v>
      </c>
      <c r="D840" s="67">
        <v>12687</v>
      </c>
      <c r="E840" s="67">
        <f t="shared" si="41"/>
        <v>11554.994999999999</v>
      </c>
      <c r="F840" s="68">
        <v>22331</v>
      </c>
      <c r="G840" s="68">
        <f t="shared" si="40"/>
        <v>33885.994999999995</v>
      </c>
      <c r="H840" s="69">
        <v>380</v>
      </c>
      <c r="I840" s="73">
        <v>201</v>
      </c>
      <c r="J840" s="69">
        <v>0</v>
      </c>
      <c r="K840" s="69">
        <v>20</v>
      </c>
      <c r="L840" s="69">
        <v>150</v>
      </c>
      <c r="M840" s="69">
        <v>0</v>
      </c>
      <c r="N840" s="69">
        <v>15</v>
      </c>
      <c r="O840" s="69" t="s">
        <v>23</v>
      </c>
      <c r="P840" s="70">
        <f t="shared" si="42"/>
        <v>8.1375202643608731E-4</v>
      </c>
      <c r="Q840" s="11">
        <v>5.3731821977799253E-4</v>
      </c>
      <c r="R840" s="12">
        <v>1.0749110639060221E-4</v>
      </c>
      <c r="S840" s="13">
        <v>1.6894270026749262E-4</v>
      </c>
      <c r="T840" s="12">
        <v>0</v>
      </c>
      <c r="U840" s="14">
        <v>8.1375202643608731E-4</v>
      </c>
    </row>
    <row r="841" spans="1:21" ht="16.5" thickTop="1" thickBot="1">
      <c r="A841" s="65" t="s">
        <v>1695</v>
      </c>
      <c r="B841" s="66" t="s">
        <v>1696</v>
      </c>
      <c r="C841" s="67">
        <v>20675</v>
      </c>
      <c r="D841" s="67">
        <v>23902.5</v>
      </c>
      <c r="E841" s="67">
        <f t="shared" si="41"/>
        <v>22288.75</v>
      </c>
      <c r="F841" s="68">
        <v>73931</v>
      </c>
      <c r="G841" s="68">
        <f t="shared" si="40"/>
        <v>96219.75</v>
      </c>
      <c r="H841" s="69">
        <v>2864</v>
      </c>
      <c r="I841" s="73">
        <v>705</v>
      </c>
      <c r="J841" s="69">
        <v>0</v>
      </c>
      <c r="K841" s="69">
        <v>229</v>
      </c>
      <c r="L841" s="69">
        <v>1415</v>
      </c>
      <c r="M841" s="69">
        <v>0</v>
      </c>
      <c r="N841" s="69">
        <v>105</v>
      </c>
      <c r="O841" s="69" t="s">
        <v>30</v>
      </c>
      <c r="P841" s="70">
        <f t="shared" si="42"/>
        <v>3.7805415490794756E-3</v>
      </c>
      <c r="Q841" s="11">
        <v>1.5257224932448789E-3</v>
      </c>
      <c r="R841" s="12">
        <v>8.7958436772195628E-4</v>
      </c>
      <c r="S841" s="13">
        <v>1.264123577001529E-3</v>
      </c>
      <c r="T841" s="12">
        <v>1.1111111111111112E-4</v>
      </c>
      <c r="U841" s="14">
        <v>3.7805415490794756E-3</v>
      </c>
    </row>
    <row r="842" spans="1:21" ht="16.5" thickTop="1" thickBot="1">
      <c r="A842" s="65" t="s">
        <v>1697</v>
      </c>
      <c r="B842" s="66" t="s">
        <v>1698</v>
      </c>
      <c r="C842" s="67">
        <v>3378.5</v>
      </c>
      <c r="D842" s="67">
        <v>3398.5</v>
      </c>
      <c r="E842" s="67">
        <f t="shared" si="41"/>
        <v>3388.5</v>
      </c>
      <c r="F842" s="68">
        <v>12007</v>
      </c>
      <c r="G842" s="68">
        <f t="shared" si="40"/>
        <v>15395.5</v>
      </c>
      <c r="H842" s="69">
        <v>7500</v>
      </c>
      <c r="I842" s="73">
        <v>2149</v>
      </c>
      <c r="J842" s="69">
        <v>0</v>
      </c>
      <c r="K842" s="69">
        <v>20</v>
      </c>
      <c r="L842" s="69">
        <v>40</v>
      </c>
      <c r="M842" s="69">
        <v>0</v>
      </c>
      <c r="N842" s="69">
        <v>45</v>
      </c>
      <c r="O842" s="69" t="s">
        <v>30</v>
      </c>
      <c r="P842" s="70">
        <f t="shared" si="42"/>
        <v>3.7695094292759684E-3</v>
      </c>
      <c r="Q842" s="11">
        <v>2.4412099017874744E-4</v>
      </c>
      <c r="R842" s="12">
        <v>2.3033808512271901E-3</v>
      </c>
      <c r="S842" s="13">
        <v>1.1108964767589193E-3</v>
      </c>
      <c r="T842" s="12">
        <v>1.1111111111111112E-4</v>
      </c>
      <c r="U842" s="14">
        <v>3.7695094292759684E-3</v>
      </c>
    </row>
    <row r="843" spans="1:21" ht="16.5" thickTop="1" thickBot="1">
      <c r="A843" s="65" t="s">
        <v>1699</v>
      </c>
      <c r="B843" s="66" t="s">
        <v>1700</v>
      </c>
      <c r="C843" s="67">
        <v>28967</v>
      </c>
      <c r="D843" s="67">
        <v>35805</v>
      </c>
      <c r="E843" s="67">
        <f t="shared" si="41"/>
        <v>32386</v>
      </c>
      <c r="F843" s="68">
        <v>65047</v>
      </c>
      <c r="G843" s="68">
        <f t="shared" si="40"/>
        <v>97433</v>
      </c>
      <c r="H843" s="69">
        <v>1066</v>
      </c>
      <c r="I843" s="73">
        <v>349</v>
      </c>
      <c r="J843" s="69">
        <v>0</v>
      </c>
      <c r="K843" s="69">
        <v>250</v>
      </c>
      <c r="L843" s="69">
        <v>0</v>
      </c>
      <c r="M843" s="69">
        <v>0</v>
      </c>
      <c r="N843" s="69">
        <v>30</v>
      </c>
      <c r="O843" s="69" t="s">
        <v>23</v>
      </c>
      <c r="P843" s="70">
        <f t="shared" si="42"/>
        <v>2.2210376426163815E-3</v>
      </c>
      <c r="Q843" s="11">
        <v>1.5449605687431979E-3</v>
      </c>
      <c r="R843" s="12">
        <v>3.2738719832109132E-4</v>
      </c>
      <c r="S843" s="13">
        <v>3.4868987555209226E-4</v>
      </c>
      <c r="T843" s="12">
        <v>0</v>
      </c>
      <c r="U843" s="14">
        <v>2.2210376426163815E-3</v>
      </c>
    </row>
    <row r="844" spans="1:21" ht="16.5" thickTop="1" thickBot="1">
      <c r="A844" s="65" t="s">
        <v>1701</v>
      </c>
      <c r="B844" s="66" t="s">
        <v>1702</v>
      </c>
      <c r="C844" s="67">
        <v>1884.05</v>
      </c>
      <c r="D844" s="67">
        <v>2579.25</v>
      </c>
      <c r="E844" s="67">
        <f t="shared" si="41"/>
        <v>2231.65</v>
      </c>
      <c r="F844" s="68">
        <v>63131</v>
      </c>
      <c r="G844" s="68">
        <f t="shared" si="40"/>
        <v>65362.65</v>
      </c>
      <c r="H844" s="69">
        <v>1980</v>
      </c>
      <c r="I844" s="73">
        <v>1160</v>
      </c>
      <c r="J844" s="69">
        <v>0</v>
      </c>
      <c r="K844" s="69">
        <v>420</v>
      </c>
      <c r="L844" s="69">
        <v>120</v>
      </c>
      <c r="M844" s="69">
        <v>0</v>
      </c>
      <c r="N844" s="69">
        <v>52</v>
      </c>
      <c r="O844" s="69" t="s">
        <v>30</v>
      </c>
      <c r="P844" s="70">
        <f t="shared" si="42"/>
        <v>2.5243447222629044E-3</v>
      </c>
      <c r="Q844" s="11">
        <v>1.0364323886010137E-3</v>
      </c>
      <c r="R844" s="12">
        <v>5.9887902131906942E-4</v>
      </c>
      <c r="S844" s="13">
        <v>7.7792220123171012E-4</v>
      </c>
      <c r="T844" s="12">
        <v>1.1111111111111112E-4</v>
      </c>
      <c r="U844" s="14">
        <v>2.5243447222629044E-3</v>
      </c>
    </row>
    <row r="845" spans="1:21" ht="16.5" thickTop="1" thickBot="1">
      <c r="A845" s="65" t="s">
        <v>1703</v>
      </c>
      <c r="B845" s="66" t="s">
        <v>1704</v>
      </c>
      <c r="C845" s="67">
        <v>1555</v>
      </c>
      <c r="D845" s="67">
        <v>1579</v>
      </c>
      <c r="E845" s="67">
        <f t="shared" si="41"/>
        <v>1567</v>
      </c>
      <c r="F845" s="68">
        <v>2278</v>
      </c>
      <c r="G845" s="68">
        <f t="shared" si="40"/>
        <v>3845</v>
      </c>
      <c r="H845" s="69">
        <v>780</v>
      </c>
      <c r="I845" s="73">
        <v>408</v>
      </c>
      <c r="J845" s="69">
        <v>0</v>
      </c>
      <c r="K845" s="69">
        <v>750</v>
      </c>
      <c r="L845" s="69">
        <v>0</v>
      </c>
      <c r="M845" s="69">
        <v>0</v>
      </c>
      <c r="N845" s="69">
        <v>110</v>
      </c>
      <c r="O845" s="69" t="s">
        <v>30</v>
      </c>
      <c r="P845" s="70">
        <f t="shared" si="42"/>
        <v>8.4184607336218291E-4</v>
      </c>
      <c r="Q845" s="11">
        <v>6.096880304227105E-5</v>
      </c>
      <c r="R845" s="12">
        <v>2.3955160852762777E-4</v>
      </c>
      <c r="S845" s="13">
        <v>4.3021455068117302E-4</v>
      </c>
      <c r="T845" s="12">
        <v>1.1111111111111112E-4</v>
      </c>
      <c r="U845" s="14">
        <v>8.4184607336218291E-4</v>
      </c>
    </row>
    <row r="846" spans="1:21" ht="16.5" thickTop="1" thickBot="1">
      <c r="A846" s="65" t="s">
        <v>1705</v>
      </c>
      <c r="B846" s="66" t="s">
        <v>1706</v>
      </c>
      <c r="C846" s="67">
        <v>32829</v>
      </c>
      <c r="D846" s="67">
        <v>35249</v>
      </c>
      <c r="E846" s="67">
        <f t="shared" si="41"/>
        <v>34039</v>
      </c>
      <c r="F846" s="68">
        <v>31103</v>
      </c>
      <c r="G846" s="68">
        <f t="shared" si="40"/>
        <v>65142</v>
      </c>
      <c r="H846" s="69">
        <v>280</v>
      </c>
      <c r="I846" s="73">
        <v>204</v>
      </c>
      <c r="J846" s="69">
        <v>0</v>
      </c>
      <c r="K846" s="69">
        <v>26</v>
      </c>
      <c r="L846" s="69">
        <v>0</v>
      </c>
      <c r="M846" s="69">
        <v>0</v>
      </c>
      <c r="N846" s="69">
        <v>5</v>
      </c>
      <c r="O846" s="69" t="s">
        <v>30</v>
      </c>
      <c r="P846" s="70">
        <f t="shared" si="42"/>
        <v>1.2614688159819729E-3</v>
      </c>
      <c r="Q846" s="11">
        <v>1.0329336197086141E-3</v>
      </c>
      <c r="R846" s="12">
        <v>8.5992885112481761E-5</v>
      </c>
      <c r="S846" s="13">
        <v>3.1431200049766064E-5</v>
      </c>
      <c r="T846" s="12">
        <v>1.1111111111111112E-4</v>
      </c>
      <c r="U846" s="14">
        <v>1.2614688159819729E-3</v>
      </c>
    </row>
    <row r="847" spans="1:21" ht="16.5" thickTop="1" thickBot="1">
      <c r="A847" s="65" t="s">
        <v>1707</v>
      </c>
      <c r="B847" s="66" t="s">
        <v>1708</v>
      </c>
      <c r="C847" s="67">
        <v>3964</v>
      </c>
      <c r="D847" s="67">
        <v>4137.5</v>
      </c>
      <c r="E847" s="67">
        <f t="shared" si="41"/>
        <v>4050.75</v>
      </c>
      <c r="F847" s="68">
        <v>2679</v>
      </c>
      <c r="G847" s="68">
        <f t="shared" si="40"/>
        <v>6729.75</v>
      </c>
      <c r="H847" s="69">
        <v>1842</v>
      </c>
      <c r="I847" s="73">
        <v>170</v>
      </c>
      <c r="J847" s="69">
        <v>0</v>
      </c>
      <c r="K847" s="69">
        <v>140</v>
      </c>
      <c r="L847" s="69">
        <v>0</v>
      </c>
      <c r="M847" s="69">
        <v>0</v>
      </c>
      <c r="N847" s="69">
        <v>10</v>
      </c>
      <c r="O847" s="69" t="s">
        <v>30</v>
      </c>
      <c r="P847" s="70">
        <f t="shared" si="42"/>
        <v>9.3675981038487759E-4</v>
      </c>
      <c r="Q847" s="11">
        <v>1.0671126196975905E-4</v>
      </c>
      <c r="R847" s="12">
        <v>5.6571033706139787E-4</v>
      </c>
      <c r="S847" s="13">
        <v>1.5322710024260957E-4</v>
      </c>
      <c r="T847" s="12">
        <v>1.1111111111111112E-4</v>
      </c>
      <c r="U847" s="14">
        <v>9.3675981038487759E-4</v>
      </c>
    </row>
    <row r="848" spans="1:21" ht="16.5" thickTop="1" thickBot="1">
      <c r="A848" s="65" t="s">
        <v>1709</v>
      </c>
      <c r="B848" s="66" t="s">
        <v>1710</v>
      </c>
      <c r="C848" s="67">
        <v>10</v>
      </c>
      <c r="D848" s="67">
        <v>65</v>
      </c>
      <c r="E848" s="67">
        <f t="shared" si="41"/>
        <v>37.5</v>
      </c>
      <c r="F848" s="68">
        <v>135</v>
      </c>
      <c r="G848" s="68">
        <f t="shared" si="40"/>
        <v>172.5</v>
      </c>
      <c r="H848" s="69">
        <v>25</v>
      </c>
      <c r="I848" s="73">
        <v>18</v>
      </c>
      <c r="J848" s="69">
        <v>0</v>
      </c>
      <c r="K848" s="69">
        <v>0</v>
      </c>
      <c r="L848" s="69">
        <v>0</v>
      </c>
      <c r="M848" s="69">
        <v>0</v>
      </c>
      <c r="N848" s="69">
        <v>4</v>
      </c>
      <c r="O848" s="69" t="s">
        <v>23</v>
      </c>
      <c r="P848" s="70">
        <f t="shared" si="42"/>
        <v>3.2022157602836691E-5</v>
      </c>
      <c r="Q848" s="11">
        <v>2.7352713978652164E-6</v>
      </c>
      <c r="R848" s="12">
        <v>7.6779361707573003E-6</v>
      </c>
      <c r="S848" s="13">
        <v>2.1608950034214171E-5</v>
      </c>
      <c r="T848" s="12">
        <v>0</v>
      </c>
      <c r="U848" s="14">
        <v>3.2022157602836691E-5</v>
      </c>
    </row>
    <row r="849" spans="1:21" ht="16.5" thickTop="1" thickBot="1">
      <c r="A849" s="65" t="s">
        <v>120</v>
      </c>
      <c r="B849" s="66" t="s">
        <v>1711</v>
      </c>
      <c r="C849" s="67">
        <v>6690.9000000000005</v>
      </c>
      <c r="D849" s="67">
        <v>5650.5</v>
      </c>
      <c r="E849" s="67">
        <f t="shared" si="41"/>
        <v>6170.7000000000007</v>
      </c>
      <c r="F849" s="68">
        <v>3698</v>
      </c>
      <c r="G849" s="68">
        <f t="shared" si="40"/>
        <v>9868.7000000000007</v>
      </c>
      <c r="H849" s="69">
        <v>1856</v>
      </c>
      <c r="I849" s="73">
        <v>1</v>
      </c>
      <c r="J849" s="69">
        <v>0</v>
      </c>
      <c r="K849" s="69">
        <v>304</v>
      </c>
      <c r="L849" s="69">
        <v>0</v>
      </c>
      <c r="M849" s="69">
        <v>0</v>
      </c>
      <c r="N849" s="69">
        <v>69</v>
      </c>
      <c r="O849" s="69" t="s">
        <v>30</v>
      </c>
      <c r="P849" s="70">
        <f t="shared" si="42"/>
        <v>1.4072960735858674E-3</v>
      </c>
      <c r="Q849" s="11">
        <v>1.564844802557244E-4</v>
      </c>
      <c r="R849" s="12">
        <v>5.7000998131702201E-4</v>
      </c>
      <c r="S849" s="13">
        <v>5.6969050090200995E-4</v>
      </c>
      <c r="T849" s="12">
        <v>1.1111111111111112E-4</v>
      </c>
      <c r="U849" s="14">
        <v>1.4072960735858674E-3</v>
      </c>
    </row>
    <row r="850" spans="1:21" ht="16.5" thickTop="1" thickBot="1">
      <c r="A850" s="65" t="s">
        <v>1712</v>
      </c>
      <c r="B850" s="66" t="s">
        <v>1713</v>
      </c>
      <c r="C850" s="67">
        <v>2285</v>
      </c>
      <c r="D850" s="67">
        <v>1029.5</v>
      </c>
      <c r="E850" s="67">
        <f t="shared" si="41"/>
        <v>1657.25</v>
      </c>
      <c r="F850" s="68">
        <v>5145</v>
      </c>
      <c r="G850" s="68">
        <f t="shared" si="40"/>
        <v>6802.25</v>
      </c>
      <c r="H850" s="69">
        <v>600</v>
      </c>
      <c r="I850" s="73">
        <v>294</v>
      </c>
      <c r="J850" s="69">
        <v>0</v>
      </c>
      <c r="K850" s="69">
        <v>160</v>
      </c>
      <c r="L850" s="69">
        <v>0</v>
      </c>
      <c r="M850" s="69">
        <v>0</v>
      </c>
      <c r="N850" s="69">
        <v>150</v>
      </c>
      <c r="O850" s="69" t="s">
        <v>30</v>
      </c>
      <c r="P850" s="70">
        <f t="shared" si="42"/>
        <v>8.4327924869516293E-4</v>
      </c>
      <c r="Q850" s="11">
        <v>1.0786086878915169E-4</v>
      </c>
      <c r="R850" s="12">
        <v>1.8427046809817521E-4</v>
      </c>
      <c r="S850" s="13">
        <v>4.4003680069672489E-4</v>
      </c>
      <c r="T850" s="12">
        <v>1.1111111111111112E-4</v>
      </c>
      <c r="U850" s="14">
        <v>8.4327924869516293E-4</v>
      </c>
    </row>
    <row r="851" spans="1:21" ht="16.5" thickTop="1" thickBot="1">
      <c r="A851" s="65" t="s">
        <v>1714</v>
      </c>
      <c r="B851" s="66" t="s">
        <v>1715</v>
      </c>
      <c r="C851" s="67">
        <v>4770</v>
      </c>
      <c r="D851" s="67">
        <v>5370</v>
      </c>
      <c r="E851" s="67">
        <f t="shared" si="41"/>
        <v>5070</v>
      </c>
      <c r="F851" s="68">
        <v>13145</v>
      </c>
      <c r="G851" s="68">
        <f t="shared" si="40"/>
        <v>18215</v>
      </c>
      <c r="H851" s="69">
        <v>1820</v>
      </c>
      <c r="I851" s="73">
        <v>1033</v>
      </c>
      <c r="J851" s="69"/>
      <c r="K851" s="69">
        <v>480</v>
      </c>
      <c r="L851" s="69">
        <v>120</v>
      </c>
      <c r="M851" s="69"/>
      <c r="N851" s="69">
        <v>190</v>
      </c>
      <c r="O851" s="69" t="s">
        <v>30</v>
      </c>
      <c r="P851" s="70">
        <f t="shared" si="42"/>
        <v>2.1493503691959147E-3</v>
      </c>
      <c r="Q851" s="11">
        <v>2.8882880296878205E-4</v>
      </c>
      <c r="R851" s="12">
        <v>5.5895375323113149E-4</v>
      </c>
      <c r="S851" s="13">
        <v>1.1904567018848897E-3</v>
      </c>
      <c r="T851" s="12">
        <v>1.1111111111111112E-4</v>
      </c>
      <c r="U851" s="14">
        <v>2.1493503691959147E-3</v>
      </c>
    </row>
    <row r="852" spans="1:21" ht="16.5" thickTop="1" thickBot="1">
      <c r="A852" s="65" t="s">
        <v>1716</v>
      </c>
      <c r="B852" s="66" t="s">
        <v>1717</v>
      </c>
      <c r="C852" s="67">
        <v>399</v>
      </c>
      <c r="D852" s="67">
        <v>614</v>
      </c>
      <c r="E852" s="67">
        <f t="shared" si="41"/>
        <v>506.5</v>
      </c>
      <c r="F852" s="68">
        <v>9497</v>
      </c>
      <c r="G852" s="68">
        <f t="shared" si="40"/>
        <v>10003.5</v>
      </c>
      <c r="H852" s="69">
        <v>1200</v>
      </c>
      <c r="I852" s="73" t="s">
        <v>0</v>
      </c>
      <c r="J852" s="69">
        <v>0</v>
      </c>
      <c r="K852" s="69">
        <v>0</v>
      </c>
      <c r="L852" s="69">
        <v>0</v>
      </c>
      <c r="M852" s="69">
        <v>0</v>
      </c>
      <c r="N852" s="69">
        <v>0</v>
      </c>
      <c r="O852" s="69" t="s">
        <v>23</v>
      </c>
      <c r="P852" s="70">
        <f t="shared" si="42"/>
        <v>5.2716289230385588E-4</v>
      </c>
      <c r="Q852" s="11">
        <v>1.5862195610750544E-4</v>
      </c>
      <c r="R852" s="12">
        <v>3.6854093619635042E-4</v>
      </c>
      <c r="S852" s="13">
        <v>0</v>
      </c>
      <c r="T852" s="12">
        <v>0</v>
      </c>
      <c r="U852" s="14">
        <v>5.2716289230385588E-4</v>
      </c>
    </row>
    <row r="853" spans="1:21" ht="16.5" thickTop="1" thickBot="1">
      <c r="A853" s="65" t="s">
        <v>1718</v>
      </c>
      <c r="B853" s="66" t="s">
        <v>1719</v>
      </c>
      <c r="C853" s="67">
        <v>5667</v>
      </c>
      <c r="D853" s="67">
        <v>6411</v>
      </c>
      <c r="E853" s="67">
        <f t="shared" si="41"/>
        <v>6039</v>
      </c>
      <c r="F853" s="68">
        <v>12085</v>
      </c>
      <c r="G853" s="68">
        <f t="shared" si="40"/>
        <v>18124</v>
      </c>
      <c r="H853" s="69">
        <v>2295</v>
      </c>
      <c r="I853" s="73">
        <v>230</v>
      </c>
      <c r="J853" s="69">
        <v>0</v>
      </c>
      <c r="K853" s="69">
        <v>278</v>
      </c>
      <c r="L853" s="69">
        <v>105</v>
      </c>
      <c r="M853" s="69">
        <v>5</v>
      </c>
      <c r="N853" s="69">
        <v>45</v>
      </c>
      <c r="O853" s="69" t="s">
        <v>23</v>
      </c>
      <c r="P853" s="70">
        <f t="shared" si="42"/>
        <v>1.318595629536577E-3</v>
      </c>
      <c r="Q853" s="11">
        <v>2.8738584820237203E-4</v>
      </c>
      <c r="R853" s="12">
        <v>7.6011568090497271E-4</v>
      </c>
      <c r="S853" s="13">
        <v>2.710941004292323E-4</v>
      </c>
      <c r="T853" s="12">
        <v>0</v>
      </c>
      <c r="U853" s="14">
        <v>1.318595629536577E-3</v>
      </c>
    </row>
    <row r="854" spans="1:21" ht="16.5" thickTop="1" thickBot="1">
      <c r="A854" s="65" t="s">
        <v>1720</v>
      </c>
      <c r="B854" s="66" t="s">
        <v>1721</v>
      </c>
      <c r="C854" s="67">
        <v>200</v>
      </c>
      <c r="D854" s="67">
        <v>160</v>
      </c>
      <c r="E854" s="67">
        <f t="shared" si="41"/>
        <v>180</v>
      </c>
      <c r="F854" s="68">
        <v>10754</v>
      </c>
      <c r="G854" s="68">
        <f t="shared" si="40"/>
        <v>10934</v>
      </c>
      <c r="H854" s="69">
        <v>400</v>
      </c>
      <c r="I854" s="73" t="s">
        <v>0</v>
      </c>
      <c r="J854" s="69">
        <v>0</v>
      </c>
      <c r="K854" s="69">
        <v>220</v>
      </c>
      <c r="L854" s="69">
        <v>0</v>
      </c>
      <c r="M854" s="69">
        <v>0</v>
      </c>
      <c r="N854" s="69">
        <v>15</v>
      </c>
      <c r="O854" s="69" t="s">
        <v>23</v>
      </c>
      <c r="P854" s="70">
        <f t="shared" si="42"/>
        <v>3.4533479382006918E-4</v>
      </c>
      <c r="Q854" s="11">
        <v>1.7337656501019289E-4</v>
      </c>
      <c r="R854" s="12">
        <v>1.2284697873211681E-4</v>
      </c>
      <c r="S854" s="13">
        <v>4.9111250077759476E-5</v>
      </c>
      <c r="T854" s="12">
        <v>0</v>
      </c>
      <c r="U854" s="14">
        <v>3.4533479382006918E-4</v>
      </c>
    </row>
    <row r="855" spans="1:21" ht="25.5" thickTop="1" thickBot="1">
      <c r="A855" s="65" t="s">
        <v>1722</v>
      </c>
      <c r="B855" s="66" t="s">
        <v>1723</v>
      </c>
      <c r="C855" s="67">
        <v>1912</v>
      </c>
      <c r="D855" s="67">
        <v>2337</v>
      </c>
      <c r="E855" s="67">
        <f t="shared" si="41"/>
        <v>2124.5</v>
      </c>
      <c r="F855" s="68">
        <v>4095</v>
      </c>
      <c r="G855" s="68">
        <f t="shared" si="40"/>
        <v>6219.5</v>
      </c>
      <c r="H855" s="69">
        <v>1295</v>
      </c>
      <c r="I855" s="73">
        <v>428</v>
      </c>
      <c r="J855" s="69">
        <v>0</v>
      </c>
      <c r="K855" s="69">
        <v>32</v>
      </c>
      <c r="L855" s="69">
        <v>0</v>
      </c>
      <c r="M855" s="69">
        <v>0</v>
      </c>
      <c r="N855" s="69">
        <v>13</v>
      </c>
      <c r="O855" s="69" t="s">
        <v>30</v>
      </c>
      <c r="P855" s="70">
        <f t="shared" si="42"/>
        <v>9.5712071376808944E-4</v>
      </c>
      <c r="Q855" s="11">
        <v>9.8620408458102683E-5</v>
      </c>
      <c r="R855" s="12">
        <v>3.9771709364522814E-4</v>
      </c>
      <c r="S855" s="13">
        <v>3.4967210055364748E-4</v>
      </c>
      <c r="T855" s="12">
        <v>1.1111111111111112E-4</v>
      </c>
      <c r="U855" s="14">
        <v>9.5712071376808944E-4</v>
      </c>
    </row>
    <row r="856" spans="1:21" ht="16.5" thickTop="1" thickBot="1">
      <c r="A856" s="65" t="s">
        <v>1724</v>
      </c>
      <c r="B856" s="66" t="s">
        <v>1725</v>
      </c>
      <c r="C856" s="67">
        <v>195</v>
      </c>
      <c r="D856" s="67">
        <v>340</v>
      </c>
      <c r="E856" s="67">
        <f t="shared" si="41"/>
        <v>267.5</v>
      </c>
      <c r="F856" s="68">
        <v>10146</v>
      </c>
      <c r="G856" s="68">
        <f t="shared" si="40"/>
        <v>10413.5</v>
      </c>
      <c r="H856" s="69">
        <v>125</v>
      </c>
      <c r="I856" s="73">
        <v>28</v>
      </c>
      <c r="J856" s="69">
        <v>0</v>
      </c>
      <c r="K856" s="69">
        <v>40</v>
      </c>
      <c r="L856" s="69">
        <v>0</v>
      </c>
      <c r="M856" s="69">
        <v>0</v>
      </c>
      <c r="N856" s="69">
        <v>0</v>
      </c>
      <c r="O856" s="69" t="s">
        <v>23</v>
      </c>
      <c r="P856" s="70">
        <f t="shared" si="42"/>
        <v>2.614641368247857E-4</v>
      </c>
      <c r="Q856" s="11">
        <v>1.6512318087924305E-4</v>
      </c>
      <c r="R856" s="12">
        <v>3.8389680853786498E-5</v>
      </c>
      <c r="S856" s="13">
        <v>5.7951275091756179E-5</v>
      </c>
      <c r="T856" s="12">
        <v>0</v>
      </c>
      <c r="U856" s="14">
        <v>2.614641368247857E-4</v>
      </c>
    </row>
    <row r="857" spans="1:21" ht="16.5" thickTop="1" thickBot="1">
      <c r="A857" s="65" t="s">
        <v>1726</v>
      </c>
      <c r="B857" s="66" t="s">
        <v>1727</v>
      </c>
      <c r="C857" s="67">
        <v>9</v>
      </c>
      <c r="D857" s="67">
        <v>33</v>
      </c>
      <c r="E857" s="67">
        <f t="shared" si="41"/>
        <v>21</v>
      </c>
      <c r="F857" s="68">
        <v>1325</v>
      </c>
      <c r="G857" s="68">
        <f t="shared" si="40"/>
        <v>1346</v>
      </c>
      <c r="H857" s="69">
        <v>200</v>
      </c>
      <c r="I857" s="73">
        <v>164</v>
      </c>
      <c r="J857" s="69">
        <v>0</v>
      </c>
      <c r="K857" s="69">
        <v>90</v>
      </c>
      <c r="L857" s="69">
        <v>0</v>
      </c>
      <c r="M857" s="69">
        <v>0</v>
      </c>
      <c r="N857" s="69">
        <v>4</v>
      </c>
      <c r="O857" s="69" t="s">
        <v>23</v>
      </c>
      <c r="P857" s="70">
        <f t="shared" si="42"/>
        <v>2.5563813486601282E-4</v>
      </c>
      <c r="Q857" s="11">
        <v>2.1343045226241049E-5</v>
      </c>
      <c r="R857" s="12">
        <v>6.1423489366058403E-5</v>
      </c>
      <c r="S857" s="13">
        <v>1.7287160027371336E-4</v>
      </c>
      <c r="T857" s="12">
        <v>0</v>
      </c>
      <c r="U857" s="14">
        <v>2.5563813486601282E-4</v>
      </c>
    </row>
    <row r="858" spans="1:21" ht="16.5" thickTop="1" thickBot="1">
      <c r="A858" s="6" t="s">
        <v>1728</v>
      </c>
      <c r="B858" s="6"/>
      <c r="C858" s="9">
        <v>7960515.2399999993</v>
      </c>
      <c r="D858" s="9">
        <v>8616692.7300000004</v>
      </c>
      <c r="E858" s="9">
        <v>8288603.9850000013</v>
      </c>
      <c r="F858" s="9">
        <v>13784160</v>
      </c>
      <c r="G858" s="10">
        <v>22072763.985000018</v>
      </c>
      <c r="H858" s="10">
        <v>976825</v>
      </c>
      <c r="I858" s="37">
        <v>124094</v>
      </c>
      <c r="J858" s="36">
        <v>3098</v>
      </c>
      <c r="K858" s="10">
        <v>86565</v>
      </c>
      <c r="L858" s="10">
        <v>31037</v>
      </c>
      <c r="M858" s="10">
        <v>6798</v>
      </c>
      <c r="N858" s="10">
        <v>53837</v>
      </c>
      <c r="O858" s="10">
        <v>0</v>
      </c>
      <c r="P858" s="28">
        <v>1.0000000000000004</v>
      </c>
      <c r="Q858" s="28">
        <v>0.34999999999999981</v>
      </c>
      <c r="R858" s="28">
        <v>0.3</v>
      </c>
      <c r="S858" s="28">
        <v>0.3</v>
      </c>
      <c r="T858" s="28">
        <v>0.05</v>
      </c>
      <c r="U858" s="28">
        <v>1.0000000000000004</v>
      </c>
    </row>
    <row r="859" spans="1:21" ht="15.75" thickTop="1">
      <c r="A859" s="18"/>
      <c r="B859" s="19"/>
      <c r="C859" s="20"/>
      <c r="D859" s="20"/>
      <c r="E859" s="20"/>
      <c r="F859" s="21"/>
      <c r="G859" s="21"/>
      <c r="H859" s="21"/>
      <c r="I859" s="35"/>
      <c r="J859" s="22"/>
      <c r="K859" s="22"/>
      <c r="L859" s="22"/>
      <c r="M859" s="22"/>
      <c r="N859" s="22"/>
      <c r="O859" s="22"/>
      <c r="P859" s="23"/>
      <c r="Q859" s="24"/>
      <c r="R859" s="24"/>
      <c r="S859" s="24"/>
      <c r="T859" s="24"/>
      <c r="U859" s="24"/>
    </row>
    <row r="860" spans="1:21">
      <c r="A860" s="18"/>
      <c r="B860" s="19"/>
      <c r="C860" s="20"/>
      <c r="D860" s="20"/>
      <c r="E860" s="20"/>
      <c r="F860" s="21"/>
      <c r="G860" s="21"/>
      <c r="H860" s="21"/>
      <c r="I860" s="35"/>
      <c r="J860" s="22"/>
      <c r="K860" s="22"/>
      <c r="L860" s="22"/>
      <c r="M860" s="22"/>
      <c r="N860" s="22"/>
      <c r="O860" s="22"/>
      <c r="P860" s="23"/>
      <c r="Q860" s="24"/>
      <c r="R860" s="24"/>
      <c r="S860" s="24"/>
      <c r="T860" s="24"/>
      <c r="U860" s="24"/>
    </row>
    <row r="861" spans="1:21">
      <c r="A861" s="18"/>
      <c r="B861" s="19"/>
      <c r="C861" s="20"/>
      <c r="D861" s="20"/>
      <c r="E861" s="20"/>
      <c r="F861" s="21"/>
      <c r="G861" s="21"/>
      <c r="H861" s="21"/>
      <c r="I861" s="21"/>
      <c r="J861" s="22"/>
      <c r="K861" s="22"/>
      <c r="L861" s="22"/>
      <c r="M861" s="22"/>
      <c r="N861" s="22"/>
      <c r="O861" s="22"/>
      <c r="P861" s="23"/>
      <c r="Q861" s="24"/>
      <c r="R861" s="24"/>
      <c r="S861" s="24"/>
      <c r="T861" s="24"/>
      <c r="U861" s="24"/>
    </row>
    <row r="862" spans="1:21">
      <c r="A862" s="18"/>
      <c r="B862" s="19"/>
      <c r="C862" s="20"/>
      <c r="D862" s="20"/>
      <c r="E862" s="20"/>
      <c r="F862" s="21"/>
      <c r="G862" s="21"/>
      <c r="H862" s="21"/>
      <c r="I862" s="21"/>
      <c r="J862" s="22"/>
      <c r="K862" s="22"/>
      <c r="L862" s="22"/>
      <c r="M862" s="22"/>
      <c r="N862" s="22"/>
      <c r="O862" s="22"/>
      <c r="P862" s="23"/>
      <c r="Q862" s="24"/>
      <c r="R862" s="24"/>
      <c r="S862" s="24"/>
      <c r="T862" s="24"/>
      <c r="U862" s="24"/>
    </row>
    <row r="863" spans="1:21">
      <c r="A863" s="18"/>
      <c r="B863" s="19"/>
      <c r="C863" s="20"/>
      <c r="D863" s="20"/>
      <c r="E863" s="20"/>
      <c r="F863" s="21"/>
      <c r="G863" s="21"/>
      <c r="H863" s="21"/>
      <c r="I863" s="21"/>
      <c r="J863" s="22"/>
      <c r="K863" s="22"/>
      <c r="L863" s="22"/>
      <c r="M863" s="22"/>
      <c r="N863" s="22"/>
      <c r="O863" s="22"/>
      <c r="P863" s="23"/>
      <c r="Q863" s="24"/>
      <c r="R863" s="24"/>
      <c r="S863" s="24"/>
      <c r="T863" s="24"/>
      <c r="U863" s="24"/>
    </row>
    <row r="864" spans="1:21">
      <c r="A864" s="18"/>
      <c r="B864" s="19"/>
      <c r="C864" s="20"/>
      <c r="D864" s="20"/>
      <c r="E864" s="20"/>
      <c r="F864" s="21"/>
      <c r="G864" s="21"/>
      <c r="H864" s="21"/>
      <c r="I864" s="21"/>
      <c r="J864" s="22"/>
      <c r="K864" s="22"/>
      <c r="L864" s="22"/>
      <c r="M864" s="22"/>
      <c r="N864" s="22"/>
      <c r="O864" s="22"/>
      <c r="P864" s="23"/>
      <c r="Q864" s="24"/>
      <c r="R864" s="24"/>
      <c r="S864" s="24"/>
      <c r="T864" s="24"/>
      <c r="U864" s="24"/>
    </row>
    <row r="865" spans="1:21">
      <c r="A865" s="18"/>
      <c r="B865" s="19"/>
      <c r="C865" s="20"/>
      <c r="D865" s="20"/>
      <c r="E865" s="20"/>
      <c r="F865" s="21"/>
      <c r="G865" s="21"/>
      <c r="H865" s="21"/>
      <c r="I865" s="21"/>
      <c r="J865" s="22"/>
      <c r="K865" s="22"/>
      <c r="L865" s="22"/>
      <c r="M865" s="22"/>
      <c r="N865" s="22"/>
      <c r="O865" s="22"/>
      <c r="P865" s="23"/>
      <c r="Q865" s="24"/>
      <c r="R865" s="24"/>
      <c r="S865" s="24"/>
      <c r="T865" s="24"/>
      <c r="U865" s="24"/>
    </row>
    <row r="866" spans="1:21">
      <c r="A866" s="26"/>
      <c r="B866" s="26"/>
      <c r="C866" s="26"/>
      <c r="D866" s="26"/>
      <c r="E866" s="26"/>
      <c r="F866" s="26"/>
      <c r="G866" s="26"/>
      <c r="H866" s="26"/>
      <c r="I866" s="21"/>
      <c r="J866" s="26"/>
      <c r="K866" s="26"/>
      <c r="L866" s="26"/>
      <c r="M866" s="26"/>
      <c r="N866" s="26"/>
      <c r="O866" s="26"/>
      <c r="P866" s="27"/>
      <c r="Q866" s="27"/>
      <c r="R866" s="27"/>
      <c r="S866" s="27"/>
      <c r="T866" s="27"/>
      <c r="U866" s="27"/>
    </row>
    <row r="867" spans="1:2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7"/>
      <c r="Q867" s="27"/>
      <c r="R867" s="27"/>
      <c r="S867" s="27"/>
      <c r="T867" s="27"/>
      <c r="U867" s="27"/>
    </row>
    <row r="868" spans="1:2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7"/>
      <c r="Q868" s="27"/>
      <c r="R868" s="27"/>
      <c r="S868" s="27"/>
      <c r="T868" s="27"/>
      <c r="U868" s="27"/>
    </row>
    <row r="869" spans="1:2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7"/>
      <c r="Q869" s="27"/>
      <c r="R869" s="27"/>
      <c r="S869" s="27"/>
      <c r="T869" s="27"/>
      <c r="U869" s="27"/>
    </row>
    <row r="870" spans="1:2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7"/>
      <c r="Q870" s="27"/>
      <c r="R870" s="27"/>
      <c r="S870" s="27"/>
      <c r="T870" s="27"/>
      <c r="U870" s="27"/>
    </row>
    <row r="871" spans="1:2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7"/>
      <c r="Q871" s="27"/>
      <c r="R871" s="27"/>
      <c r="S871" s="27"/>
      <c r="T871" s="27"/>
      <c r="U871" s="27"/>
    </row>
    <row r="872" spans="1:2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7"/>
      <c r="Q872" s="27"/>
      <c r="R872" s="27"/>
      <c r="S872" s="27"/>
      <c r="T872" s="27"/>
      <c r="U872" s="27"/>
    </row>
    <row r="873" spans="1:2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7"/>
      <c r="Q873" s="27"/>
      <c r="R873" s="27"/>
      <c r="S873" s="27"/>
      <c r="T873" s="27"/>
      <c r="U873" s="27"/>
    </row>
    <row r="874" spans="1:2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7"/>
      <c r="Q874" s="27"/>
      <c r="R874" s="27"/>
      <c r="S874" s="27"/>
      <c r="T874" s="27"/>
      <c r="U874" s="27"/>
    </row>
    <row r="875" spans="1:2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7"/>
      <c r="Q875" s="27"/>
      <c r="R875" s="27"/>
      <c r="S875" s="27"/>
      <c r="T875" s="27"/>
      <c r="U875" s="27"/>
    </row>
    <row r="876" spans="1:2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7"/>
      <c r="Q876" s="27"/>
      <c r="R876" s="27"/>
      <c r="S876" s="27"/>
      <c r="T876" s="27"/>
      <c r="U876" s="27"/>
    </row>
    <row r="877" spans="1:2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7"/>
      <c r="Q877" s="27"/>
      <c r="R877" s="27"/>
      <c r="S877" s="27"/>
      <c r="T877" s="27"/>
      <c r="U877" s="27"/>
    </row>
    <row r="878" spans="1:2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7"/>
      <c r="Q878" s="27"/>
      <c r="R878" s="27"/>
      <c r="S878" s="27"/>
      <c r="T878" s="27"/>
      <c r="U878" s="27"/>
    </row>
    <row r="879" spans="1:2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7"/>
      <c r="Q879" s="27"/>
      <c r="R879" s="27"/>
      <c r="S879" s="27"/>
      <c r="T879" s="27"/>
      <c r="U879" s="27"/>
    </row>
    <row r="880" spans="1:2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7"/>
      <c r="Q880" s="27"/>
      <c r="R880" s="27"/>
      <c r="S880" s="27"/>
      <c r="T880" s="27"/>
      <c r="U880" s="27"/>
    </row>
    <row r="881" spans="1:2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7"/>
      <c r="Q881" s="27"/>
      <c r="R881" s="27"/>
      <c r="S881" s="27"/>
      <c r="T881" s="27"/>
      <c r="U881" s="27"/>
    </row>
    <row r="882" spans="1:2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7"/>
      <c r="Q882" s="27"/>
      <c r="R882" s="27"/>
      <c r="S882" s="27"/>
      <c r="T882" s="27"/>
      <c r="U882" s="27"/>
    </row>
    <row r="883" spans="1:2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7"/>
      <c r="Q883" s="27"/>
      <c r="R883" s="27"/>
      <c r="S883" s="27"/>
      <c r="T883" s="27"/>
      <c r="U883" s="27"/>
    </row>
    <row r="884" spans="1:2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7"/>
      <c r="Q884" s="27"/>
      <c r="R884" s="27"/>
      <c r="S884" s="27"/>
      <c r="T884" s="27"/>
      <c r="U884" s="27"/>
    </row>
    <row r="885" spans="1:2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7"/>
      <c r="Q885" s="27"/>
      <c r="R885" s="27"/>
      <c r="S885" s="27"/>
      <c r="T885" s="27"/>
      <c r="U885" s="27"/>
    </row>
    <row r="886" spans="1:2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7"/>
      <c r="Q886" s="27"/>
      <c r="R886" s="27"/>
      <c r="S886" s="27"/>
      <c r="T886" s="27"/>
      <c r="U886" s="27"/>
    </row>
    <row r="887" spans="1:2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7"/>
      <c r="Q887" s="27"/>
      <c r="R887" s="27"/>
      <c r="S887" s="27"/>
      <c r="T887" s="27"/>
      <c r="U887" s="27"/>
    </row>
    <row r="888" spans="1:2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7"/>
      <c r="Q888" s="27"/>
      <c r="R888" s="27"/>
      <c r="S888" s="27"/>
      <c r="T888" s="27"/>
      <c r="U888" s="27"/>
    </row>
    <row r="889" spans="1:2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7"/>
      <c r="Q889" s="27"/>
      <c r="R889" s="27"/>
      <c r="S889" s="27"/>
      <c r="T889" s="27"/>
      <c r="U889" s="27"/>
    </row>
    <row r="890" spans="1:2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7"/>
      <c r="Q890" s="27"/>
      <c r="R890" s="27"/>
      <c r="S890" s="27"/>
      <c r="T890" s="27"/>
      <c r="U890" s="27"/>
    </row>
    <row r="891" spans="1:2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7"/>
      <c r="Q891" s="27"/>
      <c r="R891" s="27"/>
      <c r="S891" s="27"/>
      <c r="T891" s="27"/>
      <c r="U891" s="27"/>
    </row>
    <row r="892" spans="1:2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7"/>
      <c r="Q892" s="27"/>
      <c r="R892" s="27"/>
      <c r="S892" s="27"/>
      <c r="T892" s="27"/>
      <c r="U892" s="27"/>
    </row>
    <row r="893" spans="1:2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7"/>
      <c r="Q893" s="27"/>
      <c r="R893" s="27"/>
      <c r="S893" s="27"/>
      <c r="T893" s="27"/>
      <c r="U893" s="27"/>
    </row>
  </sheetData>
  <mergeCells count="10">
    <mergeCell ref="A3:A4"/>
    <mergeCell ref="B3:B4"/>
    <mergeCell ref="C3:E3"/>
    <mergeCell ref="O3:O4"/>
    <mergeCell ref="P3:P4"/>
    <mergeCell ref="F3:F4"/>
    <mergeCell ref="G3:G4"/>
    <mergeCell ref="H3:H4"/>
    <mergeCell ref="I3:I4"/>
    <mergeCell ref="J3:N3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856"/>
  <sheetViews>
    <sheetView topLeftCell="B1" zoomScale="90" zoomScaleNormal="90" workbookViewId="0">
      <pane xSplit="7" ySplit="8" topLeftCell="I9" activePane="bottomRight" state="frozen"/>
      <selection activeCell="B1" sqref="B1"/>
      <selection pane="topRight" activeCell="I1" sqref="I1"/>
      <selection pane="bottomLeft" activeCell="B9" sqref="B9"/>
      <selection pane="bottomRight" activeCell="F12" sqref="F12"/>
    </sheetView>
  </sheetViews>
  <sheetFormatPr defaultRowHeight="15"/>
  <cols>
    <col min="1" max="1" width="4" style="16" bestFit="1" customWidth="1"/>
    <col min="2" max="2" width="10.7109375" style="16" customWidth="1"/>
    <col min="3" max="3" width="24.7109375" style="16" customWidth="1"/>
    <col min="4" max="5" width="9.140625" style="16"/>
    <col min="6" max="6" width="11.7109375" style="16" customWidth="1"/>
    <col min="7" max="19" width="9.140625" style="16"/>
    <col min="20" max="20" width="16.140625" style="16" customWidth="1"/>
    <col min="21" max="21" width="15.5703125" style="16" customWidth="1"/>
    <col min="23" max="16384" width="9.140625" style="16"/>
  </cols>
  <sheetData>
    <row r="1" spans="1:21">
      <c r="A1" s="49" t="s">
        <v>0</v>
      </c>
      <c r="B1" s="49"/>
      <c r="C1" s="45" t="s">
        <v>1733</v>
      </c>
      <c r="D1" s="31"/>
      <c r="E1" s="31"/>
      <c r="F1" s="29" t="s">
        <v>1729</v>
      </c>
      <c r="G1" s="29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46"/>
      <c r="U1" s="46"/>
    </row>
    <row r="2" spans="1:21" ht="15" customHeight="1">
      <c r="C2" s="98" t="s">
        <v>1</v>
      </c>
      <c r="D2" s="99" t="s">
        <v>5</v>
      </c>
      <c r="E2" s="96" t="s">
        <v>5</v>
      </c>
      <c r="F2" s="99" t="s">
        <v>6</v>
      </c>
      <c r="G2" s="96" t="s">
        <v>6</v>
      </c>
      <c r="H2" s="101" t="s">
        <v>7</v>
      </c>
      <c r="I2" s="101"/>
      <c r="J2" s="101"/>
      <c r="K2" s="101"/>
      <c r="L2" s="101"/>
      <c r="M2" s="101"/>
      <c r="N2" s="101"/>
      <c r="O2" s="101"/>
      <c r="P2" s="101"/>
      <c r="Q2" s="47"/>
      <c r="R2" s="98" t="s">
        <v>8</v>
      </c>
      <c r="S2" s="97" t="s">
        <v>8</v>
      </c>
      <c r="T2" s="102" t="s">
        <v>9</v>
      </c>
      <c r="U2" s="100" t="s">
        <v>9</v>
      </c>
    </row>
    <row r="3" spans="1:21" ht="36">
      <c r="B3" s="47" t="s">
        <v>1734</v>
      </c>
      <c r="C3" s="98"/>
      <c r="D3" s="99"/>
      <c r="E3" s="96"/>
      <c r="F3" s="99" t="s">
        <v>16</v>
      </c>
      <c r="G3" s="96" t="s">
        <v>16</v>
      </c>
      <c r="H3" s="48" t="s">
        <v>17</v>
      </c>
      <c r="I3" s="52" t="s">
        <v>17</v>
      </c>
      <c r="J3" s="48" t="s">
        <v>18</v>
      </c>
      <c r="K3" s="52" t="s">
        <v>18</v>
      </c>
      <c r="L3" s="48" t="s">
        <v>19</v>
      </c>
      <c r="M3" s="52" t="s">
        <v>19</v>
      </c>
      <c r="N3" s="48" t="s">
        <v>20</v>
      </c>
      <c r="O3" s="52" t="s">
        <v>20</v>
      </c>
      <c r="P3" s="48" t="s">
        <v>21</v>
      </c>
      <c r="Q3" s="52" t="s">
        <v>21</v>
      </c>
      <c r="R3" s="98"/>
      <c r="S3" s="97"/>
      <c r="T3" s="102"/>
      <c r="U3" s="100"/>
    </row>
    <row r="4" spans="1:21">
      <c r="A4" s="16">
        <v>1</v>
      </c>
      <c r="B4" s="51">
        <f>INDEX('Atual 2021 1'!X$5:X$857,MATCH($A4,('Atual 2021 1'!$Z$5:$Z$857),0))</f>
        <v>0</v>
      </c>
      <c r="C4" s="57" t="str">
        <f>INDEX('Atual 2021 1'!A$5:A$857,MATCH($A4,('Atual 2021 1'!$Z$5:$Z$857),0))</f>
        <v>Abadia dos Dourados</v>
      </c>
      <c r="D4" s="50">
        <f>INDEX('Atual 2021 1'!H$5:H$857,MATCH($A4,('Atual 2021 1'!$Z$5:$Z$857),0))</f>
        <v>815</v>
      </c>
      <c r="E4" s="54">
        <f>INDEX('Antigo 2020 2'!H$5:H$857,MATCH($A4,('Atual 2021 1'!$Z$5:$Z$857),0))</f>
        <v>822</v>
      </c>
      <c r="F4" s="50">
        <f>INDEX('Atual 2021 1'!I$5:I$857,MATCH($A4,('Atual 2021 1'!$Z$5:$Z$857),0))</f>
        <v>209</v>
      </c>
      <c r="G4" s="54">
        <f>INDEX('Antigo 2020 2'!I$5:I$857,MATCH($A4,('Atual 2021 1'!$Z$5:$Z$857),0))</f>
        <v>387</v>
      </c>
      <c r="H4" s="50">
        <f>INDEX('Atual 2021 1'!J$5:J$857,MATCH($A4,('Atual 2021 1'!$Z$5:$Z$857),0))</f>
        <v>0</v>
      </c>
      <c r="I4" s="54">
        <f>INDEX('Antigo 2020 2'!J$5:J$857,MATCH($A4,('Atual 2021 1'!$Z$5:$Z$857),0))</f>
        <v>0</v>
      </c>
      <c r="J4" s="50">
        <f>INDEX('Atual 2021 1'!K$5:K$857,MATCH($A4,('Atual 2021 1'!$Z$5:$Z$857),0))</f>
        <v>224</v>
      </c>
      <c r="K4" s="54">
        <f>INDEX('Antigo 2020 2'!K$5:K$857,MATCH($A4,('Atual 2021 1'!$Z$5:$Z$857),0))</f>
        <v>198</v>
      </c>
      <c r="L4" s="50">
        <f>INDEX('Atual 2021 1'!L$5:L$857,MATCH($A4,('Atual 2021 1'!$Z$5:$Z$857),0))</f>
        <v>0</v>
      </c>
      <c r="M4" s="54">
        <f>INDEX('Antigo 2020 2'!L$5:L$857,MATCH($A4,('Atual 2021 1'!$Z$5:$Z$857),0))</f>
        <v>0</v>
      </c>
      <c r="N4" s="50">
        <f>INDEX('Atual 2021 1'!M$5:M$857,MATCH($A4,('Atual 2021 1'!$Z$5:$Z$857),0))</f>
        <v>39</v>
      </c>
      <c r="O4" s="54">
        <f>INDEX('Antigo 2020 2'!M$5:M$857,MATCH($A4,('Atual 2021 1'!$Z$5:$Z$857),0))</f>
        <v>28</v>
      </c>
      <c r="P4" s="50">
        <f>INDEX('Atual 2021 1'!N$5:N$857,MATCH($A4,('Atual 2021 1'!$Z$5:$Z$857),0))</f>
        <v>5</v>
      </c>
      <c r="Q4" s="54">
        <f>INDEX('Antigo 2020 2'!N$5:N$857,MATCH($A4,('Atual 2021 1'!$Z$5:$Z$857),0))</f>
        <v>5</v>
      </c>
      <c r="R4" s="50" t="str">
        <f>INDEX('Atual 2021 1'!O$5:O$857,MATCH($A4,('Atual 2021 1'!$Z$5:$Z$857),0))</f>
        <v>Não</v>
      </c>
      <c r="S4" s="54" t="str">
        <f>INDEX('Antigo 2020 2'!O$5:O$857,MATCH($A4,('Atual 2021 1'!$Z$5:$Z$857),0))</f>
        <v>Não</v>
      </c>
      <c r="T4" s="53" t="e">
        <f>INDEX('Atual 2021 1'!P$5:P$857,MATCH($A4,('Atual 2021 1'!$Z$5:$Z$857),0))</f>
        <v>#DIV/0!</v>
      </c>
      <c r="U4" s="55">
        <f>INDEX('Antigo 2020 2'!P$5:P$857,MATCH($A4,('Atual 2021 1'!$Z$5:$Z$857),0))</f>
        <v>1.256187596057186E-3</v>
      </c>
    </row>
    <row r="5" spans="1:21">
      <c r="A5" s="16">
        <v>2</v>
      </c>
      <c r="B5" s="51">
        <f>INDEX('Atual 2021 1'!X$5:X$857,MATCH($A5,('Atual 2021 1'!$Z$5:$Z$857),0))</f>
        <v>0</v>
      </c>
      <c r="C5" s="57" t="str">
        <f>INDEX('Atual 2021 1'!A$5:A$857,MATCH($A5,('Atual 2021 1'!$Z$5:$Z$857),0))</f>
        <v>Abaeté</v>
      </c>
      <c r="D5" s="50">
        <f>INDEX('Atual 2021 1'!H$5:H$857,MATCH($A5,('Atual 2021 1'!$Z$5:$Z$857),0))</f>
        <v>517</v>
      </c>
      <c r="E5" s="54">
        <f>INDEX('Antigo 2020 2'!H$5:H$857,MATCH($A5,('Atual 2021 1'!$Z$5:$Z$857),0))</f>
        <v>517</v>
      </c>
      <c r="F5" s="50">
        <f>INDEX('Atual 2021 1'!I$5:I$857,MATCH($A5,('Atual 2021 1'!$Z$5:$Z$857),0))</f>
        <v>110</v>
      </c>
      <c r="G5" s="54">
        <f>INDEX('Antigo 2020 2'!I$5:I$857,MATCH($A5,('Atual 2021 1'!$Z$5:$Z$857),0))</f>
        <v>159</v>
      </c>
      <c r="H5" s="50">
        <f>INDEX('Atual 2021 1'!J$5:J$857,MATCH($A5,('Atual 2021 1'!$Z$5:$Z$857),0))</f>
        <v>0</v>
      </c>
      <c r="I5" s="54">
        <f>INDEX('Antigo 2020 2'!J$5:J$857,MATCH($A5,('Atual 2021 1'!$Z$5:$Z$857),0))</f>
        <v>0</v>
      </c>
      <c r="J5" s="50">
        <f>INDEX('Atual 2021 1'!K$5:K$857,MATCH($A5,('Atual 2021 1'!$Z$5:$Z$857),0))</f>
        <v>215</v>
      </c>
      <c r="K5" s="54">
        <f>INDEX('Antigo 2020 2'!K$5:K$857,MATCH($A5,('Atual 2021 1'!$Z$5:$Z$857),0))</f>
        <v>210</v>
      </c>
      <c r="L5" s="50">
        <f>INDEX('Atual 2021 1'!L$5:L$857,MATCH($A5,('Atual 2021 1'!$Z$5:$Z$857),0))</f>
        <v>0</v>
      </c>
      <c r="M5" s="54">
        <f>INDEX('Antigo 2020 2'!L$5:L$857,MATCH($A5,('Atual 2021 1'!$Z$5:$Z$857),0))</f>
        <v>0</v>
      </c>
      <c r="N5" s="50">
        <f>INDEX('Atual 2021 1'!M$5:M$857,MATCH($A5,('Atual 2021 1'!$Z$5:$Z$857),0))</f>
        <v>0</v>
      </c>
      <c r="O5" s="54">
        <f>INDEX('Antigo 2020 2'!M$5:M$857,MATCH($A5,('Atual 2021 1'!$Z$5:$Z$857),0))</f>
        <v>0</v>
      </c>
      <c r="P5" s="50">
        <f>INDEX('Atual 2021 1'!N$5:N$857,MATCH($A5,('Atual 2021 1'!$Z$5:$Z$857),0))</f>
        <v>20</v>
      </c>
      <c r="Q5" s="54">
        <f>INDEX('Antigo 2020 2'!N$5:N$857,MATCH($A5,('Atual 2021 1'!$Z$5:$Z$857),0))</f>
        <v>20</v>
      </c>
      <c r="R5" s="50" t="str">
        <f>INDEX('Atual 2021 1'!O$5:O$857,MATCH($A5,('Atual 2021 1'!$Z$5:$Z$857),0))</f>
        <v>Não</v>
      </c>
      <c r="S5" s="54" t="str">
        <f>INDEX('Antigo 2020 2'!O$5:O$857,MATCH($A5,('Atual 2021 1'!$Z$5:$Z$857),0))</f>
        <v>Não</v>
      </c>
      <c r="T5" s="53" t="e">
        <f>INDEX('Atual 2021 1'!P$5:P$857,MATCH($A5,('Atual 2021 1'!$Z$5:$Z$857),0))</f>
        <v>#DIV/0!</v>
      </c>
      <c r="U5" s="55">
        <f>INDEX('Antigo 2020 2'!P$5:P$857,MATCH($A5,('Atual 2021 1'!$Z$5:$Z$857),0))</f>
        <v>1.7038546271019714E-3</v>
      </c>
    </row>
    <row r="6" spans="1:21">
      <c r="A6" s="16">
        <v>3</v>
      </c>
      <c r="B6" s="51">
        <f>INDEX('Atual 2021 1'!X$5:X$857,MATCH($A6,('Atual 2021 1'!$Z$5:$Z$857),0))</f>
        <v>0</v>
      </c>
      <c r="C6" s="57" t="str">
        <f>INDEX('Atual 2021 1'!A$5:A$857,MATCH($A6,('Atual 2021 1'!$Z$5:$Z$857),0))</f>
        <v>Abre Campo</v>
      </c>
      <c r="D6" s="50">
        <f>INDEX('Atual 2021 1'!H$5:H$857,MATCH($A6,('Atual 2021 1'!$Z$5:$Z$857),0))</f>
        <v>1733</v>
      </c>
      <c r="E6" s="54">
        <f>INDEX('Antigo 2020 2'!H$5:H$857,MATCH($A6,('Atual 2021 1'!$Z$5:$Z$857),0))</f>
        <v>1702</v>
      </c>
      <c r="F6" s="50">
        <f>INDEX('Atual 2021 1'!I$5:I$857,MATCH($A6,('Atual 2021 1'!$Z$5:$Z$857),0))</f>
        <v>0</v>
      </c>
      <c r="G6" s="54">
        <f>INDEX('Antigo 2020 2'!I$5:I$857,MATCH($A6,('Atual 2021 1'!$Z$5:$Z$857),0))</f>
        <v>9</v>
      </c>
      <c r="H6" s="50">
        <f>INDEX('Atual 2021 1'!J$5:J$857,MATCH($A6,('Atual 2021 1'!$Z$5:$Z$857),0))</f>
        <v>0</v>
      </c>
      <c r="I6" s="54">
        <f>INDEX('Antigo 2020 2'!J$5:J$857,MATCH($A6,('Atual 2021 1'!$Z$5:$Z$857),0))</f>
        <v>0</v>
      </c>
      <c r="J6" s="50">
        <f>INDEX('Atual 2021 1'!K$5:K$857,MATCH($A6,('Atual 2021 1'!$Z$5:$Z$857),0))</f>
        <v>0</v>
      </c>
      <c r="K6" s="54">
        <f>INDEX('Antigo 2020 2'!K$5:K$857,MATCH($A6,('Atual 2021 1'!$Z$5:$Z$857),0))</f>
        <v>0</v>
      </c>
      <c r="L6" s="50">
        <f>INDEX('Atual 2021 1'!L$5:L$857,MATCH($A6,('Atual 2021 1'!$Z$5:$Z$857),0))</f>
        <v>0</v>
      </c>
      <c r="M6" s="54">
        <f>INDEX('Antigo 2020 2'!L$5:L$857,MATCH($A6,('Atual 2021 1'!$Z$5:$Z$857),0))</f>
        <v>0</v>
      </c>
      <c r="N6" s="50">
        <f>INDEX('Atual 2021 1'!M$5:M$857,MATCH($A6,('Atual 2021 1'!$Z$5:$Z$857),0))</f>
        <v>0</v>
      </c>
      <c r="O6" s="54">
        <f>INDEX('Antigo 2020 2'!M$5:M$857,MATCH($A6,('Atual 2021 1'!$Z$5:$Z$857),0))</f>
        <v>0</v>
      </c>
      <c r="P6" s="50">
        <f>INDEX('Atual 2021 1'!N$5:N$857,MATCH($A6,('Atual 2021 1'!$Z$5:$Z$857),0))</f>
        <v>11</v>
      </c>
      <c r="Q6" s="54">
        <f>INDEX('Antigo 2020 2'!N$5:N$857,MATCH($A6,('Atual 2021 1'!$Z$5:$Z$857),0))</f>
        <v>12</v>
      </c>
      <c r="R6" s="50" t="str">
        <f>INDEX('Atual 2021 1'!O$5:O$857,MATCH($A6,('Atual 2021 1'!$Z$5:$Z$857),0))</f>
        <v>Não</v>
      </c>
      <c r="S6" s="54" t="str">
        <f>INDEX('Antigo 2020 2'!O$5:O$857,MATCH($A6,('Atual 2021 1'!$Z$5:$Z$857),0))</f>
        <v>Não</v>
      </c>
      <c r="T6" s="53" t="e">
        <f>INDEX('Atual 2021 1'!P$5:P$857,MATCH($A6,('Atual 2021 1'!$Z$5:$Z$857),0))</f>
        <v>#DIV/0!</v>
      </c>
      <c r="U6" s="55">
        <f>INDEX('Antigo 2020 2'!P$5:P$857,MATCH($A6,('Atual 2021 1'!$Z$5:$Z$857),0))</f>
        <v>8.9883218761883054E-4</v>
      </c>
    </row>
    <row r="7" spans="1:21">
      <c r="A7" s="16">
        <v>4</v>
      </c>
      <c r="B7" s="51">
        <f>INDEX('Atual 2021 1'!X$5:X$857,MATCH($A7,('Atual 2021 1'!$Z$5:$Z$857),0))</f>
        <v>0</v>
      </c>
      <c r="C7" s="57" t="str">
        <f>INDEX('Atual 2021 1'!A$5:A$857,MATCH($A7,('Atual 2021 1'!$Z$5:$Z$857),0))</f>
        <v>Acaiaca</v>
      </c>
      <c r="D7" s="50">
        <f>INDEX('Atual 2021 1'!H$5:H$857,MATCH($A7,('Atual 2021 1'!$Z$5:$Z$857),0))</f>
        <v>635</v>
      </c>
      <c r="E7" s="54">
        <f>INDEX('Antigo 2020 2'!H$5:H$857,MATCH($A7,('Atual 2021 1'!$Z$5:$Z$857),0))</f>
        <v>635</v>
      </c>
      <c r="F7" s="50">
        <f>INDEX('Atual 2021 1'!I$5:I$857,MATCH($A7,('Atual 2021 1'!$Z$5:$Z$857),0))</f>
        <v>122</v>
      </c>
      <c r="G7" s="54">
        <f>INDEX('Antigo 2020 2'!I$5:I$857,MATCH($A7,('Atual 2021 1'!$Z$5:$Z$857),0))</f>
        <v>148</v>
      </c>
      <c r="H7" s="50">
        <f>INDEX('Atual 2021 1'!J$5:J$857,MATCH($A7,('Atual 2021 1'!$Z$5:$Z$857),0))</f>
        <v>0</v>
      </c>
      <c r="I7" s="54">
        <f>INDEX('Antigo 2020 2'!J$5:J$857,MATCH($A7,('Atual 2021 1'!$Z$5:$Z$857),0))</f>
        <v>0</v>
      </c>
      <c r="J7" s="50">
        <f>INDEX('Atual 2021 1'!K$5:K$857,MATCH($A7,('Atual 2021 1'!$Z$5:$Z$857),0))</f>
        <v>310</v>
      </c>
      <c r="K7" s="54">
        <f>INDEX('Antigo 2020 2'!K$5:K$857,MATCH($A7,('Atual 2021 1'!$Z$5:$Z$857),0))</f>
        <v>285</v>
      </c>
      <c r="L7" s="50">
        <f>INDEX('Atual 2021 1'!L$5:L$857,MATCH($A7,('Atual 2021 1'!$Z$5:$Z$857),0))</f>
        <v>0</v>
      </c>
      <c r="M7" s="54">
        <f>INDEX('Antigo 2020 2'!L$5:L$857,MATCH($A7,('Atual 2021 1'!$Z$5:$Z$857),0))</f>
        <v>0</v>
      </c>
      <c r="N7" s="50">
        <f>INDEX('Atual 2021 1'!M$5:M$857,MATCH($A7,('Atual 2021 1'!$Z$5:$Z$857),0))</f>
        <v>0</v>
      </c>
      <c r="O7" s="54">
        <f>INDEX('Antigo 2020 2'!M$5:M$857,MATCH($A7,('Atual 2021 1'!$Z$5:$Z$857),0))</f>
        <v>70</v>
      </c>
      <c r="P7" s="50">
        <f>INDEX('Atual 2021 1'!N$5:N$857,MATCH($A7,('Atual 2021 1'!$Z$5:$Z$857),0))</f>
        <v>28</v>
      </c>
      <c r="Q7" s="54">
        <f>INDEX('Antigo 2020 2'!N$5:N$857,MATCH($A7,('Atual 2021 1'!$Z$5:$Z$857),0))</f>
        <v>22</v>
      </c>
      <c r="R7" s="50" t="str">
        <f>INDEX('Atual 2021 1'!O$5:O$857,MATCH($A7,('Atual 2021 1'!$Z$5:$Z$857),0))</f>
        <v>Não</v>
      </c>
      <c r="S7" s="54" t="str">
        <f>INDEX('Antigo 2020 2'!O$5:O$857,MATCH($A7,('Atual 2021 1'!$Z$5:$Z$857),0))</f>
        <v>Não</v>
      </c>
      <c r="T7" s="53" t="e">
        <f>INDEX('Atual 2021 1'!P$5:P$857,MATCH($A7,('Atual 2021 1'!$Z$5:$Z$857),0))</f>
        <v>#DIV/0!</v>
      </c>
      <c r="U7" s="55">
        <f>INDEX('Antigo 2020 2'!P$5:P$857,MATCH($A7,('Atual 2021 1'!$Z$5:$Z$857),0))</f>
        <v>6.5068101443887182E-4</v>
      </c>
    </row>
    <row r="8" spans="1:21">
      <c r="A8" s="16">
        <v>5</v>
      </c>
      <c r="B8" s="51">
        <f>INDEX('Atual 2021 1'!X$5:X$857,MATCH($A8,('Atual 2021 1'!$Z$5:$Z$857),0))</f>
        <v>0</v>
      </c>
      <c r="C8" s="57" t="str">
        <f>INDEX('Atual 2021 1'!A$5:A$857,MATCH($A8,('Atual 2021 1'!$Z$5:$Z$857),0))</f>
        <v>Açucena</v>
      </c>
      <c r="D8" s="50">
        <f>INDEX('Atual 2021 1'!H$5:H$857,MATCH($A8,('Atual 2021 1'!$Z$5:$Z$857),0))</f>
        <v>530</v>
      </c>
      <c r="E8" s="54">
        <f>INDEX('Antigo 2020 2'!H$5:H$857,MATCH($A8,('Atual 2021 1'!$Z$5:$Z$857),0))</f>
        <v>600</v>
      </c>
      <c r="F8" s="50">
        <f>INDEX('Atual 2021 1'!I$5:I$857,MATCH($A8,('Atual 2021 1'!$Z$5:$Z$857),0))</f>
        <v>0</v>
      </c>
      <c r="G8" s="54" t="str">
        <f>INDEX('Antigo 2020 2'!I$5:I$857,MATCH($A8,('Atual 2021 1'!$Z$5:$Z$857),0))</f>
        <v/>
      </c>
      <c r="H8" s="50">
        <f>INDEX('Atual 2021 1'!J$5:J$857,MATCH($A8,('Atual 2021 1'!$Z$5:$Z$857),0))</f>
        <v>0</v>
      </c>
      <c r="I8" s="54">
        <f>INDEX('Antigo 2020 2'!J$5:J$857,MATCH($A8,('Atual 2021 1'!$Z$5:$Z$857),0))</f>
        <v>0</v>
      </c>
      <c r="J8" s="50">
        <f>INDEX('Atual 2021 1'!K$5:K$857,MATCH($A8,('Atual 2021 1'!$Z$5:$Z$857),0))</f>
        <v>0</v>
      </c>
      <c r="K8" s="54">
        <f>INDEX('Antigo 2020 2'!K$5:K$857,MATCH($A8,('Atual 2021 1'!$Z$5:$Z$857),0))</f>
        <v>82</v>
      </c>
      <c r="L8" s="50">
        <f>INDEX('Atual 2021 1'!L$5:L$857,MATCH($A8,('Atual 2021 1'!$Z$5:$Z$857),0))</f>
        <v>0</v>
      </c>
      <c r="M8" s="54">
        <f>INDEX('Antigo 2020 2'!L$5:L$857,MATCH($A8,('Atual 2021 1'!$Z$5:$Z$857),0))</f>
        <v>0</v>
      </c>
      <c r="N8" s="50">
        <f>INDEX('Atual 2021 1'!M$5:M$857,MATCH($A8,('Atual 2021 1'!$Z$5:$Z$857),0))</f>
        <v>2</v>
      </c>
      <c r="O8" s="54">
        <f>INDEX('Antigo 2020 2'!M$5:M$857,MATCH($A8,('Atual 2021 1'!$Z$5:$Z$857),0))</f>
        <v>32</v>
      </c>
      <c r="P8" s="50">
        <f>INDEX('Atual 2021 1'!N$5:N$857,MATCH($A8,('Atual 2021 1'!$Z$5:$Z$857),0))</f>
        <v>10</v>
      </c>
      <c r="Q8" s="54">
        <f>INDEX('Antigo 2020 2'!N$5:N$857,MATCH($A8,('Atual 2021 1'!$Z$5:$Z$857),0))</f>
        <v>9</v>
      </c>
      <c r="R8" s="50" t="str">
        <f>INDEX('Atual 2021 1'!O$5:O$857,MATCH($A8,('Atual 2021 1'!$Z$5:$Z$857),0))</f>
        <v>Sim</v>
      </c>
      <c r="S8" s="54" t="str">
        <f>INDEX('Antigo 2020 2'!O$5:O$857,MATCH($A8,('Atual 2021 1'!$Z$5:$Z$857),0))</f>
        <v>Sim</v>
      </c>
      <c r="T8" s="53" t="e">
        <f>INDEX('Atual 2021 1'!P$5:P$857,MATCH($A8,('Atual 2021 1'!$Z$5:$Z$857),0))</f>
        <v>#DIV/0!</v>
      </c>
      <c r="U8" s="55">
        <f>INDEX('Antigo 2020 2'!P$5:P$857,MATCH($A8,('Atual 2021 1'!$Z$5:$Z$857),0))</f>
        <v>1.0349578286414235E-3</v>
      </c>
    </row>
    <row r="9" spans="1:21">
      <c r="A9" s="16">
        <v>6</v>
      </c>
      <c r="B9" s="51">
        <f>INDEX('Atual 2021 1'!X$5:X$857,MATCH($A9,('Atual 2021 1'!$Z$5:$Z$857),0))</f>
        <v>0</v>
      </c>
      <c r="C9" s="57" t="str">
        <f>INDEX('Atual 2021 1'!A$5:A$857,MATCH($A9,('Atual 2021 1'!$Z$5:$Z$857),0))</f>
        <v>Água Boa</v>
      </c>
      <c r="D9" s="50">
        <f>INDEX('Atual 2021 1'!H$5:H$857,MATCH($A9,('Atual 2021 1'!$Z$5:$Z$857),0))</f>
        <v>2500</v>
      </c>
      <c r="E9" s="54">
        <f>INDEX('Antigo 2020 2'!H$5:H$857,MATCH($A9,('Atual 2021 1'!$Z$5:$Z$857),0))</f>
        <v>2500</v>
      </c>
      <c r="F9" s="50">
        <f>INDEX('Atual 2021 1'!I$5:I$857,MATCH($A9,('Atual 2021 1'!$Z$5:$Z$857),0))</f>
        <v>244</v>
      </c>
      <c r="G9" s="54">
        <f>INDEX('Antigo 2020 2'!I$5:I$857,MATCH($A9,('Atual 2021 1'!$Z$5:$Z$857),0))</f>
        <v>567</v>
      </c>
      <c r="H9" s="50">
        <f>INDEX('Atual 2021 1'!J$5:J$857,MATCH($A9,('Atual 2021 1'!$Z$5:$Z$857),0))</f>
        <v>0</v>
      </c>
      <c r="I9" s="54">
        <f>INDEX('Antigo 2020 2'!J$5:J$857,MATCH($A9,('Atual 2021 1'!$Z$5:$Z$857),0))</f>
        <v>0</v>
      </c>
      <c r="J9" s="50">
        <f>INDEX('Atual 2021 1'!K$5:K$857,MATCH($A9,('Atual 2021 1'!$Z$5:$Z$857),0))</f>
        <v>350</v>
      </c>
      <c r="K9" s="54">
        <f>INDEX('Antigo 2020 2'!K$5:K$857,MATCH($A9,('Atual 2021 1'!$Z$5:$Z$857),0))</f>
        <v>500</v>
      </c>
      <c r="L9" s="50">
        <f>INDEX('Atual 2021 1'!L$5:L$857,MATCH($A9,('Atual 2021 1'!$Z$5:$Z$857),0))</f>
        <v>0</v>
      </c>
      <c r="M9" s="54">
        <f>INDEX('Antigo 2020 2'!L$5:L$857,MATCH($A9,('Atual 2021 1'!$Z$5:$Z$857),0))</f>
        <v>60</v>
      </c>
      <c r="N9" s="50">
        <f>INDEX('Atual 2021 1'!M$5:M$857,MATCH($A9,('Atual 2021 1'!$Z$5:$Z$857),0))</f>
        <v>0</v>
      </c>
      <c r="O9" s="54">
        <f>INDEX('Antigo 2020 2'!M$5:M$857,MATCH($A9,('Atual 2021 1'!$Z$5:$Z$857),0))</f>
        <v>0</v>
      </c>
      <c r="P9" s="50">
        <f>INDEX('Atual 2021 1'!N$5:N$857,MATCH($A9,('Atual 2021 1'!$Z$5:$Z$857),0))</f>
        <v>400</v>
      </c>
      <c r="Q9" s="54">
        <f>INDEX('Antigo 2020 2'!N$5:N$857,MATCH($A9,('Atual 2021 1'!$Z$5:$Z$857),0))</f>
        <v>500</v>
      </c>
      <c r="R9" s="50" t="str">
        <f>INDEX('Atual 2021 1'!O$5:O$857,MATCH($A9,('Atual 2021 1'!$Z$5:$Z$857),0))</f>
        <v>Sim</v>
      </c>
      <c r="S9" s="54" t="str">
        <f>INDEX('Antigo 2020 2'!O$5:O$857,MATCH($A9,('Atual 2021 1'!$Z$5:$Z$857),0))</f>
        <v>Sim</v>
      </c>
      <c r="T9" s="53" t="e">
        <f>INDEX('Atual 2021 1'!P$5:P$857,MATCH($A9,('Atual 2021 1'!$Z$5:$Z$857),0))</f>
        <v>#DIV/0!</v>
      </c>
      <c r="U9" s="55">
        <f>INDEX('Antigo 2020 2'!P$5:P$857,MATCH($A9,('Atual 2021 1'!$Z$5:$Z$857),0))</f>
        <v>2.7261291948203186E-3</v>
      </c>
    </row>
    <row r="10" spans="1:21">
      <c r="A10" s="16">
        <v>7</v>
      </c>
      <c r="B10" s="51">
        <f>INDEX('Atual 2021 1'!X$5:X$857,MATCH($A10,('Atual 2021 1'!$Z$5:$Z$857),0))</f>
        <v>0</v>
      </c>
      <c r="C10" s="57" t="str">
        <f>INDEX('Atual 2021 1'!A$5:A$857,MATCH($A10,('Atual 2021 1'!$Z$5:$Z$857),0))</f>
        <v>Água Comprida</v>
      </c>
      <c r="D10" s="50">
        <f>INDEX('Atual 2021 1'!H$5:H$857,MATCH($A10,('Atual 2021 1'!$Z$5:$Z$857),0))</f>
        <v>200</v>
      </c>
      <c r="E10" s="54">
        <f>INDEX('Antigo 2020 2'!H$5:H$857,MATCH($A10,('Atual 2021 1'!$Z$5:$Z$857),0))</f>
        <v>200</v>
      </c>
      <c r="F10" s="50">
        <f>INDEX('Atual 2021 1'!I$5:I$857,MATCH($A10,('Atual 2021 1'!$Z$5:$Z$857),0))</f>
        <v>72</v>
      </c>
      <c r="G10" s="54">
        <f>INDEX('Antigo 2020 2'!I$5:I$857,MATCH($A10,('Atual 2021 1'!$Z$5:$Z$857),0))</f>
        <v>145</v>
      </c>
      <c r="H10" s="50">
        <f>INDEX('Atual 2021 1'!J$5:J$857,MATCH($A10,('Atual 2021 1'!$Z$5:$Z$857),0))</f>
        <v>0</v>
      </c>
      <c r="I10" s="54">
        <f>INDEX('Antigo 2020 2'!J$5:J$857,MATCH($A10,('Atual 2021 1'!$Z$5:$Z$857),0))</f>
        <v>0</v>
      </c>
      <c r="J10" s="50">
        <f>INDEX('Atual 2021 1'!K$5:K$857,MATCH($A10,('Atual 2021 1'!$Z$5:$Z$857),0))</f>
        <v>50</v>
      </c>
      <c r="K10" s="54">
        <f>INDEX('Antigo 2020 2'!K$5:K$857,MATCH($A10,('Atual 2021 1'!$Z$5:$Z$857),0))</f>
        <v>50</v>
      </c>
      <c r="L10" s="50">
        <f>INDEX('Atual 2021 1'!L$5:L$857,MATCH($A10,('Atual 2021 1'!$Z$5:$Z$857),0))</f>
        <v>0</v>
      </c>
      <c r="M10" s="54">
        <f>INDEX('Antigo 2020 2'!L$5:L$857,MATCH($A10,('Atual 2021 1'!$Z$5:$Z$857),0))</f>
        <v>0</v>
      </c>
      <c r="N10" s="50">
        <f>INDEX('Atual 2021 1'!M$5:M$857,MATCH($A10,('Atual 2021 1'!$Z$5:$Z$857),0))</f>
        <v>0</v>
      </c>
      <c r="O10" s="54">
        <f>INDEX('Antigo 2020 2'!M$5:M$857,MATCH($A10,('Atual 2021 1'!$Z$5:$Z$857),0))</f>
        <v>0</v>
      </c>
      <c r="P10" s="50">
        <f>INDEX('Atual 2021 1'!N$5:N$857,MATCH($A10,('Atual 2021 1'!$Z$5:$Z$857),0))</f>
        <v>10</v>
      </c>
      <c r="Q10" s="54">
        <f>INDEX('Antigo 2020 2'!N$5:N$857,MATCH($A10,('Atual 2021 1'!$Z$5:$Z$857),0))</f>
        <v>10</v>
      </c>
      <c r="R10" s="50" t="str">
        <f>INDEX('Atual 2021 1'!O$5:O$857,MATCH($A10,('Atual 2021 1'!$Z$5:$Z$857),0))</f>
        <v>Não</v>
      </c>
      <c r="S10" s="54" t="str">
        <f>INDEX('Antigo 2020 2'!O$5:O$857,MATCH($A10,('Atual 2021 1'!$Z$5:$Z$857),0))</f>
        <v>Sim</v>
      </c>
      <c r="T10" s="53" t="e">
        <f>INDEX('Atual 2021 1'!P$5:P$857,MATCH($A10,('Atual 2021 1'!$Z$5:$Z$857),0))</f>
        <v>#DIV/0!</v>
      </c>
      <c r="U10" s="55">
        <f>INDEX('Antigo 2020 2'!P$5:P$857,MATCH($A10,('Atual 2021 1'!$Z$5:$Z$857),0))</f>
        <v>1.0689604676264919E-3</v>
      </c>
    </row>
    <row r="11" spans="1:21">
      <c r="A11" s="16">
        <v>8</v>
      </c>
      <c r="B11" s="51">
        <f>INDEX('Atual 2021 1'!X$5:X$857,MATCH($A11,('Atual 2021 1'!$Z$5:$Z$857),0))</f>
        <v>0</v>
      </c>
      <c r="C11" s="57" t="str">
        <f>INDEX('Atual 2021 1'!A$5:A$857,MATCH($A11,('Atual 2021 1'!$Z$5:$Z$857),0))</f>
        <v>Aguanil</v>
      </c>
      <c r="D11" s="50">
        <f>INDEX('Atual 2021 1'!H$5:H$857,MATCH($A11,('Atual 2021 1'!$Z$5:$Z$857),0))</f>
        <v>740</v>
      </c>
      <c r="E11" s="54">
        <f>INDEX('Antigo 2020 2'!H$5:H$857,MATCH($A11,('Atual 2021 1'!$Z$5:$Z$857),0))</f>
        <v>735</v>
      </c>
      <c r="F11" s="50">
        <f>INDEX('Atual 2021 1'!I$5:I$857,MATCH($A11,('Atual 2021 1'!$Z$5:$Z$857),0))</f>
        <v>29</v>
      </c>
      <c r="G11" s="54">
        <f>INDEX('Antigo 2020 2'!I$5:I$857,MATCH($A11,('Atual 2021 1'!$Z$5:$Z$857),0))</f>
        <v>111</v>
      </c>
      <c r="H11" s="50">
        <f>INDEX('Atual 2021 1'!J$5:J$857,MATCH($A11,('Atual 2021 1'!$Z$5:$Z$857),0))</f>
        <v>0</v>
      </c>
      <c r="I11" s="54">
        <f>INDEX('Antigo 2020 2'!J$5:J$857,MATCH($A11,('Atual 2021 1'!$Z$5:$Z$857),0))</f>
        <v>0</v>
      </c>
      <c r="J11" s="50">
        <f>INDEX('Atual 2021 1'!K$5:K$857,MATCH($A11,('Atual 2021 1'!$Z$5:$Z$857),0))</f>
        <v>0</v>
      </c>
      <c r="K11" s="54">
        <f>INDEX('Antigo 2020 2'!K$5:K$857,MATCH($A11,('Atual 2021 1'!$Z$5:$Z$857),0))</f>
        <v>0</v>
      </c>
      <c r="L11" s="50">
        <f>INDEX('Atual 2021 1'!L$5:L$857,MATCH($A11,('Atual 2021 1'!$Z$5:$Z$857),0))</f>
        <v>0</v>
      </c>
      <c r="M11" s="54">
        <f>INDEX('Antigo 2020 2'!L$5:L$857,MATCH($A11,('Atual 2021 1'!$Z$5:$Z$857),0))</f>
        <v>0</v>
      </c>
      <c r="N11" s="50">
        <f>INDEX('Atual 2021 1'!M$5:M$857,MATCH($A11,('Atual 2021 1'!$Z$5:$Z$857),0))</f>
        <v>0</v>
      </c>
      <c r="O11" s="54">
        <f>INDEX('Antigo 2020 2'!M$5:M$857,MATCH($A11,('Atual 2021 1'!$Z$5:$Z$857),0))</f>
        <v>0</v>
      </c>
      <c r="P11" s="50">
        <f>INDEX('Atual 2021 1'!N$5:N$857,MATCH($A11,('Atual 2021 1'!$Z$5:$Z$857),0))</f>
        <v>3</v>
      </c>
      <c r="Q11" s="54">
        <f>INDEX('Antigo 2020 2'!N$5:N$857,MATCH($A11,('Atual 2021 1'!$Z$5:$Z$857),0))</f>
        <v>3</v>
      </c>
      <c r="R11" s="50" t="str">
        <f>INDEX('Atual 2021 1'!O$5:O$857,MATCH($A11,('Atual 2021 1'!$Z$5:$Z$857),0))</f>
        <v>Não</v>
      </c>
      <c r="S11" s="54" t="str">
        <f>INDEX('Antigo 2020 2'!O$5:O$857,MATCH($A11,('Atual 2021 1'!$Z$5:$Z$857),0))</f>
        <v>Não</v>
      </c>
      <c r="T11" s="53" t="e">
        <f>INDEX('Atual 2021 1'!P$5:P$857,MATCH($A11,('Atual 2021 1'!$Z$5:$Z$857),0))</f>
        <v>#DIV/0!</v>
      </c>
      <c r="U11" s="55">
        <f>INDEX('Antigo 2020 2'!P$5:P$857,MATCH($A11,('Atual 2021 1'!$Z$5:$Z$857),0))</f>
        <v>5.5373058518242812E-4</v>
      </c>
    </row>
    <row r="12" spans="1:21">
      <c r="A12" s="16">
        <v>9</v>
      </c>
      <c r="B12" s="51">
        <f>INDEX('Atual 2021 1'!X$5:X$857,MATCH($A12,('Atual 2021 1'!$Z$5:$Z$857),0))</f>
        <v>0</v>
      </c>
      <c r="C12" s="57" t="str">
        <f>INDEX('Atual 2021 1'!A$5:A$857,MATCH($A12,('Atual 2021 1'!$Z$5:$Z$857),0))</f>
        <v>Águas Formosas</v>
      </c>
      <c r="D12" s="50">
        <f>INDEX('Atual 2021 1'!H$5:H$857,MATCH($A12,('Atual 2021 1'!$Z$5:$Z$857),0))</f>
        <v>1729</v>
      </c>
      <c r="E12" s="54">
        <f>INDEX('Antigo 2020 2'!H$5:H$857,MATCH($A12,('Atual 2021 1'!$Z$5:$Z$857),0))</f>
        <v>1729</v>
      </c>
      <c r="F12" s="50">
        <f>INDEX('Atual 2021 1'!I$5:I$857,MATCH($A12,('Atual 2021 1'!$Z$5:$Z$857),0))</f>
        <v>225</v>
      </c>
      <c r="G12" s="54">
        <f>INDEX('Antigo 2020 2'!I$5:I$857,MATCH($A12,('Atual 2021 1'!$Z$5:$Z$857),0))</f>
        <v>662</v>
      </c>
      <c r="H12" s="50">
        <f>INDEX('Atual 2021 1'!J$5:J$857,MATCH($A12,('Atual 2021 1'!$Z$5:$Z$857),0))</f>
        <v>0</v>
      </c>
      <c r="I12" s="54">
        <f>INDEX('Antigo 2020 2'!J$5:J$857,MATCH($A12,('Atual 2021 1'!$Z$5:$Z$857),0))</f>
        <v>0</v>
      </c>
      <c r="J12" s="50">
        <f>INDEX('Atual 2021 1'!K$5:K$857,MATCH($A12,('Atual 2021 1'!$Z$5:$Z$857),0))</f>
        <v>167</v>
      </c>
      <c r="K12" s="54">
        <f>INDEX('Antigo 2020 2'!K$5:K$857,MATCH($A12,('Atual 2021 1'!$Z$5:$Z$857),0))</f>
        <v>480</v>
      </c>
      <c r="L12" s="50">
        <f>INDEX('Atual 2021 1'!L$5:L$857,MATCH($A12,('Atual 2021 1'!$Z$5:$Z$857),0))</f>
        <v>20</v>
      </c>
      <c r="M12" s="54">
        <f>INDEX('Antigo 2020 2'!L$5:L$857,MATCH($A12,('Atual 2021 1'!$Z$5:$Z$857),0))</f>
        <v>40</v>
      </c>
      <c r="N12" s="50">
        <f>INDEX('Atual 2021 1'!M$5:M$857,MATCH($A12,('Atual 2021 1'!$Z$5:$Z$857),0))</f>
        <v>0</v>
      </c>
      <c r="O12" s="54">
        <f>INDEX('Antigo 2020 2'!M$5:M$857,MATCH($A12,('Atual 2021 1'!$Z$5:$Z$857),0))</f>
        <v>0</v>
      </c>
      <c r="P12" s="50">
        <f>INDEX('Atual 2021 1'!N$5:N$857,MATCH($A12,('Atual 2021 1'!$Z$5:$Z$857),0))</f>
        <v>60</v>
      </c>
      <c r="Q12" s="54">
        <f>INDEX('Antigo 2020 2'!N$5:N$857,MATCH($A12,('Atual 2021 1'!$Z$5:$Z$857),0))</f>
        <v>307</v>
      </c>
      <c r="R12" s="50" t="str">
        <f>INDEX('Atual 2021 1'!O$5:O$857,MATCH($A12,('Atual 2021 1'!$Z$5:$Z$857),0))</f>
        <v>Sim</v>
      </c>
      <c r="S12" s="54" t="str">
        <f>INDEX('Antigo 2020 2'!O$5:O$857,MATCH($A12,('Atual 2021 1'!$Z$5:$Z$857),0))</f>
        <v>Sim</v>
      </c>
      <c r="T12" s="53" t="e">
        <f>INDEX('Atual 2021 1'!P$5:P$857,MATCH($A12,('Atual 2021 1'!$Z$5:$Z$857),0))</f>
        <v>#DIV/0!</v>
      </c>
      <c r="U12" s="55">
        <f>INDEX('Antigo 2020 2'!P$5:P$857,MATCH($A12,('Atual 2021 1'!$Z$5:$Z$857),0))</f>
        <v>2.1457415120102819E-3</v>
      </c>
    </row>
    <row r="13" spans="1:21">
      <c r="A13" s="16">
        <v>10</v>
      </c>
      <c r="B13" s="51">
        <f>INDEX('Atual 2021 1'!X$5:X$857,MATCH($A13,('Atual 2021 1'!$Z$5:$Z$857),0))</f>
        <v>0</v>
      </c>
      <c r="C13" s="57" t="str">
        <f>INDEX('Atual 2021 1'!A$5:A$857,MATCH($A13,('Atual 2021 1'!$Z$5:$Z$857),0))</f>
        <v>Águas Vermelhas</v>
      </c>
      <c r="D13" s="50">
        <f>INDEX('Atual 2021 1'!H$5:H$857,MATCH($A13,('Atual 2021 1'!$Z$5:$Z$857),0))</f>
        <v>1130</v>
      </c>
      <c r="E13" s="54">
        <f>INDEX('Antigo 2020 2'!H$5:H$857,MATCH($A13,('Atual 2021 1'!$Z$5:$Z$857),0))</f>
        <v>1130</v>
      </c>
      <c r="F13" s="50">
        <f>INDEX('Atual 2021 1'!I$5:I$857,MATCH($A13,('Atual 2021 1'!$Z$5:$Z$857),0))</f>
        <v>366</v>
      </c>
      <c r="G13" s="54">
        <f>INDEX('Antigo 2020 2'!I$5:I$857,MATCH($A13,('Atual 2021 1'!$Z$5:$Z$857),0))</f>
        <v>501</v>
      </c>
      <c r="H13" s="50">
        <f>INDEX('Atual 2021 1'!J$5:J$857,MATCH($A13,('Atual 2021 1'!$Z$5:$Z$857),0))</f>
        <v>0</v>
      </c>
      <c r="I13" s="54">
        <f>INDEX('Antigo 2020 2'!J$5:J$857,MATCH($A13,('Atual 2021 1'!$Z$5:$Z$857),0))</f>
        <v>0</v>
      </c>
      <c r="J13" s="50">
        <f>INDEX('Atual 2021 1'!K$5:K$857,MATCH($A13,('Atual 2021 1'!$Z$5:$Z$857),0))</f>
        <v>0</v>
      </c>
      <c r="K13" s="54">
        <f>INDEX('Antigo 2020 2'!K$5:K$857,MATCH($A13,('Atual 2021 1'!$Z$5:$Z$857),0))</f>
        <v>0</v>
      </c>
      <c r="L13" s="50">
        <f>INDEX('Atual 2021 1'!L$5:L$857,MATCH($A13,('Atual 2021 1'!$Z$5:$Z$857),0))</f>
        <v>0</v>
      </c>
      <c r="M13" s="54">
        <f>INDEX('Antigo 2020 2'!L$5:L$857,MATCH($A13,('Atual 2021 1'!$Z$5:$Z$857),0))</f>
        <v>0</v>
      </c>
      <c r="N13" s="50">
        <f>INDEX('Atual 2021 1'!M$5:M$857,MATCH($A13,('Atual 2021 1'!$Z$5:$Z$857),0))</f>
        <v>0</v>
      </c>
      <c r="O13" s="54">
        <f>INDEX('Antigo 2020 2'!M$5:M$857,MATCH($A13,('Atual 2021 1'!$Z$5:$Z$857),0))</f>
        <v>0</v>
      </c>
      <c r="P13" s="50">
        <f>INDEX('Atual 2021 1'!N$5:N$857,MATCH($A13,('Atual 2021 1'!$Z$5:$Z$857),0))</f>
        <v>6</v>
      </c>
      <c r="Q13" s="54">
        <f>INDEX('Antigo 2020 2'!N$5:N$857,MATCH($A13,('Atual 2021 1'!$Z$5:$Z$857),0))</f>
        <v>6</v>
      </c>
      <c r="R13" s="50" t="str">
        <f>INDEX('Atual 2021 1'!O$5:O$857,MATCH($A13,('Atual 2021 1'!$Z$5:$Z$857),0))</f>
        <v>Sim</v>
      </c>
      <c r="S13" s="54" t="str">
        <f>INDEX('Antigo 2020 2'!O$5:O$857,MATCH($A13,('Atual 2021 1'!$Z$5:$Z$857),0))</f>
        <v>Sim</v>
      </c>
      <c r="T13" s="53" t="e">
        <f>INDEX('Atual 2021 1'!P$5:P$857,MATCH($A13,('Atual 2021 1'!$Z$5:$Z$857),0))</f>
        <v>#DIV/0!</v>
      </c>
      <c r="U13" s="55">
        <f>INDEX('Antigo 2020 2'!P$5:P$857,MATCH($A13,('Atual 2021 1'!$Z$5:$Z$857),0))</f>
        <v>9.2323535319174246E-4</v>
      </c>
    </row>
    <row r="14" spans="1:21">
      <c r="A14" s="16">
        <v>11</v>
      </c>
      <c r="B14" s="51">
        <f>INDEX('Atual 2021 1'!X$5:X$857,MATCH($A14,('Atual 2021 1'!$Z$5:$Z$857),0))</f>
        <v>0</v>
      </c>
      <c r="C14" s="57" t="str">
        <f>INDEX('Atual 2021 1'!A$5:A$857,MATCH($A14,('Atual 2021 1'!$Z$5:$Z$857),0))</f>
        <v>Aimorés</v>
      </c>
      <c r="D14" s="50">
        <f>INDEX('Atual 2021 1'!H$5:H$857,MATCH($A14,('Atual 2021 1'!$Z$5:$Z$857),0))</f>
        <v>2180</v>
      </c>
      <c r="E14" s="54">
        <f>INDEX('Antigo 2020 2'!H$5:H$857,MATCH($A14,('Atual 2021 1'!$Z$5:$Z$857),0))</f>
        <v>2185</v>
      </c>
      <c r="F14" s="50">
        <f>INDEX('Atual 2021 1'!I$5:I$857,MATCH($A14,('Atual 2021 1'!$Z$5:$Z$857),0))</f>
        <v>29</v>
      </c>
      <c r="G14" s="54">
        <f>INDEX('Antigo 2020 2'!I$5:I$857,MATCH($A14,('Atual 2021 1'!$Z$5:$Z$857),0))</f>
        <v>178</v>
      </c>
      <c r="H14" s="50">
        <f>INDEX('Atual 2021 1'!J$5:J$857,MATCH($A14,('Atual 2021 1'!$Z$5:$Z$857),0))</f>
        <v>0</v>
      </c>
      <c r="I14" s="54">
        <f>INDEX('Antigo 2020 2'!J$5:J$857,MATCH($A14,('Atual 2021 1'!$Z$5:$Z$857),0))</f>
        <v>0</v>
      </c>
      <c r="J14" s="50">
        <f>INDEX('Atual 2021 1'!K$5:K$857,MATCH($A14,('Atual 2021 1'!$Z$5:$Z$857),0))</f>
        <v>770</v>
      </c>
      <c r="K14" s="54">
        <f>INDEX('Antigo 2020 2'!K$5:K$857,MATCH($A14,('Atual 2021 1'!$Z$5:$Z$857),0))</f>
        <v>775</v>
      </c>
      <c r="L14" s="50">
        <f>INDEX('Atual 2021 1'!L$5:L$857,MATCH($A14,('Atual 2021 1'!$Z$5:$Z$857),0))</f>
        <v>0</v>
      </c>
      <c r="M14" s="54">
        <f>INDEX('Antigo 2020 2'!L$5:L$857,MATCH($A14,('Atual 2021 1'!$Z$5:$Z$857),0))</f>
        <v>0</v>
      </c>
      <c r="N14" s="50">
        <f>INDEX('Atual 2021 1'!M$5:M$857,MATCH($A14,('Atual 2021 1'!$Z$5:$Z$857),0))</f>
        <v>0</v>
      </c>
      <c r="O14" s="54">
        <f>INDEX('Antigo 2020 2'!M$5:M$857,MATCH($A14,('Atual 2021 1'!$Z$5:$Z$857),0))</f>
        <v>0</v>
      </c>
      <c r="P14" s="50">
        <f>INDEX('Atual 2021 1'!N$5:N$857,MATCH($A14,('Atual 2021 1'!$Z$5:$Z$857),0))</f>
        <v>175</v>
      </c>
      <c r="Q14" s="54">
        <f>INDEX('Antigo 2020 2'!N$5:N$857,MATCH($A14,('Atual 2021 1'!$Z$5:$Z$857),0))</f>
        <v>165</v>
      </c>
      <c r="R14" s="50" t="str">
        <f>INDEX('Atual 2021 1'!O$5:O$857,MATCH($A14,('Atual 2021 1'!$Z$5:$Z$857),0))</f>
        <v>Não</v>
      </c>
      <c r="S14" s="54" t="str">
        <f>INDEX('Antigo 2020 2'!O$5:O$857,MATCH($A14,('Atual 2021 1'!$Z$5:$Z$857),0))</f>
        <v>Não</v>
      </c>
      <c r="T14" s="53" t="e">
        <f>INDEX('Atual 2021 1'!P$5:P$857,MATCH($A14,('Atual 2021 1'!$Z$5:$Z$857),0))</f>
        <v>#DIV/0!</v>
      </c>
      <c r="U14" s="55">
        <f>INDEX('Antigo 2020 2'!P$5:P$857,MATCH($A14,('Atual 2021 1'!$Z$5:$Z$857),0))</f>
        <v>2.85351661400175E-3</v>
      </c>
    </row>
    <row r="15" spans="1:21">
      <c r="A15" s="16">
        <v>12</v>
      </c>
      <c r="B15" s="51">
        <f>INDEX('Atual 2021 1'!X$5:X$857,MATCH($A15,('Atual 2021 1'!$Z$5:$Z$857),0))</f>
        <v>0</v>
      </c>
      <c r="C15" s="57" t="str">
        <f>INDEX('Atual 2021 1'!A$5:A$857,MATCH($A15,('Atual 2021 1'!$Z$5:$Z$857),0))</f>
        <v>Aiuruoca</v>
      </c>
      <c r="D15" s="50">
        <f>INDEX('Atual 2021 1'!H$5:H$857,MATCH($A15,('Atual 2021 1'!$Z$5:$Z$857),0))</f>
        <v>650</v>
      </c>
      <c r="E15" s="54">
        <f>INDEX('Antigo 2020 2'!H$5:H$857,MATCH($A15,('Atual 2021 1'!$Z$5:$Z$857),0))</f>
        <v>629</v>
      </c>
      <c r="F15" s="50">
        <f>INDEX('Atual 2021 1'!I$5:I$857,MATCH($A15,('Atual 2021 1'!$Z$5:$Z$857),0))</f>
        <v>63</v>
      </c>
      <c r="G15" s="54">
        <f>INDEX('Antigo 2020 2'!I$5:I$857,MATCH($A15,('Atual 2021 1'!$Z$5:$Z$857),0))</f>
        <v>145</v>
      </c>
      <c r="H15" s="50">
        <f>INDEX('Atual 2021 1'!J$5:J$857,MATCH($A15,('Atual 2021 1'!$Z$5:$Z$857),0))</f>
        <v>0</v>
      </c>
      <c r="I15" s="54">
        <f>INDEX('Antigo 2020 2'!J$5:J$857,MATCH($A15,('Atual 2021 1'!$Z$5:$Z$857),0))</f>
        <v>0</v>
      </c>
      <c r="J15" s="50">
        <f>INDEX('Atual 2021 1'!K$5:K$857,MATCH($A15,('Atual 2021 1'!$Z$5:$Z$857),0))</f>
        <v>0</v>
      </c>
      <c r="K15" s="54">
        <f>INDEX('Antigo 2020 2'!K$5:K$857,MATCH($A15,('Atual 2021 1'!$Z$5:$Z$857),0))</f>
        <v>0</v>
      </c>
      <c r="L15" s="50">
        <f>INDEX('Atual 2021 1'!L$5:L$857,MATCH($A15,('Atual 2021 1'!$Z$5:$Z$857),0))</f>
        <v>0</v>
      </c>
      <c r="M15" s="54">
        <f>INDEX('Antigo 2020 2'!L$5:L$857,MATCH($A15,('Atual 2021 1'!$Z$5:$Z$857),0))</f>
        <v>0</v>
      </c>
      <c r="N15" s="50">
        <f>INDEX('Atual 2021 1'!M$5:M$857,MATCH($A15,('Atual 2021 1'!$Z$5:$Z$857),0))</f>
        <v>0</v>
      </c>
      <c r="O15" s="54">
        <f>INDEX('Antigo 2020 2'!M$5:M$857,MATCH($A15,('Atual 2021 1'!$Z$5:$Z$857),0))</f>
        <v>0</v>
      </c>
      <c r="P15" s="50">
        <f>INDEX('Atual 2021 1'!N$5:N$857,MATCH($A15,('Atual 2021 1'!$Z$5:$Z$857),0))</f>
        <v>8</v>
      </c>
      <c r="Q15" s="54">
        <f>INDEX('Antigo 2020 2'!N$5:N$857,MATCH($A15,('Atual 2021 1'!$Z$5:$Z$857),0))</f>
        <v>7</v>
      </c>
      <c r="R15" s="50" t="str">
        <f>INDEX('Atual 2021 1'!O$5:O$857,MATCH($A15,('Atual 2021 1'!$Z$5:$Z$857),0))</f>
        <v>Não</v>
      </c>
      <c r="S15" s="54" t="str">
        <f>INDEX('Antigo 2020 2'!O$5:O$857,MATCH($A15,('Atual 2021 1'!$Z$5:$Z$857),0))</f>
        <v>Não</v>
      </c>
      <c r="T15" s="53" t="e">
        <f>INDEX('Atual 2021 1'!P$5:P$857,MATCH($A15,('Atual 2021 1'!$Z$5:$Z$857),0))</f>
        <v>#DIV/0!</v>
      </c>
      <c r="U15" s="55">
        <f>INDEX('Antigo 2020 2'!P$5:P$857,MATCH($A15,('Atual 2021 1'!$Z$5:$Z$857),0))</f>
        <v>6.1494541608911422E-4</v>
      </c>
    </row>
    <row r="16" spans="1:21">
      <c r="A16" s="16">
        <v>13</v>
      </c>
      <c r="B16" s="51">
        <f>INDEX('Atual 2021 1'!X$5:X$857,MATCH($A16,('Atual 2021 1'!$Z$5:$Z$857),0))</f>
        <v>0</v>
      </c>
      <c r="C16" s="57" t="str">
        <f>INDEX('Atual 2021 1'!A$5:A$857,MATCH($A16,('Atual 2021 1'!$Z$5:$Z$857),0))</f>
        <v>Alagoa</v>
      </c>
      <c r="D16" s="50">
        <f>INDEX('Atual 2021 1'!H$5:H$857,MATCH($A16,('Atual 2021 1'!$Z$5:$Z$857),0))</f>
        <v>528</v>
      </c>
      <c r="E16" s="54">
        <f>INDEX('Antigo 2020 2'!H$5:H$857,MATCH($A16,('Atual 2021 1'!$Z$5:$Z$857),0))</f>
        <v>528</v>
      </c>
      <c r="F16" s="50">
        <f>INDEX('Atual 2021 1'!I$5:I$857,MATCH($A16,('Atual 2021 1'!$Z$5:$Z$857),0))</f>
        <v>140</v>
      </c>
      <c r="G16" s="54">
        <f>INDEX('Antigo 2020 2'!I$5:I$857,MATCH($A16,('Atual 2021 1'!$Z$5:$Z$857),0))</f>
        <v>174</v>
      </c>
      <c r="H16" s="50">
        <f>INDEX('Atual 2021 1'!J$5:J$857,MATCH($A16,('Atual 2021 1'!$Z$5:$Z$857),0))</f>
        <v>0</v>
      </c>
      <c r="I16" s="54">
        <f>INDEX('Antigo 2020 2'!J$5:J$857,MATCH($A16,('Atual 2021 1'!$Z$5:$Z$857),0))</f>
        <v>0</v>
      </c>
      <c r="J16" s="50">
        <f>INDEX('Atual 2021 1'!K$5:K$857,MATCH($A16,('Atual 2021 1'!$Z$5:$Z$857),0))</f>
        <v>8</v>
      </c>
      <c r="K16" s="54">
        <f>INDEX('Antigo 2020 2'!K$5:K$857,MATCH($A16,('Atual 2021 1'!$Z$5:$Z$857),0))</f>
        <v>16</v>
      </c>
      <c r="L16" s="50">
        <f>INDEX('Atual 2021 1'!L$5:L$857,MATCH($A16,('Atual 2021 1'!$Z$5:$Z$857),0))</f>
        <v>0</v>
      </c>
      <c r="M16" s="54">
        <f>INDEX('Antigo 2020 2'!L$5:L$857,MATCH($A16,('Atual 2021 1'!$Z$5:$Z$857),0))</f>
        <v>0</v>
      </c>
      <c r="N16" s="50">
        <f>INDEX('Atual 2021 1'!M$5:M$857,MATCH($A16,('Atual 2021 1'!$Z$5:$Z$857),0))</f>
        <v>0</v>
      </c>
      <c r="O16" s="54">
        <f>INDEX('Antigo 2020 2'!M$5:M$857,MATCH($A16,('Atual 2021 1'!$Z$5:$Z$857),0))</f>
        <v>8</v>
      </c>
      <c r="P16" s="50">
        <f>INDEX('Atual 2021 1'!N$5:N$857,MATCH($A16,('Atual 2021 1'!$Z$5:$Z$857),0))</f>
        <v>0</v>
      </c>
      <c r="Q16" s="54">
        <f>INDEX('Antigo 2020 2'!N$5:N$857,MATCH($A16,('Atual 2021 1'!$Z$5:$Z$857),0))</f>
        <v>0</v>
      </c>
      <c r="R16" s="50" t="str">
        <f>INDEX('Atual 2021 1'!O$5:O$857,MATCH($A16,('Atual 2021 1'!$Z$5:$Z$857),0))</f>
        <v>Não</v>
      </c>
      <c r="S16" s="54" t="str">
        <f>INDEX('Antigo 2020 2'!O$5:O$857,MATCH($A16,('Atual 2021 1'!$Z$5:$Z$857),0))</f>
        <v>Não</v>
      </c>
      <c r="T16" s="53" t="e">
        <f>INDEX('Atual 2021 1'!P$5:P$857,MATCH($A16,('Atual 2021 1'!$Z$5:$Z$857),0))</f>
        <v>#DIV/0!</v>
      </c>
      <c r="U16" s="55">
        <f>INDEX('Antigo 2020 2'!P$5:P$857,MATCH($A16,('Atual 2021 1'!$Z$5:$Z$857),0))</f>
        <v>3.0262056821887508E-4</v>
      </c>
    </row>
    <row r="17" spans="1:21">
      <c r="A17" s="16">
        <v>14</v>
      </c>
      <c r="B17" s="51">
        <f>INDEX('Atual 2021 1'!X$5:X$857,MATCH($A17,('Atual 2021 1'!$Z$5:$Z$857),0))</f>
        <v>0</v>
      </c>
      <c r="C17" s="57" t="str">
        <f>INDEX('Atual 2021 1'!A$5:A$857,MATCH($A17,('Atual 2021 1'!$Z$5:$Z$857),0))</f>
        <v>Albertina</v>
      </c>
      <c r="D17" s="50">
        <f>INDEX('Atual 2021 1'!H$5:H$857,MATCH($A17,('Atual 2021 1'!$Z$5:$Z$857),0))</f>
        <v>450</v>
      </c>
      <c r="E17" s="54">
        <f>INDEX('Antigo 2020 2'!H$5:H$857,MATCH($A17,('Atual 2021 1'!$Z$5:$Z$857),0))</f>
        <v>450</v>
      </c>
      <c r="F17" s="50">
        <f>INDEX('Atual 2021 1'!I$5:I$857,MATCH($A17,('Atual 2021 1'!$Z$5:$Z$857),0))</f>
        <v>0</v>
      </c>
      <c r="G17" s="54" t="str">
        <f>INDEX('Antigo 2020 2'!I$5:I$857,MATCH($A17,('Atual 2021 1'!$Z$5:$Z$857),0))</f>
        <v/>
      </c>
      <c r="H17" s="50">
        <f>INDEX('Atual 2021 1'!J$5:J$857,MATCH($A17,('Atual 2021 1'!$Z$5:$Z$857),0))</f>
        <v>0</v>
      </c>
      <c r="I17" s="54">
        <f>INDEX('Antigo 2020 2'!J$5:J$857,MATCH($A17,('Atual 2021 1'!$Z$5:$Z$857),0))</f>
        <v>0</v>
      </c>
      <c r="J17" s="50">
        <f>INDEX('Atual 2021 1'!K$5:K$857,MATCH($A17,('Atual 2021 1'!$Z$5:$Z$857),0))</f>
        <v>0</v>
      </c>
      <c r="K17" s="54">
        <f>INDEX('Antigo 2020 2'!K$5:K$857,MATCH($A17,('Atual 2021 1'!$Z$5:$Z$857),0))</f>
        <v>0</v>
      </c>
      <c r="L17" s="50">
        <f>INDEX('Atual 2021 1'!L$5:L$857,MATCH($A17,('Atual 2021 1'!$Z$5:$Z$857),0))</f>
        <v>0</v>
      </c>
      <c r="M17" s="54">
        <f>INDEX('Antigo 2020 2'!L$5:L$857,MATCH($A17,('Atual 2021 1'!$Z$5:$Z$857),0))</f>
        <v>0</v>
      </c>
      <c r="N17" s="50">
        <f>INDEX('Atual 2021 1'!M$5:M$857,MATCH($A17,('Atual 2021 1'!$Z$5:$Z$857),0))</f>
        <v>0</v>
      </c>
      <c r="O17" s="54">
        <f>INDEX('Antigo 2020 2'!M$5:M$857,MATCH($A17,('Atual 2021 1'!$Z$5:$Z$857),0))</f>
        <v>0</v>
      </c>
      <c r="P17" s="50">
        <f>INDEX('Atual 2021 1'!N$5:N$857,MATCH($A17,('Atual 2021 1'!$Z$5:$Z$857),0))</f>
        <v>0</v>
      </c>
      <c r="Q17" s="54">
        <f>INDEX('Antigo 2020 2'!N$5:N$857,MATCH($A17,('Atual 2021 1'!$Z$5:$Z$857),0))</f>
        <v>0</v>
      </c>
      <c r="R17" s="50" t="str">
        <f>INDEX('Atual 2021 1'!O$5:O$857,MATCH($A17,('Atual 2021 1'!$Z$5:$Z$857),0))</f>
        <v>Não</v>
      </c>
      <c r="S17" s="54" t="str">
        <f>INDEX('Antigo 2020 2'!O$5:O$857,MATCH($A17,('Atual 2021 1'!$Z$5:$Z$857),0))</f>
        <v>Não</v>
      </c>
      <c r="T17" s="53" t="e">
        <f>INDEX('Atual 2021 1'!P$5:P$857,MATCH($A17,('Atual 2021 1'!$Z$5:$Z$857),0))</f>
        <v>#DIV/0!</v>
      </c>
      <c r="U17" s="55">
        <f>INDEX('Antigo 2020 2'!P$5:P$857,MATCH($A17,('Atual 2021 1'!$Z$5:$Z$857),0))</f>
        <v>1.6392233053645679E-4</v>
      </c>
    </row>
    <row r="18" spans="1:21">
      <c r="A18" s="16">
        <v>15</v>
      </c>
      <c r="B18" s="51">
        <f>INDEX('Atual 2021 1'!X$5:X$857,MATCH($A18,('Atual 2021 1'!$Z$5:$Z$857),0))</f>
        <v>0</v>
      </c>
      <c r="C18" s="57" t="str">
        <f>INDEX('Atual 2021 1'!A$5:A$857,MATCH($A18,('Atual 2021 1'!$Z$5:$Z$857),0))</f>
        <v>Além Paraíba</v>
      </c>
      <c r="D18" s="50">
        <f>INDEX('Atual 2021 1'!H$5:H$857,MATCH($A18,('Atual 2021 1'!$Z$5:$Z$857),0))</f>
        <v>225</v>
      </c>
      <c r="E18" s="54">
        <f>INDEX('Antigo 2020 2'!H$5:H$857,MATCH($A18,('Atual 2021 1'!$Z$5:$Z$857),0))</f>
        <v>225</v>
      </c>
      <c r="F18" s="50">
        <f>INDEX('Atual 2021 1'!I$5:I$857,MATCH($A18,('Atual 2021 1'!$Z$5:$Z$857),0))</f>
        <v>125</v>
      </c>
      <c r="G18" s="54">
        <f>INDEX('Antigo 2020 2'!I$5:I$857,MATCH($A18,('Atual 2021 1'!$Z$5:$Z$857),0))</f>
        <v>138</v>
      </c>
      <c r="H18" s="50">
        <f>INDEX('Atual 2021 1'!J$5:J$857,MATCH($A18,('Atual 2021 1'!$Z$5:$Z$857),0))</f>
        <v>0</v>
      </c>
      <c r="I18" s="54">
        <f>INDEX('Antigo 2020 2'!J$5:J$857,MATCH($A18,('Atual 2021 1'!$Z$5:$Z$857),0))</f>
        <v>0</v>
      </c>
      <c r="J18" s="50">
        <f>INDEX('Atual 2021 1'!K$5:K$857,MATCH($A18,('Atual 2021 1'!$Z$5:$Z$857),0))</f>
        <v>38</v>
      </c>
      <c r="K18" s="54">
        <f>INDEX('Antigo 2020 2'!K$5:K$857,MATCH($A18,('Atual 2021 1'!$Z$5:$Z$857),0))</f>
        <v>23</v>
      </c>
      <c r="L18" s="50">
        <f>INDEX('Atual 2021 1'!L$5:L$857,MATCH($A18,('Atual 2021 1'!$Z$5:$Z$857),0))</f>
        <v>0</v>
      </c>
      <c r="M18" s="54">
        <f>INDEX('Antigo 2020 2'!L$5:L$857,MATCH($A18,('Atual 2021 1'!$Z$5:$Z$857),0))</f>
        <v>0</v>
      </c>
      <c r="N18" s="50">
        <f>INDEX('Atual 2021 1'!M$5:M$857,MATCH($A18,('Atual 2021 1'!$Z$5:$Z$857),0))</f>
        <v>0</v>
      </c>
      <c r="O18" s="54">
        <f>INDEX('Antigo 2020 2'!M$5:M$857,MATCH($A18,('Atual 2021 1'!$Z$5:$Z$857),0))</f>
        <v>0</v>
      </c>
      <c r="P18" s="50">
        <f>INDEX('Atual 2021 1'!N$5:N$857,MATCH($A18,('Atual 2021 1'!$Z$5:$Z$857),0))</f>
        <v>25</v>
      </c>
      <c r="Q18" s="54">
        <f>INDEX('Antigo 2020 2'!N$5:N$857,MATCH($A18,('Atual 2021 1'!$Z$5:$Z$857),0))</f>
        <v>21</v>
      </c>
      <c r="R18" s="50" t="str">
        <f>INDEX('Atual 2021 1'!O$5:O$857,MATCH($A18,('Atual 2021 1'!$Z$5:$Z$857),0))</f>
        <v>Sim</v>
      </c>
      <c r="S18" s="54" t="str">
        <f>INDEX('Antigo 2020 2'!O$5:O$857,MATCH($A18,('Atual 2021 1'!$Z$5:$Z$857),0))</f>
        <v>Sim</v>
      </c>
      <c r="T18" s="53" t="e">
        <f>INDEX('Atual 2021 1'!P$5:P$857,MATCH($A18,('Atual 2021 1'!$Z$5:$Z$857),0))</f>
        <v>#DIV/0!</v>
      </c>
      <c r="U18" s="55">
        <f>INDEX('Antigo 2020 2'!P$5:P$857,MATCH($A18,('Atual 2021 1'!$Z$5:$Z$857),0))</f>
        <v>7.3985971595761388E-4</v>
      </c>
    </row>
    <row r="19" spans="1:21">
      <c r="A19" s="16">
        <v>16</v>
      </c>
      <c r="B19" s="51">
        <f>INDEX('Atual 2021 1'!X$5:X$857,MATCH($A19,('Atual 2021 1'!$Z$5:$Z$857),0))</f>
        <v>0</v>
      </c>
      <c r="C19" s="57" t="str">
        <f>INDEX('Atual 2021 1'!A$5:A$857,MATCH($A19,('Atual 2021 1'!$Z$5:$Z$857),0))</f>
        <v>Alfenas</v>
      </c>
      <c r="D19" s="50">
        <f>INDEX('Atual 2021 1'!H$5:H$857,MATCH($A19,('Atual 2021 1'!$Z$5:$Z$857),0))</f>
        <v>960</v>
      </c>
      <c r="E19" s="54">
        <f>INDEX('Antigo 2020 2'!H$5:H$857,MATCH($A19,('Atual 2021 1'!$Z$5:$Z$857),0))</f>
        <v>960</v>
      </c>
      <c r="F19" s="50">
        <f>INDEX('Atual 2021 1'!I$5:I$857,MATCH($A19,('Atual 2021 1'!$Z$5:$Z$857),0))</f>
        <v>135</v>
      </c>
      <c r="G19" s="54">
        <f>INDEX('Antigo 2020 2'!I$5:I$857,MATCH($A19,('Atual 2021 1'!$Z$5:$Z$857),0))</f>
        <v>345</v>
      </c>
      <c r="H19" s="50">
        <f>INDEX('Atual 2021 1'!J$5:J$857,MATCH($A19,('Atual 2021 1'!$Z$5:$Z$857),0))</f>
        <v>0</v>
      </c>
      <c r="I19" s="54">
        <f>INDEX('Antigo 2020 2'!J$5:J$857,MATCH($A19,('Atual 2021 1'!$Z$5:$Z$857),0))</f>
        <v>0</v>
      </c>
      <c r="J19" s="50">
        <f>INDEX('Atual 2021 1'!K$5:K$857,MATCH($A19,('Atual 2021 1'!$Z$5:$Z$857),0))</f>
        <v>45</v>
      </c>
      <c r="K19" s="54">
        <f>INDEX('Antigo 2020 2'!K$5:K$857,MATCH($A19,('Atual 2021 1'!$Z$5:$Z$857),0))</f>
        <v>82</v>
      </c>
      <c r="L19" s="50">
        <f>INDEX('Atual 2021 1'!L$5:L$857,MATCH($A19,('Atual 2021 1'!$Z$5:$Z$857),0))</f>
        <v>0</v>
      </c>
      <c r="M19" s="54">
        <f>INDEX('Antigo 2020 2'!L$5:L$857,MATCH($A19,('Atual 2021 1'!$Z$5:$Z$857),0))</f>
        <v>15</v>
      </c>
      <c r="N19" s="50">
        <f>INDEX('Atual 2021 1'!M$5:M$857,MATCH($A19,('Atual 2021 1'!$Z$5:$Z$857),0))</f>
        <v>15</v>
      </c>
      <c r="O19" s="54">
        <f>INDEX('Antigo 2020 2'!M$5:M$857,MATCH($A19,('Atual 2021 1'!$Z$5:$Z$857),0))</f>
        <v>37</v>
      </c>
      <c r="P19" s="50">
        <f>INDEX('Atual 2021 1'!N$5:N$857,MATCH($A19,('Atual 2021 1'!$Z$5:$Z$857),0))</f>
        <v>186</v>
      </c>
      <c r="Q19" s="54">
        <f>INDEX('Antigo 2020 2'!N$5:N$857,MATCH($A19,('Atual 2021 1'!$Z$5:$Z$857),0))</f>
        <v>192</v>
      </c>
      <c r="R19" s="50" t="str">
        <f>INDEX('Atual 2021 1'!O$5:O$857,MATCH($A19,('Atual 2021 1'!$Z$5:$Z$857),0))</f>
        <v>Não</v>
      </c>
      <c r="S19" s="54" t="str">
        <f>INDEX('Antigo 2020 2'!O$5:O$857,MATCH($A19,('Atual 2021 1'!$Z$5:$Z$857),0))</f>
        <v>Não</v>
      </c>
      <c r="T19" s="53" t="e">
        <f>INDEX('Atual 2021 1'!P$5:P$857,MATCH($A19,('Atual 2021 1'!$Z$5:$Z$857),0))</f>
        <v>#DIV/0!</v>
      </c>
      <c r="U19" s="55">
        <f>INDEX('Antigo 2020 2'!P$5:P$857,MATCH($A19,('Atual 2021 1'!$Z$5:$Z$857),0))</f>
        <v>1.7611047473000264E-3</v>
      </c>
    </row>
    <row r="20" spans="1:21">
      <c r="A20" s="16">
        <v>17</v>
      </c>
      <c r="B20" s="51">
        <f>INDEX('Atual 2021 1'!X$5:X$857,MATCH($A20,('Atual 2021 1'!$Z$5:$Z$857),0))</f>
        <v>0</v>
      </c>
      <c r="C20" s="57" t="str">
        <f>INDEX('Atual 2021 1'!A$5:A$857,MATCH($A20,('Atual 2021 1'!$Z$5:$Z$857),0))</f>
        <v>Alfredo Vasconcelos</v>
      </c>
      <c r="D20" s="50">
        <f>INDEX('Atual 2021 1'!H$5:H$857,MATCH($A20,('Atual 2021 1'!$Z$5:$Z$857),0))</f>
        <v>1200</v>
      </c>
      <c r="E20" s="54">
        <f>INDEX('Antigo 2020 2'!H$5:H$857,MATCH($A20,('Atual 2021 1'!$Z$5:$Z$857),0))</f>
        <v>1200</v>
      </c>
      <c r="F20" s="50">
        <f>INDEX('Atual 2021 1'!I$5:I$857,MATCH($A20,('Atual 2021 1'!$Z$5:$Z$857),0))</f>
        <v>109</v>
      </c>
      <c r="G20" s="54">
        <f>INDEX('Antigo 2020 2'!I$5:I$857,MATCH($A20,('Atual 2021 1'!$Z$5:$Z$857),0))</f>
        <v>401</v>
      </c>
      <c r="H20" s="50">
        <f>INDEX('Atual 2021 1'!J$5:J$857,MATCH($A20,('Atual 2021 1'!$Z$5:$Z$857),0))</f>
        <v>0</v>
      </c>
      <c r="I20" s="54">
        <f>INDEX('Antigo 2020 2'!J$5:J$857,MATCH($A20,('Atual 2021 1'!$Z$5:$Z$857),0))</f>
        <v>0</v>
      </c>
      <c r="J20" s="50">
        <f>INDEX('Atual 2021 1'!K$5:K$857,MATCH($A20,('Atual 2021 1'!$Z$5:$Z$857),0))</f>
        <v>86</v>
      </c>
      <c r="K20" s="54">
        <f>INDEX('Antigo 2020 2'!K$5:K$857,MATCH($A20,('Atual 2021 1'!$Z$5:$Z$857),0))</f>
        <v>80</v>
      </c>
      <c r="L20" s="50">
        <f>INDEX('Atual 2021 1'!L$5:L$857,MATCH($A20,('Atual 2021 1'!$Z$5:$Z$857),0))</f>
        <v>0</v>
      </c>
      <c r="M20" s="54">
        <f>INDEX('Antigo 2020 2'!L$5:L$857,MATCH($A20,('Atual 2021 1'!$Z$5:$Z$857),0))</f>
        <v>0</v>
      </c>
      <c r="N20" s="50">
        <f>INDEX('Atual 2021 1'!M$5:M$857,MATCH($A20,('Atual 2021 1'!$Z$5:$Z$857),0))</f>
        <v>0</v>
      </c>
      <c r="O20" s="54">
        <f>INDEX('Antigo 2020 2'!M$5:M$857,MATCH($A20,('Atual 2021 1'!$Z$5:$Z$857),0))</f>
        <v>0</v>
      </c>
      <c r="P20" s="50">
        <f>INDEX('Atual 2021 1'!N$5:N$857,MATCH($A20,('Atual 2021 1'!$Z$5:$Z$857),0))</f>
        <v>7</v>
      </c>
      <c r="Q20" s="54">
        <f>INDEX('Antigo 2020 2'!N$5:N$857,MATCH($A20,('Atual 2021 1'!$Z$5:$Z$857),0))</f>
        <v>5</v>
      </c>
      <c r="R20" s="50" t="str">
        <f>INDEX('Atual 2021 1'!O$5:O$857,MATCH($A20,('Atual 2021 1'!$Z$5:$Z$857),0))</f>
        <v>Não</v>
      </c>
      <c r="S20" s="54" t="str">
        <f>INDEX('Antigo 2020 2'!O$5:O$857,MATCH($A20,('Atual 2021 1'!$Z$5:$Z$857),0))</f>
        <v>Sim</v>
      </c>
      <c r="T20" s="53" t="e">
        <f>INDEX('Atual 2021 1'!P$5:P$857,MATCH($A20,('Atual 2021 1'!$Z$5:$Z$857),0))</f>
        <v>#DIV/0!</v>
      </c>
      <c r="U20" s="55">
        <f>INDEX('Antigo 2020 2'!P$5:P$857,MATCH($A20,('Atual 2021 1'!$Z$5:$Z$857),0))</f>
        <v>7.510036222615926E-4</v>
      </c>
    </row>
    <row r="21" spans="1:21">
      <c r="A21" s="16">
        <v>18</v>
      </c>
      <c r="B21" s="51">
        <f>INDEX('Atual 2021 1'!X$5:X$857,MATCH($A21,('Atual 2021 1'!$Z$5:$Z$857),0))</f>
        <v>0</v>
      </c>
      <c r="C21" s="57" t="str">
        <f>INDEX('Atual 2021 1'!A$5:A$857,MATCH($A21,('Atual 2021 1'!$Z$5:$Z$857),0))</f>
        <v>Almenara</v>
      </c>
      <c r="D21" s="50">
        <f>INDEX('Atual 2021 1'!H$5:H$857,MATCH($A21,('Atual 2021 1'!$Z$5:$Z$857),0))</f>
        <v>2510</v>
      </c>
      <c r="E21" s="54">
        <f>INDEX('Antigo 2020 2'!H$5:H$857,MATCH($A21,('Atual 2021 1'!$Z$5:$Z$857),0))</f>
        <v>2510</v>
      </c>
      <c r="F21" s="50">
        <f>INDEX('Atual 2021 1'!I$5:I$857,MATCH($A21,('Atual 2021 1'!$Z$5:$Z$857),0))</f>
        <v>436</v>
      </c>
      <c r="G21" s="54">
        <f>INDEX('Antigo 2020 2'!I$5:I$857,MATCH($A21,('Atual 2021 1'!$Z$5:$Z$857),0))</f>
        <v>760</v>
      </c>
      <c r="H21" s="50">
        <f>INDEX('Atual 2021 1'!J$5:J$857,MATCH($A21,('Atual 2021 1'!$Z$5:$Z$857),0))</f>
        <v>0</v>
      </c>
      <c r="I21" s="54">
        <f>INDEX('Antigo 2020 2'!J$5:J$857,MATCH($A21,('Atual 2021 1'!$Z$5:$Z$857),0))</f>
        <v>0</v>
      </c>
      <c r="J21" s="50">
        <f>INDEX('Atual 2021 1'!K$5:K$857,MATCH($A21,('Atual 2021 1'!$Z$5:$Z$857),0))</f>
        <v>200</v>
      </c>
      <c r="K21" s="54">
        <f>INDEX('Antigo 2020 2'!K$5:K$857,MATCH($A21,('Atual 2021 1'!$Z$5:$Z$857),0))</f>
        <v>200</v>
      </c>
      <c r="L21" s="50">
        <f>INDEX('Atual 2021 1'!L$5:L$857,MATCH($A21,('Atual 2021 1'!$Z$5:$Z$857),0))</f>
        <v>0</v>
      </c>
      <c r="M21" s="54">
        <f>INDEX('Antigo 2020 2'!L$5:L$857,MATCH($A21,('Atual 2021 1'!$Z$5:$Z$857),0))</f>
        <v>0</v>
      </c>
      <c r="N21" s="50">
        <f>INDEX('Atual 2021 1'!M$5:M$857,MATCH($A21,('Atual 2021 1'!$Z$5:$Z$857),0))</f>
        <v>0</v>
      </c>
      <c r="O21" s="54">
        <f>INDEX('Antigo 2020 2'!M$5:M$857,MATCH($A21,('Atual 2021 1'!$Z$5:$Z$857),0))</f>
        <v>0</v>
      </c>
      <c r="P21" s="50">
        <f>INDEX('Atual 2021 1'!N$5:N$857,MATCH($A21,('Atual 2021 1'!$Z$5:$Z$857),0))</f>
        <v>600</v>
      </c>
      <c r="Q21" s="54">
        <f>INDEX('Antigo 2020 2'!N$5:N$857,MATCH($A21,('Atual 2021 1'!$Z$5:$Z$857),0))</f>
        <v>600</v>
      </c>
      <c r="R21" s="50" t="str">
        <f>INDEX('Atual 2021 1'!O$5:O$857,MATCH($A21,('Atual 2021 1'!$Z$5:$Z$857),0))</f>
        <v>Sim</v>
      </c>
      <c r="S21" s="54" t="str">
        <f>INDEX('Antigo 2020 2'!O$5:O$857,MATCH($A21,('Atual 2021 1'!$Z$5:$Z$857),0))</f>
        <v>Sim</v>
      </c>
      <c r="T21" s="53" t="e">
        <f>INDEX('Atual 2021 1'!P$5:P$857,MATCH($A21,('Atual 2021 1'!$Z$5:$Z$857),0))</f>
        <v>#DIV/0!</v>
      </c>
      <c r="U21" s="55">
        <f>INDEX('Antigo 2020 2'!P$5:P$857,MATCH($A21,('Atual 2021 1'!$Z$5:$Z$857),0))</f>
        <v>3.0378278877168175E-3</v>
      </c>
    </row>
    <row r="22" spans="1:21">
      <c r="A22" s="16">
        <v>19</v>
      </c>
      <c r="B22" s="51">
        <f>INDEX('Atual 2021 1'!X$5:X$857,MATCH($A22,('Atual 2021 1'!$Z$5:$Z$857),0))</f>
        <v>0</v>
      </c>
      <c r="C22" s="57" t="str">
        <f>INDEX('Atual 2021 1'!A$5:A$857,MATCH($A22,('Atual 2021 1'!$Z$5:$Z$857),0))</f>
        <v>Alpercata</v>
      </c>
      <c r="D22" s="50">
        <f>INDEX('Atual 2021 1'!H$5:H$857,MATCH($A22,('Atual 2021 1'!$Z$5:$Z$857),0))</f>
        <v>90</v>
      </c>
      <c r="E22" s="54">
        <f>INDEX('Antigo 2020 2'!H$5:H$857,MATCH($A22,('Atual 2021 1'!$Z$5:$Z$857),0))</f>
        <v>80</v>
      </c>
      <c r="F22" s="50">
        <f>INDEX('Atual 2021 1'!I$5:I$857,MATCH($A22,('Atual 2021 1'!$Z$5:$Z$857),0))</f>
        <v>49</v>
      </c>
      <c r="G22" s="54">
        <f>INDEX('Antigo 2020 2'!I$5:I$857,MATCH($A22,('Atual 2021 1'!$Z$5:$Z$857),0))</f>
        <v>9</v>
      </c>
      <c r="H22" s="50">
        <f>INDEX('Atual 2021 1'!J$5:J$857,MATCH($A22,('Atual 2021 1'!$Z$5:$Z$857),0))</f>
        <v>0</v>
      </c>
      <c r="I22" s="54">
        <f>INDEX('Antigo 2020 2'!J$5:J$857,MATCH($A22,('Atual 2021 1'!$Z$5:$Z$857),0))</f>
        <v>0</v>
      </c>
      <c r="J22" s="50">
        <f>INDEX('Atual 2021 1'!K$5:K$857,MATCH($A22,('Atual 2021 1'!$Z$5:$Z$857),0))</f>
        <v>60</v>
      </c>
      <c r="K22" s="54">
        <f>INDEX('Antigo 2020 2'!K$5:K$857,MATCH($A22,('Atual 2021 1'!$Z$5:$Z$857),0))</f>
        <v>60</v>
      </c>
      <c r="L22" s="50">
        <f>INDEX('Atual 2021 1'!L$5:L$857,MATCH($A22,('Atual 2021 1'!$Z$5:$Z$857),0))</f>
        <v>0</v>
      </c>
      <c r="M22" s="54">
        <f>INDEX('Antigo 2020 2'!L$5:L$857,MATCH($A22,('Atual 2021 1'!$Z$5:$Z$857),0))</f>
        <v>0</v>
      </c>
      <c r="N22" s="50">
        <f>INDEX('Atual 2021 1'!M$5:M$857,MATCH($A22,('Atual 2021 1'!$Z$5:$Z$857),0))</f>
        <v>0</v>
      </c>
      <c r="O22" s="54">
        <f>INDEX('Antigo 2020 2'!M$5:M$857,MATCH($A22,('Atual 2021 1'!$Z$5:$Z$857),0))</f>
        <v>0</v>
      </c>
      <c r="P22" s="50">
        <f>INDEX('Atual 2021 1'!N$5:N$857,MATCH($A22,('Atual 2021 1'!$Z$5:$Z$857),0))</f>
        <v>5</v>
      </c>
      <c r="Q22" s="54">
        <f>INDEX('Antigo 2020 2'!N$5:N$857,MATCH($A22,('Atual 2021 1'!$Z$5:$Z$857),0))</f>
        <v>0</v>
      </c>
      <c r="R22" s="50" t="str">
        <f>INDEX('Atual 2021 1'!O$5:O$857,MATCH($A22,('Atual 2021 1'!$Z$5:$Z$857),0))</f>
        <v>Não</v>
      </c>
      <c r="S22" s="54" t="str">
        <f>INDEX('Antigo 2020 2'!O$5:O$857,MATCH($A22,('Atual 2021 1'!$Z$5:$Z$857),0))</f>
        <v>Não</v>
      </c>
      <c r="T22" s="53" t="e">
        <f>INDEX('Atual 2021 1'!P$5:P$857,MATCH($A22,('Atual 2021 1'!$Z$5:$Z$857),0))</f>
        <v>#DIV/0!</v>
      </c>
      <c r="U22" s="55">
        <f>INDEX('Antigo 2020 2'!P$5:P$857,MATCH($A22,('Atual 2021 1'!$Z$5:$Z$857),0))</f>
        <v>1.4584934296910535E-4</v>
      </c>
    </row>
    <row r="23" spans="1:21">
      <c r="A23" s="16">
        <v>20</v>
      </c>
      <c r="B23" s="51">
        <f>INDEX('Atual 2021 1'!X$5:X$857,MATCH($A23,('Atual 2021 1'!$Z$5:$Z$857),0))</f>
        <v>0</v>
      </c>
      <c r="C23" s="57" t="str">
        <f>INDEX('Atual 2021 1'!A$5:A$857,MATCH($A23,('Atual 2021 1'!$Z$5:$Z$857),0))</f>
        <v>Alpinópolis</v>
      </c>
      <c r="D23" s="50">
        <f>INDEX('Atual 2021 1'!H$5:H$857,MATCH($A23,('Atual 2021 1'!$Z$5:$Z$857),0))</f>
        <v>1407</v>
      </c>
      <c r="E23" s="54">
        <f>INDEX('Antigo 2020 2'!H$5:H$857,MATCH($A23,('Atual 2021 1'!$Z$5:$Z$857),0))</f>
        <v>1407</v>
      </c>
      <c r="F23" s="50">
        <f>INDEX('Atual 2021 1'!I$5:I$857,MATCH($A23,('Atual 2021 1'!$Z$5:$Z$857),0))</f>
        <v>6</v>
      </c>
      <c r="G23" s="54">
        <f>INDEX('Antigo 2020 2'!I$5:I$857,MATCH($A23,('Atual 2021 1'!$Z$5:$Z$857),0))</f>
        <v>6</v>
      </c>
      <c r="H23" s="50">
        <f>INDEX('Atual 2021 1'!J$5:J$857,MATCH($A23,('Atual 2021 1'!$Z$5:$Z$857),0))</f>
        <v>0</v>
      </c>
      <c r="I23" s="54">
        <f>INDEX('Antigo 2020 2'!J$5:J$857,MATCH($A23,('Atual 2021 1'!$Z$5:$Z$857),0))</f>
        <v>0</v>
      </c>
      <c r="J23" s="50">
        <f>INDEX('Atual 2021 1'!K$5:K$857,MATCH($A23,('Atual 2021 1'!$Z$5:$Z$857),0))</f>
        <v>0</v>
      </c>
      <c r="K23" s="54">
        <f>INDEX('Antigo 2020 2'!K$5:K$857,MATCH($A23,('Atual 2021 1'!$Z$5:$Z$857),0))</f>
        <v>0</v>
      </c>
      <c r="L23" s="50">
        <f>INDEX('Atual 2021 1'!L$5:L$857,MATCH($A23,('Atual 2021 1'!$Z$5:$Z$857),0))</f>
        <v>0</v>
      </c>
      <c r="M23" s="54">
        <f>INDEX('Antigo 2020 2'!L$5:L$857,MATCH($A23,('Atual 2021 1'!$Z$5:$Z$857),0))</f>
        <v>0</v>
      </c>
      <c r="N23" s="50">
        <f>INDEX('Atual 2021 1'!M$5:M$857,MATCH($A23,('Atual 2021 1'!$Z$5:$Z$857),0))</f>
        <v>0</v>
      </c>
      <c r="O23" s="54">
        <f>INDEX('Antigo 2020 2'!M$5:M$857,MATCH($A23,('Atual 2021 1'!$Z$5:$Z$857),0))</f>
        <v>0</v>
      </c>
      <c r="P23" s="50">
        <f>INDEX('Atual 2021 1'!N$5:N$857,MATCH($A23,('Atual 2021 1'!$Z$5:$Z$857),0))</f>
        <v>0</v>
      </c>
      <c r="Q23" s="54">
        <f>INDEX('Antigo 2020 2'!N$5:N$857,MATCH($A23,('Atual 2021 1'!$Z$5:$Z$857),0))</f>
        <v>19</v>
      </c>
      <c r="R23" s="50" t="str">
        <f>INDEX('Atual 2021 1'!O$5:O$857,MATCH($A23,('Atual 2021 1'!$Z$5:$Z$857),0))</f>
        <v>Não</v>
      </c>
      <c r="S23" s="54" t="str">
        <f>INDEX('Antigo 2020 2'!O$5:O$857,MATCH($A23,('Atual 2021 1'!$Z$5:$Z$857),0))</f>
        <v>Não</v>
      </c>
      <c r="T23" s="53" t="e">
        <f>INDEX('Atual 2021 1'!P$5:P$857,MATCH($A23,('Atual 2021 1'!$Z$5:$Z$857),0))</f>
        <v>#DIV/0!</v>
      </c>
      <c r="U23" s="55">
        <f>INDEX('Antigo 2020 2'!P$5:P$857,MATCH($A23,('Atual 2021 1'!$Z$5:$Z$857),0))</f>
        <v>7.3154837555571516E-4</v>
      </c>
    </row>
    <row r="24" spans="1:21">
      <c r="A24" s="16">
        <v>21</v>
      </c>
      <c r="B24" s="51">
        <f>INDEX('Atual 2021 1'!X$5:X$857,MATCH($A24,('Atual 2021 1'!$Z$5:$Z$857),0))</f>
        <v>0</v>
      </c>
      <c r="C24" s="57" t="str">
        <f>INDEX('Atual 2021 1'!A$5:A$857,MATCH($A24,('Atual 2021 1'!$Z$5:$Z$857),0))</f>
        <v>Alterosa</v>
      </c>
      <c r="D24" s="50">
        <f>INDEX('Atual 2021 1'!H$5:H$857,MATCH($A24,('Atual 2021 1'!$Z$5:$Z$857),0))</f>
        <v>1400</v>
      </c>
      <c r="E24" s="54">
        <f>INDEX('Antigo 2020 2'!H$5:H$857,MATCH($A24,('Atual 2021 1'!$Z$5:$Z$857),0))</f>
        <v>1400</v>
      </c>
      <c r="F24" s="50">
        <f>INDEX('Atual 2021 1'!I$5:I$857,MATCH($A24,('Atual 2021 1'!$Z$5:$Z$857),0))</f>
        <v>287</v>
      </c>
      <c r="G24" s="54">
        <f>INDEX('Antigo 2020 2'!I$5:I$857,MATCH($A24,('Atual 2021 1'!$Z$5:$Z$857),0))</f>
        <v>613</v>
      </c>
      <c r="H24" s="50">
        <f>INDEX('Atual 2021 1'!J$5:J$857,MATCH($A24,('Atual 2021 1'!$Z$5:$Z$857),0))</f>
        <v>0</v>
      </c>
      <c r="I24" s="54">
        <f>INDEX('Antigo 2020 2'!J$5:J$857,MATCH($A24,('Atual 2021 1'!$Z$5:$Z$857),0))</f>
        <v>536</v>
      </c>
      <c r="J24" s="50">
        <f>INDEX('Atual 2021 1'!K$5:K$857,MATCH($A24,('Atual 2021 1'!$Z$5:$Z$857),0))</f>
        <v>115</v>
      </c>
      <c r="K24" s="54">
        <f>INDEX('Antigo 2020 2'!K$5:K$857,MATCH($A24,('Atual 2021 1'!$Z$5:$Z$857),0))</f>
        <v>198</v>
      </c>
      <c r="L24" s="50">
        <f>INDEX('Atual 2021 1'!L$5:L$857,MATCH($A24,('Atual 2021 1'!$Z$5:$Z$857),0))</f>
        <v>53</v>
      </c>
      <c r="M24" s="54">
        <f>INDEX('Antigo 2020 2'!L$5:L$857,MATCH($A24,('Atual 2021 1'!$Z$5:$Z$857),0))</f>
        <v>62</v>
      </c>
      <c r="N24" s="50">
        <f>INDEX('Atual 2021 1'!M$5:M$857,MATCH($A24,('Atual 2021 1'!$Z$5:$Z$857),0))</f>
        <v>53</v>
      </c>
      <c r="O24" s="54">
        <f>INDEX('Antigo 2020 2'!M$5:M$857,MATCH($A24,('Atual 2021 1'!$Z$5:$Z$857),0))</f>
        <v>62</v>
      </c>
      <c r="P24" s="50">
        <f>INDEX('Atual 2021 1'!N$5:N$857,MATCH($A24,('Atual 2021 1'!$Z$5:$Z$857),0))</f>
        <v>5</v>
      </c>
      <c r="Q24" s="54">
        <f>INDEX('Antigo 2020 2'!N$5:N$857,MATCH($A24,('Atual 2021 1'!$Z$5:$Z$857),0))</f>
        <v>0</v>
      </c>
      <c r="R24" s="50" t="str">
        <f>INDEX('Atual 2021 1'!O$5:O$857,MATCH($A24,('Atual 2021 1'!$Z$5:$Z$857),0))</f>
        <v>Não</v>
      </c>
      <c r="S24" s="54" t="str">
        <f>INDEX('Antigo 2020 2'!O$5:O$857,MATCH($A24,('Atual 2021 1'!$Z$5:$Z$857),0))</f>
        <v>Sim</v>
      </c>
      <c r="T24" s="53" t="e">
        <f>INDEX('Atual 2021 1'!P$5:P$857,MATCH($A24,('Atual 2021 1'!$Z$5:$Z$857),0))</f>
        <v>#DIV/0!</v>
      </c>
      <c r="U24" s="55">
        <f>INDEX('Antigo 2020 2'!P$5:P$857,MATCH($A24,('Atual 2021 1'!$Z$5:$Z$857),0))</f>
        <v>1.6428822957934225E-3</v>
      </c>
    </row>
    <row r="25" spans="1:21">
      <c r="A25" s="16">
        <v>22</v>
      </c>
      <c r="B25" s="51">
        <f>INDEX('Atual 2021 1'!X$5:X$857,MATCH($A25,('Atual 2021 1'!$Z$5:$Z$857),0))</f>
        <v>0</v>
      </c>
      <c r="C25" s="57" t="str">
        <f>INDEX('Atual 2021 1'!A$5:A$857,MATCH($A25,('Atual 2021 1'!$Z$5:$Z$857),0))</f>
        <v>Alto Caparaó</v>
      </c>
      <c r="D25" s="50">
        <f>INDEX('Atual 2021 1'!H$5:H$857,MATCH($A25,('Atual 2021 1'!$Z$5:$Z$857),0))</f>
        <v>550</v>
      </c>
      <c r="E25" s="54">
        <f>INDEX('Antigo 2020 2'!H$5:H$857,MATCH($A25,('Atual 2021 1'!$Z$5:$Z$857),0))</f>
        <v>550</v>
      </c>
      <c r="F25" s="50">
        <f>INDEX('Atual 2021 1'!I$5:I$857,MATCH($A25,('Atual 2021 1'!$Z$5:$Z$857),0))</f>
        <v>0</v>
      </c>
      <c r="G25" s="54">
        <f>INDEX('Antigo 2020 2'!I$5:I$857,MATCH($A25,('Atual 2021 1'!$Z$5:$Z$857),0))</f>
        <v>5</v>
      </c>
      <c r="H25" s="50">
        <f>INDEX('Atual 2021 1'!J$5:J$857,MATCH($A25,('Atual 2021 1'!$Z$5:$Z$857),0))</f>
        <v>0</v>
      </c>
      <c r="I25" s="54">
        <f>INDEX('Antigo 2020 2'!J$5:J$857,MATCH($A25,('Atual 2021 1'!$Z$5:$Z$857),0))</f>
        <v>0</v>
      </c>
      <c r="J25" s="50">
        <f>INDEX('Atual 2021 1'!K$5:K$857,MATCH($A25,('Atual 2021 1'!$Z$5:$Z$857),0))</f>
        <v>0</v>
      </c>
      <c r="K25" s="54">
        <f>INDEX('Antigo 2020 2'!K$5:K$857,MATCH($A25,('Atual 2021 1'!$Z$5:$Z$857),0))</f>
        <v>0</v>
      </c>
      <c r="L25" s="50">
        <f>INDEX('Atual 2021 1'!L$5:L$857,MATCH($A25,('Atual 2021 1'!$Z$5:$Z$857),0))</f>
        <v>0</v>
      </c>
      <c r="M25" s="54">
        <f>INDEX('Antigo 2020 2'!L$5:L$857,MATCH($A25,('Atual 2021 1'!$Z$5:$Z$857),0))</f>
        <v>0</v>
      </c>
      <c r="N25" s="50">
        <f>INDEX('Atual 2021 1'!M$5:M$857,MATCH($A25,('Atual 2021 1'!$Z$5:$Z$857),0))</f>
        <v>0</v>
      </c>
      <c r="O25" s="54">
        <f>INDEX('Antigo 2020 2'!M$5:M$857,MATCH($A25,('Atual 2021 1'!$Z$5:$Z$857),0))</f>
        <v>0</v>
      </c>
      <c r="P25" s="50">
        <f>INDEX('Atual 2021 1'!N$5:N$857,MATCH($A25,('Atual 2021 1'!$Z$5:$Z$857),0))</f>
        <v>0</v>
      </c>
      <c r="Q25" s="54">
        <f>INDEX('Antigo 2020 2'!N$5:N$857,MATCH($A25,('Atual 2021 1'!$Z$5:$Z$857),0))</f>
        <v>0</v>
      </c>
      <c r="R25" s="50" t="str">
        <f>INDEX('Atual 2021 1'!O$5:O$857,MATCH($A25,('Atual 2021 1'!$Z$5:$Z$857),0))</f>
        <v>Não</v>
      </c>
      <c r="S25" s="54" t="str">
        <f>INDEX('Antigo 2020 2'!O$5:O$857,MATCH($A25,('Atual 2021 1'!$Z$5:$Z$857),0))</f>
        <v>Não</v>
      </c>
      <c r="T25" s="53" t="e">
        <f>INDEX('Atual 2021 1'!P$5:P$857,MATCH($A25,('Atual 2021 1'!$Z$5:$Z$857),0))</f>
        <v>#DIV/0!</v>
      </c>
      <c r="U25" s="55">
        <f>INDEX('Antigo 2020 2'!P$5:P$857,MATCH($A25,('Atual 2021 1'!$Z$5:$Z$857),0))</f>
        <v>2.3428711114159635E-4</v>
      </c>
    </row>
    <row r="26" spans="1:21">
      <c r="A26" s="16">
        <v>23</v>
      </c>
      <c r="B26" s="51">
        <f>INDEX('Atual 2021 1'!X$5:X$857,MATCH($A26,('Atual 2021 1'!$Z$5:$Z$857),0))</f>
        <v>0</v>
      </c>
      <c r="C26" s="57" t="str">
        <f>INDEX('Atual 2021 1'!A$5:A$857,MATCH($A26,('Atual 2021 1'!$Z$5:$Z$857),0))</f>
        <v>Alto Jequitibá</v>
      </c>
      <c r="D26" s="50">
        <f>INDEX('Atual 2021 1'!H$5:H$857,MATCH($A26,('Atual 2021 1'!$Z$5:$Z$857),0))</f>
        <v>1250</v>
      </c>
      <c r="E26" s="54">
        <f>INDEX('Antigo 2020 2'!H$5:H$857,MATCH($A26,('Atual 2021 1'!$Z$5:$Z$857),0))</f>
        <v>1250</v>
      </c>
      <c r="F26" s="50">
        <f>INDEX('Atual 2021 1'!I$5:I$857,MATCH($A26,('Atual 2021 1'!$Z$5:$Z$857),0))</f>
        <v>10</v>
      </c>
      <c r="G26" s="54">
        <f>INDEX('Antigo 2020 2'!I$5:I$857,MATCH($A26,('Atual 2021 1'!$Z$5:$Z$857),0))</f>
        <v>140</v>
      </c>
      <c r="H26" s="50">
        <f>INDEX('Atual 2021 1'!J$5:J$857,MATCH($A26,('Atual 2021 1'!$Z$5:$Z$857),0))</f>
        <v>0</v>
      </c>
      <c r="I26" s="54">
        <f>INDEX('Antigo 2020 2'!J$5:J$857,MATCH($A26,('Atual 2021 1'!$Z$5:$Z$857),0))</f>
        <v>0</v>
      </c>
      <c r="J26" s="50">
        <f>INDEX('Atual 2021 1'!K$5:K$857,MATCH($A26,('Atual 2021 1'!$Z$5:$Z$857),0))</f>
        <v>196</v>
      </c>
      <c r="K26" s="54">
        <f>INDEX('Antigo 2020 2'!K$5:K$857,MATCH($A26,('Atual 2021 1'!$Z$5:$Z$857),0))</f>
        <v>196</v>
      </c>
      <c r="L26" s="50">
        <f>INDEX('Atual 2021 1'!L$5:L$857,MATCH($A26,('Atual 2021 1'!$Z$5:$Z$857),0))</f>
        <v>0</v>
      </c>
      <c r="M26" s="54">
        <f>INDEX('Antigo 2020 2'!L$5:L$857,MATCH($A26,('Atual 2021 1'!$Z$5:$Z$857),0))</f>
        <v>0</v>
      </c>
      <c r="N26" s="50">
        <f>INDEX('Atual 2021 1'!M$5:M$857,MATCH($A26,('Atual 2021 1'!$Z$5:$Z$857),0))</f>
        <v>0</v>
      </c>
      <c r="O26" s="54">
        <f>INDEX('Antigo 2020 2'!M$5:M$857,MATCH($A26,('Atual 2021 1'!$Z$5:$Z$857),0))</f>
        <v>0</v>
      </c>
      <c r="P26" s="50">
        <f>INDEX('Atual 2021 1'!N$5:N$857,MATCH($A26,('Atual 2021 1'!$Z$5:$Z$857),0))</f>
        <v>15</v>
      </c>
      <c r="Q26" s="54">
        <f>INDEX('Antigo 2020 2'!N$5:N$857,MATCH($A26,('Atual 2021 1'!$Z$5:$Z$857),0))</f>
        <v>15</v>
      </c>
      <c r="R26" s="50" t="str">
        <f>INDEX('Atual 2021 1'!O$5:O$857,MATCH($A26,('Atual 2021 1'!$Z$5:$Z$857),0))</f>
        <v>Não</v>
      </c>
      <c r="S26" s="54" t="str">
        <f>INDEX('Antigo 2020 2'!O$5:O$857,MATCH($A26,('Atual 2021 1'!$Z$5:$Z$857),0))</f>
        <v>Não</v>
      </c>
      <c r="T26" s="53" t="e">
        <f>INDEX('Atual 2021 1'!P$5:P$857,MATCH($A26,('Atual 2021 1'!$Z$5:$Z$857),0))</f>
        <v>#DIV/0!</v>
      </c>
      <c r="U26" s="55">
        <f>INDEX('Antigo 2020 2'!P$5:P$857,MATCH($A26,('Atual 2021 1'!$Z$5:$Z$857),0))</f>
        <v>7.5620565308519836E-4</v>
      </c>
    </row>
    <row r="27" spans="1:21">
      <c r="A27" s="16">
        <v>24</v>
      </c>
      <c r="B27" s="51">
        <f>INDEX('Atual 2021 1'!X$5:X$857,MATCH($A27,('Atual 2021 1'!$Z$5:$Z$857),0))</f>
        <v>0</v>
      </c>
      <c r="C27" s="57" t="str">
        <f>INDEX('Atual 2021 1'!A$5:A$857,MATCH($A27,('Atual 2021 1'!$Z$5:$Z$857),0))</f>
        <v>Alto Rio Doce</v>
      </c>
      <c r="D27" s="50">
        <f>INDEX('Atual 2021 1'!H$5:H$857,MATCH($A27,('Atual 2021 1'!$Z$5:$Z$857),0))</f>
        <v>3005</v>
      </c>
      <c r="E27" s="54">
        <f>INDEX('Antigo 2020 2'!H$5:H$857,MATCH($A27,('Atual 2021 1'!$Z$5:$Z$857),0))</f>
        <v>3005</v>
      </c>
      <c r="F27" s="50">
        <f>INDEX('Atual 2021 1'!I$5:I$857,MATCH($A27,('Atual 2021 1'!$Z$5:$Z$857),0))</f>
        <v>7</v>
      </c>
      <c r="G27" s="54" t="str">
        <f>INDEX('Antigo 2020 2'!I$5:I$857,MATCH($A27,('Atual 2021 1'!$Z$5:$Z$857),0))</f>
        <v/>
      </c>
      <c r="H27" s="50">
        <f>INDEX('Atual 2021 1'!J$5:J$857,MATCH($A27,('Atual 2021 1'!$Z$5:$Z$857),0))</f>
        <v>0</v>
      </c>
      <c r="I27" s="54">
        <f>INDEX('Antigo 2020 2'!J$5:J$857,MATCH($A27,('Atual 2021 1'!$Z$5:$Z$857),0))</f>
        <v>0</v>
      </c>
      <c r="J27" s="50">
        <f>INDEX('Atual 2021 1'!K$5:K$857,MATCH($A27,('Atual 2021 1'!$Z$5:$Z$857),0))</f>
        <v>88</v>
      </c>
      <c r="K27" s="54">
        <f>INDEX('Antigo 2020 2'!K$5:K$857,MATCH($A27,('Atual 2021 1'!$Z$5:$Z$857),0))</f>
        <v>140</v>
      </c>
      <c r="L27" s="50">
        <f>INDEX('Atual 2021 1'!L$5:L$857,MATCH($A27,('Atual 2021 1'!$Z$5:$Z$857),0))</f>
        <v>0</v>
      </c>
      <c r="M27" s="54">
        <f>INDEX('Antigo 2020 2'!L$5:L$857,MATCH($A27,('Atual 2021 1'!$Z$5:$Z$857),0))</f>
        <v>0</v>
      </c>
      <c r="N27" s="50">
        <f>INDEX('Atual 2021 1'!M$5:M$857,MATCH($A27,('Atual 2021 1'!$Z$5:$Z$857),0))</f>
        <v>0</v>
      </c>
      <c r="O27" s="54">
        <f>INDEX('Antigo 2020 2'!M$5:M$857,MATCH($A27,('Atual 2021 1'!$Z$5:$Z$857),0))</f>
        <v>12</v>
      </c>
      <c r="P27" s="50">
        <f>INDEX('Atual 2021 1'!N$5:N$857,MATCH($A27,('Atual 2021 1'!$Z$5:$Z$857),0))</f>
        <v>13</v>
      </c>
      <c r="Q27" s="54">
        <f>INDEX('Antigo 2020 2'!N$5:N$857,MATCH($A27,('Atual 2021 1'!$Z$5:$Z$857),0))</f>
        <v>25</v>
      </c>
      <c r="R27" s="50" t="str">
        <f>INDEX('Atual 2021 1'!O$5:O$857,MATCH($A27,('Atual 2021 1'!$Z$5:$Z$857),0))</f>
        <v>Sim</v>
      </c>
      <c r="S27" s="54" t="str">
        <f>INDEX('Antigo 2020 2'!O$5:O$857,MATCH($A27,('Atual 2021 1'!$Z$5:$Z$857),0))</f>
        <v>Sim</v>
      </c>
      <c r="T27" s="53" t="e">
        <f>INDEX('Atual 2021 1'!P$5:P$857,MATCH($A27,('Atual 2021 1'!$Z$5:$Z$857),0))</f>
        <v>#DIV/0!</v>
      </c>
      <c r="U27" s="55">
        <f>INDEX('Antigo 2020 2'!P$5:P$857,MATCH($A27,('Atual 2021 1'!$Z$5:$Z$857),0))</f>
        <v>1.3954365367955203E-3</v>
      </c>
    </row>
    <row r="28" spans="1:21">
      <c r="A28" s="16">
        <v>25</v>
      </c>
      <c r="B28" s="51">
        <f>INDEX('Atual 2021 1'!X$5:X$857,MATCH($A28,('Atual 2021 1'!$Z$5:$Z$857),0))</f>
        <v>0</v>
      </c>
      <c r="C28" s="57" t="str">
        <f>INDEX('Atual 2021 1'!A$5:A$857,MATCH($A28,('Atual 2021 1'!$Z$5:$Z$857),0))</f>
        <v>Alvarenga</v>
      </c>
      <c r="D28" s="50">
        <f>INDEX('Atual 2021 1'!H$5:H$857,MATCH($A28,('Atual 2021 1'!$Z$5:$Z$857),0))</f>
        <v>1878</v>
      </c>
      <c r="E28" s="54">
        <f>INDEX('Antigo 2020 2'!H$5:H$857,MATCH($A28,('Atual 2021 1'!$Z$5:$Z$857),0))</f>
        <v>1878</v>
      </c>
      <c r="F28" s="50">
        <f>INDEX('Atual 2021 1'!I$5:I$857,MATCH($A28,('Atual 2021 1'!$Z$5:$Z$857),0))</f>
        <v>142</v>
      </c>
      <c r="G28" s="54">
        <f>INDEX('Antigo 2020 2'!I$5:I$857,MATCH($A28,('Atual 2021 1'!$Z$5:$Z$857),0))</f>
        <v>105</v>
      </c>
      <c r="H28" s="50">
        <f>INDEX('Atual 2021 1'!J$5:J$857,MATCH($A28,('Atual 2021 1'!$Z$5:$Z$857),0))</f>
        <v>0</v>
      </c>
      <c r="I28" s="54">
        <f>INDEX('Antigo 2020 2'!J$5:J$857,MATCH($A28,('Atual 2021 1'!$Z$5:$Z$857),0))</f>
        <v>0</v>
      </c>
      <c r="J28" s="50">
        <f>INDEX('Atual 2021 1'!K$5:K$857,MATCH($A28,('Atual 2021 1'!$Z$5:$Z$857),0))</f>
        <v>25</v>
      </c>
      <c r="K28" s="54">
        <f>INDEX('Antigo 2020 2'!K$5:K$857,MATCH($A28,('Atual 2021 1'!$Z$5:$Z$857),0))</f>
        <v>0</v>
      </c>
      <c r="L28" s="50">
        <f>INDEX('Atual 2021 1'!L$5:L$857,MATCH($A28,('Atual 2021 1'!$Z$5:$Z$857),0))</f>
        <v>30</v>
      </c>
      <c r="M28" s="54">
        <f>INDEX('Antigo 2020 2'!L$5:L$857,MATCH($A28,('Atual 2021 1'!$Z$5:$Z$857),0))</f>
        <v>15</v>
      </c>
      <c r="N28" s="50">
        <f>INDEX('Atual 2021 1'!M$5:M$857,MATCH($A28,('Atual 2021 1'!$Z$5:$Z$857),0))</f>
        <v>0</v>
      </c>
      <c r="O28" s="54">
        <f>INDEX('Antigo 2020 2'!M$5:M$857,MATCH($A28,('Atual 2021 1'!$Z$5:$Z$857),0))</f>
        <v>0</v>
      </c>
      <c r="P28" s="50">
        <f>INDEX('Atual 2021 1'!N$5:N$857,MATCH($A28,('Atual 2021 1'!$Z$5:$Z$857),0))</f>
        <v>21</v>
      </c>
      <c r="Q28" s="54">
        <f>INDEX('Antigo 2020 2'!N$5:N$857,MATCH($A28,('Atual 2021 1'!$Z$5:$Z$857),0))</f>
        <v>18</v>
      </c>
      <c r="R28" s="50" t="str">
        <f>INDEX('Atual 2021 1'!O$5:O$857,MATCH($A28,('Atual 2021 1'!$Z$5:$Z$857),0))</f>
        <v>Sim</v>
      </c>
      <c r="S28" s="54" t="str">
        <f>INDEX('Antigo 2020 2'!O$5:O$857,MATCH($A28,('Atual 2021 1'!$Z$5:$Z$857),0))</f>
        <v>Sim</v>
      </c>
      <c r="T28" s="53" t="e">
        <f>INDEX('Atual 2021 1'!P$5:P$857,MATCH($A28,('Atual 2021 1'!$Z$5:$Z$857),0))</f>
        <v>#DIV/0!</v>
      </c>
      <c r="U28" s="55">
        <f>INDEX('Antigo 2020 2'!P$5:P$857,MATCH($A28,('Atual 2021 1'!$Z$5:$Z$857),0))</f>
        <v>9.1974778436342908E-4</v>
      </c>
    </row>
    <row r="29" spans="1:21">
      <c r="A29" s="16">
        <v>26</v>
      </c>
      <c r="B29" s="51">
        <f>INDEX('Atual 2021 1'!X$5:X$857,MATCH($A29,('Atual 2021 1'!$Z$5:$Z$857),0))</f>
        <v>0</v>
      </c>
      <c r="C29" s="57" t="str">
        <f>INDEX('Atual 2021 1'!A$5:A$857,MATCH($A29,('Atual 2021 1'!$Z$5:$Z$857),0))</f>
        <v>Alvinópolis</v>
      </c>
      <c r="D29" s="50">
        <f>INDEX('Atual 2021 1'!H$5:H$857,MATCH($A29,('Atual 2021 1'!$Z$5:$Z$857),0))</f>
        <v>800</v>
      </c>
      <c r="E29" s="54">
        <f>INDEX('Antigo 2020 2'!H$5:H$857,MATCH($A29,('Atual 2021 1'!$Z$5:$Z$857),0))</f>
        <v>800</v>
      </c>
      <c r="F29" s="50">
        <f>INDEX('Atual 2021 1'!I$5:I$857,MATCH($A29,('Atual 2021 1'!$Z$5:$Z$857),0))</f>
        <v>167</v>
      </c>
      <c r="G29" s="54">
        <f>INDEX('Antigo 2020 2'!I$5:I$857,MATCH($A29,('Atual 2021 1'!$Z$5:$Z$857),0))</f>
        <v>255</v>
      </c>
      <c r="H29" s="50">
        <f>INDEX('Atual 2021 1'!J$5:J$857,MATCH($A29,('Atual 2021 1'!$Z$5:$Z$857),0))</f>
        <v>0</v>
      </c>
      <c r="I29" s="54">
        <f>INDEX('Antigo 2020 2'!J$5:J$857,MATCH($A29,('Atual 2021 1'!$Z$5:$Z$857),0))</f>
        <v>0</v>
      </c>
      <c r="J29" s="50">
        <f>INDEX('Atual 2021 1'!K$5:K$857,MATCH($A29,('Atual 2021 1'!$Z$5:$Z$857),0))</f>
        <v>0</v>
      </c>
      <c r="K29" s="54">
        <f>INDEX('Antigo 2020 2'!K$5:K$857,MATCH($A29,('Atual 2021 1'!$Z$5:$Z$857),0))</f>
        <v>0</v>
      </c>
      <c r="L29" s="50">
        <f>INDEX('Atual 2021 1'!L$5:L$857,MATCH($A29,('Atual 2021 1'!$Z$5:$Z$857),0))</f>
        <v>0</v>
      </c>
      <c r="M29" s="54">
        <f>INDEX('Antigo 2020 2'!L$5:L$857,MATCH($A29,('Atual 2021 1'!$Z$5:$Z$857),0))</f>
        <v>0</v>
      </c>
      <c r="N29" s="50">
        <f>INDEX('Atual 2021 1'!M$5:M$857,MATCH($A29,('Atual 2021 1'!$Z$5:$Z$857),0))</f>
        <v>0</v>
      </c>
      <c r="O29" s="54">
        <f>INDEX('Antigo 2020 2'!M$5:M$857,MATCH($A29,('Atual 2021 1'!$Z$5:$Z$857),0))</f>
        <v>0</v>
      </c>
      <c r="P29" s="50">
        <f>INDEX('Atual 2021 1'!N$5:N$857,MATCH($A29,('Atual 2021 1'!$Z$5:$Z$857),0))</f>
        <v>10</v>
      </c>
      <c r="Q29" s="54">
        <f>INDEX('Antigo 2020 2'!N$5:N$857,MATCH($A29,('Atual 2021 1'!$Z$5:$Z$857),0))</f>
        <v>10</v>
      </c>
      <c r="R29" s="50" t="str">
        <f>INDEX('Atual 2021 1'!O$5:O$857,MATCH($A29,('Atual 2021 1'!$Z$5:$Z$857),0))</f>
        <v>Sim</v>
      </c>
      <c r="S29" s="54" t="str">
        <f>INDEX('Antigo 2020 2'!O$5:O$857,MATCH($A29,('Atual 2021 1'!$Z$5:$Z$857),0))</f>
        <v>Sim</v>
      </c>
      <c r="T29" s="53" t="e">
        <f>INDEX('Atual 2021 1'!P$5:P$857,MATCH($A29,('Atual 2021 1'!$Z$5:$Z$857),0))</f>
        <v>#DIV/0!</v>
      </c>
      <c r="U29" s="55">
        <f>INDEX('Antigo 2020 2'!P$5:P$857,MATCH($A29,('Atual 2021 1'!$Z$5:$Z$857),0))</f>
        <v>7.109650331126832E-4</v>
      </c>
    </row>
    <row r="30" spans="1:21">
      <c r="A30" s="16">
        <v>27</v>
      </c>
      <c r="B30" s="51">
        <f>INDEX('Atual 2021 1'!X$5:X$857,MATCH($A30,('Atual 2021 1'!$Z$5:$Z$857),0))</f>
        <v>0</v>
      </c>
      <c r="C30" s="57" t="str">
        <f>INDEX('Atual 2021 1'!A$5:A$857,MATCH($A30,('Atual 2021 1'!$Z$5:$Z$857),0))</f>
        <v>Alvorada de Minas</v>
      </c>
      <c r="D30" s="50">
        <f>INDEX('Atual 2021 1'!H$5:H$857,MATCH($A30,('Atual 2021 1'!$Z$5:$Z$857),0))</f>
        <v>600</v>
      </c>
      <c r="E30" s="54">
        <f>INDEX('Antigo 2020 2'!H$5:H$857,MATCH($A30,('Atual 2021 1'!$Z$5:$Z$857),0))</f>
        <v>600</v>
      </c>
      <c r="F30" s="50">
        <f>INDEX('Atual 2021 1'!I$5:I$857,MATCH($A30,('Atual 2021 1'!$Z$5:$Z$857),0))</f>
        <v>209</v>
      </c>
      <c r="G30" s="54">
        <f>INDEX('Antigo 2020 2'!I$5:I$857,MATCH($A30,('Atual 2021 1'!$Z$5:$Z$857),0))</f>
        <v>499</v>
      </c>
      <c r="H30" s="50">
        <f>INDEX('Atual 2021 1'!J$5:J$857,MATCH($A30,('Atual 2021 1'!$Z$5:$Z$857),0))</f>
        <v>0</v>
      </c>
      <c r="I30" s="54">
        <f>INDEX('Antigo 2020 2'!J$5:J$857,MATCH($A30,('Atual 2021 1'!$Z$5:$Z$857),0))</f>
        <v>0</v>
      </c>
      <c r="J30" s="50">
        <f>INDEX('Atual 2021 1'!K$5:K$857,MATCH($A30,('Atual 2021 1'!$Z$5:$Z$857),0))</f>
        <v>120</v>
      </c>
      <c r="K30" s="54">
        <f>INDEX('Antigo 2020 2'!K$5:K$857,MATCH($A30,('Atual 2021 1'!$Z$5:$Z$857),0))</f>
        <v>180</v>
      </c>
      <c r="L30" s="50">
        <f>INDEX('Atual 2021 1'!L$5:L$857,MATCH($A30,('Atual 2021 1'!$Z$5:$Z$857),0))</f>
        <v>0</v>
      </c>
      <c r="M30" s="54">
        <f>INDEX('Antigo 2020 2'!L$5:L$857,MATCH($A30,('Atual 2021 1'!$Z$5:$Z$857),0))</f>
        <v>0</v>
      </c>
      <c r="N30" s="50">
        <f>INDEX('Atual 2021 1'!M$5:M$857,MATCH($A30,('Atual 2021 1'!$Z$5:$Z$857),0))</f>
        <v>0</v>
      </c>
      <c r="O30" s="54">
        <f>INDEX('Antigo 2020 2'!M$5:M$857,MATCH($A30,('Atual 2021 1'!$Z$5:$Z$857),0))</f>
        <v>0</v>
      </c>
      <c r="P30" s="50">
        <f>INDEX('Atual 2021 1'!N$5:N$857,MATCH($A30,('Atual 2021 1'!$Z$5:$Z$857),0))</f>
        <v>15</v>
      </c>
      <c r="Q30" s="54">
        <f>INDEX('Antigo 2020 2'!N$5:N$857,MATCH($A30,('Atual 2021 1'!$Z$5:$Z$857),0))</f>
        <v>15</v>
      </c>
      <c r="R30" s="50" t="str">
        <f>INDEX('Atual 2021 1'!O$5:O$857,MATCH($A30,('Atual 2021 1'!$Z$5:$Z$857),0))</f>
        <v>Não</v>
      </c>
      <c r="S30" s="54" t="str">
        <f>INDEX('Antigo 2020 2'!O$5:O$857,MATCH($A30,('Atual 2021 1'!$Z$5:$Z$857),0))</f>
        <v>Não</v>
      </c>
      <c r="T30" s="53" t="e">
        <f>INDEX('Atual 2021 1'!P$5:P$857,MATCH($A30,('Atual 2021 1'!$Z$5:$Z$857),0))</f>
        <v>#DIV/0!</v>
      </c>
      <c r="U30" s="55">
        <f>INDEX('Antigo 2020 2'!P$5:P$857,MATCH($A30,('Atual 2021 1'!$Z$5:$Z$857),0))</f>
        <v>7.0348087577454016E-4</v>
      </c>
    </row>
    <row r="31" spans="1:21">
      <c r="A31" s="16">
        <v>28</v>
      </c>
      <c r="B31" s="51">
        <f>INDEX('Atual 2021 1'!X$5:X$857,MATCH($A31,('Atual 2021 1'!$Z$5:$Z$857),0))</f>
        <v>0</v>
      </c>
      <c r="C31" s="57" t="str">
        <f>INDEX('Atual 2021 1'!A$5:A$857,MATCH($A31,('Atual 2021 1'!$Z$5:$Z$857),0))</f>
        <v>Amparo do Serra</v>
      </c>
      <c r="D31" s="50">
        <f>INDEX('Atual 2021 1'!H$5:H$857,MATCH($A31,('Atual 2021 1'!$Z$5:$Z$857),0))</f>
        <v>700</v>
      </c>
      <c r="E31" s="54">
        <f>INDEX('Antigo 2020 2'!H$5:H$857,MATCH($A31,('Atual 2021 1'!$Z$5:$Z$857),0))</f>
        <v>700</v>
      </c>
      <c r="F31" s="50">
        <f>INDEX('Atual 2021 1'!I$5:I$857,MATCH($A31,('Atual 2021 1'!$Z$5:$Z$857),0))</f>
        <v>144</v>
      </c>
      <c r="G31" s="54">
        <f>INDEX('Antigo 2020 2'!I$5:I$857,MATCH($A31,('Atual 2021 1'!$Z$5:$Z$857),0))</f>
        <v>331</v>
      </c>
      <c r="H31" s="50">
        <f>INDEX('Atual 2021 1'!J$5:J$857,MATCH($A31,('Atual 2021 1'!$Z$5:$Z$857),0))</f>
        <v>0</v>
      </c>
      <c r="I31" s="54">
        <f>INDEX('Antigo 2020 2'!J$5:J$857,MATCH($A31,('Atual 2021 1'!$Z$5:$Z$857),0))</f>
        <v>0</v>
      </c>
      <c r="J31" s="50">
        <f>INDEX('Atual 2021 1'!K$5:K$857,MATCH($A31,('Atual 2021 1'!$Z$5:$Z$857),0))</f>
        <v>50</v>
      </c>
      <c r="K31" s="54">
        <f>INDEX('Antigo 2020 2'!K$5:K$857,MATCH($A31,('Atual 2021 1'!$Z$5:$Z$857),0))</f>
        <v>250</v>
      </c>
      <c r="L31" s="50">
        <f>INDEX('Atual 2021 1'!L$5:L$857,MATCH($A31,('Atual 2021 1'!$Z$5:$Z$857),0))</f>
        <v>0</v>
      </c>
      <c r="M31" s="54">
        <f>INDEX('Antigo 2020 2'!L$5:L$857,MATCH($A31,('Atual 2021 1'!$Z$5:$Z$857),0))</f>
        <v>0</v>
      </c>
      <c r="N31" s="50">
        <f>INDEX('Atual 2021 1'!M$5:M$857,MATCH($A31,('Atual 2021 1'!$Z$5:$Z$857),0))</f>
        <v>0</v>
      </c>
      <c r="O31" s="54">
        <f>INDEX('Antigo 2020 2'!M$5:M$857,MATCH($A31,('Atual 2021 1'!$Z$5:$Z$857),0))</f>
        <v>0</v>
      </c>
      <c r="P31" s="50">
        <f>INDEX('Atual 2021 1'!N$5:N$857,MATCH($A31,('Atual 2021 1'!$Z$5:$Z$857),0))</f>
        <v>0</v>
      </c>
      <c r="Q31" s="54">
        <f>INDEX('Antigo 2020 2'!N$5:N$857,MATCH($A31,('Atual 2021 1'!$Z$5:$Z$857),0))</f>
        <v>7</v>
      </c>
      <c r="R31" s="50" t="str">
        <f>INDEX('Atual 2021 1'!O$5:O$857,MATCH($A31,('Atual 2021 1'!$Z$5:$Z$857),0))</f>
        <v>Sim</v>
      </c>
      <c r="S31" s="54" t="str">
        <f>INDEX('Antigo 2020 2'!O$5:O$857,MATCH($A31,('Atual 2021 1'!$Z$5:$Z$857),0))</f>
        <v>Sim</v>
      </c>
      <c r="T31" s="53" t="e">
        <f>INDEX('Atual 2021 1'!P$5:P$857,MATCH($A31,('Atual 2021 1'!$Z$5:$Z$857),0))</f>
        <v>#DIV/0!</v>
      </c>
      <c r="U31" s="55">
        <f>INDEX('Antigo 2020 2'!P$5:P$857,MATCH($A31,('Atual 2021 1'!$Z$5:$Z$857),0))</f>
        <v>6.8277706420186992E-4</v>
      </c>
    </row>
    <row r="32" spans="1:21">
      <c r="A32" s="16">
        <v>29</v>
      </c>
      <c r="B32" s="51">
        <f>INDEX('Atual 2021 1'!X$5:X$857,MATCH($A32,('Atual 2021 1'!$Z$5:$Z$857),0))</f>
        <v>0</v>
      </c>
      <c r="C32" s="57" t="str">
        <f>INDEX('Atual 2021 1'!A$5:A$857,MATCH($A32,('Atual 2021 1'!$Z$5:$Z$857),0))</f>
        <v>Andradas</v>
      </c>
      <c r="D32" s="50">
        <f>INDEX('Atual 2021 1'!H$5:H$857,MATCH($A32,('Atual 2021 1'!$Z$5:$Z$857),0))</f>
        <v>3200</v>
      </c>
      <c r="E32" s="54">
        <f>INDEX('Antigo 2020 2'!H$5:H$857,MATCH($A32,('Atual 2021 1'!$Z$5:$Z$857),0))</f>
        <v>3200</v>
      </c>
      <c r="F32" s="50">
        <f>INDEX('Atual 2021 1'!I$5:I$857,MATCH($A32,('Atual 2021 1'!$Z$5:$Z$857),0))</f>
        <v>284</v>
      </c>
      <c r="G32" s="54">
        <f>INDEX('Antigo 2020 2'!I$5:I$857,MATCH($A32,('Atual 2021 1'!$Z$5:$Z$857),0))</f>
        <v>562</v>
      </c>
      <c r="H32" s="50">
        <f>INDEX('Atual 2021 1'!J$5:J$857,MATCH($A32,('Atual 2021 1'!$Z$5:$Z$857),0))</f>
        <v>0</v>
      </c>
      <c r="I32" s="54">
        <f>INDEX('Antigo 2020 2'!J$5:J$857,MATCH($A32,('Atual 2021 1'!$Z$5:$Z$857),0))</f>
        <v>0</v>
      </c>
      <c r="J32" s="50">
        <f>INDEX('Atual 2021 1'!K$5:K$857,MATCH($A32,('Atual 2021 1'!$Z$5:$Z$857),0))</f>
        <v>33</v>
      </c>
      <c r="K32" s="54">
        <f>INDEX('Antigo 2020 2'!K$5:K$857,MATCH($A32,('Atual 2021 1'!$Z$5:$Z$857),0))</f>
        <v>35</v>
      </c>
      <c r="L32" s="50">
        <f>INDEX('Atual 2021 1'!L$5:L$857,MATCH($A32,('Atual 2021 1'!$Z$5:$Z$857),0))</f>
        <v>0</v>
      </c>
      <c r="M32" s="54">
        <f>INDEX('Antigo 2020 2'!L$5:L$857,MATCH($A32,('Atual 2021 1'!$Z$5:$Z$857),0))</f>
        <v>0</v>
      </c>
      <c r="N32" s="50">
        <f>INDEX('Atual 2021 1'!M$5:M$857,MATCH($A32,('Atual 2021 1'!$Z$5:$Z$857),0))</f>
        <v>0</v>
      </c>
      <c r="O32" s="54">
        <f>INDEX('Antigo 2020 2'!M$5:M$857,MATCH($A32,('Atual 2021 1'!$Z$5:$Z$857),0))</f>
        <v>0</v>
      </c>
      <c r="P32" s="50">
        <f>INDEX('Atual 2021 1'!N$5:N$857,MATCH($A32,('Atual 2021 1'!$Z$5:$Z$857),0))</f>
        <v>40</v>
      </c>
      <c r="Q32" s="54">
        <f>INDEX('Antigo 2020 2'!N$5:N$857,MATCH($A32,('Atual 2021 1'!$Z$5:$Z$857),0))</f>
        <v>42</v>
      </c>
      <c r="R32" s="50" t="str">
        <f>INDEX('Atual 2021 1'!O$5:O$857,MATCH($A32,('Atual 2021 1'!$Z$5:$Z$857),0))</f>
        <v>Sim</v>
      </c>
      <c r="S32" s="54" t="str">
        <f>INDEX('Antigo 2020 2'!O$5:O$857,MATCH($A32,('Atual 2021 1'!$Z$5:$Z$857),0))</f>
        <v>Sim</v>
      </c>
      <c r="T32" s="53" t="e">
        <f>INDEX('Atual 2021 1'!P$5:P$857,MATCH($A32,('Atual 2021 1'!$Z$5:$Z$857),0))</f>
        <v>#DIV/0!</v>
      </c>
      <c r="U32" s="55">
        <f>INDEX('Antigo 2020 2'!P$5:P$857,MATCH($A32,('Atual 2021 1'!$Z$5:$Z$857),0))</f>
        <v>1.7053699491584857E-3</v>
      </c>
    </row>
    <row r="33" spans="1:21">
      <c r="A33" s="16">
        <v>30</v>
      </c>
      <c r="B33" s="51">
        <f>INDEX('Atual 2021 1'!X$5:X$857,MATCH($A33,('Atual 2021 1'!$Z$5:$Z$857),0))</f>
        <v>0</v>
      </c>
      <c r="C33" s="57" t="str">
        <f>INDEX('Atual 2021 1'!A$5:A$857,MATCH($A33,('Atual 2021 1'!$Z$5:$Z$857),0))</f>
        <v>Andrelândia</v>
      </c>
      <c r="D33" s="50">
        <f>INDEX('Atual 2021 1'!H$5:H$857,MATCH($A33,('Atual 2021 1'!$Z$5:$Z$857),0))</f>
        <v>400</v>
      </c>
      <c r="E33" s="54">
        <f>INDEX('Antigo 2020 2'!H$5:H$857,MATCH($A33,('Atual 2021 1'!$Z$5:$Z$857),0))</f>
        <v>400</v>
      </c>
      <c r="F33" s="50">
        <f>INDEX('Atual 2021 1'!I$5:I$857,MATCH($A33,('Atual 2021 1'!$Z$5:$Z$857),0))</f>
        <v>71</v>
      </c>
      <c r="G33" s="54">
        <f>INDEX('Antigo 2020 2'!I$5:I$857,MATCH($A33,('Atual 2021 1'!$Z$5:$Z$857),0))</f>
        <v>234</v>
      </c>
      <c r="H33" s="50">
        <f>INDEX('Atual 2021 1'!J$5:J$857,MATCH($A33,('Atual 2021 1'!$Z$5:$Z$857),0))</f>
        <v>0</v>
      </c>
      <c r="I33" s="54">
        <f>INDEX('Antigo 2020 2'!J$5:J$857,MATCH($A33,('Atual 2021 1'!$Z$5:$Z$857),0))</f>
        <v>0</v>
      </c>
      <c r="J33" s="50">
        <f>INDEX('Atual 2021 1'!K$5:K$857,MATCH($A33,('Atual 2021 1'!$Z$5:$Z$857),0))</f>
        <v>23</v>
      </c>
      <c r="K33" s="54">
        <f>INDEX('Antigo 2020 2'!K$5:K$857,MATCH($A33,('Atual 2021 1'!$Z$5:$Z$857),0))</f>
        <v>25</v>
      </c>
      <c r="L33" s="50">
        <f>INDEX('Atual 2021 1'!L$5:L$857,MATCH($A33,('Atual 2021 1'!$Z$5:$Z$857),0))</f>
        <v>0</v>
      </c>
      <c r="M33" s="54">
        <f>INDEX('Antigo 2020 2'!L$5:L$857,MATCH($A33,('Atual 2021 1'!$Z$5:$Z$857),0))</f>
        <v>0</v>
      </c>
      <c r="N33" s="50">
        <f>INDEX('Atual 2021 1'!M$5:M$857,MATCH($A33,('Atual 2021 1'!$Z$5:$Z$857),0))</f>
        <v>0</v>
      </c>
      <c r="O33" s="54">
        <f>INDEX('Antigo 2020 2'!M$5:M$857,MATCH($A33,('Atual 2021 1'!$Z$5:$Z$857),0))</f>
        <v>0</v>
      </c>
      <c r="P33" s="50">
        <f>INDEX('Atual 2021 1'!N$5:N$857,MATCH($A33,('Atual 2021 1'!$Z$5:$Z$857),0))</f>
        <v>6</v>
      </c>
      <c r="Q33" s="54">
        <f>INDEX('Antigo 2020 2'!N$5:N$857,MATCH($A33,('Atual 2021 1'!$Z$5:$Z$857),0))</f>
        <v>10</v>
      </c>
      <c r="R33" s="50" t="str">
        <f>INDEX('Atual 2021 1'!O$5:O$857,MATCH($A33,('Atual 2021 1'!$Z$5:$Z$857),0))</f>
        <v>Não</v>
      </c>
      <c r="S33" s="54" t="str">
        <f>INDEX('Antigo 2020 2'!O$5:O$857,MATCH($A33,('Atual 2021 1'!$Z$5:$Z$857),0))</f>
        <v>Não</v>
      </c>
      <c r="T33" s="53" t="e">
        <f>INDEX('Atual 2021 1'!P$5:P$857,MATCH($A33,('Atual 2021 1'!$Z$5:$Z$857),0))</f>
        <v>#DIV/0!</v>
      </c>
      <c r="U33" s="55">
        <f>INDEX('Antigo 2020 2'!P$5:P$857,MATCH($A33,('Atual 2021 1'!$Z$5:$Z$857),0))</f>
        <v>6.887086360644149E-4</v>
      </c>
    </row>
    <row r="34" spans="1:21">
      <c r="A34" s="16">
        <v>31</v>
      </c>
      <c r="B34" s="51">
        <f>INDEX('Atual 2021 1'!X$5:X$857,MATCH($A34,('Atual 2021 1'!$Z$5:$Z$857),0))</f>
        <v>0</v>
      </c>
      <c r="C34" s="57" t="str">
        <f>INDEX('Atual 2021 1'!A$5:A$857,MATCH($A34,('Atual 2021 1'!$Z$5:$Z$857),0))</f>
        <v>Angelândia</v>
      </c>
      <c r="D34" s="50">
        <f>INDEX('Atual 2021 1'!H$5:H$857,MATCH($A34,('Atual 2021 1'!$Z$5:$Z$857),0))</f>
        <v>1151</v>
      </c>
      <c r="E34" s="54">
        <f>INDEX('Antigo 2020 2'!H$5:H$857,MATCH($A34,('Atual 2021 1'!$Z$5:$Z$857),0))</f>
        <v>1151</v>
      </c>
      <c r="F34" s="50">
        <f>INDEX('Atual 2021 1'!I$5:I$857,MATCH($A34,('Atual 2021 1'!$Z$5:$Z$857),0))</f>
        <v>327</v>
      </c>
      <c r="G34" s="54">
        <f>INDEX('Antigo 2020 2'!I$5:I$857,MATCH($A34,('Atual 2021 1'!$Z$5:$Z$857),0))</f>
        <v>484</v>
      </c>
      <c r="H34" s="50">
        <f>INDEX('Atual 2021 1'!J$5:J$857,MATCH($A34,('Atual 2021 1'!$Z$5:$Z$857),0))</f>
        <v>0</v>
      </c>
      <c r="I34" s="54">
        <f>INDEX('Antigo 2020 2'!J$5:J$857,MATCH($A34,('Atual 2021 1'!$Z$5:$Z$857),0))</f>
        <v>0</v>
      </c>
      <c r="J34" s="50">
        <f>INDEX('Atual 2021 1'!K$5:K$857,MATCH($A34,('Atual 2021 1'!$Z$5:$Z$857),0))</f>
        <v>412</v>
      </c>
      <c r="K34" s="54">
        <f>INDEX('Antigo 2020 2'!K$5:K$857,MATCH($A34,('Atual 2021 1'!$Z$5:$Z$857),0))</f>
        <v>523</v>
      </c>
      <c r="L34" s="50">
        <f>INDEX('Atual 2021 1'!L$5:L$857,MATCH($A34,('Atual 2021 1'!$Z$5:$Z$857),0))</f>
        <v>274</v>
      </c>
      <c r="M34" s="54">
        <f>INDEX('Antigo 2020 2'!L$5:L$857,MATCH($A34,('Atual 2021 1'!$Z$5:$Z$857),0))</f>
        <v>165</v>
      </c>
      <c r="N34" s="50">
        <f>INDEX('Atual 2021 1'!M$5:M$857,MATCH($A34,('Atual 2021 1'!$Z$5:$Z$857),0))</f>
        <v>0</v>
      </c>
      <c r="O34" s="54">
        <f>INDEX('Antigo 2020 2'!M$5:M$857,MATCH($A34,('Atual 2021 1'!$Z$5:$Z$857),0))</f>
        <v>0</v>
      </c>
      <c r="P34" s="50">
        <f>INDEX('Atual 2021 1'!N$5:N$857,MATCH($A34,('Atual 2021 1'!$Z$5:$Z$857),0))</f>
        <v>105</v>
      </c>
      <c r="Q34" s="54">
        <f>INDEX('Antigo 2020 2'!N$5:N$857,MATCH($A34,('Atual 2021 1'!$Z$5:$Z$857),0))</f>
        <v>436</v>
      </c>
      <c r="R34" s="50" t="str">
        <f>INDEX('Atual 2021 1'!O$5:O$857,MATCH($A34,('Atual 2021 1'!$Z$5:$Z$857),0))</f>
        <v>Sim</v>
      </c>
      <c r="S34" s="54" t="str">
        <f>INDEX('Antigo 2020 2'!O$5:O$857,MATCH($A34,('Atual 2021 1'!$Z$5:$Z$857),0))</f>
        <v>Sim</v>
      </c>
      <c r="T34" s="53" t="e">
        <f>INDEX('Atual 2021 1'!P$5:P$857,MATCH($A34,('Atual 2021 1'!$Z$5:$Z$857),0))</f>
        <v>#DIV/0!</v>
      </c>
      <c r="U34" s="55">
        <f>INDEX('Antigo 2020 2'!P$5:P$857,MATCH($A34,('Atual 2021 1'!$Z$5:$Z$857),0))</f>
        <v>1.3363011082098515E-3</v>
      </c>
    </row>
    <row r="35" spans="1:21">
      <c r="A35" s="16">
        <v>32</v>
      </c>
      <c r="B35" s="51">
        <f>INDEX('Atual 2021 1'!X$5:X$857,MATCH($A35,('Atual 2021 1'!$Z$5:$Z$857),0))</f>
        <v>0</v>
      </c>
      <c r="C35" s="57" t="str">
        <f>INDEX('Atual 2021 1'!A$5:A$857,MATCH($A35,('Atual 2021 1'!$Z$5:$Z$857),0))</f>
        <v>Antônio Carlos</v>
      </c>
      <c r="D35" s="50">
        <f>INDEX('Atual 2021 1'!H$5:H$857,MATCH($A35,('Atual 2021 1'!$Z$5:$Z$857),0))</f>
        <v>885</v>
      </c>
      <c r="E35" s="54">
        <f>INDEX('Antigo 2020 2'!H$5:H$857,MATCH($A35,('Atual 2021 1'!$Z$5:$Z$857),0))</f>
        <v>885</v>
      </c>
      <c r="F35" s="50">
        <f>INDEX('Atual 2021 1'!I$5:I$857,MATCH($A35,('Atual 2021 1'!$Z$5:$Z$857),0))</f>
        <v>117</v>
      </c>
      <c r="G35" s="54">
        <f>INDEX('Antigo 2020 2'!I$5:I$857,MATCH($A35,('Atual 2021 1'!$Z$5:$Z$857),0))</f>
        <v>331</v>
      </c>
      <c r="H35" s="50">
        <f>INDEX('Atual 2021 1'!J$5:J$857,MATCH($A35,('Atual 2021 1'!$Z$5:$Z$857),0))</f>
        <v>0</v>
      </c>
      <c r="I35" s="54">
        <f>INDEX('Antigo 2020 2'!J$5:J$857,MATCH($A35,('Atual 2021 1'!$Z$5:$Z$857),0))</f>
        <v>0</v>
      </c>
      <c r="J35" s="50">
        <f>INDEX('Atual 2021 1'!K$5:K$857,MATCH($A35,('Atual 2021 1'!$Z$5:$Z$857),0))</f>
        <v>0</v>
      </c>
      <c r="K35" s="54">
        <f>INDEX('Antigo 2020 2'!K$5:K$857,MATCH($A35,('Atual 2021 1'!$Z$5:$Z$857),0))</f>
        <v>0</v>
      </c>
      <c r="L35" s="50">
        <f>INDEX('Atual 2021 1'!L$5:L$857,MATCH($A35,('Atual 2021 1'!$Z$5:$Z$857),0))</f>
        <v>0</v>
      </c>
      <c r="M35" s="54">
        <f>INDEX('Antigo 2020 2'!L$5:L$857,MATCH($A35,('Atual 2021 1'!$Z$5:$Z$857),0))</f>
        <v>0</v>
      </c>
      <c r="N35" s="50">
        <f>INDEX('Atual 2021 1'!M$5:M$857,MATCH($A35,('Atual 2021 1'!$Z$5:$Z$857),0))</f>
        <v>0</v>
      </c>
      <c r="O35" s="54">
        <f>INDEX('Antigo 2020 2'!M$5:M$857,MATCH($A35,('Atual 2021 1'!$Z$5:$Z$857),0))</f>
        <v>0</v>
      </c>
      <c r="P35" s="50">
        <f>INDEX('Atual 2021 1'!N$5:N$857,MATCH($A35,('Atual 2021 1'!$Z$5:$Z$857),0))</f>
        <v>10</v>
      </c>
      <c r="Q35" s="54">
        <f>INDEX('Antigo 2020 2'!N$5:N$857,MATCH($A35,('Atual 2021 1'!$Z$5:$Z$857),0))</f>
        <v>10</v>
      </c>
      <c r="R35" s="50" t="str">
        <f>INDEX('Atual 2021 1'!O$5:O$857,MATCH($A35,('Atual 2021 1'!$Z$5:$Z$857),0))</f>
        <v>Não</v>
      </c>
      <c r="S35" s="54" t="str">
        <f>INDEX('Antigo 2020 2'!O$5:O$857,MATCH($A35,('Atual 2021 1'!$Z$5:$Z$857),0))</f>
        <v>Não</v>
      </c>
      <c r="T35" s="53" t="e">
        <f>INDEX('Atual 2021 1'!P$5:P$857,MATCH($A35,('Atual 2021 1'!$Z$5:$Z$857),0))</f>
        <v>#DIV/0!</v>
      </c>
      <c r="U35" s="55">
        <f>INDEX('Antigo 2020 2'!P$5:P$857,MATCH($A35,('Atual 2021 1'!$Z$5:$Z$857),0))</f>
        <v>5.3394204341439982E-4</v>
      </c>
    </row>
    <row r="36" spans="1:21">
      <c r="A36" s="16">
        <v>33</v>
      </c>
      <c r="B36" s="51">
        <f>INDEX('Atual 2021 1'!X$5:X$857,MATCH($A36,('Atual 2021 1'!$Z$5:$Z$857),0))</f>
        <v>0</v>
      </c>
      <c r="C36" s="57" t="str">
        <f>INDEX('Atual 2021 1'!A$5:A$857,MATCH($A36,('Atual 2021 1'!$Z$5:$Z$857),0))</f>
        <v>Antônio Dias</v>
      </c>
      <c r="D36" s="50">
        <f>INDEX('Atual 2021 1'!H$5:H$857,MATCH($A36,('Atual 2021 1'!$Z$5:$Z$857),0))</f>
        <v>712</v>
      </c>
      <c r="E36" s="54">
        <f>INDEX('Antigo 2020 2'!H$5:H$857,MATCH($A36,('Atual 2021 1'!$Z$5:$Z$857),0))</f>
        <v>812</v>
      </c>
      <c r="F36" s="50">
        <f>INDEX('Atual 2021 1'!I$5:I$857,MATCH($A36,('Atual 2021 1'!$Z$5:$Z$857),0))</f>
        <v>93</v>
      </c>
      <c r="G36" s="54">
        <f>INDEX('Antigo 2020 2'!I$5:I$857,MATCH($A36,('Atual 2021 1'!$Z$5:$Z$857),0))</f>
        <v>151</v>
      </c>
      <c r="H36" s="50">
        <f>INDEX('Atual 2021 1'!J$5:J$857,MATCH($A36,('Atual 2021 1'!$Z$5:$Z$857),0))</f>
        <v>0</v>
      </c>
      <c r="I36" s="54">
        <f>INDEX('Antigo 2020 2'!J$5:J$857,MATCH($A36,('Atual 2021 1'!$Z$5:$Z$857),0))</f>
        <v>0</v>
      </c>
      <c r="J36" s="50">
        <f>INDEX('Atual 2021 1'!K$5:K$857,MATCH($A36,('Atual 2021 1'!$Z$5:$Z$857),0))</f>
        <v>79</v>
      </c>
      <c r="K36" s="54">
        <f>INDEX('Antigo 2020 2'!K$5:K$857,MATCH($A36,('Atual 2021 1'!$Z$5:$Z$857),0))</f>
        <v>260</v>
      </c>
      <c r="L36" s="50">
        <f>INDEX('Atual 2021 1'!L$5:L$857,MATCH($A36,('Atual 2021 1'!$Z$5:$Z$857),0))</f>
        <v>0</v>
      </c>
      <c r="M36" s="54">
        <f>INDEX('Antigo 2020 2'!L$5:L$857,MATCH($A36,('Atual 2021 1'!$Z$5:$Z$857),0))</f>
        <v>0</v>
      </c>
      <c r="N36" s="50">
        <f>INDEX('Atual 2021 1'!M$5:M$857,MATCH($A36,('Atual 2021 1'!$Z$5:$Z$857),0))</f>
        <v>0</v>
      </c>
      <c r="O36" s="54">
        <f>INDEX('Antigo 2020 2'!M$5:M$857,MATCH($A36,('Atual 2021 1'!$Z$5:$Z$857),0))</f>
        <v>0</v>
      </c>
      <c r="P36" s="50">
        <f>INDEX('Atual 2021 1'!N$5:N$857,MATCH($A36,('Atual 2021 1'!$Z$5:$Z$857),0))</f>
        <v>3</v>
      </c>
      <c r="Q36" s="54">
        <f>INDEX('Antigo 2020 2'!N$5:N$857,MATCH($A36,('Atual 2021 1'!$Z$5:$Z$857),0))</f>
        <v>18</v>
      </c>
      <c r="R36" s="50" t="str">
        <f>INDEX('Atual 2021 1'!O$5:O$857,MATCH($A36,('Atual 2021 1'!$Z$5:$Z$857),0))</f>
        <v>Não</v>
      </c>
      <c r="S36" s="54" t="str">
        <f>INDEX('Antigo 2020 2'!O$5:O$857,MATCH($A36,('Atual 2021 1'!$Z$5:$Z$857),0))</f>
        <v>Não</v>
      </c>
      <c r="T36" s="53" t="e">
        <f>INDEX('Atual 2021 1'!P$5:P$857,MATCH($A36,('Atual 2021 1'!$Z$5:$Z$857),0))</f>
        <v>#DIV/0!</v>
      </c>
      <c r="U36" s="55">
        <f>INDEX('Antigo 2020 2'!P$5:P$857,MATCH($A36,('Atual 2021 1'!$Z$5:$Z$857),0))</f>
        <v>9.4971962638001168E-4</v>
      </c>
    </row>
    <row r="37" spans="1:21">
      <c r="A37" s="16">
        <v>34</v>
      </c>
      <c r="B37" s="51">
        <f>INDEX('Atual 2021 1'!X$5:X$857,MATCH($A37,('Atual 2021 1'!$Z$5:$Z$857),0))</f>
        <v>0</v>
      </c>
      <c r="C37" s="57" t="str">
        <f>INDEX('Atual 2021 1'!A$5:A$857,MATCH($A37,('Atual 2021 1'!$Z$5:$Z$857),0))</f>
        <v>Antônio Prado de Minas</v>
      </c>
      <c r="D37" s="50">
        <f>INDEX('Atual 2021 1'!H$5:H$857,MATCH($A37,('Atual 2021 1'!$Z$5:$Z$857),0))</f>
        <v>390</v>
      </c>
      <c r="E37" s="54">
        <f>INDEX('Antigo 2020 2'!H$5:H$857,MATCH($A37,('Atual 2021 1'!$Z$5:$Z$857),0))</f>
        <v>410</v>
      </c>
      <c r="F37" s="50">
        <f>INDEX('Atual 2021 1'!I$5:I$857,MATCH($A37,('Atual 2021 1'!$Z$5:$Z$857),0))</f>
        <v>79</v>
      </c>
      <c r="G37" s="54">
        <f>INDEX('Antigo 2020 2'!I$5:I$857,MATCH($A37,('Atual 2021 1'!$Z$5:$Z$857),0))</f>
        <v>150</v>
      </c>
      <c r="H37" s="50">
        <f>INDEX('Atual 2021 1'!J$5:J$857,MATCH($A37,('Atual 2021 1'!$Z$5:$Z$857),0))</f>
        <v>0</v>
      </c>
      <c r="I37" s="54">
        <f>INDEX('Antigo 2020 2'!J$5:J$857,MATCH($A37,('Atual 2021 1'!$Z$5:$Z$857),0))</f>
        <v>0</v>
      </c>
      <c r="J37" s="50">
        <f>INDEX('Atual 2021 1'!K$5:K$857,MATCH($A37,('Atual 2021 1'!$Z$5:$Z$857),0))</f>
        <v>510</v>
      </c>
      <c r="K37" s="54">
        <f>INDEX('Antigo 2020 2'!K$5:K$857,MATCH($A37,('Atual 2021 1'!$Z$5:$Z$857),0))</f>
        <v>920</v>
      </c>
      <c r="L37" s="50">
        <f>INDEX('Atual 2021 1'!L$5:L$857,MATCH($A37,('Atual 2021 1'!$Z$5:$Z$857),0))</f>
        <v>85</v>
      </c>
      <c r="M37" s="54">
        <f>INDEX('Antigo 2020 2'!L$5:L$857,MATCH($A37,('Atual 2021 1'!$Z$5:$Z$857),0))</f>
        <v>182</v>
      </c>
      <c r="N37" s="50">
        <f>INDEX('Atual 2021 1'!M$5:M$857,MATCH($A37,('Atual 2021 1'!$Z$5:$Z$857),0))</f>
        <v>225</v>
      </c>
      <c r="O37" s="54">
        <f>INDEX('Antigo 2020 2'!M$5:M$857,MATCH($A37,('Atual 2021 1'!$Z$5:$Z$857),0))</f>
        <v>521</v>
      </c>
      <c r="P37" s="50">
        <f>INDEX('Atual 2021 1'!N$5:N$857,MATCH($A37,('Atual 2021 1'!$Z$5:$Z$857),0))</f>
        <v>45</v>
      </c>
      <c r="Q37" s="54">
        <f>INDEX('Antigo 2020 2'!N$5:N$857,MATCH($A37,('Atual 2021 1'!$Z$5:$Z$857),0))</f>
        <v>72</v>
      </c>
      <c r="R37" s="50" t="str">
        <f>INDEX('Atual 2021 1'!O$5:O$857,MATCH($A37,('Atual 2021 1'!$Z$5:$Z$857),0))</f>
        <v>Sim</v>
      </c>
      <c r="S37" s="54" t="str">
        <f>INDEX('Antigo 2020 2'!O$5:O$857,MATCH($A37,('Atual 2021 1'!$Z$5:$Z$857),0))</f>
        <v>Sim</v>
      </c>
      <c r="T37" s="53" t="e">
        <f>INDEX('Atual 2021 1'!P$5:P$857,MATCH($A37,('Atual 2021 1'!$Z$5:$Z$857),0))</f>
        <v>#DIV/0!</v>
      </c>
      <c r="U37" s="55">
        <f>INDEX('Antigo 2020 2'!P$5:P$857,MATCH($A37,('Atual 2021 1'!$Z$5:$Z$857),0))</f>
        <v>1.1269335913181567E-3</v>
      </c>
    </row>
    <row r="38" spans="1:21">
      <c r="A38" s="16">
        <v>35</v>
      </c>
      <c r="B38" s="51">
        <f>INDEX('Atual 2021 1'!X$5:X$857,MATCH($A38,('Atual 2021 1'!$Z$5:$Z$857),0))</f>
        <v>0</v>
      </c>
      <c r="C38" s="57" t="str">
        <f>INDEX('Atual 2021 1'!A$5:A$857,MATCH($A38,('Atual 2021 1'!$Z$5:$Z$857),0))</f>
        <v>Araçaí</v>
      </c>
      <c r="D38" s="50">
        <f>INDEX('Atual 2021 1'!H$5:H$857,MATCH($A38,('Atual 2021 1'!$Z$5:$Z$857),0))</f>
        <v>108</v>
      </c>
      <c r="E38" s="54">
        <f>INDEX('Antigo 2020 2'!H$5:H$857,MATCH($A38,('Atual 2021 1'!$Z$5:$Z$857),0))</f>
        <v>108</v>
      </c>
      <c r="F38" s="50">
        <f>INDEX('Atual 2021 1'!I$5:I$857,MATCH($A38,('Atual 2021 1'!$Z$5:$Z$857),0))</f>
        <v>26</v>
      </c>
      <c r="G38" s="54">
        <f>INDEX('Antigo 2020 2'!I$5:I$857,MATCH($A38,('Atual 2021 1'!$Z$5:$Z$857),0))</f>
        <v>28</v>
      </c>
      <c r="H38" s="50">
        <f>INDEX('Atual 2021 1'!J$5:J$857,MATCH($A38,('Atual 2021 1'!$Z$5:$Z$857),0))</f>
        <v>0</v>
      </c>
      <c r="I38" s="54">
        <f>INDEX('Antigo 2020 2'!J$5:J$857,MATCH($A38,('Atual 2021 1'!$Z$5:$Z$857),0))</f>
        <v>0</v>
      </c>
      <c r="J38" s="50">
        <f>INDEX('Atual 2021 1'!K$5:K$857,MATCH($A38,('Atual 2021 1'!$Z$5:$Z$857),0))</f>
        <v>25</v>
      </c>
      <c r="K38" s="54">
        <f>INDEX('Antigo 2020 2'!K$5:K$857,MATCH($A38,('Atual 2021 1'!$Z$5:$Z$857),0))</f>
        <v>38</v>
      </c>
      <c r="L38" s="50">
        <f>INDEX('Atual 2021 1'!L$5:L$857,MATCH($A38,('Atual 2021 1'!$Z$5:$Z$857),0))</f>
        <v>0</v>
      </c>
      <c r="M38" s="54">
        <f>INDEX('Antigo 2020 2'!L$5:L$857,MATCH($A38,('Atual 2021 1'!$Z$5:$Z$857),0))</f>
        <v>0</v>
      </c>
      <c r="N38" s="50">
        <f>INDEX('Atual 2021 1'!M$5:M$857,MATCH($A38,('Atual 2021 1'!$Z$5:$Z$857),0))</f>
        <v>0</v>
      </c>
      <c r="O38" s="54">
        <f>INDEX('Antigo 2020 2'!M$5:M$857,MATCH($A38,('Atual 2021 1'!$Z$5:$Z$857),0))</f>
        <v>0</v>
      </c>
      <c r="P38" s="50">
        <f>INDEX('Atual 2021 1'!N$5:N$857,MATCH($A38,('Atual 2021 1'!$Z$5:$Z$857),0))</f>
        <v>4</v>
      </c>
      <c r="Q38" s="54">
        <f>INDEX('Antigo 2020 2'!N$5:N$857,MATCH($A38,('Atual 2021 1'!$Z$5:$Z$857),0))</f>
        <v>4</v>
      </c>
      <c r="R38" s="50" t="str">
        <f>INDEX('Atual 2021 1'!O$5:O$857,MATCH($A38,('Atual 2021 1'!$Z$5:$Z$857),0))</f>
        <v>Não</v>
      </c>
      <c r="S38" s="54" t="str">
        <f>INDEX('Antigo 2020 2'!O$5:O$857,MATCH($A38,('Atual 2021 1'!$Z$5:$Z$857),0))</f>
        <v>Não</v>
      </c>
      <c r="T38" s="53" t="e">
        <f>INDEX('Atual 2021 1'!P$5:P$857,MATCH($A38,('Atual 2021 1'!$Z$5:$Z$857),0))</f>
        <v>#DIV/0!</v>
      </c>
      <c r="U38" s="55">
        <f>INDEX('Antigo 2020 2'!P$5:P$857,MATCH($A38,('Atual 2021 1'!$Z$5:$Z$857),0))</f>
        <v>2.6877127939588404E-4</v>
      </c>
    </row>
    <row r="39" spans="1:21">
      <c r="A39" s="16">
        <v>36</v>
      </c>
      <c r="B39" s="51">
        <f>INDEX('Atual 2021 1'!X$5:X$857,MATCH($A39,('Atual 2021 1'!$Z$5:$Z$857),0))</f>
        <v>0</v>
      </c>
      <c r="C39" s="57" t="str">
        <f>INDEX('Atual 2021 1'!A$5:A$857,MATCH($A39,('Atual 2021 1'!$Z$5:$Z$857),0))</f>
        <v>Aracitaba</v>
      </c>
      <c r="D39" s="50">
        <f>INDEX('Atual 2021 1'!H$5:H$857,MATCH($A39,('Atual 2021 1'!$Z$5:$Z$857),0))</f>
        <v>165</v>
      </c>
      <c r="E39" s="54">
        <f>INDEX('Antigo 2020 2'!H$5:H$857,MATCH($A39,('Atual 2021 1'!$Z$5:$Z$857),0))</f>
        <v>165</v>
      </c>
      <c r="F39" s="50">
        <f>INDEX('Atual 2021 1'!I$5:I$857,MATCH($A39,('Atual 2021 1'!$Z$5:$Z$857),0))</f>
        <v>31</v>
      </c>
      <c r="G39" s="54">
        <f>INDEX('Antigo 2020 2'!I$5:I$857,MATCH($A39,('Atual 2021 1'!$Z$5:$Z$857),0))</f>
        <v>21</v>
      </c>
      <c r="H39" s="50">
        <f>INDEX('Atual 2021 1'!J$5:J$857,MATCH($A39,('Atual 2021 1'!$Z$5:$Z$857),0))</f>
        <v>0</v>
      </c>
      <c r="I39" s="54">
        <f>INDEX('Antigo 2020 2'!J$5:J$857,MATCH($A39,('Atual 2021 1'!$Z$5:$Z$857),0))</f>
        <v>0</v>
      </c>
      <c r="J39" s="50">
        <f>INDEX('Atual 2021 1'!K$5:K$857,MATCH($A39,('Atual 2021 1'!$Z$5:$Z$857),0))</f>
        <v>20</v>
      </c>
      <c r="K39" s="54">
        <f>INDEX('Antigo 2020 2'!K$5:K$857,MATCH($A39,('Atual 2021 1'!$Z$5:$Z$857),0))</f>
        <v>47</v>
      </c>
      <c r="L39" s="50">
        <f>INDEX('Atual 2021 1'!L$5:L$857,MATCH($A39,('Atual 2021 1'!$Z$5:$Z$857),0))</f>
        <v>27</v>
      </c>
      <c r="M39" s="54">
        <f>INDEX('Antigo 2020 2'!L$5:L$857,MATCH($A39,('Atual 2021 1'!$Z$5:$Z$857),0))</f>
        <v>0</v>
      </c>
      <c r="N39" s="50">
        <f>INDEX('Atual 2021 1'!M$5:M$857,MATCH($A39,('Atual 2021 1'!$Z$5:$Z$857),0))</f>
        <v>0</v>
      </c>
      <c r="O39" s="54">
        <f>INDEX('Antigo 2020 2'!M$5:M$857,MATCH($A39,('Atual 2021 1'!$Z$5:$Z$857),0))</f>
        <v>1</v>
      </c>
      <c r="P39" s="50">
        <f>INDEX('Atual 2021 1'!N$5:N$857,MATCH($A39,('Atual 2021 1'!$Z$5:$Z$857),0))</f>
        <v>0</v>
      </c>
      <c r="Q39" s="54">
        <f>INDEX('Antigo 2020 2'!N$5:N$857,MATCH($A39,('Atual 2021 1'!$Z$5:$Z$857),0))</f>
        <v>0</v>
      </c>
      <c r="R39" s="50" t="str">
        <f>INDEX('Atual 2021 1'!O$5:O$857,MATCH($A39,('Atual 2021 1'!$Z$5:$Z$857),0))</f>
        <v>Não</v>
      </c>
      <c r="S39" s="54" t="str">
        <f>INDEX('Antigo 2020 2'!O$5:O$857,MATCH($A39,('Atual 2021 1'!$Z$5:$Z$857),0))</f>
        <v>Não</v>
      </c>
      <c r="T39" s="53" t="e">
        <f>INDEX('Atual 2021 1'!P$5:P$857,MATCH($A39,('Atual 2021 1'!$Z$5:$Z$857),0))</f>
        <v>#DIV/0!</v>
      </c>
      <c r="U39" s="55">
        <f>INDEX('Antigo 2020 2'!P$5:P$857,MATCH($A39,('Atual 2021 1'!$Z$5:$Z$857),0))</f>
        <v>2.1017327747635864E-4</v>
      </c>
    </row>
    <row r="40" spans="1:21">
      <c r="A40" s="16">
        <v>37</v>
      </c>
      <c r="B40" s="51">
        <f>INDEX('Atual 2021 1'!X$5:X$857,MATCH($A40,('Atual 2021 1'!$Z$5:$Z$857),0))</f>
        <v>0</v>
      </c>
      <c r="C40" s="57" t="str">
        <f>INDEX('Atual 2021 1'!A$5:A$857,MATCH($A40,('Atual 2021 1'!$Z$5:$Z$857),0))</f>
        <v>Araçuaí</v>
      </c>
      <c r="D40" s="50">
        <f>INDEX('Atual 2021 1'!H$5:H$857,MATCH($A40,('Atual 2021 1'!$Z$5:$Z$857),0))</f>
        <v>5865</v>
      </c>
      <c r="E40" s="54">
        <f>INDEX('Antigo 2020 2'!H$5:H$857,MATCH($A40,('Atual 2021 1'!$Z$5:$Z$857),0))</f>
        <v>5587</v>
      </c>
      <c r="F40" s="50">
        <f>INDEX('Atual 2021 1'!I$5:I$857,MATCH($A40,('Atual 2021 1'!$Z$5:$Z$857),0))</f>
        <v>548</v>
      </c>
      <c r="G40" s="54">
        <f>INDEX('Antigo 2020 2'!I$5:I$857,MATCH($A40,('Atual 2021 1'!$Z$5:$Z$857),0))</f>
        <v>1347</v>
      </c>
      <c r="H40" s="50">
        <f>INDEX('Atual 2021 1'!J$5:J$857,MATCH($A40,('Atual 2021 1'!$Z$5:$Z$857),0))</f>
        <v>0</v>
      </c>
      <c r="I40" s="54">
        <f>INDEX('Antigo 2020 2'!J$5:J$857,MATCH($A40,('Atual 2021 1'!$Z$5:$Z$857),0))</f>
        <v>0</v>
      </c>
      <c r="J40" s="50">
        <f>INDEX('Atual 2021 1'!K$5:K$857,MATCH($A40,('Atual 2021 1'!$Z$5:$Z$857),0))</f>
        <v>95</v>
      </c>
      <c r="K40" s="54">
        <f>INDEX('Antigo 2020 2'!K$5:K$857,MATCH($A40,('Atual 2021 1'!$Z$5:$Z$857),0))</f>
        <v>165</v>
      </c>
      <c r="L40" s="50">
        <f>INDEX('Atual 2021 1'!L$5:L$857,MATCH($A40,('Atual 2021 1'!$Z$5:$Z$857),0))</f>
        <v>210</v>
      </c>
      <c r="M40" s="54">
        <f>INDEX('Antigo 2020 2'!L$5:L$857,MATCH($A40,('Atual 2021 1'!$Z$5:$Z$857),0))</f>
        <v>0</v>
      </c>
      <c r="N40" s="50">
        <f>INDEX('Atual 2021 1'!M$5:M$857,MATCH($A40,('Atual 2021 1'!$Z$5:$Z$857),0))</f>
        <v>210</v>
      </c>
      <c r="O40" s="54">
        <f>INDEX('Antigo 2020 2'!M$5:M$857,MATCH($A40,('Atual 2021 1'!$Z$5:$Z$857),0))</f>
        <v>0</v>
      </c>
      <c r="P40" s="50">
        <f>INDEX('Atual 2021 1'!N$5:N$857,MATCH($A40,('Atual 2021 1'!$Z$5:$Z$857),0))</f>
        <v>341</v>
      </c>
      <c r="Q40" s="54">
        <f>INDEX('Antigo 2020 2'!N$5:N$857,MATCH($A40,('Atual 2021 1'!$Z$5:$Z$857),0))</f>
        <v>338</v>
      </c>
      <c r="R40" s="50" t="str">
        <f>INDEX('Atual 2021 1'!O$5:O$857,MATCH($A40,('Atual 2021 1'!$Z$5:$Z$857),0))</f>
        <v>Sim</v>
      </c>
      <c r="S40" s="54" t="str">
        <f>INDEX('Antigo 2020 2'!O$5:O$857,MATCH($A40,('Atual 2021 1'!$Z$5:$Z$857),0))</f>
        <v>Sim</v>
      </c>
      <c r="T40" s="53" t="e">
        <f>INDEX('Atual 2021 1'!P$5:P$857,MATCH($A40,('Atual 2021 1'!$Z$5:$Z$857),0))</f>
        <v>#DIV/0!</v>
      </c>
      <c r="U40" s="55">
        <f>INDEX('Antigo 2020 2'!P$5:P$857,MATCH($A40,('Atual 2021 1'!$Z$5:$Z$857),0))</f>
        <v>3.1527335026894478E-3</v>
      </c>
    </row>
    <row r="41" spans="1:21">
      <c r="A41" s="16">
        <v>38</v>
      </c>
      <c r="B41" s="51">
        <f>INDEX('Atual 2021 1'!X$5:X$857,MATCH($A41,('Atual 2021 1'!$Z$5:$Z$857),0))</f>
        <v>0</v>
      </c>
      <c r="C41" s="57" t="str">
        <f>INDEX('Atual 2021 1'!A$5:A$857,MATCH($A41,('Atual 2021 1'!$Z$5:$Z$857),0))</f>
        <v>Araguari</v>
      </c>
      <c r="D41" s="50">
        <f>INDEX('Atual 2021 1'!H$5:H$857,MATCH($A41,('Atual 2021 1'!$Z$5:$Z$857),0))</f>
        <v>3291</v>
      </c>
      <c r="E41" s="54">
        <f>INDEX('Antigo 2020 2'!H$5:H$857,MATCH($A41,('Atual 2021 1'!$Z$5:$Z$857),0))</f>
        <v>2965</v>
      </c>
      <c r="F41" s="50">
        <f>INDEX('Atual 2021 1'!I$5:I$857,MATCH($A41,('Atual 2021 1'!$Z$5:$Z$857),0))</f>
        <v>298</v>
      </c>
      <c r="G41" s="54">
        <f>INDEX('Antigo 2020 2'!I$5:I$857,MATCH($A41,('Atual 2021 1'!$Z$5:$Z$857),0))</f>
        <v>578</v>
      </c>
      <c r="H41" s="50">
        <f>INDEX('Atual 2021 1'!J$5:J$857,MATCH($A41,('Atual 2021 1'!$Z$5:$Z$857),0))</f>
        <v>0</v>
      </c>
      <c r="I41" s="54">
        <f>INDEX('Antigo 2020 2'!J$5:J$857,MATCH($A41,('Atual 2021 1'!$Z$5:$Z$857),0))</f>
        <v>0</v>
      </c>
      <c r="J41" s="50">
        <f>INDEX('Atual 2021 1'!K$5:K$857,MATCH($A41,('Atual 2021 1'!$Z$5:$Z$857),0))</f>
        <v>118</v>
      </c>
      <c r="K41" s="54">
        <f>INDEX('Antigo 2020 2'!K$5:K$857,MATCH($A41,('Atual 2021 1'!$Z$5:$Z$857),0))</f>
        <v>98</v>
      </c>
      <c r="L41" s="50">
        <f>INDEX('Atual 2021 1'!L$5:L$857,MATCH($A41,('Atual 2021 1'!$Z$5:$Z$857),0))</f>
        <v>0</v>
      </c>
      <c r="M41" s="54">
        <f>INDEX('Antigo 2020 2'!L$5:L$857,MATCH($A41,('Atual 2021 1'!$Z$5:$Z$857),0))</f>
        <v>0</v>
      </c>
      <c r="N41" s="50">
        <f>INDEX('Atual 2021 1'!M$5:M$857,MATCH($A41,('Atual 2021 1'!$Z$5:$Z$857),0))</f>
        <v>0</v>
      </c>
      <c r="O41" s="54">
        <f>INDEX('Antigo 2020 2'!M$5:M$857,MATCH($A41,('Atual 2021 1'!$Z$5:$Z$857),0))</f>
        <v>0</v>
      </c>
      <c r="P41" s="50">
        <f>INDEX('Atual 2021 1'!N$5:N$857,MATCH($A41,('Atual 2021 1'!$Z$5:$Z$857),0))</f>
        <v>20</v>
      </c>
      <c r="Q41" s="54">
        <f>INDEX('Antigo 2020 2'!N$5:N$857,MATCH($A41,('Atual 2021 1'!$Z$5:$Z$857),0))</f>
        <v>16</v>
      </c>
      <c r="R41" s="50" t="str">
        <f>INDEX('Atual 2021 1'!O$5:O$857,MATCH($A41,('Atual 2021 1'!$Z$5:$Z$857),0))</f>
        <v>Sim</v>
      </c>
      <c r="S41" s="54" t="str">
        <f>INDEX('Antigo 2020 2'!O$5:O$857,MATCH($A41,('Atual 2021 1'!$Z$5:$Z$857),0))</f>
        <v>Sim</v>
      </c>
      <c r="T41" s="53" t="e">
        <f>INDEX('Atual 2021 1'!P$5:P$857,MATCH($A41,('Atual 2021 1'!$Z$5:$Z$857),0))</f>
        <v>#DIV/0!</v>
      </c>
      <c r="U41" s="55">
        <f>INDEX('Antigo 2020 2'!P$5:P$857,MATCH($A41,('Atual 2021 1'!$Z$5:$Z$857),0))</f>
        <v>3.8805101883873233E-3</v>
      </c>
    </row>
    <row r="42" spans="1:21">
      <c r="A42" s="16">
        <v>39</v>
      </c>
      <c r="B42" s="51">
        <f>INDEX('Atual 2021 1'!X$5:X$857,MATCH($A42,('Atual 2021 1'!$Z$5:$Z$857),0))</f>
        <v>0</v>
      </c>
      <c r="C42" s="57" t="str">
        <f>INDEX('Atual 2021 1'!A$5:A$857,MATCH($A42,('Atual 2021 1'!$Z$5:$Z$857),0))</f>
        <v>Arantina</v>
      </c>
      <c r="D42" s="50">
        <f>INDEX('Atual 2021 1'!H$5:H$857,MATCH($A42,('Atual 2021 1'!$Z$5:$Z$857),0))</f>
        <v>170</v>
      </c>
      <c r="E42" s="54">
        <f>INDEX('Antigo 2020 2'!H$5:H$857,MATCH($A42,('Atual 2021 1'!$Z$5:$Z$857),0))</f>
        <v>90</v>
      </c>
      <c r="F42" s="50">
        <f>INDEX('Atual 2021 1'!I$5:I$857,MATCH($A42,('Atual 2021 1'!$Z$5:$Z$857),0))</f>
        <v>6</v>
      </c>
      <c r="G42" s="54">
        <f>INDEX('Antigo 2020 2'!I$5:I$857,MATCH($A42,('Atual 2021 1'!$Z$5:$Z$857),0))</f>
        <v>56</v>
      </c>
      <c r="H42" s="50">
        <f>INDEX('Atual 2021 1'!J$5:J$857,MATCH($A42,('Atual 2021 1'!$Z$5:$Z$857),0))</f>
        <v>0</v>
      </c>
      <c r="I42" s="54">
        <f>INDEX('Antigo 2020 2'!J$5:J$857,MATCH($A42,('Atual 2021 1'!$Z$5:$Z$857),0))</f>
        <v>0</v>
      </c>
      <c r="J42" s="50">
        <f>INDEX('Atual 2021 1'!K$5:K$857,MATCH($A42,('Atual 2021 1'!$Z$5:$Z$857),0))</f>
        <v>38</v>
      </c>
      <c r="K42" s="54">
        <f>INDEX('Antigo 2020 2'!K$5:K$857,MATCH($A42,('Atual 2021 1'!$Z$5:$Z$857),0))</f>
        <v>71</v>
      </c>
      <c r="L42" s="50">
        <f>INDEX('Atual 2021 1'!L$5:L$857,MATCH($A42,('Atual 2021 1'!$Z$5:$Z$857),0))</f>
        <v>8</v>
      </c>
      <c r="M42" s="54">
        <f>INDEX('Antigo 2020 2'!L$5:L$857,MATCH($A42,('Atual 2021 1'!$Z$5:$Z$857),0))</f>
        <v>50</v>
      </c>
      <c r="N42" s="50">
        <f>INDEX('Atual 2021 1'!M$5:M$857,MATCH($A42,('Atual 2021 1'!$Z$5:$Z$857),0))</f>
        <v>8</v>
      </c>
      <c r="O42" s="54">
        <f>INDEX('Antigo 2020 2'!M$5:M$857,MATCH($A42,('Atual 2021 1'!$Z$5:$Z$857),0))</f>
        <v>48</v>
      </c>
      <c r="P42" s="50">
        <f>INDEX('Atual 2021 1'!N$5:N$857,MATCH($A42,('Atual 2021 1'!$Z$5:$Z$857),0))</f>
        <v>9</v>
      </c>
      <c r="Q42" s="54">
        <f>INDEX('Antigo 2020 2'!N$5:N$857,MATCH($A42,('Atual 2021 1'!$Z$5:$Z$857),0))</f>
        <v>12</v>
      </c>
      <c r="R42" s="50" t="str">
        <f>INDEX('Atual 2021 1'!O$5:O$857,MATCH($A42,('Atual 2021 1'!$Z$5:$Z$857),0))</f>
        <v>Não</v>
      </c>
      <c r="S42" s="54" t="str">
        <f>INDEX('Antigo 2020 2'!O$5:O$857,MATCH($A42,('Atual 2021 1'!$Z$5:$Z$857),0))</f>
        <v>Não</v>
      </c>
      <c r="T42" s="53" t="e">
        <f>INDEX('Atual 2021 1'!P$5:P$857,MATCH($A42,('Atual 2021 1'!$Z$5:$Z$857),0))</f>
        <v>#DIV/0!</v>
      </c>
      <c r="U42" s="55">
        <f>INDEX('Antigo 2020 2'!P$5:P$857,MATCH($A42,('Atual 2021 1'!$Z$5:$Z$857),0))</f>
        <v>1.8280001523067078E-4</v>
      </c>
    </row>
    <row r="43" spans="1:21">
      <c r="A43" s="16">
        <v>40</v>
      </c>
      <c r="B43" s="51">
        <f>INDEX('Atual 2021 1'!X$5:X$857,MATCH($A43,('Atual 2021 1'!$Z$5:$Z$857),0))</f>
        <v>0</v>
      </c>
      <c r="C43" s="57" t="str">
        <f>INDEX('Atual 2021 1'!A$5:A$857,MATCH($A43,('Atual 2021 1'!$Z$5:$Z$857),0))</f>
        <v>Araponga</v>
      </c>
      <c r="D43" s="50">
        <f>INDEX('Atual 2021 1'!H$5:H$857,MATCH($A43,('Atual 2021 1'!$Z$5:$Z$857),0))</f>
        <v>1301</v>
      </c>
      <c r="E43" s="54">
        <f>INDEX('Antigo 2020 2'!H$5:H$857,MATCH($A43,('Atual 2021 1'!$Z$5:$Z$857),0))</f>
        <v>2100</v>
      </c>
      <c r="F43" s="50">
        <f>INDEX('Atual 2021 1'!I$5:I$857,MATCH($A43,('Atual 2021 1'!$Z$5:$Z$857),0))</f>
        <v>161</v>
      </c>
      <c r="G43" s="54">
        <f>INDEX('Antigo 2020 2'!I$5:I$857,MATCH($A43,('Atual 2021 1'!$Z$5:$Z$857),0))</f>
        <v>427</v>
      </c>
      <c r="H43" s="50">
        <f>INDEX('Atual 2021 1'!J$5:J$857,MATCH($A43,('Atual 2021 1'!$Z$5:$Z$857),0))</f>
        <v>0</v>
      </c>
      <c r="I43" s="54">
        <f>INDEX('Antigo 2020 2'!J$5:J$857,MATCH($A43,('Atual 2021 1'!$Z$5:$Z$857),0))</f>
        <v>0</v>
      </c>
      <c r="J43" s="50">
        <f>INDEX('Atual 2021 1'!K$5:K$857,MATCH($A43,('Atual 2021 1'!$Z$5:$Z$857),0))</f>
        <v>0</v>
      </c>
      <c r="K43" s="54">
        <f>INDEX('Antigo 2020 2'!K$5:K$857,MATCH($A43,('Atual 2021 1'!$Z$5:$Z$857),0))</f>
        <v>0</v>
      </c>
      <c r="L43" s="50">
        <f>INDEX('Atual 2021 1'!L$5:L$857,MATCH($A43,('Atual 2021 1'!$Z$5:$Z$857),0))</f>
        <v>0</v>
      </c>
      <c r="M43" s="54">
        <f>INDEX('Antigo 2020 2'!L$5:L$857,MATCH($A43,('Atual 2021 1'!$Z$5:$Z$857),0))</f>
        <v>0</v>
      </c>
      <c r="N43" s="50">
        <f>INDEX('Atual 2021 1'!M$5:M$857,MATCH($A43,('Atual 2021 1'!$Z$5:$Z$857),0))</f>
        <v>0</v>
      </c>
      <c r="O43" s="54">
        <f>INDEX('Antigo 2020 2'!M$5:M$857,MATCH($A43,('Atual 2021 1'!$Z$5:$Z$857),0))</f>
        <v>0</v>
      </c>
      <c r="P43" s="50">
        <f>INDEX('Atual 2021 1'!N$5:N$857,MATCH($A43,('Atual 2021 1'!$Z$5:$Z$857),0))</f>
        <v>16</v>
      </c>
      <c r="Q43" s="54">
        <f>INDEX('Antigo 2020 2'!N$5:N$857,MATCH($A43,('Atual 2021 1'!$Z$5:$Z$857),0))</f>
        <v>0</v>
      </c>
      <c r="R43" s="50" t="str">
        <f>INDEX('Atual 2021 1'!O$5:O$857,MATCH($A43,('Atual 2021 1'!$Z$5:$Z$857),0))</f>
        <v>Não</v>
      </c>
      <c r="S43" s="54" t="str">
        <f>INDEX('Antigo 2020 2'!O$5:O$857,MATCH($A43,('Atual 2021 1'!$Z$5:$Z$857),0))</f>
        <v>Não</v>
      </c>
      <c r="T43" s="53" t="e">
        <f>INDEX('Atual 2021 1'!P$5:P$857,MATCH($A43,('Atual 2021 1'!$Z$5:$Z$857),0))</f>
        <v>#DIV/0!</v>
      </c>
      <c r="U43" s="55">
        <f>INDEX('Antigo 2020 2'!P$5:P$857,MATCH($A43,('Atual 2021 1'!$Z$5:$Z$857),0))</f>
        <v>9.7200421253194154E-4</v>
      </c>
    </row>
    <row r="44" spans="1:21">
      <c r="A44" s="16">
        <v>41</v>
      </c>
      <c r="B44" s="51">
        <f>INDEX('Atual 2021 1'!X$5:X$857,MATCH($A44,('Atual 2021 1'!$Z$5:$Z$857),0))</f>
        <v>0</v>
      </c>
      <c r="C44" s="57" t="str">
        <f>INDEX('Atual 2021 1'!A$5:A$857,MATCH($A44,('Atual 2021 1'!$Z$5:$Z$857),0))</f>
        <v>Araporã</v>
      </c>
      <c r="D44" s="50">
        <f>INDEX('Atual 2021 1'!H$5:H$857,MATCH($A44,('Atual 2021 1'!$Z$5:$Z$857),0))</f>
        <v>133</v>
      </c>
      <c r="E44" s="54">
        <f>INDEX('Antigo 2020 2'!H$5:H$857,MATCH($A44,('Atual 2021 1'!$Z$5:$Z$857),0))</f>
        <v>133</v>
      </c>
      <c r="F44" s="50">
        <f>INDEX('Atual 2021 1'!I$5:I$857,MATCH($A44,('Atual 2021 1'!$Z$5:$Z$857),0))</f>
        <v>47</v>
      </c>
      <c r="G44" s="54">
        <f>INDEX('Antigo 2020 2'!I$5:I$857,MATCH($A44,('Atual 2021 1'!$Z$5:$Z$857),0))</f>
        <v>51</v>
      </c>
      <c r="H44" s="50">
        <f>INDEX('Atual 2021 1'!J$5:J$857,MATCH($A44,('Atual 2021 1'!$Z$5:$Z$857),0))</f>
        <v>0</v>
      </c>
      <c r="I44" s="54">
        <f>INDEX('Antigo 2020 2'!J$5:J$857,MATCH($A44,('Atual 2021 1'!$Z$5:$Z$857),0))</f>
        <v>0</v>
      </c>
      <c r="J44" s="50">
        <f>INDEX('Atual 2021 1'!K$5:K$857,MATCH($A44,('Atual 2021 1'!$Z$5:$Z$857),0))</f>
        <v>42</v>
      </c>
      <c r="K44" s="54">
        <f>INDEX('Antigo 2020 2'!K$5:K$857,MATCH($A44,('Atual 2021 1'!$Z$5:$Z$857),0))</f>
        <v>25</v>
      </c>
      <c r="L44" s="50">
        <f>INDEX('Atual 2021 1'!L$5:L$857,MATCH($A44,('Atual 2021 1'!$Z$5:$Z$857),0))</f>
        <v>30</v>
      </c>
      <c r="M44" s="54">
        <f>INDEX('Antigo 2020 2'!L$5:L$857,MATCH($A44,('Atual 2021 1'!$Z$5:$Z$857),0))</f>
        <v>62</v>
      </c>
      <c r="N44" s="50">
        <f>INDEX('Atual 2021 1'!M$5:M$857,MATCH($A44,('Atual 2021 1'!$Z$5:$Z$857),0))</f>
        <v>0</v>
      </c>
      <c r="O44" s="54">
        <f>INDEX('Antigo 2020 2'!M$5:M$857,MATCH($A44,('Atual 2021 1'!$Z$5:$Z$857),0))</f>
        <v>0</v>
      </c>
      <c r="P44" s="50">
        <f>INDEX('Atual 2021 1'!N$5:N$857,MATCH($A44,('Atual 2021 1'!$Z$5:$Z$857),0))</f>
        <v>12</v>
      </c>
      <c r="Q44" s="54">
        <f>INDEX('Antigo 2020 2'!N$5:N$857,MATCH($A44,('Atual 2021 1'!$Z$5:$Z$857),0))</f>
        <v>14</v>
      </c>
      <c r="R44" s="50" t="str">
        <f>INDEX('Atual 2021 1'!O$5:O$857,MATCH($A44,('Atual 2021 1'!$Z$5:$Z$857),0))</f>
        <v>Não</v>
      </c>
      <c r="S44" s="54" t="str">
        <f>INDEX('Antigo 2020 2'!O$5:O$857,MATCH($A44,('Atual 2021 1'!$Z$5:$Z$857),0))</f>
        <v>Não</v>
      </c>
      <c r="T44" s="53" t="e">
        <f>INDEX('Atual 2021 1'!P$5:P$857,MATCH($A44,('Atual 2021 1'!$Z$5:$Z$857),0))</f>
        <v>#DIV/0!</v>
      </c>
      <c r="U44" s="55">
        <f>INDEX('Antigo 2020 2'!P$5:P$857,MATCH($A44,('Atual 2021 1'!$Z$5:$Z$857),0))</f>
        <v>4.3967087126312303E-4</v>
      </c>
    </row>
    <row r="45" spans="1:21">
      <c r="A45" s="16">
        <v>42</v>
      </c>
      <c r="B45" s="51">
        <f>INDEX('Atual 2021 1'!X$5:X$857,MATCH($A45,('Atual 2021 1'!$Z$5:$Z$857),0))</f>
        <v>0</v>
      </c>
      <c r="C45" s="57" t="str">
        <f>INDEX('Atual 2021 1'!A$5:A$857,MATCH($A45,('Atual 2021 1'!$Z$5:$Z$857),0))</f>
        <v>Arapuá</v>
      </c>
      <c r="D45" s="50">
        <f>INDEX('Atual 2021 1'!H$5:H$857,MATCH($A45,('Atual 2021 1'!$Z$5:$Z$857),0))</f>
        <v>360</v>
      </c>
      <c r="E45" s="54">
        <f>INDEX('Antigo 2020 2'!H$5:H$857,MATCH($A45,('Atual 2021 1'!$Z$5:$Z$857),0))</f>
        <v>360</v>
      </c>
      <c r="F45" s="50">
        <f>INDEX('Atual 2021 1'!I$5:I$857,MATCH($A45,('Atual 2021 1'!$Z$5:$Z$857),0))</f>
        <v>22</v>
      </c>
      <c r="G45" s="54">
        <f>INDEX('Antigo 2020 2'!I$5:I$857,MATCH($A45,('Atual 2021 1'!$Z$5:$Z$857),0))</f>
        <v>165</v>
      </c>
      <c r="H45" s="50">
        <f>INDEX('Atual 2021 1'!J$5:J$857,MATCH($A45,('Atual 2021 1'!$Z$5:$Z$857),0))</f>
        <v>0</v>
      </c>
      <c r="I45" s="54">
        <f>INDEX('Antigo 2020 2'!J$5:J$857,MATCH($A45,('Atual 2021 1'!$Z$5:$Z$857),0))</f>
        <v>0</v>
      </c>
      <c r="J45" s="50">
        <f>INDEX('Atual 2021 1'!K$5:K$857,MATCH($A45,('Atual 2021 1'!$Z$5:$Z$857),0))</f>
        <v>129</v>
      </c>
      <c r="K45" s="54">
        <f>INDEX('Antigo 2020 2'!K$5:K$857,MATCH($A45,('Atual 2021 1'!$Z$5:$Z$857),0))</f>
        <v>200</v>
      </c>
      <c r="L45" s="50">
        <f>INDEX('Atual 2021 1'!L$5:L$857,MATCH($A45,('Atual 2021 1'!$Z$5:$Z$857),0))</f>
        <v>0</v>
      </c>
      <c r="M45" s="54">
        <f>INDEX('Antigo 2020 2'!L$5:L$857,MATCH($A45,('Atual 2021 1'!$Z$5:$Z$857),0))</f>
        <v>0</v>
      </c>
      <c r="N45" s="50">
        <f>INDEX('Atual 2021 1'!M$5:M$857,MATCH($A45,('Atual 2021 1'!$Z$5:$Z$857),0))</f>
        <v>0</v>
      </c>
      <c r="O45" s="54">
        <f>INDEX('Antigo 2020 2'!M$5:M$857,MATCH($A45,('Atual 2021 1'!$Z$5:$Z$857),0))</f>
        <v>38</v>
      </c>
      <c r="P45" s="50">
        <f>INDEX('Atual 2021 1'!N$5:N$857,MATCH($A45,('Atual 2021 1'!$Z$5:$Z$857),0))</f>
        <v>0</v>
      </c>
      <c r="Q45" s="54">
        <f>INDEX('Antigo 2020 2'!N$5:N$857,MATCH($A45,('Atual 2021 1'!$Z$5:$Z$857),0))</f>
        <v>12</v>
      </c>
      <c r="R45" s="50" t="str">
        <f>INDEX('Atual 2021 1'!O$5:O$857,MATCH($A45,('Atual 2021 1'!$Z$5:$Z$857),0))</f>
        <v>Não</v>
      </c>
      <c r="S45" s="54" t="str">
        <f>INDEX('Antigo 2020 2'!O$5:O$857,MATCH($A45,('Atual 2021 1'!$Z$5:$Z$857),0))</f>
        <v>Não</v>
      </c>
      <c r="T45" s="53" t="e">
        <f>INDEX('Atual 2021 1'!P$5:P$857,MATCH($A45,('Atual 2021 1'!$Z$5:$Z$857),0))</f>
        <v>#DIV/0!</v>
      </c>
      <c r="U45" s="55">
        <f>INDEX('Antigo 2020 2'!P$5:P$857,MATCH($A45,('Atual 2021 1'!$Z$5:$Z$857),0))</f>
        <v>5.6458178854673288E-4</v>
      </c>
    </row>
    <row r="46" spans="1:21">
      <c r="A46" s="16">
        <v>43</v>
      </c>
      <c r="B46" s="51">
        <f>INDEX('Atual 2021 1'!X$5:X$857,MATCH($A46,('Atual 2021 1'!$Z$5:$Z$857),0))</f>
        <v>0</v>
      </c>
      <c r="C46" s="57" t="str">
        <f>INDEX('Atual 2021 1'!A$5:A$857,MATCH($A46,('Atual 2021 1'!$Z$5:$Z$857),0))</f>
        <v>Araújos</v>
      </c>
      <c r="D46" s="50">
        <f>INDEX('Atual 2021 1'!H$5:H$857,MATCH($A46,('Atual 2021 1'!$Z$5:$Z$857),0))</f>
        <v>450</v>
      </c>
      <c r="E46" s="54">
        <f>INDEX('Antigo 2020 2'!H$5:H$857,MATCH($A46,('Atual 2021 1'!$Z$5:$Z$857),0))</f>
        <v>485</v>
      </c>
      <c r="F46" s="50">
        <f>INDEX('Atual 2021 1'!I$5:I$857,MATCH($A46,('Atual 2021 1'!$Z$5:$Z$857),0))</f>
        <v>7</v>
      </c>
      <c r="G46" s="54">
        <f>INDEX('Antigo 2020 2'!I$5:I$857,MATCH($A46,('Atual 2021 1'!$Z$5:$Z$857),0))</f>
        <v>15</v>
      </c>
      <c r="H46" s="50">
        <f>INDEX('Atual 2021 1'!J$5:J$857,MATCH($A46,('Atual 2021 1'!$Z$5:$Z$857),0))</f>
        <v>0</v>
      </c>
      <c r="I46" s="54">
        <f>INDEX('Antigo 2020 2'!J$5:J$857,MATCH($A46,('Atual 2021 1'!$Z$5:$Z$857),0))</f>
        <v>0</v>
      </c>
      <c r="J46" s="50">
        <f>INDEX('Atual 2021 1'!K$5:K$857,MATCH($A46,('Atual 2021 1'!$Z$5:$Z$857),0))</f>
        <v>20</v>
      </c>
      <c r="K46" s="54">
        <f>INDEX('Antigo 2020 2'!K$5:K$857,MATCH($A46,('Atual 2021 1'!$Z$5:$Z$857),0))</f>
        <v>20</v>
      </c>
      <c r="L46" s="50">
        <f>INDEX('Atual 2021 1'!L$5:L$857,MATCH($A46,('Atual 2021 1'!$Z$5:$Z$857),0))</f>
        <v>0</v>
      </c>
      <c r="M46" s="54">
        <f>INDEX('Antigo 2020 2'!L$5:L$857,MATCH($A46,('Atual 2021 1'!$Z$5:$Z$857),0))</f>
        <v>0</v>
      </c>
      <c r="N46" s="50">
        <f>INDEX('Atual 2021 1'!M$5:M$857,MATCH($A46,('Atual 2021 1'!$Z$5:$Z$857),0))</f>
        <v>0</v>
      </c>
      <c r="O46" s="54">
        <f>INDEX('Antigo 2020 2'!M$5:M$857,MATCH($A46,('Atual 2021 1'!$Z$5:$Z$857),0))</f>
        <v>0</v>
      </c>
      <c r="P46" s="50">
        <f>INDEX('Atual 2021 1'!N$5:N$857,MATCH($A46,('Atual 2021 1'!$Z$5:$Z$857),0))</f>
        <v>15</v>
      </c>
      <c r="Q46" s="54">
        <f>INDEX('Antigo 2020 2'!N$5:N$857,MATCH($A46,('Atual 2021 1'!$Z$5:$Z$857),0))</f>
        <v>15</v>
      </c>
      <c r="R46" s="50" t="str">
        <f>INDEX('Atual 2021 1'!O$5:O$857,MATCH($A46,('Atual 2021 1'!$Z$5:$Z$857),0))</f>
        <v>Não</v>
      </c>
      <c r="S46" s="54" t="str">
        <f>INDEX('Antigo 2020 2'!O$5:O$857,MATCH($A46,('Atual 2021 1'!$Z$5:$Z$857),0))</f>
        <v>Não</v>
      </c>
      <c r="T46" s="53" t="e">
        <f>INDEX('Atual 2021 1'!P$5:P$857,MATCH($A46,('Atual 2021 1'!$Z$5:$Z$857),0))</f>
        <v>#DIV/0!</v>
      </c>
      <c r="U46" s="55">
        <f>INDEX('Antigo 2020 2'!P$5:P$857,MATCH($A46,('Atual 2021 1'!$Z$5:$Z$857),0))</f>
        <v>2.2708807989525796E-4</v>
      </c>
    </row>
    <row r="47" spans="1:21">
      <c r="A47" s="16">
        <v>44</v>
      </c>
      <c r="B47" s="51">
        <f>INDEX('Atual 2021 1'!X$5:X$857,MATCH($A47,('Atual 2021 1'!$Z$5:$Z$857),0))</f>
        <v>0</v>
      </c>
      <c r="C47" s="57" t="str">
        <f>INDEX('Atual 2021 1'!A$5:A$857,MATCH($A47,('Atual 2021 1'!$Z$5:$Z$857),0))</f>
        <v>Araxá</v>
      </c>
      <c r="D47" s="50">
        <f>INDEX('Atual 2021 1'!H$5:H$857,MATCH($A47,('Atual 2021 1'!$Z$5:$Z$857),0))</f>
        <v>526</v>
      </c>
      <c r="E47" s="54">
        <f>INDEX('Antigo 2020 2'!H$5:H$857,MATCH($A47,('Atual 2021 1'!$Z$5:$Z$857),0))</f>
        <v>526</v>
      </c>
      <c r="F47" s="50">
        <f>INDEX('Atual 2021 1'!I$5:I$857,MATCH($A47,('Atual 2021 1'!$Z$5:$Z$857),0))</f>
        <v>156</v>
      </c>
      <c r="G47" s="54">
        <f>INDEX('Antigo 2020 2'!I$5:I$857,MATCH($A47,('Atual 2021 1'!$Z$5:$Z$857),0))</f>
        <v>269</v>
      </c>
      <c r="H47" s="50">
        <f>INDEX('Atual 2021 1'!J$5:J$857,MATCH($A47,('Atual 2021 1'!$Z$5:$Z$857),0))</f>
        <v>0</v>
      </c>
      <c r="I47" s="54">
        <f>INDEX('Antigo 2020 2'!J$5:J$857,MATCH($A47,('Atual 2021 1'!$Z$5:$Z$857),0))</f>
        <v>0</v>
      </c>
      <c r="J47" s="50">
        <f>INDEX('Atual 2021 1'!K$5:K$857,MATCH($A47,('Atual 2021 1'!$Z$5:$Z$857),0))</f>
        <v>62</v>
      </c>
      <c r="K47" s="54">
        <f>INDEX('Antigo 2020 2'!K$5:K$857,MATCH($A47,('Atual 2021 1'!$Z$5:$Z$857),0))</f>
        <v>102</v>
      </c>
      <c r="L47" s="50">
        <f>INDEX('Atual 2021 1'!L$5:L$857,MATCH($A47,('Atual 2021 1'!$Z$5:$Z$857),0))</f>
        <v>20</v>
      </c>
      <c r="M47" s="54">
        <f>INDEX('Antigo 2020 2'!L$5:L$857,MATCH($A47,('Atual 2021 1'!$Z$5:$Z$857),0))</f>
        <v>0</v>
      </c>
      <c r="N47" s="50">
        <f>INDEX('Atual 2021 1'!M$5:M$857,MATCH($A47,('Atual 2021 1'!$Z$5:$Z$857),0))</f>
        <v>0</v>
      </c>
      <c r="O47" s="54">
        <f>INDEX('Antigo 2020 2'!M$5:M$857,MATCH($A47,('Atual 2021 1'!$Z$5:$Z$857),0))</f>
        <v>0</v>
      </c>
      <c r="P47" s="50">
        <f>INDEX('Atual 2021 1'!N$5:N$857,MATCH($A47,('Atual 2021 1'!$Z$5:$Z$857),0))</f>
        <v>22</v>
      </c>
      <c r="Q47" s="54">
        <f>INDEX('Antigo 2020 2'!N$5:N$857,MATCH($A47,('Atual 2021 1'!$Z$5:$Z$857),0))</f>
        <v>20</v>
      </c>
      <c r="R47" s="50" t="str">
        <f>INDEX('Atual 2021 1'!O$5:O$857,MATCH($A47,('Atual 2021 1'!$Z$5:$Z$857),0))</f>
        <v>Não</v>
      </c>
      <c r="S47" s="54" t="str">
        <f>INDEX('Antigo 2020 2'!O$5:O$857,MATCH($A47,('Atual 2021 1'!$Z$5:$Z$857),0))</f>
        <v>Não</v>
      </c>
      <c r="T47" s="53" t="e">
        <f>INDEX('Atual 2021 1'!P$5:P$857,MATCH($A47,('Atual 2021 1'!$Z$5:$Z$857),0))</f>
        <v>#DIV/0!</v>
      </c>
      <c r="U47" s="55">
        <f>INDEX('Antigo 2020 2'!P$5:P$857,MATCH($A47,('Atual 2021 1'!$Z$5:$Z$857),0))</f>
        <v>1.2725520652453637E-3</v>
      </c>
    </row>
    <row r="48" spans="1:21">
      <c r="A48" s="16">
        <v>45</v>
      </c>
      <c r="B48" s="51">
        <f>INDEX('Atual 2021 1'!X$5:X$857,MATCH($A48,('Atual 2021 1'!$Z$5:$Z$857),0))</f>
        <v>0</v>
      </c>
      <c r="C48" s="57" t="str">
        <f>INDEX('Atual 2021 1'!A$5:A$857,MATCH($A48,('Atual 2021 1'!$Z$5:$Z$857),0))</f>
        <v>Arceburgo</v>
      </c>
      <c r="D48" s="50">
        <f>INDEX('Atual 2021 1'!H$5:H$857,MATCH($A48,('Atual 2021 1'!$Z$5:$Z$857),0))</f>
        <v>364</v>
      </c>
      <c r="E48" s="54">
        <f>INDEX('Antigo 2020 2'!H$5:H$857,MATCH($A48,('Atual 2021 1'!$Z$5:$Z$857),0))</f>
        <v>364</v>
      </c>
      <c r="F48" s="50">
        <f>INDEX('Atual 2021 1'!I$5:I$857,MATCH($A48,('Atual 2021 1'!$Z$5:$Z$857),0))</f>
        <v>140</v>
      </c>
      <c r="G48" s="54">
        <f>INDEX('Antigo 2020 2'!I$5:I$857,MATCH($A48,('Atual 2021 1'!$Z$5:$Z$857),0))</f>
        <v>200</v>
      </c>
      <c r="H48" s="50">
        <f>INDEX('Atual 2021 1'!J$5:J$857,MATCH($A48,('Atual 2021 1'!$Z$5:$Z$857),0))</f>
        <v>0</v>
      </c>
      <c r="I48" s="54">
        <f>INDEX('Antigo 2020 2'!J$5:J$857,MATCH($A48,('Atual 2021 1'!$Z$5:$Z$857),0))</f>
        <v>0</v>
      </c>
      <c r="J48" s="50">
        <f>INDEX('Atual 2021 1'!K$5:K$857,MATCH($A48,('Atual 2021 1'!$Z$5:$Z$857),0))</f>
        <v>42</v>
      </c>
      <c r="K48" s="54">
        <f>INDEX('Antigo 2020 2'!K$5:K$857,MATCH($A48,('Atual 2021 1'!$Z$5:$Z$857),0))</f>
        <v>90</v>
      </c>
      <c r="L48" s="50">
        <f>INDEX('Atual 2021 1'!L$5:L$857,MATCH($A48,('Atual 2021 1'!$Z$5:$Z$857),0))</f>
        <v>0</v>
      </c>
      <c r="M48" s="54">
        <f>INDEX('Antigo 2020 2'!L$5:L$857,MATCH($A48,('Atual 2021 1'!$Z$5:$Z$857),0))</f>
        <v>0</v>
      </c>
      <c r="N48" s="50">
        <f>INDEX('Atual 2021 1'!M$5:M$857,MATCH($A48,('Atual 2021 1'!$Z$5:$Z$857),0))</f>
        <v>0</v>
      </c>
      <c r="O48" s="54">
        <f>INDEX('Antigo 2020 2'!M$5:M$857,MATCH($A48,('Atual 2021 1'!$Z$5:$Z$857),0))</f>
        <v>0</v>
      </c>
      <c r="P48" s="50">
        <f>INDEX('Atual 2021 1'!N$5:N$857,MATCH($A48,('Atual 2021 1'!$Z$5:$Z$857),0))</f>
        <v>25</v>
      </c>
      <c r="Q48" s="54">
        <f>INDEX('Antigo 2020 2'!N$5:N$857,MATCH($A48,('Atual 2021 1'!$Z$5:$Z$857),0))</f>
        <v>18</v>
      </c>
      <c r="R48" s="50" t="str">
        <f>INDEX('Atual 2021 1'!O$5:O$857,MATCH($A48,('Atual 2021 1'!$Z$5:$Z$857),0))</f>
        <v>Sim</v>
      </c>
      <c r="S48" s="54" t="str">
        <f>INDEX('Antigo 2020 2'!O$5:O$857,MATCH($A48,('Atual 2021 1'!$Z$5:$Z$857),0))</f>
        <v>Não</v>
      </c>
      <c r="T48" s="53" t="e">
        <f>INDEX('Atual 2021 1'!P$5:P$857,MATCH($A48,('Atual 2021 1'!$Z$5:$Z$857),0))</f>
        <v>#DIV/0!</v>
      </c>
      <c r="U48" s="55">
        <f>INDEX('Antigo 2020 2'!P$5:P$857,MATCH($A48,('Atual 2021 1'!$Z$5:$Z$857),0))</f>
        <v>3.6303280227522044E-4</v>
      </c>
    </row>
    <row r="49" spans="1:21">
      <c r="A49" s="16">
        <v>46</v>
      </c>
      <c r="B49" s="51">
        <f>INDEX('Atual 2021 1'!X$5:X$857,MATCH($A49,('Atual 2021 1'!$Z$5:$Z$857),0))</f>
        <v>0</v>
      </c>
      <c r="C49" s="57" t="str">
        <f>INDEX('Atual 2021 1'!A$5:A$857,MATCH($A49,('Atual 2021 1'!$Z$5:$Z$857),0))</f>
        <v>Arcos</v>
      </c>
      <c r="D49" s="50">
        <f>INDEX('Atual 2021 1'!H$5:H$857,MATCH($A49,('Atual 2021 1'!$Z$5:$Z$857),0))</f>
        <v>946</v>
      </c>
      <c r="E49" s="54">
        <f>INDEX('Antigo 2020 2'!H$5:H$857,MATCH($A49,('Atual 2021 1'!$Z$5:$Z$857),0))</f>
        <v>946</v>
      </c>
      <c r="F49" s="50">
        <f>INDEX('Atual 2021 1'!I$5:I$857,MATCH($A49,('Atual 2021 1'!$Z$5:$Z$857),0))</f>
        <v>127</v>
      </c>
      <c r="G49" s="54">
        <f>INDEX('Antigo 2020 2'!I$5:I$857,MATCH($A49,('Atual 2021 1'!$Z$5:$Z$857),0))</f>
        <v>358</v>
      </c>
      <c r="H49" s="50">
        <f>INDEX('Atual 2021 1'!J$5:J$857,MATCH($A49,('Atual 2021 1'!$Z$5:$Z$857),0))</f>
        <v>134</v>
      </c>
      <c r="I49" s="54">
        <f>INDEX('Antigo 2020 2'!J$5:J$857,MATCH($A49,('Atual 2021 1'!$Z$5:$Z$857),0))</f>
        <v>178</v>
      </c>
      <c r="J49" s="50">
        <f>INDEX('Atual 2021 1'!K$5:K$857,MATCH($A49,('Atual 2021 1'!$Z$5:$Z$857),0))</f>
        <v>116</v>
      </c>
      <c r="K49" s="54">
        <f>INDEX('Antigo 2020 2'!K$5:K$857,MATCH($A49,('Atual 2021 1'!$Z$5:$Z$857),0))</f>
        <v>156</v>
      </c>
      <c r="L49" s="50">
        <f>INDEX('Atual 2021 1'!L$5:L$857,MATCH($A49,('Atual 2021 1'!$Z$5:$Z$857),0))</f>
        <v>144</v>
      </c>
      <c r="M49" s="54">
        <f>INDEX('Antigo 2020 2'!L$5:L$857,MATCH($A49,('Atual 2021 1'!$Z$5:$Z$857),0))</f>
        <v>167</v>
      </c>
      <c r="N49" s="50">
        <f>INDEX('Atual 2021 1'!M$5:M$857,MATCH($A49,('Atual 2021 1'!$Z$5:$Z$857),0))</f>
        <v>132</v>
      </c>
      <c r="O49" s="54">
        <f>INDEX('Antigo 2020 2'!M$5:M$857,MATCH($A49,('Atual 2021 1'!$Z$5:$Z$857),0))</f>
        <v>137</v>
      </c>
      <c r="P49" s="50">
        <f>INDEX('Atual 2021 1'!N$5:N$857,MATCH($A49,('Atual 2021 1'!$Z$5:$Z$857),0))</f>
        <v>133</v>
      </c>
      <c r="Q49" s="54">
        <f>INDEX('Antigo 2020 2'!N$5:N$857,MATCH($A49,('Atual 2021 1'!$Z$5:$Z$857),0))</f>
        <v>193</v>
      </c>
      <c r="R49" s="50" t="str">
        <f>INDEX('Atual 2021 1'!O$5:O$857,MATCH($A49,('Atual 2021 1'!$Z$5:$Z$857),0))</f>
        <v>Não</v>
      </c>
      <c r="S49" s="54" t="str">
        <f>INDEX('Antigo 2020 2'!O$5:O$857,MATCH($A49,('Atual 2021 1'!$Z$5:$Z$857),0))</f>
        <v>Não</v>
      </c>
      <c r="T49" s="53" t="e">
        <f>INDEX('Atual 2021 1'!P$5:P$857,MATCH($A49,('Atual 2021 1'!$Z$5:$Z$857),0))</f>
        <v>#DIV/0!</v>
      </c>
      <c r="U49" s="55">
        <f>INDEX('Antigo 2020 2'!P$5:P$857,MATCH($A49,('Atual 2021 1'!$Z$5:$Z$857),0))</f>
        <v>1.4983112557917823E-3</v>
      </c>
    </row>
    <row r="50" spans="1:21">
      <c r="A50" s="16">
        <v>47</v>
      </c>
      <c r="B50" s="51">
        <f>INDEX('Atual 2021 1'!X$5:X$857,MATCH($A50,('Atual 2021 1'!$Z$5:$Z$857),0))</f>
        <v>0</v>
      </c>
      <c r="C50" s="57" t="str">
        <f>INDEX('Atual 2021 1'!A$5:A$857,MATCH($A50,('Atual 2021 1'!$Z$5:$Z$857),0))</f>
        <v>Areado</v>
      </c>
      <c r="D50" s="50">
        <f>INDEX('Atual 2021 1'!H$5:H$857,MATCH($A50,('Atual 2021 1'!$Z$5:$Z$857),0))</f>
        <v>350</v>
      </c>
      <c r="E50" s="54">
        <f>INDEX('Antigo 2020 2'!H$5:H$857,MATCH($A50,('Atual 2021 1'!$Z$5:$Z$857),0))</f>
        <v>350</v>
      </c>
      <c r="F50" s="50">
        <f>INDEX('Atual 2021 1'!I$5:I$857,MATCH($A50,('Atual 2021 1'!$Z$5:$Z$857),0))</f>
        <v>79</v>
      </c>
      <c r="G50" s="54">
        <f>INDEX('Antigo 2020 2'!I$5:I$857,MATCH($A50,('Atual 2021 1'!$Z$5:$Z$857),0))</f>
        <v>167</v>
      </c>
      <c r="H50" s="50">
        <f>INDEX('Atual 2021 1'!J$5:J$857,MATCH($A50,('Atual 2021 1'!$Z$5:$Z$857),0))</f>
        <v>0</v>
      </c>
      <c r="I50" s="54">
        <f>INDEX('Antigo 2020 2'!J$5:J$857,MATCH($A50,('Atual 2021 1'!$Z$5:$Z$857),0))</f>
        <v>0</v>
      </c>
      <c r="J50" s="50">
        <f>INDEX('Atual 2021 1'!K$5:K$857,MATCH($A50,('Atual 2021 1'!$Z$5:$Z$857),0))</f>
        <v>90</v>
      </c>
      <c r="K50" s="54">
        <f>INDEX('Antigo 2020 2'!K$5:K$857,MATCH($A50,('Atual 2021 1'!$Z$5:$Z$857),0))</f>
        <v>0</v>
      </c>
      <c r="L50" s="50">
        <f>INDEX('Atual 2021 1'!L$5:L$857,MATCH($A50,('Atual 2021 1'!$Z$5:$Z$857),0))</f>
        <v>0</v>
      </c>
      <c r="M50" s="54">
        <f>INDEX('Antigo 2020 2'!L$5:L$857,MATCH($A50,('Atual 2021 1'!$Z$5:$Z$857),0))</f>
        <v>0</v>
      </c>
      <c r="N50" s="50">
        <f>INDEX('Atual 2021 1'!M$5:M$857,MATCH($A50,('Atual 2021 1'!$Z$5:$Z$857),0))</f>
        <v>0</v>
      </c>
      <c r="O50" s="54">
        <f>INDEX('Antigo 2020 2'!M$5:M$857,MATCH($A50,('Atual 2021 1'!$Z$5:$Z$857),0))</f>
        <v>107</v>
      </c>
      <c r="P50" s="50">
        <f>INDEX('Atual 2021 1'!N$5:N$857,MATCH($A50,('Atual 2021 1'!$Z$5:$Z$857),0))</f>
        <v>4</v>
      </c>
      <c r="Q50" s="54">
        <f>INDEX('Antigo 2020 2'!N$5:N$857,MATCH($A50,('Atual 2021 1'!$Z$5:$Z$857),0))</f>
        <v>5</v>
      </c>
      <c r="R50" s="50" t="str">
        <f>INDEX('Atual 2021 1'!O$5:O$857,MATCH($A50,('Atual 2021 1'!$Z$5:$Z$857),0))</f>
        <v>Sim</v>
      </c>
      <c r="S50" s="54" t="str">
        <f>INDEX('Antigo 2020 2'!O$5:O$857,MATCH($A50,('Atual 2021 1'!$Z$5:$Z$857),0))</f>
        <v>Sim</v>
      </c>
      <c r="T50" s="53" t="e">
        <f>INDEX('Atual 2021 1'!P$5:P$857,MATCH($A50,('Atual 2021 1'!$Z$5:$Z$857),0))</f>
        <v>#DIV/0!</v>
      </c>
      <c r="U50" s="55">
        <f>INDEX('Antigo 2020 2'!P$5:P$857,MATCH($A50,('Atual 2021 1'!$Z$5:$Z$857),0))</f>
        <v>4.7384182443604105E-4</v>
      </c>
    </row>
    <row r="51" spans="1:21">
      <c r="A51" s="16">
        <v>48</v>
      </c>
      <c r="B51" s="51">
        <f>INDEX('Atual 2021 1'!X$5:X$857,MATCH($A51,('Atual 2021 1'!$Z$5:$Z$857),0))</f>
        <v>0</v>
      </c>
      <c r="C51" s="57" t="str">
        <f>INDEX('Atual 2021 1'!A$5:A$857,MATCH($A51,('Atual 2021 1'!$Z$5:$Z$857),0))</f>
        <v>Argirita</v>
      </c>
      <c r="D51" s="50">
        <f>INDEX('Atual 2021 1'!H$5:H$857,MATCH($A51,('Atual 2021 1'!$Z$5:$Z$857),0))</f>
        <v>349</v>
      </c>
      <c r="E51" s="54">
        <f>INDEX('Antigo 2020 2'!H$5:H$857,MATCH($A51,('Atual 2021 1'!$Z$5:$Z$857),0))</f>
        <v>290</v>
      </c>
      <c r="F51" s="50">
        <f>INDEX('Atual 2021 1'!I$5:I$857,MATCH($A51,('Atual 2021 1'!$Z$5:$Z$857),0))</f>
        <v>77</v>
      </c>
      <c r="G51" s="54">
        <f>INDEX('Antigo 2020 2'!I$5:I$857,MATCH($A51,('Atual 2021 1'!$Z$5:$Z$857),0))</f>
        <v>190</v>
      </c>
      <c r="H51" s="50">
        <f>INDEX('Atual 2021 1'!J$5:J$857,MATCH($A51,('Atual 2021 1'!$Z$5:$Z$857),0))</f>
        <v>0</v>
      </c>
      <c r="I51" s="54">
        <f>INDEX('Antigo 2020 2'!J$5:J$857,MATCH($A51,('Atual 2021 1'!$Z$5:$Z$857),0))</f>
        <v>0</v>
      </c>
      <c r="J51" s="50">
        <f>INDEX('Atual 2021 1'!K$5:K$857,MATCH($A51,('Atual 2021 1'!$Z$5:$Z$857),0))</f>
        <v>42</v>
      </c>
      <c r="K51" s="54">
        <f>INDEX('Antigo 2020 2'!K$5:K$857,MATCH($A51,('Atual 2021 1'!$Z$5:$Z$857),0))</f>
        <v>55</v>
      </c>
      <c r="L51" s="50">
        <f>INDEX('Atual 2021 1'!L$5:L$857,MATCH($A51,('Atual 2021 1'!$Z$5:$Z$857),0))</f>
        <v>0</v>
      </c>
      <c r="M51" s="54">
        <f>INDEX('Antigo 2020 2'!L$5:L$857,MATCH($A51,('Atual 2021 1'!$Z$5:$Z$857),0))</f>
        <v>0</v>
      </c>
      <c r="N51" s="50">
        <f>INDEX('Atual 2021 1'!M$5:M$857,MATCH($A51,('Atual 2021 1'!$Z$5:$Z$857),0))</f>
        <v>5</v>
      </c>
      <c r="O51" s="54">
        <f>INDEX('Antigo 2020 2'!M$5:M$857,MATCH($A51,('Atual 2021 1'!$Z$5:$Z$857),0))</f>
        <v>62</v>
      </c>
      <c r="P51" s="50">
        <f>INDEX('Atual 2021 1'!N$5:N$857,MATCH($A51,('Atual 2021 1'!$Z$5:$Z$857),0))</f>
        <v>7</v>
      </c>
      <c r="Q51" s="54">
        <f>INDEX('Antigo 2020 2'!N$5:N$857,MATCH($A51,('Atual 2021 1'!$Z$5:$Z$857),0))</f>
        <v>10</v>
      </c>
      <c r="R51" s="50" t="str">
        <f>INDEX('Atual 2021 1'!O$5:O$857,MATCH($A51,('Atual 2021 1'!$Z$5:$Z$857),0))</f>
        <v>Não</v>
      </c>
      <c r="S51" s="54" t="str">
        <f>INDEX('Antigo 2020 2'!O$5:O$857,MATCH($A51,('Atual 2021 1'!$Z$5:$Z$857),0))</f>
        <v>Não</v>
      </c>
      <c r="T51" s="53" t="e">
        <f>INDEX('Atual 2021 1'!P$5:P$857,MATCH($A51,('Atual 2021 1'!$Z$5:$Z$857),0))</f>
        <v>#DIV/0!</v>
      </c>
      <c r="U51" s="55">
        <f>INDEX('Antigo 2020 2'!P$5:P$857,MATCH($A51,('Atual 2021 1'!$Z$5:$Z$857),0))</f>
        <v>3.9353072441989268E-4</v>
      </c>
    </row>
    <row r="52" spans="1:21">
      <c r="A52" s="16">
        <v>49</v>
      </c>
      <c r="B52" s="51">
        <f>INDEX('Atual 2021 1'!X$5:X$857,MATCH($A52,('Atual 2021 1'!$Z$5:$Z$857),0))</f>
        <v>0</v>
      </c>
      <c r="C52" s="57" t="str">
        <f>INDEX('Atual 2021 1'!A$5:A$857,MATCH($A52,('Atual 2021 1'!$Z$5:$Z$857),0))</f>
        <v>Aricanduva</v>
      </c>
      <c r="D52" s="50">
        <f>INDEX('Atual 2021 1'!H$5:H$857,MATCH($A52,('Atual 2021 1'!$Z$5:$Z$857),0))</f>
        <v>1200</v>
      </c>
      <c r="E52" s="54">
        <f>INDEX('Antigo 2020 2'!H$5:H$857,MATCH($A52,('Atual 2021 1'!$Z$5:$Z$857),0))</f>
        <v>1200</v>
      </c>
      <c r="F52" s="50">
        <f>INDEX('Atual 2021 1'!I$5:I$857,MATCH($A52,('Atual 2021 1'!$Z$5:$Z$857),0))</f>
        <v>113</v>
      </c>
      <c r="G52" s="54">
        <f>INDEX('Antigo 2020 2'!I$5:I$857,MATCH($A52,('Atual 2021 1'!$Z$5:$Z$857),0))</f>
        <v>462</v>
      </c>
      <c r="H52" s="50">
        <f>INDEX('Atual 2021 1'!J$5:J$857,MATCH($A52,('Atual 2021 1'!$Z$5:$Z$857),0))</f>
        <v>0</v>
      </c>
      <c r="I52" s="54">
        <f>INDEX('Antigo 2020 2'!J$5:J$857,MATCH($A52,('Atual 2021 1'!$Z$5:$Z$857),0))</f>
        <v>0</v>
      </c>
      <c r="J52" s="50">
        <f>INDEX('Atual 2021 1'!K$5:K$857,MATCH($A52,('Atual 2021 1'!$Z$5:$Z$857),0))</f>
        <v>506</v>
      </c>
      <c r="K52" s="54">
        <f>INDEX('Antigo 2020 2'!K$5:K$857,MATCH($A52,('Atual 2021 1'!$Z$5:$Z$857),0))</f>
        <v>1095</v>
      </c>
      <c r="L52" s="50">
        <f>INDEX('Atual 2021 1'!L$5:L$857,MATCH($A52,('Atual 2021 1'!$Z$5:$Z$857),0))</f>
        <v>0</v>
      </c>
      <c r="M52" s="54">
        <f>INDEX('Antigo 2020 2'!L$5:L$857,MATCH($A52,('Atual 2021 1'!$Z$5:$Z$857),0))</f>
        <v>0</v>
      </c>
      <c r="N52" s="50">
        <f>INDEX('Atual 2021 1'!M$5:M$857,MATCH($A52,('Atual 2021 1'!$Z$5:$Z$857),0))</f>
        <v>0</v>
      </c>
      <c r="O52" s="54">
        <f>INDEX('Antigo 2020 2'!M$5:M$857,MATCH($A52,('Atual 2021 1'!$Z$5:$Z$857),0))</f>
        <v>0</v>
      </c>
      <c r="P52" s="50">
        <f>INDEX('Atual 2021 1'!N$5:N$857,MATCH($A52,('Atual 2021 1'!$Z$5:$Z$857),0))</f>
        <v>86</v>
      </c>
      <c r="Q52" s="54">
        <f>INDEX('Antigo 2020 2'!N$5:N$857,MATCH($A52,('Atual 2021 1'!$Z$5:$Z$857),0))</f>
        <v>48</v>
      </c>
      <c r="R52" s="50" t="str">
        <f>INDEX('Atual 2021 1'!O$5:O$857,MATCH($A52,('Atual 2021 1'!$Z$5:$Z$857),0))</f>
        <v>Sim</v>
      </c>
      <c r="S52" s="54" t="str">
        <f>INDEX('Antigo 2020 2'!O$5:O$857,MATCH($A52,('Atual 2021 1'!$Z$5:$Z$857),0))</f>
        <v>Sim</v>
      </c>
      <c r="T52" s="53" t="e">
        <f>INDEX('Atual 2021 1'!P$5:P$857,MATCH($A52,('Atual 2021 1'!$Z$5:$Z$857),0))</f>
        <v>#DIV/0!</v>
      </c>
      <c r="U52" s="55">
        <f>INDEX('Antigo 2020 2'!P$5:P$857,MATCH($A52,('Atual 2021 1'!$Z$5:$Z$857),0))</f>
        <v>1.0431761454693556E-3</v>
      </c>
    </row>
    <row r="53" spans="1:21">
      <c r="A53" s="16">
        <v>50</v>
      </c>
      <c r="B53" s="51">
        <f>INDEX('Atual 2021 1'!X$5:X$857,MATCH($A53,('Atual 2021 1'!$Z$5:$Z$857),0))</f>
        <v>0</v>
      </c>
      <c r="C53" s="57" t="str">
        <f>INDEX('Atual 2021 1'!A$5:A$857,MATCH($A53,('Atual 2021 1'!$Z$5:$Z$857),0))</f>
        <v>Arinos</v>
      </c>
      <c r="D53" s="50">
        <f>INDEX('Atual 2021 1'!H$5:H$857,MATCH($A53,('Atual 2021 1'!$Z$5:$Z$857),0))</f>
        <v>2251</v>
      </c>
      <c r="E53" s="54">
        <f>INDEX('Antigo 2020 2'!H$5:H$857,MATCH($A53,('Atual 2021 1'!$Z$5:$Z$857),0))</f>
        <v>2251</v>
      </c>
      <c r="F53" s="50">
        <f>INDEX('Atual 2021 1'!I$5:I$857,MATCH($A53,('Atual 2021 1'!$Z$5:$Z$857),0))</f>
        <v>325</v>
      </c>
      <c r="G53" s="54">
        <f>INDEX('Antigo 2020 2'!I$5:I$857,MATCH($A53,('Atual 2021 1'!$Z$5:$Z$857),0))</f>
        <v>1175</v>
      </c>
      <c r="H53" s="50">
        <f>INDEX('Atual 2021 1'!J$5:J$857,MATCH($A53,('Atual 2021 1'!$Z$5:$Z$857),0))</f>
        <v>0</v>
      </c>
      <c r="I53" s="54">
        <f>INDEX('Antigo 2020 2'!J$5:J$857,MATCH($A53,('Atual 2021 1'!$Z$5:$Z$857),0))</f>
        <v>0</v>
      </c>
      <c r="J53" s="50">
        <f>INDEX('Atual 2021 1'!K$5:K$857,MATCH($A53,('Atual 2021 1'!$Z$5:$Z$857),0))</f>
        <v>1157</v>
      </c>
      <c r="K53" s="54">
        <f>INDEX('Antigo 2020 2'!K$5:K$857,MATCH($A53,('Atual 2021 1'!$Z$5:$Z$857),0))</f>
        <v>40</v>
      </c>
      <c r="L53" s="50">
        <f>INDEX('Atual 2021 1'!L$5:L$857,MATCH($A53,('Atual 2021 1'!$Z$5:$Z$857),0))</f>
        <v>335</v>
      </c>
      <c r="M53" s="54">
        <f>INDEX('Antigo 2020 2'!L$5:L$857,MATCH($A53,('Atual 2021 1'!$Z$5:$Z$857),0))</f>
        <v>0</v>
      </c>
      <c r="N53" s="50">
        <f>INDEX('Atual 2021 1'!M$5:M$857,MATCH($A53,('Atual 2021 1'!$Z$5:$Z$857),0))</f>
        <v>256</v>
      </c>
      <c r="O53" s="54">
        <f>INDEX('Antigo 2020 2'!M$5:M$857,MATCH($A53,('Atual 2021 1'!$Z$5:$Z$857),0))</f>
        <v>0</v>
      </c>
      <c r="P53" s="50">
        <f>INDEX('Atual 2021 1'!N$5:N$857,MATCH($A53,('Atual 2021 1'!$Z$5:$Z$857),0))</f>
        <v>65</v>
      </c>
      <c r="Q53" s="54">
        <f>INDEX('Antigo 2020 2'!N$5:N$857,MATCH($A53,('Atual 2021 1'!$Z$5:$Z$857),0))</f>
        <v>40</v>
      </c>
      <c r="R53" s="50" t="str">
        <f>INDEX('Atual 2021 1'!O$5:O$857,MATCH($A53,('Atual 2021 1'!$Z$5:$Z$857),0))</f>
        <v>Sim</v>
      </c>
      <c r="S53" s="54" t="str">
        <f>INDEX('Antigo 2020 2'!O$5:O$857,MATCH($A53,('Atual 2021 1'!$Z$5:$Z$857),0))</f>
        <v>Sim</v>
      </c>
      <c r="T53" s="53" t="e">
        <f>INDEX('Atual 2021 1'!P$5:P$857,MATCH($A53,('Atual 2021 1'!$Z$5:$Z$857),0))</f>
        <v>#DIV/0!</v>
      </c>
      <c r="U53" s="55">
        <f>INDEX('Antigo 2020 2'!P$5:P$857,MATCH($A53,('Atual 2021 1'!$Z$5:$Z$857),0))</f>
        <v>3.627932617648647E-3</v>
      </c>
    </row>
    <row r="54" spans="1:21">
      <c r="A54" s="16">
        <v>51</v>
      </c>
      <c r="B54" s="51">
        <f>INDEX('Atual 2021 1'!X$5:X$857,MATCH($A54,('Atual 2021 1'!$Z$5:$Z$857),0))</f>
        <v>0</v>
      </c>
      <c r="C54" s="57" t="str">
        <f>INDEX('Atual 2021 1'!A$5:A$857,MATCH($A54,('Atual 2021 1'!$Z$5:$Z$857),0))</f>
        <v>Astolfo Dutra</v>
      </c>
      <c r="D54" s="50">
        <f>INDEX('Atual 2021 1'!H$5:H$857,MATCH($A54,('Atual 2021 1'!$Z$5:$Z$857),0))</f>
        <v>400</v>
      </c>
      <c r="E54" s="54">
        <f>INDEX('Antigo 2020 2'!H$5:H$857,MATCH($A54,('Atual 2021 1'!$Z$5:$Z$857),0))</f>
        <v>400</v>
      </c>
      <c r="F54" s="50">
        <f>INDEX('Atual 2021 1'!I$5:I$857,MATCH($A54,('Atual 2021 1'!$Z$5:$Z$857),0))</f>
        <v>92</v>
      </c>
      <c r="G54" s="54">
        <f>INDEX('Antigo 2020 2'!I$5:I$857,MATCH($A54,('Atual 2021 1'!$Z$5:$Z$857),0))</f>
        <v>245</v>
      </c>
      <c r="H54" s="50">
        <f>INDEX('Atual 2021 1'!J$5:J$857,MATCH($A54,('Atual 2021 1'!$Z$5:$Z$857),0))</f>
        <v>0</v>
      </c>
      <c r="I54" s="54">
        <f>INDEX('Antigo 2020 2'!J$5:J$857,MATCH($A54,('Atual 2021 1'!$Z$5:$Z$857),0))</f>
        <v>0</v>
      </c>
      <c r="J54" s="50">
        <f>INDEX('Atual 2021 1'!K$5:K$857,MATCH($A54,('Atual 2021 1'!$Z$5:$Z$857),0))</f>
        <v>100</v>
      </c>
      <c r="K54" s="54">
        <f>INDEX('Antigo 2020 2'!K$5:K$857,MATCH($A54,('Atual 2021 1'!$Z$5:$Z$857),0))</f>
        <v>100</v>
      </c>
      <c r="L54" s="50">
        <f>INDEX('Atual 2021 1'!L$5:L$857,MATCH($A54,('Atual 2021 1'!$Z$5:$Z$857),0))</f>
        <v>0</v>
      </c>
      <c r="M54" s="54">
        <f>INDEX('Antigo 2020 2'!L$5:L$857,MATCH($A54,('Atual 2021 1'!$Z$5:$Z$857),0))</f>
        <v>0</v>
      </c>
      <c r="N54" s="50">
        <f>INDEX('Atual 2021 1'!M$5:M$857,MATCH($A54,('Atual 2021 1'!$Z$5:$Z$857),0))</f>
        <v>0</v>
      </c>
      <c r="O54" s="54">
        <f>INDEX('Antigo 2020 2'!M$5:M$857,MATCH($A54,('Atual 2021 1'!$Z$5:$Z$857),0))</f>
        <v>20</v>
      </c>
      <c r="P54" s="50">
        <f>INDEX('Atual 2021 1'!N$5:N$857,MATCH($A54,('Atual 2021 1'!$Z$5:$Z$857),0))</f>
        <v>12</v>
      </c>
      <c r="Q54" s="54">
        <f>INDEX('Antigo 2020 2'!N$5:N$857,MATCH($A54,('Atual 2021 1'!$Z$5:$Z$857),0))</f>
        <v>12</v>
      </c>
      <c r="R54" s="50" t="str">
        <f>INDEX('Atual 2021 1'!O$5:O$857,MATCH($A54,('Atual 2021 1'!$Z$5:$Z$857),0))</f>
        <v>Sim</v>
      </c>
      <c r="S54" s="54" t="str">
        <f>INDEX('Antigo 2020 2'!O$5:O$857,MATCH($A54,('Atual 2021 1'!$Z$5:$Z$857),0))</f>
        <v>Sim</v>
      </c>
      <c r="T54" s="53" t="e">
        <f>INDEX('Atual 2021 1'!P$5:P$857,MATCH($A54,('Atual 2021 1'!$Z$5:$Z$857),0))</f>
        <v>#DIV/0!</v>
      </c>
      <c r="U54" s="55">
        <f>INDEX('Antigo 2020 2'!P$5:P$857,MATCH($A54,('Atual 2021 1'!$Z$5:$Z$857),0))</f>
        <v>4.6116510055809585E-4</v>
      </c>
    </row>
    <row r="55" spans="1:21">
      <c r="A55" s="16">
        <v>52</v>
      </c>
      <c r="B55" s="51">
        <f>INDEX('Atual 2021 1'!X$5:X$857,MATCH($A55,('Atual 2021 1'!$Z$5:$Z$857),0))</f>
        <v>0</v>
      </c>
      <c r="C55" s="57" t="str">
        <f>INDEX('Atual 2021 1'!A$5:A$857,MATCH($A55,('Atual 2021 1'!$Z$5:$Z$857),0))</f>
        <v>Ataléia</v>
      </c>
      <c r="D55" s="50">
        <f>INDEX('Atual 2021 1'!H$5:H$857,MATCH($A55,('Atual 2021 1'!$Z$5:$Z$857),0))</f>
        <v>4120</v>
      </c>
      <c r="E55" s="54">
        <f>INDEX('Antigo 2020 2'!H$5:H$857,MATCH($A55,('Atual 2021 1'!$Z$5:$Z$857),0))</f>
        <v>4120</v>
      </c>
      <c r="F55" s="50">
        <f>INDEX('Atual 2021 1'!I$5:I$857,MATCH($A55,('Atual 2021 1'!$Z$5:$Z$857),0))</f>
        <v>244</v>
      </c>
      <c r="G55" s="54">
        <f>INDEX('Antigo 2020 2'!I$5:I$857,MATCH($A55,('Atual 2021 1'!$Z$5:$Z$857),0))</f>
        <v>587</v>
      </c>
      <c r="H55" s="50">
        <f>INDEX('Atual 2021 1'!J$5:J$857,MATCH($A55,('Atual 2021 1'!$Z$5:$Z$857),0))</f>
        <v>0</v>
      </c>
      <c r="I55" s="54">
        <f>INDEX('Antigo 2020 2'!J$5:J$857,MATCH($A55,('Atual 2021 1'!$Z$5:$Z$857),0))</f>
        <v>20</v>
      </c>
      <c r="J55" s="50">
        <f>INDEX('Atual 2021 1'!K$5:K$857,MATCH($A55,('Atual 2021 1'!$Z$5:$Z$857),0))</f>
        <v>86</v>
      </c>
      <c r="K55" s="54">
        <f>INDEX('Antigo 2020 2'!K$5:K$857,MATCH($A55,('Atual 2021 1'!$Z$5:$Z$857),0))</f>
        <v>96</v>
      </c>
      <c r="L55" s="50">
        <f>INDEX('Atual 2021 1'!L$5:L$857,MATCH($A55,('Atual 2021 1'!$Z$5:$Z$857),0))</f>
        <v>32</v>
      </c>
      <c r="M55" s="54">
        <f>INDEX('Antigo 2020 2'!L$5:L$857,MATCH($A55,('Atual 2021 1'!$Z$5:$Z$857),0))</f>
        <v>25</v>
      </c>
      <c r="N55" s="50">
        <f>INDEX('Atual 2021 1'!M$5:M$857,MATCH($A55,('Atual 2021 1'!$Z$5:$Z$857),0))</f>
        <v>32</v>
      </c>
      <c r="O55" s="54">
        <f>INDEX('Antigo 2020 2'!M$5:M$857,MATCH($A55,('Atual 2021 1'!$Z$5:$Z$857),0))</f>
        <v>25</v>
      </c>
      <c r="P55" s="50">
        <f>INDEX('Atual 2021 1'!N$5:N$857,MATCH($A55,('Atual 2021 1'!$Z$5:$Z$857),0))</f>
        <v>25</v>
      </c>
      <c r="Q55" s="54">
        <f>INDEX('Antigo 2020 2'!N$5:N$857,MATCH($A55,('Atual 2021 1'!$Z$5:$Z$857),0))</f>
        <v>78</v>
      </c>
      <c r="R55" s="50" t="str">
        <f>INDEX('Atual 2021 1'!O$5:O$857,MATCH($A55,('Atual 2021 1'!$Z$5:$Z$857),0))</f>
        <v>Sim</v>
      </c>
      <c r="S55" s="54" t="str">
        <f>INDEX('Antigo 2020 2'!O$5:O$857,MATCH($A55,('Atual 2021 1'!$Z$5:$Z$857),0))</f>
        <v>Sim</v>
      </c>
      <c r="T55" s="53" t="e">
        <f>INDEX('Atual 2021 1'!P$5:P$857,MATCH($A55,('Atual 2021 1'!$Z$5:$Z$857),0))</f>
        <v>#DIV/0!</v>
      </c>
      <c r="U55" s="55">
        <f>INDEX('Antigo 2020 2'!P$5:P$857,MATCH($A55,('Atual 2021 1'!$Z$5:$Z$857),0))</f>
        <v>3.2265408109879695E-3</v>
      </c>
    </row>
    <row r="56" spans="1:21">
      <c r="A56" s="16">
        <v>53</v>
      </c>
      <c r="B56" s="51">
        <f>INDEX('Atual 2021 1'!X$5:X$857,MATCH($A56,('Atual 2021 1'!$Z$5:$Z$857),0))</f>
        <v>0</v>
      </c>
      <c r="C56" s="57" t="str">
        <f>INDEX('Atual 2021 1'!A$5:A$857,MATCH($A56,('Atual 2021 1'!$Z$5:$Z$857),0))</f>
        <v>Augusto de Lima</v>
      </c>
      <c r="D56" s="50">
        <f>INDEX('Atual 2021 1'!H$5:H$857,MATCH($A56,('Atual 2021 1'!$Z$5:$Z$857),0))</f>
        <v>1160</v>
      </c>
      <c r="E56" s="54">
        <f>INDEX('Antigo 2020 2'!H$5:H$857,MATCH($A56,('Atual 2021 1'!$Z$5:$Z$857),0))</f>
        <v>1160</v>
      </c>
      <c r="F56" s="50">
        <f>INDEX('Atual 2021 1'!I$5:I$857,MATCH($A56,('Atual 2021 1'!$Z$5:$Z$857),0))</f>
        <v>121</v>
      </c>
      <c r="G56" s="54">
        <f>INDEX('Antigo 2020 2'!I$5:I$857,MATCH($A56,('Atual 2021 1'!$Z$5:$Z$857),0))</f>
        <v>223</v>
      </c>
      <c r="H56" s="50">
        <f>INDEX('Atual 2021 1'!J$5:J$857,MATCH($A56,('Atual 2021 1'!$Z$5:$Z$857),0))</f>
        <v>0</v>
      </c>
      <c r="I56" s="54">
        <f>INDEX('Antigo 2020 2'!J$5:J$857,MATCH($A56,('Atual 2021 1'!$Z$5:$Z$857),0))</f>
        <v>0</v>
      </c>
      <c r="J56" s="50">
        <f>INDEX('Atual 2021 1'!K$5:K$857,MATCH($A56,('Atual 2021 1'!$Z$5:$Z$857),0))</f>
        <v>0</v>
      </c>
      <c r="K56" s="54">
        <f>INDEX('Antigo 2020 2'!K$5:K$857,MATCH($A56,('Atual 2021 1'!$Z$5:$Z$857),0))</f>
        <v>0</v>
      </c>
      <c r="L56" s="50">
        <f>INDEX('Atual 2021 1'!L$5:L$857,MATCH($A56,('Atual 2021 1'!$Z$5:$Z$857),0))</f>
        <v>0</v>
      </c>
      <c r="M56" s="54">
        <f>INDEX('Antigo 2020 2'!L$5:L$857,MATCH($A56,('Atual 2021 1'!$Z$5:$Z$857),0))</f>
        <v>0</v>
      </c>
      <c r="N56" s="50">
        <f>INDEX('Atual 2021 1'!M$5:M$857,MATCH($A56,('Atual 2021 1'!$Z$5:$Z$857),0))</f>
        <v>0</v>
      </c>
      <c r="O56" s="54">
        <f>INDEX('Antigo 2020 2'!M$5:M$857,MATCH($A56,('Atual 2021 1'!$Z$5:$Z$857),0))</f>
        <v>2</v>
      </c>
      <c r="P56" s="50">
        <f>INDEX('Atual 2021 1'!N$5:N$857,MATCH($A56,('Atual 2021 1'!$Z$5:$Z$857),0))</f>
        <v>4</v>
      </c>
      <c r="Q56" s="54">
        <f>INDEX('Antigo 2020 2'!N$5:N$857,MATCH($A56,('Atual 2021 1'!$Z$5:$Z$857),0))</f>
        <v>11</v>
      </c>
      <c r="R56" s="50" t="str">
        <f>INDEX('Atual 2021 1'!O$5:O$857,MATCH($A56,('Atual 2021 1'!$Z$5:$Z$857),0))</f>
        <v>Sim</v>
      </c>
      <c r="S56" s="54" t="str">
        <f>INDEX('Antigo 2020 2'!O$5:O$857,MATCH($A56,('Atual 2021 1'!$Z$5:$Z$857),0))</f>
        <v>Sim</v>
      </c>
      <c r="T56" s="53" t="e">
        <f>INDEX('Atual 2021 1'!P$5:P$857,MATCH($A56,('Atual 2021 1'!$Z$5:$Z$857),0))</f>
        <v>#DIV/0!</v>
      </c>
      <c r="U56" s="55">
        <f>INDEX('Antigo 2020 2'!P$5:P$857,MATCH($A56,('Atual 2021 1'!$Z$5:$Z$857),0))</f>
        <v>9.9370797433904817E-4</v>
      </c>
    </row>
    <row r="57" spans="1:21">
      <c r="A57" s="16">
        <v>54</v>
      </c>
      <c r="B57" s="51">
        <f>INDEX('Atual 2021 1'!X$5:X$857,MATCH($A57,('Atual 2021 1'!$Z$5:$Z$857),0))</f>
        <v>0</v>
      </c>
      <c r="C57" s="57" t="str">
        <f>INDEX('Atual 2021 1'!A$5:A$857,MATCH($A57,('Atual 2021 1'!$Z$5:$Z$857),0))</f>
        <v>Baependi</v>
      </c>
      <c r="D57" s="50">
        <f>INDEX('Atual 2021 1'!H$5:H$857,MATCH($A57,('Atual 2021 1'!$Z$5:$Z$857),0))</f>
        <v>2661</v>
      </c>
      <c r="E57" s="54">
        <f>INDEX('Antigo 2020 2'!H$5:H$857,MATCH($A57,('Atual 2021 1'!$Z$5:$Z$857),0))</f>
        <v>2661</v>
      </c>
      <c r="F57" s="50">
        <f>INDEX('Atual 2021 1'!I$5:I$857,MATCH($A57,('Atual 2021 1'!$Z$5:$Z$857),0))</f>
        <v>95</v>
      </c>
      <c r="G57" s="54">
        <f>INDEX('Antigo 2020 2'!I$5:I$857,MATCH($A57,('Atual 2021 1'!$Z$5:$Z$857),0))</f>
        <v>257</v>
      </c>
      <c r="H57" s="50">
        <f>INDEX('Atual 2021 1'!J$5:J$857,MATCH($A57,('Atual 2021 1'!$Z$5:$Z$857),0))</f>
        <v>0</v>
      </c>
      <c r="I57" s="54">
        <f>INDEX('Antigo 2020 2'!J$5:J$857,MATCH($A57,('Atual 2021 1'!$Z$5:$Z$857),0))</f>
        <v>0</v>
      </c>
      <c r="J57" s="50">
        <f>INDEX('Atual 2021 1'!K$5:K$857,MATCH($A57,('Atual 2021 1'!$Z$5:$Z$857),0))</f>
        <v>0</v>
      </c>
      <c r="K57" s="54">
        <f>INDEX('Antigo 2020 2'!K$5:K$857,MATCH($A57,('Atual 2021 1'!$Z$5:$Z$857),0))</f>
        <v>0</v>
      </c>
      <c r="L57" s="50">
        <f>INDEX('Atual 2021 1'!L$5:L$857,MATCH($A57,('Atual 2021 1'!$Z$5:$Z$857),0))</f>
        <v>0</v>
      </c>
      <c r="M57" s="54">
        <f>INDEX('Antigo 2020 2'!L$5:L$857,MATCH($A57,('Atual 2021 1'!$Z$5:$Z$857),0))</f>
        <v>85</v>
      </c>
      <c r="N57" s="50">
        <f>INDEX('Atual 2021 1'!M$5:M$857,MATCH($A57,('Atual 2021 1'!$Z$5:$Z$857),0))</f>
        <v>0</v>
      </c>
      <c r="O57" s="54">
        <f>INDEX('Antigo 2020 2'!M$5:M$857,MATCH($A57,('Atual 2021 1'!$Z$5:$Z$857),0))</f>
        <v>0</v>
      </c>
      <c r="P57" s="50">
        <f>INDEX('Atual 2021 1'!N$5:N$857,MATCH($A57,('Atual 2021 1'!$Z$5:$Z$857),0))</f>
        <v>72</v>
      </c>
      <c r="Q57" s="54">
        <f>INDEX('Antigo 2020 2'!N$5:N$857,MATCH($A57,('Atual 2021 1'!$Z$5:$Z$857),0))</f>
        <v>72</v>
      </c>
      <c r="R57" s="50" t="str">
        <f>INDEX('Atual 2021 1'!O$5:O$857,MATCH($A57,('Atual 2021 1'!$Z$5:$Z$857),0))</f>
        <v>Sim</v>
      </c>
      <c r="S57" s="54" t="str">
        <f>INDEX('Antigo 2020 2'!O$5:O$857,MATCH($A57,('Atual 2021 1'!$Z$5:$Z$857),0))</f>
        <v>Sim</v>
      </c>
      <c r="T57" s="53" t="e">
        <f>INDEX('Atual 2021 1'!P$5:P$857,MATCH($A57,('Atual 2021 1'!$Z$5:$Z$857),0))</f>
        <v>#DIV/0!</v>
      </c>
      <c r="U57" s="55">
        <f>INDEX('Antigo 2020 2'!P$5:P$857,MATCH($A57,('Atual 2021 1'!$Z$5:$Z$857),0))</f>
        <v>1.3324635451783271E-3</v>
      </c>
    </row>
    <row r="58" spans="1:21">
      <c r="A58" s="16">
        <v>55</v>
      </c>
      <c r="B58" s="51">
        <f>INDEX('Atual 2021 1'!X$5:X$857,MATCH($A58,('Atual 2021 1'!$Z$5:$Z$857),0))</f>
        <v>0</v>
      </c>
      <c r="C58" s="57" t="str">
        <f>INDEX('Atual 2021 1'!A$5:A$857,MATCH($A58,('Atual 2021 1'!$Z$5:$Z$857),0))</f>
        <v>Baldim</v>
      </c>
      <c r="D58" s="50">
        <f>INDEX('Atual 2021 1'!H$5:H$857,MATCH($A58,('Atual 2021 1'!$Z$5:$Z$857),0))</f>
        <v>600</v>
      </c>
      <c r="E58" s="54">
        <f>INDEX('Antigo 2020 2'!H$5:H$857,MATCH($A58,('Atual 2021 1'!$Z$5:$Z$857),0))</f>
        <v>600</v>
      </c>
      <c r="F58" s="50">
        <f>INDEX('Atual 2021 1'!I$5:I$857,MATCH($A58,('Atual 2021 1'!$Z$5:$Z$857),0))</f>
        <v>73</v>
      </c>
      <c r="G58" s="54">
        <f>INDEX('Antigo 2020 2'!I$5:I$857,MATCH($A58,('Atual 2021 1'!$Z$5:$Z$857),0))</f>
        <v>125</v>
      </c>
      <c r="H58" s="50">
        <f>INDEX('Atual 2021 1'!J$5:J$857,MATCH($A58,('Atual 2021 1'!$Z$5:$Z$857),0))</f>
        <v>0</v>
      </c>
      <c r="I58" s="54">
        <f>INDEX('Antigo 2020 2'!J$5:J$857,MATCH($A58,('Atual 2021 1'!$Z$5:$Z$857),0))</f>
        <v>0</v>
      </c>
      <c r="J58" s="50">
        <f>INDEX('Atual 2021 1'!K$5:K$857,MATCH($A58,('Atual 2021 1'!$Z$5:$Z$857),0))</f>
        <v>70</v>
      </c>
      <c r="K58" s="54">
        <f>INDEX('Antigo 2020 2'!K$5:K$857,MATCH($A58,('Atual 2021 1'!$Z$5:$Z$857),0))</f>
        <v>65</v>
      </c>
      <c r="L58" s="50">
        <f>INDEX('Atual 2021 1'!L$5:L$857,MATCH($A58,('Atual 2021 1'!$Z$5:$Z$857),0))</f>
        <v>0</v>
      </c>
      <c r="M58" s="54">
        <f>INDEX('Antigo 2020 2'!L$5:L$857,MATCH($A58,('Atual 2021 1'!$Z$5:$Z$857),0))</f>
        <v>0</v>
      </c>
      <c r="N58" s="50">
        <f>INDEX('Atual 2021 1'!M$5:M$857,MATCH($A58,('Atual 2021 1'!$Z$5:$Z$857),0))</f>
        <v>0</v>
      </c>
      <c r="O58" s="54">
        <f>INDEX('Antigo 2020 2'!M$5:M$857,MATCH($A58,('Atual 2021 1'!$Z$5:$Z$857),0))</f>
        <v>0</v>
      </c>
      <c r="P58" s="50">
        <f>INDEX('Atual 2021 1'!N$5:N$857,MATCH($A58,('Atual 2021 1'!$Z$5:$Z$857),0))</f>
        <v>110</v>
      </c>
      <c r="Q58" s="54">
        <f>INDEX('Antigo 2020 2'!N$5:N$857,MATCH($A58,('Atual 2021 1'!$Z$5:$Z$857),0))</f>
        <v>110</v>
      </c>
      <c r="R58" s="50" t="str">
        <f>INDEX('Atual 2021 1'!O$5:O$857,MATCH($A58,('Atual 2021 1'!$Z$5:$Z$857),0))</f>
        <v>Não</v>
      </c>
      <c r="S58" s="54" t="str">
        <f>INDEX('Antigo 2020 2'!O$5:O$857,MATCH($A58,('Atual 2021 1'!$Z$5:$Z$857),0))</f>
        <v>Não</v>
      </c>
      <c r="T58" s="53" t="e">
        <f>INDEX('Atual 2021 1'!P$5:P$857,MATCH($A58,('Atual 2021 1'!$Z$5:$Z$857),0))</f>
        <v>#DIV/0!</v>
      </c>
      <c r="U58" s="55">
        <f>INDEX('Antigo 2020 2'!P$5:P$857,MATCH($A58,('Atual 2021 1'!$Z$5:$Z$857),0))</f>
        <v>5.8714751166689364E-4</v>
      </c>
    </row>
    <row r="59" spans="1:21">
      <c r="A59" s="16">
        <v>56</v>
      </c>
      <c r="B59" s="51">
        <f>INDEX('Atual 2021 1'!X$5:X$857,MATCH($A59,('Atual 2021 1'!$Z$5:$Z$857),0))</f>
        <v>0</v>
      </c>
      <c r="C59" s="57" t="str">
        <f>INDEX('Atual 2021 1'!A$5:A$857,MATCH($A59,('Atual 2021 1'!$Z$5:$Z$857),0))</f>
        <v>Bambuí</v>
      </c>
      <c r="D59" s="50">
        <f>INDEX('Atual 2021 1'!H$5:H$857,MATCH($A59,('Atual 2021 1'!$Z$5:$Z$857),0))</f>
        <v>1904</v>
      </c>
      <c r="E59" s="54">
        <f>INDEX('Antigo 2020 2'!H$5:H$857,MATCH($A59,('Atual 2021 1'!$Z$5:$Z$857),0))</f>
        <v>1904</v>
      </c>
      <c r="F59" s="50">
        <f>INDEX('Atual 2021 1'!I$5:I$857,MATCH($A59,('Atual 2021 1'!$Z$5:$Z$857),0))</f>
        <v>185</v>
      </c>
      <c r="G59" s="54">
        <f>INDEX('Antigo 2020 2'!I$5:I$857,MATCH($A59,('Atual 2021 1'!$Z$5:$Z$857),0))</f>
        <v>395</v>
      </c>
      <c r="H59" s="50">
        <f>INDEX('Atual 2021 1'!J$5:J$857,MATCH($A59,('Atual 2021 1'!$Z$5:$Z$857),0))</f>
        <v>0</v>
      </c>
      <c r="I59" s="54">
        <f>INDEX('Antigo 2020 2'!J$5:J$857,MATCH($A59,('Atual 2021 1'!$Z$5:$Z$857),0))</f>
        <v>0</v>
      </c>
      <c r="J59" s="50">
        <f>INDEX('Atual 2021 1'!K$5:K$857,MATCH($A59,('Atual 2021 1'!$Z$5:$Z$857),0))</f>
        <v>43</v>
      </c>
      <c r="K59" s="54">
        <f>INDEX('Antigo 2020 2'!K$5:K$857,MATCH($A59,('Atual 2021 1'!$Z$5:$Z$857),0))</f>
        <v>0</v>
      </c>
      <c r="L59" s="50">
        <f>INDEX('Atual 2021 1'!L$5:L$857,MATCH($A59,('Atual 2021 1'!$Z$5:$Z$857),0))</f>
        <v>0</v>
      </c>
      <c r="M59" s="54">
        <f>INDEX('Antigo 2020 2'!L$5:L$857,MATCH($A59,('Atual 2021 1'!$Z$5:$Z$857),0))</f>
        <v>0</v>
      </c>
      <c r="N59" s="50">
        <f>INDEX('Atual 2021 1'!M$5:M$857,MATCH($A59,('Atual 2021 1'!$Z$5:$Z$857),0))</f>
        <v>0</v>
      </c>
      <c r="O59" s="54">
        <f>INDEX('Antigo 2020 2'!M$5:M$857,MATCH($A59,('Atual 2021 1'!$Z$5:$Z$857),0))</f>
        <v>0</v>
      </c>
      <c r="P59" s="50">
        <f>INDEX('Atual 2021 1'!N$5:N$857,MATCH($A59,('Atual 2021 1'!$Z$5:$Z$857),0))</f>
        <v>10</v>
      </c>
      <c r="Q59" s="54">
        <f>INDEX('Antigo 2020 2'!N$5:N$857,MATCH($A59,('Atual 2021 1'!$Z$5:$Z$857),0))</f>
        <v>65</v>
      </c>
      <c r="R59" s="50" t="str">
        <f>INDEX('Atual 2021 1'!O$5:O$857,MATCH($A59,('Atual 2021 1'!$Z$5:$Z$857),0))</f>
        <v>Não</v>
      </c>
      <c r="S59" s="54" t="str">
        <f>INDEX('Antigo 2020 2'!O$5:O$857,MATCH($A59,('Atual 2021 1'!$Z$5:$Z$857),0))</f>
        <v>Não</v>
      </c>
      <c r="T59" s="53" t="e">
        <f>INDEX('Atual 2021 1'!P$5:P$857,MATCH($A59,('Atual 2021 1'!$Z$5:$Z$857),0))</f>
        <v>#DIV/0!</v>
      </c>
      <c r="U59" s="55">
        <f>INDEX('Antigo 2020 2'!P$5:P$857,MATCH($A59,('Atual 2021 1'!$Z$5:$Z$857),0))</f>
        <v>2.4796343987943835E-3</v>
      </c>
    </row>
    <row r="60" spans="1:21">
      <c r="A60" s="16">
        <v>57</v>
      </c>
      <c r="B60" s="51">
        <f>INDEX('Atual 2021 1'!X$5:X$857,MATCH($A60,('Atual 2021 1'!$Z$5:$Z$857),0))</f>
        <v>0</v>
      </c>
      <c r="C60" s="57" t="str">
        <f>INDEX('Atual 2021 1'!A$5:A$857,MATCH($A60,('Atual 2021 1'!$Z$5:$Z$857),0))</f>
        <v>Bandeira</v>
      </c>
      <c r="D60" s="50">
        <f>INDEX('Atual 2021 1'!H$5:H$857,MATCH($A60,('Atual 2021 1'!$Z$5:$Z$857),0))</f>
        <v>1520</v>
      </c>
      <c r="E60" s="54">
        <f>INDEX('Antigo 2020 2'!H$5:H$857,MATCH($A60,('Atual 2021 1'!$Z$5:$Z$857),0))</f>
        <v>1337</v>
      </c>
      <c r="F60" s="50">
        <f>INDEX('Atual 2021 1'!I$5:I$857,MATCH($A60,('Atual 2021 1'!$Z$5:$Z$857),0))</f>
        <v>300</v>
      </c>
      <c r="G60" s="54">
        <f>INDEX('Antigo 2020 2'!I$5:I$857,MATCH($A60,('Atual 2021 1'!$Z$5:$Z$857),0))</f>
        <v>624</v>
      </c>
      <c r="H60" s="50">
        <f>INDEX('Atual 2021 1'!J$5:J$857,MATCH($A60,('Atual 2021 1'!$Z$5:$Z$857),0))</f>
        <v>0</v>
      </c>
      <c r="I60" s="54">
        <f>INDEX('Antigo 2020 2'!J$5:J$857,MATCH($A60,('Atual 2021 1'!$Z$5:$Z$857),0))</f>
        <v>0</v>
      </c>
      <c r="J60" s="50">
        <f>INDEX('Atual 2021 1'!K$5:K$857,MATCH($A60,('Atual 2021 1'!$Z$5:$Z$857),0))</f>
        <v>352</v>
      </c>
      <c r="K60" s="54">
        <f>INDEX('Antigo 2020 2'!K$5:K$857,MATCH($A60,('Atual 2021 1'!$Z$5:$Z$857),0))</f>
        <v>806</v>
      </c>
      <c r="L60" s="50">
        <f>INDEX('Atual 2021 1'!L$5:L$857,MATCH($A60,('Atual 2021 1'!$Z$5:$Z$857),0))</f>
        <v>1350</v>
      </c>
      <c r="M60" s="54">
        <f>INDEX('Antigo 2020 2'!L$5:L$857,MATCH($A60,('Atual 2021 1'!$Z$5:$Z$857),0))</f>
        <v>986</v>
      </c>
      <c r="N60" s="50">
        <f>INDEX('Atual 2021 1'!M$5:M$857,MATCH($A60,('Atual 2021 1'!$Z$5:$Z$857),0))</f>
        <v>1350</v>
      </c>
      <c r="O60" s="54">
        <f>INDEX('Antigo 2020 2'!M$5:M$857,MATCH($A60,('Atual 2021 1'!$Z$5:$Z$857),0))</f>
        <v>22</v>
      </c>
      <c r="P60" s="50">
        <f>INDEX('Atual 2021 1'!N$5:N$857,MATCH($A60,('Atual 2021 1'!$Z$5:$Z$857),0))</f>
        <v>450</v>
      </c>
      <c r="Q60" s="54">
        <f>INDEX('Antigo 2020 2'!N$5:N$857,MATCH($A60,('Atual 2021 1'!$Z$5:$Z$857),0))</f>
        <v>806</v>
      </c>
      <c r="R60" s="50" t="str">
        <f>INDEX('Atual 2021 1'!O$5:O$857,MATCH($A60,('Atual 2021 1'!$Z$5:$Z$857),0))</f>
        <v>Sim</v>
      </c>
      <c r="S60" s="54" t="str">
        <f>INDEX('Antigo 2020 2'!O$5:O$857,MATCH($A60,('Atual 2021 1'!$Z$5:$Z$857),0))</f>
        <v>Sim</v>
      </c>
      <c r="T60" s="53" t="e">
        <f>INDEX('Atual 2021 1'!P$5:P$857,MATCH($A60,('Atual 2021 1'!$Z$5:$Z$857),0))</f>
        <v>#DIV/0!</v>
      </c>
      <c r="U60" s="55">
        <f>INDEX('Antigo 2020 2'!P$5:P$857,MATCH($A60,('Atual 2021 1'!$Z$5:$Z$857),0))</f>
        <v>2.0552116264005793E-3</v>
      </c>
    </row>
    <row r="61" spans="1:21">
      <c r="A61" s="16">
        <v>58</v>
      </c>
      <c r="B61" s="51">
        <f>INDEX('Atual 2021 1'!X$5:X$857,MATCH($A61,('Atual 2021 1'!$Z$5:$Z$857),0))</f>
        <v>0</v>
      </c>
      <c r="C61" s="57" t="str">
        <f>INDEX('Atual 2021 1'!A$5:A$857,MATCH($A61,('Atual 2021 1'!$Z$5:$Z$857),0))</f>
        <v>Bandeira do Sul</v>
      </c>
      <c r="D61" s="50">
        <f>INDEX('Atual 2021 1'!H$5:H$857,MATCH($A61,('Atual 2021 1'!$Z$5:$Z$857),0))</f>
        <v>135</v>
      </c>
      <c r="E61" s="54">
        <f>INDEX('Antigo 2020 2'!H$5:H$857,MATCH($A61,('Atual 2021 1'!$Z$5:$Z$857),0))</f>
        <v>135</v>
      </c>
      <c r="F61" s="50">
        <f>INDEX('Atual 2021 1'!I$5:I$857,MATCH($A61,('Atual 2021 1'!$Z$5:$Z$857),0))</f>
        <v>0</v>
      </c>
      <c r="G61" s="54" t="str">
        <f>INDEX('Antigo 2020 2'!I$5:I$857,MATCH($A61,('Atual 2021 1'!$Z$5:$Z$857),0))</f>
        <v/>
      </c>
      <c r="H61" s="50">
        <f>INDEX('Atual 2021 1'!J$5:J$857,MATCH($A61,('Atual 2021 1'!$Z$5:$Z$857),0))</f>
        <v>0</v>
      </c>
      <c r="I61" s="54">
        <f>INDEX('Antigo 2020 2'!J$5:J$857,MATCH($A61,('Atual 2021 1'!$Z$5:$Z$857),0))</f>
        <v>0</v>
      </c>
      <c r="J61" s="50">
        <f>INDEX('Atual 2021 1'!K$5:K$857,MATCH($A61,('Atual 2021 1'!$Z$5:$Z$857),0))</f>
        <v>35</v>
      </c>
      <c r="K61" s="54">
        <f>INDEX('Antigo 2020 2'!K$5:K$857,MATCH($A61,('Atual 2021 1'!$Z$5:$Z$857),0))</f>
        <v>35</v>
      </c>
      <c r="L61" s="50">
        <f>INDEX('Atual 2021 1'!L$5:L$857,MATCH($A61,('Atual 2021 1'!$Z$5:$Z$857),0))</f>
        <v>10</v>
      </c>
      <c r="M61" s="54">
        <f>INDEX('Antigo 2020 2'!L$5:L$857,MATCH($A61,('Atual 2021 1'!$Z$5:$Z$857),0))</f>
        <v>10</v>
      </c>
      <c r="N61" s="50">
        <f>INDEX('Atual 2021 1'!M$5:M$857,MATCH($A61,('Atual 2021 1'!$Z$5:$Z$857),0))</f>
        <v>0</v>
      </c>
      <c r="O61" s="54">
        <f>INDEX('Antigo 2020 2'!M$5:M$857,MATCH($A61,('Atual 2021 1'!$Z$5:$Z$857),0))</f>
        <v>0</v>
      </c>
      <c r="P61" s="50">
        <f>INDEX('Atual 2021 1'!N$5:N$857,MATCH($A61,('Atual 2021 1'!$Z$5:$Z$857),0))</f>
        <v>12</v>
      </c>
      <c r="Q61" s="54">
        <f>INDEX('Antigo 2020 2'!N$5:N$857,MATCH($A61,('Atual 2021 1'!$Z$5:$Z$857),0))</f>
        <v>12</v>
      </c>
      <c r="R61" s="50" t="str">
        <f>INDEX('Atual 2021 1'!O$5:O$857,MATCH($A61,('Atual 2021 1'!$Z$5:$Z$857),0))</f>
        <v>Não</v>
      </c>
      <c r="S61" s="54" t="str">
        <f>INDEX('Antigo 2020 2'!O$5:O$857,MATCH($A61,('Atual 2021 1'!$Z$5:$Z$857),0))</f>
        <v>Não</v>
      </c>
      <c r="T61" s="53" t="e">
        <f>INDEX('Atual 2021 1'!P$5:P$857,MATCH($A61,('Atual 2021 1'!$Z$5:$Z$857),0))</f>
        <v>#DIV/0!</v>
      </c>
      <c r="U61" s="55">
        <f>INDEX('Antigo 2020 2'!P$5:P$857,MATCH($A61,('Atual 2021 1'!$Z$5:$Z$857),0))</f>
        <v>1.1997997407083071E-4</v>
      </c>
    </row>
    <row r="62" spans="1:21">
      <c r="A62" s="16">
        <v>59</v>
      </c>
      <c r="B62" s="51">
        <f>INDEX('Atual 2021 1'!X$5:X$857,MATCH($A62,('Atual 2021 1'!$Z$5:$Z$857),0))</f>
        <v>0</v>
      </c>
      <c r="C62" s="57" t="str">
        <f>INDEX('Atual 2021 1'!A$5:A$857,MATCH($A62,('Atual 2021 1'!$Z$5:$Z$857),0))</f>
        <v>Barão de Cocais</v>
      </c>
      <c r="D62" s="50">
        <f>INDEX('Atual 2021 1'!H$5:H$857,MATCH($A62,('Atual 2021 1'!$Z$5:$Z$857),0))</f>
        <v>140</v>
      </c>
      <c r="E62" s="54">
        <f>INDEX('Antigo 2020 2'!H$5:H$857,MATCH($A62,('Atual 2021 1'!$Z$5:$Z$857),0))</f>
        <v>135</v>
      </c>
      <c r="F62" s="50">
        <f>INDEX('Atual 2021 1'!I$5:I$857,MATCH($A62,('Atual 2021 1'!$Z$5:$Z$857),0))</f>
        <v>163</v>
      </c>
      <c r="G62" s="54">
        <f>INDEX('Antigo 2020 2'!I$5:I$857,MATCH($A62,('Atual 2021 1'!$Z$5:$Z$857),0))</f>
        <v>26</v>
      </c>
      <c r="H62" s="50">
        <f>INDEX('Atual 2021 1'!J$5:J$857,MATCH($A62,('Atual 2021 1'!$Z$5:$Z$857),0))</f>
        <v>0</v>
      </c>
      <c r="I62" s="54">
        <f>INDEX('Antigo 2020 2'!J$5:J$857,MATCH($A62,('Atual 2021 1'!$Z$5:$Z$857),0))</f>
        <v>0</v>
      </c>
      <c r="J62" s="50">
        <f>INDEX('Atual 2021 1'!K$5:K$857,MATCH($A62,('Atual 2021 1'!$Z$5:$Z$857),0))</f>
        <v>13</v>
      </c>
      <c r="K62" s="54">
        <f>INDEX('Antigo 2020 2'!K$5:K$857,MATCH($A62,('Atual 2021 1'!$Z$5:$Z$857),0))</f>
        <v>91</v>
      </c>
      <c r="L62" s="50">
        <f>INDEX('Atual 2021 1'!L$5:L$857,MATCH($A62,('Atual 2021 1'!$Z$5:$Z$857),0))</f>
        <v>0</v>
      </c>
      <c r="M62" s="54">
        <f>INDEX('Antigo 2020 2'!L$5:L$857,MATCH($A62,('Atual 2021 1'!$Z$5:$Z$857),0))</f>
        <v>0</v>
      </c>
      <c r="N62" s="50">
        <f>INDEX('Atual 2021 1'!M$5:M$857,MATCH($A62,('Atual 2021 1'!$Z$5:$Z$857),0))</f>
        <v>0</v>
      </c>
      <c r="O62" s="54">
        <f>INDEX('Antigo 2020 2'!M$5:M$857,MATCH($A62,('Atual 2021 1'!$Z$5:$Z$857),0))</f>
        <v>0</v>
      </c>
      <c r="P62" s="50">
        <f>INDEX('Atual 2021 1'!N$5:N$857,MATCH($A62,('Atual 2021 1'!$Z$5:$Z$857),0))</f>
        <v>20</v>
      </c>
      <c r="Q62" s="54">
        <f>INDEX('Antigo 2020 2'!N$5:N$857,MATCH($A62,('Atual 2021 1'!$Z$5:$Z$857),0))</f>
        <v>15</v>
      </c>
      <c r="R62" s="50" t="str">
        <f>INDEX('Atual 2021 1'!O$5:O$857,MATCH($A62,('Atual 2021 1'!$Z$5:$Z$857),0))</f>
        <v>Não</v>
      </c>
      <c r="S62" s="54" t="str">
        <f>INDEX('Antigo 2020 2'!O$5:O$857,MATCH($A62,('Atual 2021 1'!$Z$5:$Z$857),0))</f>
        <v>Não</v>
      </c>
      <c r="T62" s="53" t="e">
        <f>INDEX('Atual 2021 1'!P$5:P$857,MATCH($A62,('Atual 2021 1'!$Z$5:$Z$857),0))</f>
        <v>#DIV/0!</v>
      </c>
      <c r="U62" s="55">
        <f>INDEX('Antigo 2020 2'!P$5:P$857,MATCH($A62,('Atual 2021 1'!$Z$5:$Z$857),0))</f>
        <v>1.1767784834066102E-4</v>
      </c>
    </row>
    <row r="63" spans="1:21">
      <c r="A63" s="16">
        <v>60</v>
      </c>
      <c r="B63" s="51">
        <f>INDEX('Atual 2021 1'!X$5:X$857,MATCH($A63,('Atual 2021 1'!$Z$5:$Z$857),0))</f>
        <v>0</v>
      </c>
      <c r="C63" s="57" t="str">
        <f>INDEX('Atual 2021 1'!A$5:A$857,MATCH($A63,('Atual 2021 1'!$Z$5:$Z$857),0))</f>
        <v>Barão de Monte Alto</v>
      </c>
      <c r="D63" s="50">
        <f>INDEX('Atual 2021 1'!H$5:H$857,MATCH($A63,('Atual 2021 1'!$Z$5:$Z$857),0))</f>
        <v>400</v>
      </c>
      <c r="E63" s="54">
        <f>INDEX('Antigo 2020 2'!H$5:H$857,MATCH($A63,('Atual 2021 1'!$Z$5:$Z$857),0))</f>
        <v>400</v>
      </c>
      <c r="F63" s="50">
        <f>INDEX('Atual 2021 1'!I$5:I$857,MATCH($A63,('Atual 2021 1'!$Z$5:$Z$857),0))</f>
        <v>58</v>
      </c>
      <c r="G63" s="54">
        <f>INDEX('Antigo 2020 2'!I$5:I$857,MATCH($A63,('Atual 2021 1'!$Z$5:$Z$857),0))</f>
        <v>121</v>
      </c>
      <c r="H63" s="50">
        <f>INDEX('Atual 2021 1'!J$5:J$857,MATCH($A63,('Atual 2021 1'!$Z$5:$Z$857),0))</f>
        <v>0</v>
      </c>
      <c r="I63" s="54">
        <f>INDEX('Antigo 2020 2'!J$5:J$857,MATCH($A63,('Atual 2021 1'!$Z$5:$Z$857),0))</f>
        <v>0</v>
      </c>
      <c r="J63" s="50">
        <f>INDEX('Atual 2021 1'!K$5:K$857,MATCH($A63,('Atual 2021 1'!$Z$5:$Z$857),0))</f>
        <v>150</v>
      </c>
      <c r="K63" s="54">
        <f>INDEX('Antigo 2020 2'!K$5:K$857,MATCH($A63,('Atual 2021 1'!$Z$5:$Z$857),0))</f>
        <v>250</v>
      </c>
      <c r="L63" s="50">
        <f>INDEX('Atual 2021 1'!L$5:L$857,MATCH($A63,('Atual 2021 1'!$Z$5:$Z$857),0))</f>
        <v>0</v>
      </c>
      <c r="M63" s="54">
        <f>INDEX('Antigo 2020 2'!L$5:L$857,MATCH($A63,('Atual 2021 1'!$Z$5:$Z$857),0))</f>
        <v>0</v>
      </c>
      <c r="N63" s="50">
        <f>INDEX('Atual 2021 1'!M$5:M$857,MATCH($A63,('Atual 2021 1'!$Z$5:$Z$857),0))</f>
        <v>0</v>
      </c>
      <c r="O63" s="54">
        <f>INDEX('Antigo 2020 2'!M$5:M$857,MATCH($A63,('Atual 2021 1'!$Z$5:$Z$857),0))</f>
        <v>0</v>
      </c>
      <c r="P63" s="50">
        <f>INDEX('Atual 2021 1'!N$5:N$857,MATCH($A63,('Atual 2021 1'!$Z$5:$Z$857),0))</f>
        <v>15</v>
      </c>
      <c r="Q63" s="54">
        <f>INDEX('Antigo 2020 2'!N$5:N$857,MATCH($A63,('Atual 2021 1'!$Z$5:$Z$857),0))</f>
        <v>30</v>
      </c>
      <c r="R63" s="50" t="str">
        <f>INDEX('Atual 2021 1'!O$5:O$857,MATCH($A63,('Atual 2021 1'!$Z$5:$Z$857),0))</f>
        <v>Não</v>
      </c>
      <c r="S63" s="54" t="str">
        <f>INDEX('Antigo 2020 2'!O$5:O$857,MATCH($A63,('Atual 2021 1'!$Z$5:$Z$857),0))</f>
        <v>Não</v>
      </c>
      <c r="T63" s="53" t="e">
        <f>INDEX('Atual 2021 1'!P$5:P$857,MATCH($A63,('Atual 2021 1'!$Z$5:$Z$857),0))</f>
        <v>#DIV/0!</v>
      </c>
      <c r="U63" s="55">
        <f>INDEX('Antigo 2020 2'!P$5:P$857,MATCH($A63,('Atual 2021 1'!$Z$5:$Z$857),0))</f>
        <v>3.1459779990871794E-4</v>
      </c>
    </row>
    <row r="64" spans="1:21">
      <c r="A64" s="16">
        <v>61</v>
      </c>
      <c r="B64" s="51">
        <f>INDEX('Atual 2021 1'!X$5:X$857,MATCH($A64,('Atual 2021 1'!$Z$5:$Z$857),0))</f>
        <v>0</v>
      </c>
      <c r="C64" s="57" t="str">
        <f>INDEX('Atual 2021 1'!A$5:A$857,MATCH($A64,('Atual 2021 1'!$Z$5:$Z$857),0))</f>
        <v>Barbacena</v>
      </c>
      <c r="D64" s="50">
        <f>INDEX('Atual 2021 1'!H$5:H$857,MATCH($A64,('Atual 2021 1'!$Z$5:$Z$857),0))</f>
        <v>2125</v>
      </c>
      <c r="E64" s="54">
        <f>INDEX('Antigo 2020 2'!H$5:H$857,MATCH($A64,('Atual 2021 1'!$Z$5:$Z$857),0))</f>
        <v>2125</v>
      </c>
      <c r="F64" s="50">
        <f>INDEX('Atual 2021 1'!I$5:I$857,MATCH($A64,('Atual 2021 1'!$Z$5:$Z$857),0))</f>
        <v>271</v>
      </c>
      <c r="G64" s="54">
        <f>INDEX('Antigo 2020 2'!I$5:I$857,MATCH($A64,('Atual 2021 1'!$Z$5:$Z$857),0))</f>
        <v>339</v>
      </c>
      <c r="H64" s="50">
        <f>INDEX('Atual 2021 1'!J$5:J$857,MATCH($A64,('Atual 2021 1'!$Z$5:$Z$857),0))</f>
        <v>0</v>
      </c>
      <c r="I64" s="54">
        <f>INDEX('Antigo 2020 2'!J$5:J$857,MATCH($A64,('Atual 2021 1'!$Z$5:$Z$857),0))</f>
        <v>0</v>
      </c>
      <c r="J64" s="50">
        <f>INDEX('Atual 2021 1'!K$5:K$857,MATCH($A64,('Atual 2021 1'!$Z$5:$Z$857),0))</f>
        <v>60</v>
      </c>
      <c r="K64" s="54">
        <f>INDEX('Antigo 2020 2'!K$5:K$857,MATCH($A64,('Atual 2021 1'!$Z$5:$Z$857),0))</f>
        <v>68</v>
      </c>
      <c r="L64" s="50">
        <f>INDEX('Atual 2021 1'!L$5:L$857,MATCH($A64,('Atual 2021 1'!$Z$5:$Z$857),0))</f>
        <v>0</v>
      </c>
      <c r="M64" s="54">
        <f>INDEX('Antigo 2020 2'!L$5:L$857,MATCH($A64,('Atual 2021 1'!$Z$5:$Z$857),0))</f>
        <v>112</v>
      </c>
      <c r="N64" s="50">
        <f>INDEX('Atual 2021 1'!M$5:M$857,MATCH($A64,('Atual 2021 1'!$Z$5:$Z$857),0))</f>
        <v>0</v>
      </c>
      <c r="O64" s="54">
        <f>INDEX('Antigo 2020 2'!M$5:M$857,MATCH($A64,('Atual 2021 1'!$Z$5:$Z$857),0))</f>
        <v>60</v>
      </c>
      <c r="P64" s="50">
        <f>INDEX('Atual 2021 1'!N$5:N$857,MATCH($A64,('Atual 2021 1'!$Z$5:$Z$857),0))</f>
        <v>300</v>
      </c>
      <c r="Q64" s="54">
        <f>INDEX('Antigo 2020 2'!N$5:N$857,MATCH($A64,('Atual 2021 1'!$Z$5:$Z$857),0))</f>
        <v>270</v>
      </c>
      <c r="R64" s="50" t="str">
        <f>INDEX('Atual 2021 1'!O$5:O$857,MATCH($A64,('Atual 2021 1'!$Z$5:$Z$857),0))</f>
        <v>Não</v>
      </c>
      <c r="S64" s="54" t="str">
        <f>INDEX('Antigo 2020 2'!O$5:O$857,MATCH($A64,('Atual 2021 1'!$Z$5:$Z$857),0))</f>
        <v>Não</v>
      </c>
      <c r="T64" s="53" t="e">
        <f>INDEX('Atual 2021 1'!P$5:P$857,MATCH($A64,('Atual 2021 1'!$Z$5:$Z$857),0))</f>
        <v>#DIV/0!</v>
      </c>
      <c r="U64" s="55">
        <f>INDEX('Antigo 2020 2'!P$5:P$857,MATCH($A64,('Atual 2021 1'!$Z$5:$Z$857),0))</f>
        <v>1.4398410874987152E-3</v>
      </c>
    </row>
    <row r="65" spans="1:21">
      <c r="A65" s="16">
        <v>62</v>
      </c>
      <c r="B65" s="51">
        <f>INDEX('Atual 2021 1'!X$5:X$857,MATCH($A65,('Atual 2021 1'!$Z$5:$Z$857),0))</f>
        <v>0</v>
      </c>
      <c r="C65" s="57" t="str">
        <f>INDEX('Atual 2021 1'!A$5:A$857,MATCH($A65,('Atual 2021 1'!$Z$5:$Z$857),0))</f>
        <v>Barra Longa</v>
      </c>
      <c r="D65" s="50">
        <f>INDEX('Atual 2021 1'!H$5:H$857,MATCH($A65,('Atual 2021 1'!$Z$5:$Z$857),0))</f>
        <v>752</v>
      </c>
      <c r="E65" s="54">
        <f>INDEX('Antigo 2020 2'!H$5:H$857,MATCH($A65,('Atual 2021 1'!$Z$5:$Z$857),0))</f>
        <v>752</v>
      </c>
      <c r="F65" s="50">
        <f>INDEX('Atual 2021 1'!I$5:I$857,MATCH($A65,('Atual 2021 1'!$Z$5:$Z$857),0))</f>
        <v>95</v>
      </c>
      <c r="G65" s="54">
        <f>INDEX('Antigo 2020 2'!I$5:I$857,MATCH($A65,('Atual 2021 1'!$Z$5:$Z$857),0))</f>
        <v>191</v>
      </c>
      <c r="H65" s="50">
        <f>INDEX('Atual 2021 1'!J$5:J$857,MATCH($A65,('Atual 2021 1'!$Z$5:$Z$857),0))</f>
        <v>0</v>
      </c>
      <c r="I65" s="54">
        <f>INDEX('Antigo 2020 2'!J$5:J$857,MATCH($A65,('Atual 2021 1'!$Z$5:$Z$857),0))</f>
        <v>0</v>
      </c>
      <c r="J65" s="50">
        <f>INDEX('Atual 2021 1'!K$5:K$857,MATCH($A65,('Atual 2021 1'!$Z$5:$Z$857),0))</f>
        <v>140</v>
      </c>
      <c r="K65" s="54">
        <f>INDEX('Antigo 2020 2'!K$5:K$857,MATCH($A65,('Atual 2021 1'!$Z$5:$Z$857),0))</f>
        <v>323</v>
      </c>
      <c r="L65" s="50">
        <f>INDEX('Atual 2021 1'!L$5:L$857,MATCH($A65,('Atual 2021 1'!$Z$5:$Z$857),0))</f>
        <v>0</v>
      </c>
      <c r="M65" s="54">
        <f>INDEX('Antigo 2020 2'!L$5:L$857,MATCH($A65,('Atual 2021 1'!$Z$5:$Z$857),0))</f>
        <v>0</v>
      </c>
      <c r="N65" s="50">
        <f>INDEX('Atual 2021 1'!M$5:M$857,MATCH($A65,('Atual 2021 1'!$Z$5:$Z$857),0))</f>
        <v>0</v>
      </c>
      <c r="O65" s="54">
        <f>INDEX('Antigo 2020 2'!M$5:M$857,MATCH($A65,('Atual 2021 1'!$Z$5:$Z$857),0))</f>
        <v>0</v>
      </c>
      <c r="P65" s="50">
        <f>INDEX('Atual 2021 1'!N$5:N$857,MATCH($A65,('Atual 2021 1'!$Z$5:$Z$857),0))</f>
        <v>6</v>
      </c>
      <c r="Q65" s="54">
        <f>INDEX('Antigo 2020 2'!N$5:N$857,MATCH($A65,('Atual 2021 1'!$Z$5:$Z$857),0))</f>
        <v>10</v>
      </c>
      <c r="R65" s="50" t="str">
        <f>INDEX('Atual 2021 1'!O$5:O$857,MATCH($A65,('Atual 2021 1'!$Z$5:$Z$857),0))</f>
        <v>Sim</v>
      </c>
      <c r="S65" s="54" t="str">
        <f>INDEX('Antigo 2020 2'!O$5:O$857,MATCH($A65,('Atual 2021 1'!$Z$5:$Z$857),0))</f>
        <v>Sim</v>
      </c>
      <c r="T65" s="53" t="e">
        <f>INDEX('Atual 2021 1'!P$5:P$857,MATCH($A65,('Atual 2021 1'!$Z$5:$Z$857),0))</f>
        <v>#DIV/0!</v>
      </c>
      <c r="U65" s="55">
        <f>INDEX('Antigo 2020 2'!P$5:P$857,MATCH($A65,('Atual 2021 1'!$Z$5:$Z$857),0))</f>
        <v>6.75908041237374E-4</v>
      </c>
    </row>
    <row r="66" spans="1:21">
      <c r="A66" s="16">
        <v>63</v>
      </c>
      <c r="B66" s="51">
        <f>INDEX('Atual 2021 1'!X$5:X$857,MATCH($A66,('Atual 2021 1'!$Z$5:$Z$857),0))</f>
        <v>0</v>
      </c>
      <c r="C66" s="57" t="str">
        <f>INDEX('Atual 2021 1'!A$5:A$857,MATCH($A66,('Atual 2021 1'!$Z$5:$Z$857),0))</f>
        <v>Barroso</v>
      </c>
      <c r="D66" s="50">
        <f>INDEX('Atual 2021 1'!H$5:H$857,MATCH($A66,('Atual 2021 1'!$Z$5:$Z$857),0))</f>
        <v>300</v>
      </c>
      <c r="E66" s="54">
        <f>INDEX('Antigo 2020 2'!H$5:H$857,MATCH($A66,('Atual 2021 1'!$Z$5:$Z$857),0))</f>
        <v>300</v>
      </c>
      <c r="F66" s="50">
        <f>INDEX('Atual 2021 1'!I$5:I$857,MATCH($A66,('Atual 2021 1'!$Z$5:$Z$857),0))</f>
        <v>120</v>
      </c>
      <c r="G66" s="54">
        <f>INDEX('Antigo 2020 2'!I$5:I$857,MATCH($A66,('Atual 2021 1'!$Z$5:$Z$857),0))</f>
        <v>236</v>
      </c>
      <c r="H66" s="50">
        <f>INDEX('Atual 2021 1'!J$5:J$857,MATCH($A66,('Atual 2021 1'!$Z$5:$Z$857),0))</f>
        <v>0</v>
      </c>
      <c r="I66" s="54">
        <f>INDEX('Antigo 2020 2'!J$5:J$857,MATCH($A66,('Atual 2021 1'!$Z$5:$Z$857),0))</f>
        <v>0</v>
      </c>
      <c r="J66" s="50">
        <f>INDEX('Atual 2021 1'!K$5:K$857,MATCH($A66,('Atual 2021 1'!$Z$5:$Z$857),0))</f>
        <v>62</v>
      </c>
      <c r="K66" s="54">
        <f>INDEX('Antigo 2020 2'!K$5:K$857,MATCH($A66,('Atual 2021 1'!$Z$5:$Z$857),0))</f>
        <v>177</v>
      </c>
      <c r="L66" s="50">
        <f>INDEX('Atual 2021 1'!L$5:L$857,MATCH($A66,('Atual 2021 1'!$Z$5:$Z$857),0))</f>
        <v>0</v>
      </c>
      <c r="M66" s="54">
        <f>INDEX('Antigo 2020 2'!L$5:L$857,MATCH($A66,('Atual 2021 1'!$Z$5:$Z$857),0))</f>
        <v>0</v>
      </c>
      <c r="N66" s="50">
        <f>INDEX('Atual 2021 1'!M$5:M$857,MATCH($A66,('Atual 2021 1'!$Z$5:$Z$857),0))</f>
        <v>0</v>
      </c>
      <c r="O66" s="54">
        <f>INDEX('Antigo 2020 2'!M$5:M$857,MATCH($A66,('Atual 2021 1'!$Z$5:$Z$857),0))</f>
        <v>0</v>
      </c>
      <c r="P66" s="50">
        <f>INDEX('Atual 2021 1'!N$5:N$857,MATCH($A66,('Atual 2021 1'!$Z$5:$Z$857),0))</f>
        <v>16</v>
      </c>
      <c r="Q66" s="54">
        <f>INDEX('Antigo 2020 2'!N$5:N$857,MATCH($A66,('Atual 2021 1'!$Z$5:$Z$857),0))</f>
        <v>44</v>
      </c>
      <c r="R66" s="50" t="str">
        <f>INDEX('Atual 2021 1'!O$5:O$857,MATCH($A66,('Atual 2021 1'!$Z$5:$Z$857),0))</f>
        <v>Não</v>
      </c>
      <c r="S66" s="54" t="str">
        <f>INDEX('Antigo 2020 2'!O$5:O$857,MATCH($A66,('Atual 2021 1'!$Z$5:$Z$857),0))</f>
        <v>Não</v>
      </c>
      <c r="T66" s="53" t="e">
        <f>INDEX('Atual 2021 1'!P$5:P$857,MATCH($A66,('Atual 2021 1'!$Z$5:$Z$857),0))</f>
        <v>#DIV/0!</v>
      </c>
      <c r="U66" s="55">
        <f>INDEX('Antigo 2020 2'!P$5:P$857,MATCH($A66,('Atual 2021 1'!$Z$5:$Z$857),0))</f>
        <v>4.7435874878204887E-4</v>
      </c>
    </row>
    <row r="67" spans="1:21">
      <c r="A67" s="16">
        <v>64</v>
      </c>
      <c r="B67" s="51">
        <f>INDEX('Atual 2021 1'!X$5:X$857,MATCH($A67,('Atual 2021 1'!$Z$5:$Z$857),0))</f>
        <v>0</v>
      </c>
      <c r="C67" s="57" t="str">
        <f>INDEX('Atual 2021 1'!A$5:A$857,MATCH($A67,('Atual 2021 1'!$Z$5:$Z$857),0))</f>
        <v>Bela Vista de Minas</v>
      </c>
      <c r="D67" s="50">
        <f>INDEX('Atual 2021 1'!H$5:H$857,MATCH($A67,('Atual 2021 1'!$Z$5:$Z$857),0))</f>
        <v>133</v>
      </c>
      <c r="E67" s="54">
        <f>INDEX('Antigo 2020 2'!H$5:H$857,MATCH($A67,('Atual 2021 1'!$Z$5:$Z$857),0))</f>
        <v>133</v>
      </c>
      <c r="F67" s="50">
        <f>INDEX('Atual 2021 1'!I$5:I$857,MATCH($A67,('Atual 2021 1'!$Z$5:$Z$857),0))</f>
        <v>15</v>
      </c>
      <c r="G67" s="54">
        <f>INDEX('Antigo 2020 2'!I$5:I$857,MATCH($A67,('Atual 2021 1'!$Z$5:$Z$857),0))</f>
        <v>126</v>
      </c>
      <c r="H67" s="50">
        <f>INDEX('Atual 2021 1'!J$5:J$857,MATCH($A67,('Atual 2021 1'!$Z$5:$Z$857),0))</f>
        <v>0</v>
      </c>
      <c r="I67" s="54">
        <f>INDEX('Antigo 2020 2'!J$5:J$857,MATCH($A67,('Atual 2021 1'!$Z$5:$Z$857),0))</f>
        <v>0</v>
      </c>
      <c r="J67" s="50">
        <f>INDEX('Atual 2021 1'!K$5:K$857,MATCH($A67,('Atual 2021 1'!$Z$5:$Z$857),0))</f>
        <v>17</v>
      </c>
      <c r="K67" s="54">
        <f>INDEX('Antigo 2020 2'!K$5:K$857,MATCH($A67,('Atual 2021 1'!$Z$5:$Z$857),0))</f>
        <v>9</v>
      </c>
      <c r="L67" s="50">
        <f>INDEX('Atual 2021 1'!L$5:L$857,MATCH($A67,('Atual 2021 1'!$Z$5:$Z$857),0))</f>
        <v>0</v>
      </c>
      <c r="M67" s="54">
        <f>INDEX('Antigo 2020 2'!L$5:L$857,MATCH($A67,('Atual 2021 1'!$Z$5:$Z$857),0))</f>
        <v>0</v>
      </c>
      <c r="N67" s="50">
        <f>INDEX('Atual 2021 1'!M$5:M$857,MATCH($A67,('Atual 2021 1'!$Z$5:$Z$857),0))</f>
        <v>0</v>
      </c>
      <c r="O67" s="54">
        <f>INDEX('Antigo 2020 2'!M$5:M$857,MATCH($A67,('Atual 2021 1'!$Z$5:$Z$857),0))</f>
        <v>0</v>
      </c>
      <c r="P67" s="50">
        <f>INDEX('Atual 2021 1'!N$5:N$857,MATCH($A67,('Atual 2021 1'!$Z$5:$Z$857),0))</f>
        <v>12</v>
      </c>
      <c r="Q67" s="54">
        <f>INDEX('Antigo 2020 2'!N$5:N$857,MATCH($A67,('Atual 2021 1'!$Z$5:$Z$857),0))</f>
        <v>12</v>
      </c>
      <c r="R67" s="50" t="str">
        <f>INDEX('Atual 2021 1'!O$5:O$857,MATCH($A67,('Atual 2021 1'!$Z$5:$Z$857),0))</f>
        <v>Não</v>
      </c>
      <c r="S67" s="54" t="str">
        <f>INDEX('Antigo 2020 2'!O$5:O$857,MATCH($A67,('Atual 2021 1'!$Z$5:$Z$857),0))</f>
        <v>Não</v>
      </c>
      <c r="T67" s="53" t="e">
        <f>INDEX('Atual 2021 1'!P$5:P$857,MATCH($A67,('Atual 2021 1'!$Z$5:$Z$857),0))</f>
        <v>#DIV/0!</v>
      </c>
      <c r="U67" s="55">
        <f>INDEX('Antigo 2020 2'!P$5:P$857,MATCH($A67,('Atual 2021 1'!$Z$5:$Z$857),0))</f>
        <v>1.3761047420471695E-4</v>
      </c>
    </row>
    <row r="68" spans="1:21">
      <c r="A68" s="16">
        <v>65</v>
      </c>
      <c r="B68" s="51">
        <f>INDEX('Atual 2021 1'!X$5:X$857,MATCH($A68,('Atual 2021 1'!$Z$5:$Z$857),0))</f>
        <v>0</v>
      </c>
      <c r="C68" s="57" t="str">
        <f>INDEX('Atual 2021 1'!A$5:A$857,MATCH($A68,('Atual 2021 1'!$Z$5:$Z$857),0))</f>
        <v>Belmiro Braga</v>
      </c>
      <c r="D68" s="50">
        <f>INDEX('Atual 2021 1'!H$5:H$857,MATCH($A68,('Atual 2021 1'!$Z$5:$Z$857),0))</f>
        <v>115</v>
      </c>
      <c r="E68" s="54">
        <f>INDEX('Antigo 2020 2'!H$5:H$857,MATCH($A68,('Atual 2021 1'!$Z$5:$Z$857),0))</f>
        <v>150</v>
      </c>
      <c r="F68" s="50">
        <f>INDEX('Atual 2021 1'!I$5:I$857,MATCH($A68,('Atual 2021 1'!$Z$5:$Z$857),0))</f>
        <v>51</v>
      </c>
      <c r="G68" s="54">
        <f>INDEX('Antigo 2020 2'!I$5:I$857,MATCH($A68,('Atual 2021 1'!$Z$5:$Z$857),0))</f>
        <v>18</v>
      </c>
      <c r="H68" s="50">
        <f>INDEX('Atual 2021 1'!J$5:J$857,MATCH($A68,('Atual 2021 1'!$Z$5:$Z$857),0))</f>
        <v>0</v>
      </c>
      <c r="I68" s="54">
        <f>INDEX('Antigo 2020 2'!J$5:J$857,MATCH($A68,('Atual 2021 1'!$Z$5:$Z$857),0))</f>
        <v>0</v>
      </c>
      <c r="J68" s="50">
        <f>INDEX('Atual 2021 1'!K$5:K$857,MATCH($A68,('Atual 2021 1'!$Z$5:$Z$857),0))</f>
        <v>10</v>
      </c>
      <c r="K68" s="54">
        <f>INDEX('Antigo 2020 2'!K$5:K$857,MATCH($A68,('Atual 2021 1'!$Z$5:$Z$857),0))</f>
        <v>50</v>
      </c>
      <c r="L68" s="50">
        <f>INDEX('Atual 2021 1'!L$5:L$857,MATCH($A68,('Atual 2021 1'!$Z$5:$Z$857),0))</f>
        <v>0</v>
      </c>
      <c r="M68" s="54">
        <f>INDEX('Antigo 2020 2'!L$5:L$857,MATCH($A68,('Atual 2021 1'!$Z$5:$Z$857),0))</f>
        <v>0</v>
      </c>
      <c r="N68" s="50">
        <f>INDEX('Atual 2021 1'!M$5:M$857,MATCH($A68,('Atual 2021 1'!$Z$5:$Z$857),0))</f>
        <v>0</v>
      </c>
      <c r="O68" s="54">
        <f>INDEX('Antigo 2020 2'!M$5:M$857,MATCH($A68,('Atual 2021 1'!$Z$5:$Z$857),0))</f>
        <v>0</v>
      </c>
      <c r="P68" s="50">
        <f>INDEX('Atual 2021 1'!N$5:N$857,MATCH($A68,('Atual 2021 1'!$Z$5:$Z$857),0))</f>
        <v>0</v>
      </c>
      <c r="Q68" s="54">
        <f>INDEX('Antigo 2020 2'!N$5:N$857,MATCH($A68,('Atual 2021 1'!$Z$5:$Z$857),0))</f>
        <v>5</v>
      </c>
      <c r="R68" s="50" t="str">
        <f>INDEX('Atual 2021 1'!O$5:O$857,MATCH($A68,('Atual 2021 1'!$Z$5:$Z$857),0))</f>
        <v>Sim</v>
      </c>
      <c r="S68" s="54" t="str">
        <f>INDEX('Antigo 2020 2'!O$5:O$857,MATCH($A68,('Atual 2021 1'!$Z$5:$Z$857),0))</f>
        <v>Não</v>
      </c>
      <c r="T68" s="53" t="e">
        <f>INDEX('Atual 2021 1'!P$5:P$857,MATCH($A68,('Atual 2021 1'!$Z$5:$Z$857),0))</f>
        <v>#DIV/0!</v>
      </c>
      <c r="U68" s="55">
        <f>INDEX('Antigo 2020 2'!P$5:P$857,MATCH($A68,('Atual 2021 1'!$Z$5:$Z$857),0))</f>
        <v>4.5057297297642447E-4</v>
      </c>
    </row>
    <row r="69" spans="1:21">
      <c r="A69" s="16">
        <v>66</v>
      </c>
      <c r="B69" s="51">
        <f>INDEX('Atual 2021 1'!X$5:X$857,MATCH($A69,('Atual 2021 1'!$Z$5:$Z$857),0))</f>
        <v>0</v>
      </c>
      <c r="C69" s="57" t="str">
        <f>INDEX('Atual 2021 1'!A$5:A$857,MATCH($A69,('Atual 2021 1'!$Z$5:$Z$857),0))</f>
        <v>Belo Horizonte</v>
      </c>
      <c r="D69" s="50">
        <f>INDEX('Atual 2021 1'!H$5:H$857,MATCH($A69,('Atual 2021 1'!$Z$5:$Z$857),0))</f>
        <v>0</v>
      </c>
      <c r="E69" s="54">
        <f>INDEX('Antigo 2020 2'!H$5:H$857,MATCH($A69,('Atual 2021 1'!$Z$5:$Z$857),0))</f>
        <v>0</v>
      </c>
      <c r="F69" s="50">
        <f>INDEX('Atual 2021 1'!I$5:I$857,MATCH($A69,('Atual 2021 1'!$Z$5:$Z$857),0))</f>
        <v>46</v>
      </c>
      <c r="G69" s="54">
        <f>INDEX('Antigo 2020 2'!I$5:I$857,MATCH($A69,('Atual 2021 1'!$Z$5:$Z$857),0))</f>
        <v>3</v>
      </c>
      <c r="H69" s="50">
        <f>INDEX('Atual 2021 1'!J$5:J$857,MATCH($A69,('Atual 2021 1'!$Z$5:$Z$857),0))</f>
        <v>0</v>
      </c>
      <c r="I69" s="54">
        <f>INDEX('Antigo 2020 2'!J$5:J$857,MATCH($A69,('Atual 2021 1'!$Z$5:$Z$857),0))</f>
        <v>0</v>
      </c>
      <c r="J69" s="50">
        <f>INDEX('Atual 2021 1'!K$5:K$857,MATCH($A69,('Atual 2021 1'!$Z$5:$Z$857),0))</f>
        <v>0</v>
      </c>
      <c r="K69" s="54">
        <f>INDEX('Antigo 2020 2'!K$5:K$857,MATCH($A69,('Atual 2021 1'!$Z$5:$Z$857),0))</f>
        <v>0</v>
      </c>
      <c r="L69" s="50">
        <f>INDEX('Atual 2021 1'!L$5:L$857,MATCH($A69,('Atual 2021 1'!$Z$5:$Z$857),0))</f>
        <v>0</v>
      </c>
      <c r="M69" s="54">
        <f>INDEX('Antigo 2020 2'!L$5:L$857,MATCH($A69,('Atual 2021 1'!$Z$5:$Z$857),0))</f>
        <v>0</v>
      </c>
      <c r="N69" s="50">
        <f>INDEX('Atual 2021 1'!M$5:M$857,MATCH($A69,('Atual 2021 1'!$Z$5:$Z$857),0))</f>
        <v>0</v>
      </c>
      <c r="O69" s="54">
        <f>INDEX('Antigo 2020 2'!M$5:M$857,MATCH($A69,('Atual 2021 1'!$Z$5:$Z$857),0))</f>
        <v>0</v>
      </c>
      <c r="P69" s="50">
        <f>INDEX('Atual 2021 1'!N$5:N$857,MATCH($A69,('Atual 2021 1'!$Z$5:$Z$857),0))</f>
        <v>0</v>
      </c>
      <c r="Q69" s="54">
        <f>INDEX('Antigo 2020 2'!N$5:N$857,MATCH($A69,('Atual 2021 1'!$Z$5:$Z$857),0))</f>
        <v>0</v>
      </c>
      <c r="R69" s="50" t="str">
        <f>INDEX('Atual 2021 1'!O$5:O$857,MATCH($A69,('Atual 2021 1'!$Z$5:$Z$857),0))</f>
        <v>Não</v>
      </c>
      <c r="S69" s="54" t="str">
        <f>INDEX('Antigo 2020 2'!O$5:O$857,MATCH($A69,('Atual 2021 1'!$Z$5:$Z$857),0))</f>
        <v>Não</v>
      </c>
      <c r="T69" s="53" t="e">
        <f>INDEX('Atual 2021 1'!P$5:P$857,MATCH($A69,('Atual 2021 1'!$Z$5:$Z$857),0))</f>
        <v>#DIV/0!</v>
      </c>
      <c r="U69" s="55">
        <f>INDEX('Antigo 2020 2'!P$5:P$857,MATCH($A69,('Atual 2021 1'!$Z$5:$Z$857),0))</f>
        <v>9.7676938033911494E-7</v>
      </c>
    </row>
    <row r="70" spans="1:21">
      <c r="A70" s="16">
        <v>67</v>
      </c>
      <c r="B70" s="51">
        <f>INDEX('Atual 2021 1'!X$5:X$857,MATCH($A70,('Atual 2021 1'!$Z$5:$Z$857),0))</f>
        <v>0</v>
      </c>
      <c r="C70" s="57" t="str">
        <f>INDEX('Atual 2021 1'!A$5:A$857,MATCH($A70,('Atual 2021 1'!$Z$5:$Z$857),0))</f>
        <v>Belo Oriente</v>
      </c>
      <c r="D70" s="50">
        <f>INDEX('Atual 2021 1'!H$5:H$857,MATCH($A70,('Atual 2021 1'!$Z$5:$Z$857),0))</f>
        <v>463</v>
      </c>
      <c r="E70" s="54">
        <f>INDEX('Antigo 2020 2'!H$5:H$857,MATCH($A70,('Atual 2021 1'!$Z$5:$Z$857),0))</f>
        <v>463</v>
      </c>
      <c r="F70" s="50">
        <f>INDEX('Atual 2021 1'!I$5:I$857,MATCH($A70,('Atual 2021 1'!$Z$5:$Z$857),0))</f>
        <v>49</v>
      </c>
      <c r="G70" s="54">
        <f>INDEX('Antigo 2020 2'!I$5:I$857,MATCH($A70,('Atual 2021 1'!$Z$5:$Z$857),0))</f>
        <v>415</v>
      </c>
      <c r="H70" s="50">
        <f>INDEX('Atual 2021 1'!J$5:J$857,MATCH($A70,('Atual 2021 1'!$Z$5:$Z$857),0))</f>
        <v>0</v>
      </c>
      <c r="I70" s="54">
        <f>INDEX('Antigo 2020 2'!J$5:J$857,MATCH($A70,('Atual 2021 1'!$Z$5:$Z$857),0))</f>
        <v>0</v>
      </c>
      <c r="J70" s="50">
        <f>INDEX('Atual 2021 1'!K$5:K$857,MATCH($A70,('Atual 2021 1'!$Z$5:$Z$857),0))</f>
        <v>260</v>
      </c>
      <c r="K70" s="54">
        <f>INDEX('Antigo 2020 2'!K$5:K$857,MATCH($A70,('Atual 2021 1'!$Z$5:$Z$857),0))</f>
        <v>229</v>
      </c>
      <c r="L70" s="50">
        <f>INDEX('Atual 2021 1'!L$5:L$857,MATCH($A70,('Atual 2021 1'!$Z$5:$Z$857),0))</f>
        <v>160</v>
      </c>
      <c r="M70" s="54">
        <f>INDEX('Antigo 2020 2'!L$5:L$857,MATCH($A70,('Atual 2021 1'!$Z$5:$Z$857),0))</f>
        <v>129</v>
      </c>
      <c r="N70" s="50">
        <f>INDEX('Atual 2021 1'!M$5:M$857,MATCH($A70,('Atual 2021 1'!$Z$5:$Z$857),0))</f>
        <v>160</v>
      </c>
      <c r="O70" s="54">
        <f>INDEX('Antigo 2020 2'!M$5:M$857,MATCH($A70,('Atual 2021 1'!$Z$5:$Z$857),0))</f>
        <v>129</v>
      </c>
      <c r="P70" s="50">
        <f>INDEX('Atual 2021 1'!N$5:N$857,MATCH($A70,('Atual 2021 1'!$Z$5:$Z$857),0))</f>
        <v>66</v>
      </c>
      <c r="Q70" s="54">
        <f>INDEX('Antigo 2020 2'!N$5:N$857,MATCH($A70,('Atual 2021 1'!$Z$5:$Z$857),0))</f>
        <v>60</v>
      </c>
      <c r="R70" s="50" t="str">
        <f>INDEX('Atual 2021 1'!O$5:O$857,MATCH($A70,('Atual 2021 1'!$Z$5:$Z$857),0))</f>
        <v>Não</v>
      </c>
      <c r="S70" s="54" t="str">
        <f>INDEX('Antigo 2020 2'!O$5:O$857,MATCH($A70,('Atual 2021 1'!$Z$5:$Z$857),0))</f>
        <v>Não</v>
      </c>
      <c r="T70" s="53" t="e">
        <f>INDEX('Atual 2021 1'!P$5:P$857,MATCH($A70,('Atual 2021 1'!$Z$5:$Z$857),0))</f>
        <v>#DIV/0!</v>
      </c>
      <c r="U70" s="55">
        <f>INDEX('Antigo 2020 2'!P$5:P$857,MATCH($A70,('Atual 2021 1'!$Z$5:$Z$857),0))</f>
        <v>1.0655391767356451E-3</v>
      </c>
    </row>
    <row r="71" spans="1:21">
      <c r="A71" s="16">
        <v>68</v>
      </c>
      <c r="B71" s="51">
        <f>INDEX('Atual 2021 1'!X$5:X$857,MATCH($A71,('Atual 2021 1'!$Z$5:$Z$857),0))</f>
        <v>0</v>
      </c>
      <c r="C71" s="57" t="str">
        <f>INDEX('Atual 2021 1'!A$5:A$857,MATCH($A71,('Atual 2021 1'!$Z$5:$Z$857),0))</f>
        <v>Belo Vale</v>
      </c>
      <c r="D71" s="50">
        <f>INDEX('Atual 2021 1'!H$5:H$857,MATCH($A71,('Atual 2021 1'!$Z$5:$Z$857),0))</f>
        <v>816</v>
      </c>
      <c r="E71" s="54">
        <f>INDEX('Antigo 2020 2'!H$5:H$857,MATCH($A71,('Atual 2021 1'!$Z$5:$Z$857),0))</f>
        <v>480</v>
      </c>
      <c r="F71" s="50">
        <f>INDEX('Atual 2021 1'!I$5:I$857,MATCH($A71,('Atual 2021 1'!$Z$5:$Z$857),0))</f>
        <v>68</v>
      </c>
      <c r="G71" s="54">
        <f>INDEX('Antigo 2020 2'!I$5:I$857,MATCH($A71,('Atual 2021 1'!$Z$5:$Z$857),0))</f>
        <v>142</v>
      </c>
      <c r="H71" s="50">
        <f>INDEX('Atual 2021 1'!J$5:J$857,MATCH($A71,('Atual 2021 1'!$Z$5:$Z$857),0))</f>
        <v>0</v>
      </c>
      <c r="I71" s="54">
        <f>INDEX('Antigo 2020 2'!J$5:J$857,MATCH($A71,('Atual 2021 1'!$Z$5:$Z$857),0))</f>
        <v>0</v>
      </c>
      <c r="J71" s="50">
        <f>INDEX('Atual 2021 1'!K$5:K$857,MATCH($A71,('Atual 2021 1'!$Z$5:$Z$857),0))</f>
        <v>0</v>
      </c>
      <c r="K71" s="54">
        <f>INDEX('Antigo 2020 2'!K$5:K$857,MATCH($A71,('Atual 2021 1'!$Z$5:$Z$857),0))</f>
        <v>0</v>
      </c>
      <c r="L71" s="50">
        <f>INDEX('Atual 2021 1'!L$5:L$857,MATCH($A71,('Atual 2021 1'!$Z$5:$Z$857),0))</f>
        <v>0</v>
      </c>
      <c r="M71" s="54">
        <f>INDEX('Antigo 2020 2'!L$5:L$857,MATCH($A71,('Atual 2021 1'!$Z$5:$Z$857),0))</f>
        <v>0</v>
      </c>
      <c r="N71" s="50">
        <f>INDEX('Atual 2021 1'!M$5:M$857,MATCH($A71,('Atual 2021 1'!$Z$5:$Z$857),0))</f>
        <v>0</v>
      </c>
      <c r="O71" s="54">
        <f>INDEX('Antigo 2020 2'!M$5:M$857,MATCH($A71,('Atual 2021 1'!$Z$5:$Z$857),0))</f>
        <v>0</v>
      </c>
      <c r="P71" s="50">
        <f>INDEX('Atual 2021 1'!N$5:N$857,MATCH($A71,('Atual 2021 1'!$Z$5:$Z$857),0))</f>
        <v>11</v>
      </c>
      <c r="Q71" s="54">
        <f>INDEX('Antigo 2020 2'!N$5:N$857,MATCH($A71,('Atual 2021 1'!$Z$5:$Z$857),0))</f>
        <v>8</v>
      </c>
      <c r="R71" s="50" t="str">
        <f>INDEX('Atual 2021 1'!O$5:O$857,MATCH($A71,('Atual 2021 1'!$Z$5:$Z$857),0))</f>
        <v>Não</v>
      </c>
      <c r="S71" s="54" t="str">
        <f>INDEX('Antigo 2020 2'!O$5:O$857,MATCH($A71,('Atual 2021 1'!$Z$5:$Z$857),0))</f>
        <v>Não</v>
      </c>
      <c r="T71" s="53" t="e">
        <f>INDEX('Atual 2021 1'!P$5:P$857,MATCH($A71,('Atual 2021 1'!$Z$5:$Z$857),0))</f>
        <v>#DIV/0!</v>
      </c>
      <c r="U71" s="55">
        <f>INDEX('Antigo 2020 2'!P$5:P$857,MATCH($A71,('Atual 2021 1'!$Z$5:$Z$857),0))</f>
        <v>3.5775037656357914E-4</v>
      </c>
    </row>
    <row r="72" spans="1:21">
      <c r="A72" s="16">
        <v>69</v>
      </c>
      <c r="B72" s="51">
        <f>INDEX('Atual 2021 1'!X$5:X$857,MATCH($A72,('Atual 2021 1'!$Z$5:$Z$857),0))</f>
        <v>0</v>
      </c>
      <c r="C72" s="57" t="str">
        <f>INDEX('Atual 2021 1'!A$5:A$857,MATCH($A72,('Atual 2021 1'!$Z$5:$Z$857),0))</f>
        <v>Berilo</v>
      </c>
      <c r="D72" s="50">
        <f>INDEX('Atual 2021 1'!H$5:H$857,MATCH($A72,('Atual 2021 1'!$Z$5:$Z$857),0))</f>
        <v>2800</v>
      </c>
      <c r="E72" s="54">
        <f>INDEX('Antigo 2020 2'!H$5:H$857,MATCH($A72,('Atual 2021 1'!$Z$5:$Z$857),0))</f>
        <v>2800</v>
      </c>
      <c r="F72" s="50">
        <f>INDEX('Atual 2021 1'!I$5:I$857,MATCH($A72,('Atual 2021 1'!$Z$5:$Z$857),0))</f>
        <v>315</v>
      </c>
      <c r="G72" s="54">
        <f>INDEX('Antigo 2020 2'!I$5:I$857,MATCH($A72,('Atual 2021 1'!$Z$5:$Z$857),0))</f>
        <v>1005</v>
      </c>
      <c r="H72" s="50">
        <f>INDEX('Atual 2021 1'!J$5:J$857,MATCH($A72,('Atual 2021 1'!$Z$5:$Z$857),0))</f>
        <v>0</v>
      </c>
      <c r="I72" s="54">
        <f>INDEX('Antigo 2020 2'!J$5:J$857,MATCH($A72,('Atual 2021 1'!$Z$5:$Z$857),0))</f>
        <v>0</v>
      </c>
      <c r="J72" s="50">
        <f>INDEX('Atual 2021 1'!K$5:K$857,MATCH($A72,('Atual 2021 1'!$Z$5:$Z$857),0))</f>
        <v>184</v>
      </c>
      <c r="K72" s="54">
        <f>INDEX('Antigo 2020 2'!K$5:K$857,MATCH($A72,('Atual 2021 1'!$Z$5:$Z$857),0))</f>
        <v>420</v>
      </c>
      <c r="L72" s="50">
        <f>INDEX('Atual 2021 1'!L$5:L$857,MATCH($A72,('Atual 2021 1'!$Z$5:$Z$857),0))</f>
        <v>0</v>
      </c>
      <c r="M72" s="54">
        <f>INDEX('Antigo 2020 2'!L$5:L$857,MATCH($A72,('Atual 2021 1'!$Z$5:$Z$857),0))</f>
        <v>0</v>
      </c>
      <c r="N72" s="50">
        <f>INDEX('Atual 2021 1'!M$5:M$857,MATCH($A72,('Atual 2021 1'!$Z$5:$Z$857),0))</f>
        <v>0</v>
      </c>
      <c r="O72" s="54">
        <f>INDEX('Antigo 2020 2'!M$5:M$857,MATCH($A72,('Atual 2021 1'!$Z$5:$Z$857),0))</f>
        <v>0</v>
      </c>
      <c r="P72" s="50">
        <f>INDEX('Atual 2021 1'!N$5:N$857,MATCH($A72,('Atual 2021 1'!$Z$5:$Z$857),0))</f>
        <v>50</v>
      </c>
      <c r="Q72" s="54">
        <f>INDEX('Antigo 2020 2'!N$5:N$857,MATCH($A72,('Atual 2021 1'!$Z$5:$Z$857),0))</f>
        <v>62</v>
      </c>
      <c r="R72" s="50" t="str">
        <f>INDEX('Atual 2021 1'!O$5:O$857,MATCH($A72,('Atual 2021 1'!$Z$5:$Z$857),0))</f>
        <v>Sim</v>
      </c>
      <c r="S72" s="54" t="str">
        <f>INDEX('Antigo 2020 2'!O$5:O$857,MATCH($A72,('Atual 2021 1'!$Z$5:$Z$857),0))</f>
        <v>Sim</v>
      </c>
      <c r="T72" s="53" t="e">
        <f>INDEX('Atual 2021 1'!P$5:P$857,MATCH($A72,('Atual 2021 1'!$Z$5:$Z$857),0))</f>
        <v>#DIV/0!</v>
      </c>
      <c r="U72" s="55">
        <f>INDEX('Antigo 2020 2'!P$5:P$857,MATCH($A72,('Atual 2021 1'!$Z$5:$Z$857),0))</f>
        <v>1.6278710050354073E-3</v>
      </c>
    </row>
    <row r="73" spans="1:21">
      <c r="A73" s="16">
        <v>70</v>
      </c>
      <c r="B73" s="51">
        <f>INDEX('Atual 2021 1'!X$5:X$857,MATCH($A73,('Atual 2021 1'!$Z$5:$Z$857),0))</f>
        <v>0</v>
      </c>
      <c r="C73" s="57" t="str">
        <f>INDEX('Atual 2021 1'!A$5:A$857,MATCH($A73,('Atual 2021 1'!$Z$5:$Z$857),0))</f>
        <v>Berizal</v>
      </c>
      <c r="D73" s="50">
        <f>INDEX('Atual 2021 1'!H$5:H$857,MATCH($A73,('Atual 2021 1'!$Z$5:$Z$857),0))</f>
        <v>1036</v>
      </c>
      <c r="E73" s="54">
        <f>INDEX('Antigo 2020 2'!H$5:H$857,MATCH($A73,('Atual 2021 1'!$Z$5:$Z$857),0))</f>
        <v>650</v>
      </c>
      <c r="F73" s="50">
        <f>INDEX('Atual 2021 1'!I$5:I$857,MATCH($A73,('Atual 2021 1'!$Z$5:$Z$857),0))</f>
        <v>356</v>
      </c>
      <c r="G73" s="54">
        <f>INDEX('Antigo 2020 2'!I$5:I$857,MATCH($A73,('Atual 2021 1'!$Z$5:$Z$857),0))</f>
        <v>647</v>
      </c>
      <c r="H73" s="50">
        <f>INDEX('Atual 2021 1'!J$5:J$857,MATCH($A73,('Atual 2021 1'!$Z$5:$Z$857),0))</f>
        <v>0</v>
      </c>
      <c r="I73" s="54">
        <f>INDEX('Antigo 2020 2'!J$5:J$857,MATCH($A73,('Atual 2021 1'!$Z$5:$Z$857),0))</f>
        <v>0</v>
      </c>
      <c r="J73" s="50">
        <f>INDEX('Atual 2021 1'!K$5:K$857,MATCH($A73,('Atual 2021 1'!$Z$5:$Z$857),0))</f>
        <v>304</v>
      </c>
      <c r="K73" s="54">
        <f>INDEX('Antigo 2020 2'!K$5:K$857,MATCH($A73,('Atual 2021 1'!$Z$5:$Z$857),0))</f>
        <v>635</v>
      </c>
      <c r="L73" s="50">
        <f>INDEX('Atual 2021 1'!L$5:L$857,MATCH($A73,('Atual 2021 1'!$Z$5:$Z$857),0))</f>
        <v>220</v>
      </c>
      <c r="M73" s="54">
        <f>INDEX('Antigo 2020 2'!L$5:L$857,MATCH($A73,('Atual 2021 1'!$Z$5:$Z$857),0))</f>
        <v>600</v>
      </c>
      <c r="N73" s="50">
        <f>INDEX('Atual 2021 1'!M$5:M$857,MATCH($A73,('Atual 2021 1'!$Z$5:$Z$857),0))</f>
        <v>220</v>
      </c>
      <c r="O73" s="54">
        <f>INDEX('Antigo 2020 2'!M$5:M$857,MATCH($A73,('Atual 2021 1'!$Z$5:$Z$857),0))</f>
        <v>352</v>
      </c>
      <c r="P73" s="50">
        <f>INDEX('Atual 2021 1'!N$5:N$857,MATCH($A73,('Atual 2021 1'!$Z$5:$Z$857),0))</f>
        <v>220</v>
      </c>
      <c r="Q73" s="54">
        <f>INDEX('Antigo 2020 2'!N$5:N$857,MATCH($A73,('Atual 2021 1'!$Z$5:$Z$857),0))</f>
        <v>300</v>
      </c>
      <c r="R73" s="50" t="str">
        <f>INDEX('Atual 2021 1'!O$5:O$857,MATCH($A73,('Atual 2021 1'!$Z$5:$Z$857),0))</f>
        <v>Sim</v>
      </c>
      <c r="S73" s="54" t="str">
        <f>INDEX('Antigo 2020 2'!O$5:O$857,MATCH($A73,('Atual 2021 1'!$Z$5:$Z$857),0))</f>
        <v>Sim</v>
      </c>
      <c r="T73" s="53" t="e">
        <f>INDEX('Atual 2021 1'!P$5:P$857,MATCH($A73,('Atual 2021 1'!$Z$5:$Z$857),0))</f>
        <v>#DIV/0!</v>
      </c>
      <c r="U73" s="55">
        <f>INDEX('Antigo 2020 2'!P$5:P$857,MATCH($A73,('Atual 2021 1'!$Z$5:$Z$857),0))</f>
        <v>1.559218701956767E-3</v>
      </c>
    </row>
    <row r="74" spans="1:21">
      <c r="A74" s="16">
        <v>71</v>
      </c>
      <c r="B74" s="51">
        <f>INDEX('Atual 2021 1'!X$5:X$857,MATCH($A74,('Atual 2021 1'!$Z$5:$Z$857),0))</f>
        <v>0</v>
      </c>
      <c r="C74" s="57" t="str">
        <f>INDEX('Atual 2021 1'!A$5:A$857,MATCH($A74,('Atual 2021 1'!$Z$5:$Z$857),0))</f>
        <v>Bertópolis</v>
      </c>
      <c r="D74" s="50">
        <f>INDEX('Atual 2021 1'!H$5:H$857,MATCH($A74,('Atual 2021 1'!$Z$5:$Z$857),0))</f>
        <v>1620</v>
      </c>
      <c r="E74" s="54">
        <f>INDEX('Antigo 2020 2'!H$5:H$857,MATCH($A74,('Atual 2021 1'!$Z$5:$Z$857),0))</f>
        <v>1620</v>
      </c>
      <c r="F74" s="50">
        <f>INDEX('Atual 2021 1'!I$5:I$857,MATCH($A74,('Atual 2021 1'!$Z$5:$Z$857),0))</f>
        <v>206</v>
      </c>
      <c r="G74" s="54">
        <f>INDEX('Antigo 2020 2'!I$5:I$857,MATCH($A74,('Atual 2021 1'!$Z$5:$Z$857),0))</f>
        <v>325</v>
      </c>
      <c r="H74" s="50">
        <f>INDEX('Atual 2021 1'!J$5:J$857,MATCH($A74,('Atual 2021 1'!$Z$5:$Z$857),0))</f>
        <v>0</v>
      </c>
      <c r="I74" s="54">
        <f>INDEX('Antigo 2020 2'!J$5:J$857,MATCH($A74,('Atual 2021 1'!$Z$5:$Z$857),0))</f>
        <v>0</v>
      </c>
      <c r="J74" s="50">
        <f>INDEX('Atual 2021 1'!K$5:K$857,MATCH($A74,('Atual 2021 1'!$Z$5:$Z$857),0))</f>
        <v>0</v>
      </c>
      <c r="K74" s="54">
        <f>INDEX('Antigo 2020 2'!K$5:K$857,MATCH($A74,('Atual 2021 1'!$Z$5:$Z$857),0))</f>
        <v>30</v>
      </c>
      <c r="L74" s="50">
        <f>INDEX('Atual 2021 1'!L$5:L$857,MATCH($A74,('Atual 2021 1'!$Z$5:$Z$857),0))</f>
        <v>0</v>
      </c>
      <c r="M74" s="54">
        <f>INDEX('Antigo 2020 2'!L$5:L$857,MATCH($A74,('Atual 2021 1'!$Z$5:$Z$857),0))</f>
        <v>50</v>
      </c>
      <c r="N74" s="50">
        <f>INDEX('Atual 2021 1'!M$5:M$857,MATCH($A74,('Atual 2021 1'!$Z$5:$Z$857),0))</f>
        <v>0</v>
      </c>
      <c r="O74" s="54">
        <f>INDEX('Antigo 2020 2'!M$5:M$857,MATCH($A74,('Atual 2021 1'!$Z$5:$Z$857),0))</f>
        <v>0</v>
      </c>
      <c r="P74" s="50">
        <f>INDEX('Atual 2021 1'!N$5:N$857,MATCH($A74,('Atual 2021 1'!$Z$5:$Z$857),0))</f>
        <v>6</v>
      </c>
      <c r="Q74" s="54">
        <f>INDEX('Antigo 2020 2'!N$5:N$857,MATCH($A74,('Atual 2021 1'!$Z$5:$Z$857),0))</f>
        <v>25</v>
      </c>
      <c r="R74" s="50" t="str">
        <f>INDEX('Atual 2021 1'!O$5:O$857,MATCH($A74,('Atual 2021 1'!$Z$5:$Z$857),0))</f>
        <v>Sim</v>
      </c>
      <c r="S74" s="54" t="str">
        <f>INDEX('Antigo 2020 2'!O$5:O$857,MATCH($A74,('Atual 2021 1'!$Z$5:$Z$857),0))</f>
        <v>Sim</v>
      </c>
      <c r="T74" s="53" t="e">
        <f>INDEX('Atual 2021 1'!P$5:P$857,MATCH($A74,('Atual 2021 1'!$Z$5:$Z$857),0))</f>
        <v>#DIV/0!</v>
      </c>
      <c r="U74" s="55">
        <f>INDEX('Antigo 2020 2'!P$5:P$857,MATCH($A74,('Atual 2021 1'!$Z$5:$Z$857),0))</f>
        <v>1.335397657276682E-3</v>
      </c>
    </row>
    <row r="75" spans="1:21">
      <c r="A75" s="16">
        <v>72</v>
      </c>
      <c r="B75" s="51">
        <f>INDEX('Atual 2021 1'!X$5:X$857,MATCH($A75,('Atual 2021 1'!$Z$5:$Z$857),0))</f>
        <v>0</v>
      </c>
      <c r="C75" s="57" t="str">
        <f>INDEX('Atual 2021 1'!A$5:A$857,MATCH($A75,('Atual 2021 1'!$Z$5:$Z$857),0))</f>
        <v>Betim</v>
      </c>
      <c r="D75" s="50">
        <f>INDEX('Atual 2021 1'!H$5:H$857,MATCH($A75,('Atual 2021 1'!$Z$5:$Z$857),0))</f>
        <v>443</v>
      </c>
      <c r="E75" s="54">
        <f>INDEX('Antigo 2020 2'!H$5:H$857,MATCH($A75,('Atual 2021 1'!$Z$5:$Z$857),0))</f>
        <v>750</v>
      </c>
      <c r="F75" s="50">
        <f>INDEX('Atual 2021 1'!I$5:I$857,MATCH($A75,('Atual 2021 1'!$Z$5:$Z$857),0))</f>
        <v>64</v>
      </c>
      <c r="G75" s="54">
        <f>INDEX('Antigo 2020 2'!I$5:I$857,MATCH($A75,('Atual 2021 1'!$Z$5:$Z$857),0))</f>
        <v>97</v>
      </c>
      <c r="H75" s="50">
        <f>INDEX('Atual 2021 1'!J$5:J$857,MATCH($A75,('Atual 2021 1'!$Z$5:$Z$857),0))</f>
        <v>0</v>
      </c>
      <c r="I75" s="54">
        <f>INDEX('Antigo 2020 2'!J$5:J$857,MATCH($A75,('Atual 2021 1'!$Z$5:$Z$857),0))</f>
        <v>0</v>
      </c>
      <c r="J75" s="50">
        <f>INDEX('Atual 2021 1'!K$5:K$857,MATCH($A75,('Atual 2021 1'!$Z$5:$Z$857),0))</f>
        <v>143</v>
      </c>
      <c r="K75" s="54">
        <f>INDEX('Antigo 2020 2'!K$5:K$857,MATCH($A75,('Atual 2021 1'!$Z$5:$Z$857),0))</f>
        <v>120</v>
      </c>
      <c r="L75" s="50">
        <f>INDEX('Atual 2021 1'!L$5:L$857,MATCH($A75,('Atual 2021 1'!$Z$5:$Z$857),0))</f>
        <v>0</v>
      </c>
      <c r="M75" s="54">
        <f>INDEX('Antigo 2020 2'!L$5:L$857,MATCH($A75,('Atual 2021 1'!$Z$5:$Z$857),0))</f>
        <v>0</v>
      </c>
      <c r="N75" s="50">
        <f>INDEX('Atual 2021 1'!M$5:M$857,MATCH($A75,('Atual 2021 1'!$Z$5:$Z$857),0))</f>
        <v>0</v>
      </c>
      <c r="O75" s="54">
        <f>INDEX('Antigo 2020 2'!M$5:M$857,MATCH($A75,('Atual 2021 1'!$Z$5:$Z$857),0))</f>
        <v>0</v>
      </c>
      <c r="P75" s="50">
        <f>INDEX('Atual 2021 1'!N$5:N$857,MATCH($A75,('Atual 2021 1'!$Z$5:$Z$857),0))</f>
        <v>42</v>
      </c>
      <c r="Q75" s="54">
        <f>INDEX('Antigo 2020 2'!N$5:N$857,MATCH($A75,('Atual 2021 1'!$Z$5:$Z$857),0))</f>
        <v>38</v>
      </c>
      <c r="R75" s="50" t="str">
        <f>INDEX('Atual 2021 1'!O$5:O$857,MATCH($A75,('Atual 2021 1'!$Z$5:$Z$857),0))</f>
        <v>Não</v>
      </c>
      <c r="S75" s="54" t="str">
        <f>INDEX('Antigo 2020 2'!O$5:O$857,MATCH($A75,('Atual 2021 1'!$Z$5:$Z$857),0))</f>
        <v>Não</v>
      </c>
      <c r="T75" s="53" t="e">
        <f>INDEX('Atual 2021 1'!P$5:P$857,MATCH($A75,('Atual 2021 1'!$Z$5:$Z$857),0))</f>
        <v>#DIV/0!</v>
      </c>
      <c r="U75" s="55">
        <f>INDEX('Antigo 2020 2'!P$5:P$857,MATCH($A75,('Atual 2021 1'!$Z$5:$Z$857),0))</f>
        <v>4.517903663379245E-4</v>
      </c>
    </row>
    <row r="76" spans="1:21">
      <c r="A76" s="16">
        <v>73</v>
      </c>
      <c r="B76" s="51">
        <f>INDEX('Atual 2021 1'!X$5:X$857,MATCH($A76,('Atual 2021 1'!$Z$5:$Z$857),0))</f>
        <v>0</v>
      </c>
      <c r="C76" s="57" t="str">
        <f>INDEX('Atual 2021 1'!A$5:A$857,MATCH($A76,('Atual 2021 1'!$Z$5:$Z$857),0))</f>
        <v>Bias Fortes</v>
      </c>
      <c r="D76" s="50">
        <f>INDEX('Atual 2021 1'!H$5:H$857,MATCH($A76,('Atual 2021 1'!$Z$5:$Z$857),0))</f>
        <v>600</v>
      </c>
      <c r="E76" s="54">
        <f>INDEX('Antigo 2020 2'!H$5:H$857,MATCH($A76,('Atual 2021 1'!$Z$5:$Z$857),0))</f>
        <v>600</v>
      </c>
      <c r="F76" s="50">
        <f>INDEX('Atual 2021 1'!I$5:I$857,MATCH($A76,('Atual 2021 1'!$Z$5:$Z$857),0))</f>
        <v>40</v>
      </c>
      <c r="G76" s="54">
        <f>INDEX('Antigo 2020 2'!I$5:I$857,MATCH($A76,('Atual 2021 1'!$Z$5:$Z$857),0))</f>
        <v>35</v>
      </c>
      <c r="H76" s="50">
        <f>INDEX('Atual 2021 1'!J$5:J$857,MATCH($A76,('Atual 2021 1'!$Z$5:$Z$857),0))</f>
        <v>0</v>
      </c>
      <c r="I76" s="54">
        <f>INDEX('Antigo 2020 2'!J$5:J$857,MATCH($A76,('Atual 2021 1'!$Z$5:$Z$857),0))</f>
        <v>0</v>
      </c>
      <c r="J76" s="50">
        <f>INDEX('Atual 2021 1'!K$5:K$857,MATCH($A76,('Atual 2021 1'!$Z$5:$Z$857),0))</f>
        <v>465</v>
      </c>
      <c r="K76" s="54">
        <f>INDEX('Antigo 2020 2'!K$5:K$857,MATCH($A76,('Atual 2021 1'!$Z$5:$Z$857),0))</f>
        <v>450</v>
      </c>
      <c r="L76" s="50">
        <f>INDEX('Atual 2021 1'!L$5:L$857,MATCH($A76,('Atual 2021 1'!$Z$5:$Z$857),0))</f>
        <v>0</v>
      </c>
      <c r="M76" s="54">
        <f>INDEX('Antigo 2020 2'!L$5:L$857,MATCH($A76,('Atual 2021 1'!$Z$5:$Z$857),0))</f>
        <v>0</v>
      </c>
      <c r="N76" s="50">
        <f>INDEX('Atual 2021 1'!M$5:M$857,MATCH($A76,('Atual 2021 1'!$Z$5:$Z$857),0))</f>
        <v>50</v>
      </c>
      <c r="O76" s="54">
        <f>INDEX('Antigo 2020 2'!M$5:M$857,MATCH($A76,('Atual 2021 1'!$Z$5:$Z$857),0))</f>
        <v>40</v>
      </c>
      <c r="P76" s="50">
        <f>INDEX('Atual 2021 1'!N$5:N$857,MATCH($A76,('Atual 2021 1'!$Z$5:$Z$857),0))</f>
        <v>0</v>
      </c>
      <c r="Q76" s="54">
        <f>INDEX('Antigo 2020 2'!N$5:N$857,MATCH($A76,('Atual 2021 1'!$Z$5:$Z$857),0))</f>
        <v>20</v>
      </c>
      <c r="R76" s="50" t="str">
        <f>INDEX('Atual 2021 1'!O$5:O$857,MATCH($A76,('Atual 2021 1'!$Z$5:$Z$857),0))</f>
        <v>Não</v>
      </c>
      <c r="S76" s="54" t="str">
        <f>INDEX('Antigo 2020 2'!O$5:O$857,MATCH($A76,('Atual 2021 1'!$Z$5:$Z$857),0))</f>
        <v>Não</v>
      </c>
      <c r="T76" s="53" t="e">
        <f>INDEX('Atual 2021 1'!P$5:P$857,MATCH($A76,('Atual 2021 1'!$Z$5:$Z$857),0))</f>
        <v>#DIV/0!</v>
      </c>
      <c r="U76" s="55">
        <f>INDEX('Antigo 2020 2'!P$5:P$857,MATCH($A76,('Atual 2021 1'!$Z$5:$Z$857),0))</f>
        <v>5.8775713642864676E-4</v>
      </c>
    </row>
    <row r="77" spans="1:21">
      <c r="A77" s="16">
        <v>74</v>
      </c>
      <c r="B77" s="51">
        <f>INDEX('Atual 2021 1'!X$5:X$857,MATCH($A77,('Atual 2021 1'!$Z$5:$Z$857),0))</f>
        <v>0</v>
      </c>
      <c r="C77" s="57" t="str">
        <f>INDEX('Atual 2021 1'!A$5:A$857,MATCH($A77,('Atual 2021 1'!$Z$5:$Z$857),0))</f>
        <v>Bicas</v>
      </c>
      <c r="D77" s="50">
        <f>INDEX('Atual 2021 1'!H$5:H$857,MATCH($A77,('Atual 2021 1'!$Z$5:$Z$857),0))</f>
        <v>214</v>
      </c>
      <c r="E77" s="54">
        <f>INDEX('Antigo 2020 2'!H$5:H$857,MATCH($A77,('Atual 2021 1'!$Z$5:$Z$857),0))</f>
        <v>80</v>
      </c>
      <c r="F77" s="50">
        <f>INDEX('Atual 2021 1'!I$5:I$857,MATCH($A77,('Atual 2021 1'!$Z$5:$Z$857),0))</f>
        <v>14</v>
      </c>
      <c r="G77" s="54">
        <f>INDEX('Antigo 2020 2'!I$5:I$857,MATCH($A77,('Atual 2021 1'!$Z$5:$Z$857),0))</f>
        <v>18</v>
      </c>
      <c r="H77" s="50">
        <f>INDEX('Atual 2021 1'!J$5:J$857,MATCH($A77,('Atual 2021 1'!$Z$5:$Z$857),0))</f>
        <v>0</v>
      </c>
      <c r="I77" s="54">
        <f>INDEX('Antigo 2020 2'!J$5:J$857,MATCH($A77,('Atual 2021 1'!$Z$5:$Z$857),0))</f>
        <v>0</v>
      </c>
      <c r="J77" s="50">
        <f>INDEX('Atual 2021 1'!K$5:K$857,MATCH($A77,('Atual 2021 1'!$Z$5:$Z$857),0))</f>
        <v>34</v>
      </c>
      <c r="K77" s="54">
        <f>INDEX('Antigo 2020 2'!K$5:K$857,MATCH($A77,('Atual 2021 1'!$Z$5:$Z$857),0))</f>
        <v>64</v>
      </c>
      <c r="L77" s="50">
        <f>INDEX('Atual 2021 1'!L$5:L$857,MATCH($A77,('Atual 2021 1'!$Z$5:$Z$857),0))</f>
        <v>0</v>
      </c>
      <c r="M77" s="54">
        <f>INDEX('Antigo 2020 2'!L$5:L$857,MATCH($A77,('Atual 2021 1'!$Z$5:$Z$857),0))</f>
        <v>0</v>
      </c>
      <c r="N77" s="50">
        <f>INDEX('Atual 2021 1'!M$5:M$857,MATCH($A77,('Atual 2021 1'!$Z$5:$Z$857),0))</f>
        <v>0</v>
      </c>
      <c r="O77" s="54">
        <f>INDEX('Antigo 2020 2'!M$5:M$857,MATCH($A77,('Atual 2021 1'!$Z$5:$Z$857),0))</f>
        <v>0</v>
      </c>
      <c r="P77" s="50">
        <f>INDEX('Atual 2021 1'!N$5:N$857,MATCH($A77,('Atual 2021 1'!$Z$5:$Z$857),0))</f>
        <v>10</v>
      </c>
      <c r="Q77" s="54">
        <f>INDEX('Antigo 2020 2'!N$5:N$857,MATCH($A77,('Atual 2021 1'!$Z$5:$Z$857),0))</f>
        <v>12</v>
      </c>
      <c r="R77" s="50" t="str">
        <f>INDEX('Atual 2021 1'!O$5:O$857,MATCH($A77,('Atual 2021 1'!$Z$5:$Z$857),0))</f>
        <v>Não</v>
      </c>
      <c r="S77" s="54" t="str">
        <f>INDEX('Antigo 2020 2'!O$5:O$857,MATCH($A77,('Atual 2021 1'!$Z$5:$Z$857),0))</f>
        <v>Não</v>
      </c>
      <c r="T77" s="53" t="e">
        <f>INDEX('Atual 2021 1'!P$5:P$857,MATCH($A77,('Atual 2021 1'!$Z$5:$Z$857),0))</f>
        <v>#DIV/0!</v>
      </c>
      <c r="U77" s="55">
        <f>INDEX('Antigo 2020 2'!P$5:P$857,MATCH($A77,('Atual 2021 1'!$Z$5:$Z$857),0))</f>
        <v>1.6663308042936788E-4</v>
      </c>
    </row>
    <row r="78" spans="1:21">
      <c r="A78" s="16">
        <v>75</v>
      </c>
      <c r="B78" s="51">
        <f>INDEX('Atual 2021 1'!X$5:X$857,MATCH($A78,('Atual 2021 1'!$Z$5:$Z$857),0))</f>
        <v>0</v>
      </c>
      <c r="C78" s="57" t="str">
        <f>INDEX('Atual 2021 1'!A$5:A$857,MATCH($A78,('Atual 2021 1'!$Z$5:$Z$857),0))</f>
        <v>Biquinhas</v>
      </c>
      <c r="D78" s="50">
        <f>INDEX('Atual 2021 1'!H$5:H$857,MATCH($A78,('Atual 2021 1'!$Z$5:$Z$857),0))</f>
        <v>240</v>
      </c>
      <c r="E78" s="54">
        <f>INDEX('Antigo 2020 2'!H$5:H$857,MATCH($A78,('Atual 2021 1'!$Z$5:$Z$857),0))</f>
        <v>240</v>
      </c>
      <c r="F78" s="50">
        <f>INDEX('Atual 2021 1'!I$5:I$857,MATCH($A78,('Atual 2021 1'!$Z$5:$Z$857),0))</f>
        <v>94</v>
      </c>
      <c r="G78" s="54">
        <f>INDEX('Antigo 2020 2'!I$5:I$857,MATCH($A78,('Atual 2021 1'!$Z$5:$Z$857),0))</f>
        <v>195</v>
      </c>
      <c r="H78" s="50">
        <f>INDEX('Atual 2021 1'!J$5:J$857,MATCH($A78,('Atual 2021 1'!$Z$5:$Z$857),0))</f>
        <v>30</v>
      </c>
      <c r="I78" s="54">
        <f>INDEX('Antigo 2020 2'!J$5:J$857,MATCH($A78,('Atual 2021 1'!$Z$5:$Z$857),0))</f>
        <v>177</v>
      </c>
      <c r="J78" s="50">
        <f>INDEX('Atual 2021 1'!K$5:K$857,MATCH($A78,('Atual 2021 1'!$Z$5:$Z$857),0))</f>
        <v>30</v>
      </c>
      <c r="K78" s="54">
        <f>INDEX('Antigo 2020 2'!K$5:K$857,MATCH($A78,('Atual 2021 1'!$Z$5:$Z$857),0))</f>
        <v>60</v>
      </c>
      <c r="L78" s="50">
        <f>INDEX('Atual 2021 1'!L$5:L$857,MATCH($A78,('Atual 2021 1'!$Z$5:$Z$857),0))</f>
        <v>0</v>
      </c>
      <c r="M78" s="54">
        <f>INDEX('Antigo 2020 2'!L$5:L$857,MATCH($A78,('Atual 2021 1'!$Z$5:$Z$857),0))</f>
        <v>0</v>
      </c>
      <c r="N78" s="50">
        <f>INDEX('Atual 2021 1'!M$5:M$857,MATCH($A78,('Atual 2021 1'!$Z$5:$Z$857),0))</f>
        <v>30</v>
      </c>
      <c r="O78" s="54">
        <f>INDEX('Antigo 2020 2'!M$5:M$857,MATCH($A78,('Atual 2021 1'!$Z$5:$Z$857),0))</f>
        <v>30</v>
      </c>
      <c r="P78" s="50">
        <f>INDEX('Atual 2021 1'!N$5:N$857,MATCH($A78,('Atual 2021 1'!$Z$5:$Z$857),0))</f>
        <v>30</v>
      </c>
      <c r="Q78" s="54">
        <f>INDEX('Antigo 2020 2'!N$5:N$857,MATCH($A78,('Atual 2021 1'!$Z$5:$Z$857),0))</f>
        <v>30</v>
      </c>
      <c r="R78" s="50" t="str">
        <f>INDEX('Atual 2021 1'!O$5:O$857,MATCH($A78,('Atual 2021 1'!$Z$5:$Z$857),0))</f>
        <v>Não</v>
      </c>
      <c r="S78" s="54" t="str">
        <f>INDEX('Antigo 2020 2'!O$5:O$857,MATCH($A78,('Atual 2021 1'!$Z$5:$Z$857),0))</f>
        <v>Não</v>
      </c>
      <c r="T78" s="53" t="e">
        <f>INDEX('Atual 2021 1'!P$5:P$857,MATCH($A78,('Atual 2021 1'!$Z$5:$Z$857),0))</f>
        <v>#DIV/0!</v>
      </c>
      <c r="U78" s="55">
        <f>INDEX('Antigo 2020 2'!P$5:P$857,MATCH($A78,('Atual 2021 1'!$Z$5:$Z$857),0))</f>
        <v>5.8745689083536552E-4</v>
      </c>
    </row>
    <row r="79" spans="1:21">
      <c r="A79" s="16">
        <v>76</v>
      </c>
      <c r="B79" s="51">
        <f>INDEX('Atual 2021 1'!X$5:X$857,MATCH($A79,('Atual 2021 1'!$Z$5:$Z$857),0))</f>
        <v>0</v>
      </c>
      <c r="C79" s="57" t="str">
        <f>INDEX('Atual 2021 1'!A$5:A$857,MATCH($A79,('Atual 2021 1'!$Z$5:$Z$857),0))</f>
        <v>Boa Esperança</v>
      </c>
      <c r="D79" s="50">
        <f>INDEX('Atual 2021 1'!H$5:H$857,MATCH($A79,('Atual 2021 1'!$Z$5:$Z$857),0))</f>
        <v>1824</v>
      </c>
      <c r="E79" s="54">
        <f>INDEX('Antigo 2020 2'!H$5:H$857,MATCH($A79,('Atual 2021 1'!$Z$5:$Z$857),0))</f>
        <v>1698</v>
      </c>
      <c r="F79" s="50">
        <f>INDEX('Atual 2021 1'!I$5:I$857,MATCH($A79,('Atual 2021 1'!$Z$5:$Z$857),0))</f>
        <v>146</v>
      </c>
      <c r="G79" s="54">
        <f>INDEX('Antigo 2020 2'!I$5:I$857,MATCH($A79,('Atual 2021 1'!$Z$5:$Z$857),0))</f>
        <v>434</v>
      </c>
      <c r="H79" s="50">
        <f>INDEX('Atual 2021 1'!J$5:J$857,MATCH($A79,('Atual 2021 1'!$Z$5:$Z$857),0))</f>
        <v>0</v>
      </c>
      <c r="I79" s="54">
        <f>INDEX('Antigo 2020 2'!J$5:J$857,MATCH($A79,('Atual 2021 1'!$Z$5:$Z$857),0))</f>
        <v>0</v>
      </c>
      <c r="J79" s="50">
        <f>INDEX('Atual 2021 1'!K$5:K$857,MATCH($A79,('Atual 2021 1'!$Z$5:$Z$857),0))</f>
        <v>408</v>
      </c>
      <c r="K79" s="54">
        <f>INDEX('Antigo 2020 2'!K$5:K$857,MATCH($A79,('Atual 2021 1'!$Z$5:$Z$857),0))</f>
        <v>415</v>
      </c>
      <c r="L79" s="50">
        <f>INDEX('Atual 2021 1'!L$5:L$857,MATCH($A79,('Atual 2021 1'!$Z$5:$Z$857),0))</f>
        <v>200</v>
      </c>
      <c r="M79" s="54">
        <f>INDEX('Antigo 2020 2'!L$5:L$857,MATCH($A79,('Atual 2021 1'!$Z$5:$Z$857),0))</f>
        <v>508</v>
      </c>
      <c r="N79" s="50">
        <f>INDEX('Atual 2021 1'!M$5:M$857,MATCH($A79,('Atual 2021 1'!$Z$5:$Z$857),0))</f>
        <v>0</v>
      </c>
      <c r="O79" s="54">
        <f>INDEX('Antigo 2020 2'!M$5:M$857,MATCH($A79,('Atual 2021 1'!$Z$5:$Z$857),0))</f>
        <v>0</v>
      </c>
      <c r="P79" s="50">
        <f>INDEX('Atual 2021 1'!N$5:N$857,MATCH($A79,('Atual 2021 1'!$Z$5:$Z$857),0))</f>
        <v>80</v>
      </c>
      <c r="Q79" s="54">
        <f>INDEX('Antigo 2020 2'!N$5:N$857,MATCH($A79,('Atual 2021 1'!$Z$5:$Z$857),0))</f>
        <v>80</v>
      </c>
      <c r="R79" s="50" t="str">
        <f>INDEX('Atual 2021 1'!O$5:O$857,MATCH($A79,('Atual 2021 1'!$Z$5:$Z$857),0))</f>
        <v>Sim</v>
      </c>
      <c r="S79" s="54" t="str">
        <f>INDEX('Antigo 2020 2'!O$5:O$857,MATCH($A79,('Atual 2021 1'!$Z$5:$Z$857),0))</f>
        <v>Sim</v>
      </c>
      <c r="T79" s="53" t="e">
        <f>INDEX('Atual 2021 1'!P$5:P$857,MATCH($A79,('Atual 2021 1'!$Z$5:$Z$857),0))</f>
        <v>#DIV/0!</v>
      </c>
      <c r="U79" s="55">
        <f>INDEX('Antigo 2020 2'!P$5:P$857,MATCH($A79,('Atual 2021 1'!$Z$5:$Z$857),0))</f>
        <v>1.76842417752376E-3</v>
      </c>
    </row>
    <row r="80" spans="1:21">
      <c r="A80" s="16">
        <v>77</v>
      </c>
      <c r="B80" s="51">
        <f>INDEX('Atual 2021 1'!X$5:X$857,MATCH($A80,('Atual 2021 1'!$Z$5:$Z$857),0))</f>
        <v>0</v>
      </c>
      <c r="C80" s="57" t="str">
        <f>INDEX('Atual 2021 1'!A$5:A$857,MATCH($A80,('Atual 2021 1'!$Z$5:$Z$857),0))</f>
        <v>Bocaina de Minas</v>
      </c>
      <c r="D80" s="50">
        <f>INDEX('Atual 2021 1'!H$5:H$857,MATCH($A80,('Atual 2021 1'!$Z$5:$Z$857),0))</f>
        <v>220</v>
      </c>
      <c r="E80" s="54">
        <f>INDEX('Antigo 2020 2'!H$5:H$857,MATCH($A80,('Atual 2021 1'!$Z$5:$Z$857),0))</f>
        <v>220</v>
      </c>
      <c r="F80" s="50">
        <f>INDEX('Atual 2021 1'!I$5:I$857,MATCH($A80,('Atual 2021 1'!$Z$5:$Z$857),0))</f>
        <v>37</v>
      </c>
      <c r="G80" s="54">
        <f>INDEX('Antigo 2020 2'!I$5:I$857,MATCH($A80,('Atual 2021 1'!$Z$5:$Z$857),0))</f>
        <v>44</v>
      </c>
      <c r="H80" s="50">
        <f>INDEX('Atual 2021 1'!J$5:J$857,MATCH($A80,('Atual 2021 1'!$Z$5:$Z$857),0))</f>
        <v>0</v>
      </c>
      <c r="I80" s="54">
        <f>INDEX('Antigo 2020 2'!J$5:J$857,MATCH($A80,('Atual 2021 1'!$Z$5:$Z$857),0))</f>
        <v>0</v>
      </c>
      <c r="J80" s="50">
        <f>INDEX('Atual 2021 1'!K$5:K$857,MATCH($A80,('Atual 2021 1'!$Z$5:$Z$857),0))</f>
        <v>19</v>
      </c>
      <c r="K80" s="54">
        <f>INDEX('Antigo 2020 2'!K$5:K$857,MATCH($A80,('Atual 2021 1'!$Z$5:$Z$857),0))</f>
        <v>48</v>
      </c>
      <c r="L80" s="50">
        <f>INDEX('Atual 2021 1'!L$5:L$857,MATCH($A80,('Atual 2021 1'!$Z$5:$Z$857),0))</f>
        <v>68</v>
      </c>
      <c r="M80" s="54">
        <f>INDEX('Antigo 2020 2'!L$5:L$857,MATCH($A80,('Atual 2021 1'!$Z$5:$Z$857),0))</f>
        <v>65</v>
      </c>
      <c r="N80" s="50">
        <f>INDEX('Atual 2021 1'!M$5:M$857,MATCH($A80,('Atual 2021 1'!$Z$5:$Z$857),0))</f>
        <v>0</v>
      </c>
      <c r="O80" s="54">
        <f>INDEX('Antigo 2020 2'!M$5:M$857,MATCH($A80,('Atual 2021 1'!$Z$5:$Z$857),0))</f>
        <v>0</v>
      </c>
      <c r="P80" s="50">
        <f>INDEX('Atual 2021 1'!N$5:N$857,MATCH($A80,('Atual 2021 1'!$Z$5:$Z$857),0))</f>
        <v>6</v>
      </c>
      <c r="Q80" s="54">
        <f>INDEX('Antigo 2020 2'!N$5:N$857,MATCH($A80,('Atual 2021 1'!$Z$5:$Z$857),0))</f>
        <v>8</v>
      </c>
      <c r="R80" s="50" t="str">
        <f>INDEX('Atual 2021 1'!O$5:O$857,MATCH($A80,('Atual 2021 1'!$Z$5:$Z$857),0))</f>
        <v>Sim</v>
      </c>
      <c r="S80" s="54" t="str">
        <f>INDEX('Antigo 2020 2'!O$5:O$857,MATCH($A80,('Atual 2021 1'!$Z$5:$Z$857),0))</f>
        <v>Sim</v>
      </c>
      <c r="T80" s="53" t="e">
        <f>INDEX('Atual 2021 1'!P$5:P$857,MATCH($A80,('Atual 2021 1'!$Z$5:$Z$857),0))</f>
        <v>#DIV/0!</v>
      </c>
      <c r="U80" s="55">
        <f>INDEX('Antigo 2020 2'!P$5:P$857,MATCH($A80,('Atual 2021 1'!$Z$5:$Z$857),0))</f>
        <v>3.1130300905530899E-4</v>
      </c>
    </row>
    <row r="81" spans="1:21">
      <c r="A81" s="16">
        <v>78</v>
      </c>
      <c r="B81" s="51">
        <f>INDEX('Atual 2021 1'!X$5:X$857,MATCH($A81,('Atual 2021 1'!$Z$5:$Z$857),0))</f>
        <v>0</v>
      </c>
      <c r="C81" s="57" t="str">
        <f>INDEX('Atual 2021 1'!A$5:A$857,MATCH($A81,('Atual 2021 1'!$Z$5:$Z$857),0))</f>
        <v>Bocaiúva</v>
      </c>
      <c r="D81" s="50">
        <f>INDEX('Atual 2021 1'!H$5:H$857,MATCH($A81,('Atual 2021 1'!$Z$5:$Z$857),0))</f>
        <v>4200</v>
      </c>
      <c r="E81" s="54">
        <f>INDEX('Antigo 2020 2'!H$5:H$857,MATCH($A81,('Atual 2021 1'!$Z$5:$Z$857),0))</f>
        <v>4200</v>
      </c>
      <c r="F81" s="50">
        <f>INDEX('Atual 2021 1'!I$5:I$857,MATCH($A81,('Atual 2021 1'!$Z$5:$Z$857),0))</f>
        <v>619</v>
      </c>
      <c r="G81" s="54">
        <f>INDEX('Antigo 2020 2'!I$5:I$857,MATCH($A81,('Atual 2021 1'!$Z$5:$Z$857),0))</f>
        <v>1781</v>
      </c>
      <c r="H81" s="50">
        <f>INDEX('Atual 2021 1'!J$5:J$857,MATCH($A81,('Atual 2021 1'!$Z$5:$Z$857),0))</f>
        <v>0</v>
      </c>
      <c r="I81" s="54">
        <f>INDEX('Antigo 2020 2'!J$5:J$857,MATCH($A81,('Atual 2021 1'!$Z$5:$Z$857),0))</f>
        <v>0</v>
      </c>
      <c r="J81" s="50">
        <f>INDEX('Atual 2021 1'!K$5:K$857,MATCH($A81,('Atual 2021 1'!$Z$5:$Z$857),0))</f>
        <v>200</v>
      </c>
      <c r="K81" s="54">
        <f>INDEX('Antigo 2020 2'!K$5:K$857,MATCH($A81,('Atual 2021 1'!$Z$5:$Z$857),0))</f>
        <v>200</v>
      </c>
      <c r="L81" s="50">
        <f>INDEX('Atual 2021 1'!L$5:L$857,MATCH($A81,('Atual 2021 1'!$Z$5:$Z$857),0))</f>
        <v>366</v>
      </c>
      <c r="M81" s="54">
        <f>INDEX('Antigo 2020 2'!L$5:L$857,MATCH($A81,('Atual 2021 1'!$Z$5:$Z$857),0))</f>
        <v>250</v>
      </c>
      <c r="N81" s="50">
        <f>INDEX('Atual 2021 1'!M$5:M$857,MATCH($A81,('Atual 2021 1'!$Z$5:$Z$857),0))</f>
        <v>0</v>
      </c>
      <c r="O81" s="54">
        <f>INDEX('Antigo 2020 2'!M$5:M$857,MATCH($A81,('Atual 2021 1'!$Z$5:$Z$857),0))</f>
        <v>0</v>
      </c>
      <c r="P81" s="50">
        <f>INDEX('Atual 2021 1'!N$5:N$857,MATCH($A81,('Atual 2021 1'!$Z$5:$Z$857),0))</f>
        <v>450</v>
      </c>
      <c r="Q81" s="54">
        <f>INDEX('Antigo 2020 2'!N$5:N$857,MATCH($A81,('Atual 2021 1'!$Z$5:$Z$857),0))</f>
        <v>1450</v>
      </c>
      <c r="R81" s="50" t="str">
        <f>INDEX('Atual 2021 1'!O$5:O$857,MATCH($A81,('Atual 2021 1'!$Z$5:$Z$857),0))</f>
        <v>Sim</v>
      </c>
      <c r="S81" s="54" t="str">
        <f>INDEX('Antigo 2020 2'!O$5:O$857,MATCH($A81,('Atual 2021 1'!$Z$5:$Z$857),0))</f>
        <v>Sim</v>
      </c>
      <c r="T81" s="53" t="e">
        <f>INDEX('Atual 2021 1'!P$5:P$857,MATCH($A81,('Atual 2021 1'!$Z$5:$Z$857),0))</f>
        <v>#DIV/0!</v>
      </c>
      <c r="U81" s="55">
        <f>INDEX('Antigo 2020 2'!P$5:P$857,MATCH($A81,('Atual 2021 1'!$Z$5:$Z$857),0))</f>
        <v>5.1953712215873577E-3</v>
      </c>
    </row>
    <row r="82" spans="1:21">
      <c r="A82" s="16">
        <v>79</v>
      </c>
      <c r="B82" s="51">
        <f>INDEX('Atual 2021 1'!X$5:X$857,MATCH($A82,('Atual 2021 1'!$Z$5:$Z$857),0))</f>
        <v>0</v>
      </c>
      <c r="C82" s="57" t="str">
        <f>INDEX('Atual 2021 1'!A$5:A$857,MATCH($A82,('Atual 2021 1'!$Z$5:$Z$857),0))</f>
        <v>Bom Despacho</v>
      </c>
      <c r="D82" s="50">
        <f>INDEX('Atual 2021 1'!H$5:H$857,MATCH($A82,('Atual 2021 1'!$Z$5:$Z$857),0))</f>
        <v>950</v>
      </c>
      <c r="E82" s="54">
        <f>INDEX('Antigo 2020 2'!H$5:H$857,MATCH($A82,('Atual 2021 1'!$Z$5:$Z$857),0))</f>
        <v>950</v>
      </c>
      <c r="F82" s="50">
        <f>INDEX('Atual 2021 1'!I$5:I$857,MATCH($A82,('Atual 2021 1'!$Z$5:$Z$857),0))</f>
        <v>73</v>
      </c>
      <c r="G82" s="54">
        <f>INDEX('Antigo 2020 2'!I$5:I$857,MATCH($A82,('Atual 2021 1'!$Z$5:$Z$857),0))</f>
        <v>249</v>
      </c>
      <c r="H82" s="50">
        <f>INDEX('Atual 2021 1'!J$5:J$857,MATCH($A82,('Atual 2021 1'!$Z$5:$Z$857),0))</f>
        <v>0</v>
      </c>
      <c r="I82" s="54">
        <f>INDEX('Antigo 2020 2'!J$5:J$857,MATCH($A82,('Atual 2021 1'!$Z$5:$Z$857),0))</f>
        <v>0</v>
      </c>
      <c r="J82" s="50">
        <f>INDEX('Atual 2021 1'!K$5:K$857,MATCH($A82,('Atual 2021 1'!$Z$5:$Z$857),0))</f>
        <v>120</v>
      </c>
      <c r="K82" s="54">
        <f>INDEX('Antigo 2020 2'!K$5:K$857,MATCH($A82,('Atual 2021 1'!$Z$5:$Z$857),0))</f>
        <v>300</v>
      </c>
      <c r="L82" s="50">
        <f>INDEX('Atual 2021 1'!L$5:L$857,MATCH($A82,('Atual 2021 1'!$Z$5:$Z$857),0))</f>
        <v>0</v>
      </c>
      <c r="M82" s="54">
        <f>INDEX('Antigo 2020 2'!L$5:L$857,MATCH($A82,('Atual 2021 1'!$Z$5:$Z$857),0))</f>
        <v>0</v>
      </c>
      <c r="N82" s="50">
        <f>INDEX('Atual 2021 1'!M$5:M$857,MATCH($A82,('Atual 2021 1'!$Z$5:$Z$857),0))</f>
        <v>0</v>
      </c>
      <c r="O82" s="54">
        <f>INDEX('Antigo 2020 2'!M$5:M$857,MATCH($A82,('Atual 2021 1'!$Z$5:$Z$857),0))</f>
        <v>0</v>
      </c>
      <c r="P82" s="50">
        <f>INDEX('Atual 2021 1'!N$5:N$857,MATCH($A82,('Atual 2021 1'!$Z$5:$Z$857),0))</f>
        <v>50</v>
      </c>
      <c r="Q82" s="54">
        <f>INDEX('Antigo 2020 2'!N$5:N$857,MATCH($A82,('Atual 2021 1'!$Z$5:$Z$857),0))</f>
        <v>60</v>
      </c>
      <c r="R82" s="50" t="str">
        <f>INDEX('Atual 2021 1'!O$5:O$857,MATCH($A82,('Atual 2021 1'!$Z$5:$Z$857),0))</f>
        <v>Não</v>
      </c>
      <c r="S82" s="54" t="str">
        <f>INDEX('Antigo 2020 2'!O$5:O$857,MATCH($A82,('Atual 2021 1'!$Z$5:$Z$857),0))</f>
        <v>Não</v>
      </c>
      <c r="T82" s="53" t="e">
        <f>INDEX('Atual 2021 1'!P$5:P$857,MATCH($A82,('Atual 2021 1'!$Z$5:$Z$857),0))</f>
        <v>#DIV/0!</v>
      </c>
      <c r="U82" s="55">
        <f>INDEX('Antigo 2020 2'!P$5:P$857,MATCH($A82,('Atual 2021 1'!$Z$5:$Z$857),0))</f>
        <v>1.8143324630845465E-3</v>
      </c>
    </row>
    <row r="83" spans="1:21">
      <c r="A83" s="16">
        <v>80</v>
      </c>
      <c r="B83" s="51">
        <f>INDEX('Atual 2021 1'!X$5:X$857,MATCH($A83,('Atual 2021 1'!$Z$5:$Z$857),0))</f>
        <v>0</v>
      </c>
      <c r="C83" s="57" t="str">
        <f>INDEX('Atual 2021 1'!A$5:A$857,MATCH($A83,('Atual 2021 1'!$Z$5:$Z$857),0))</f>
        <v>Bom Jardim de Minas</v>
      </c>
      <c r="D83" s="50">
        <f>INDEX('Atual 2021 1'!H$5:H$857,MATCH($A83,('Atual 2021 1'!$Z$5:$Z$857),0))</f>
        <v>330</v>
      </c>
      <c r="E83" s="54">
        <f>INDEX('Antigo 2020 2'!H$5:H$857,MATCH($A83,('Atual 2021 1'!$Z$5:$Z$857),0))</f>
        <v>350</v>
      </c>
      <c r="F83" s="50">
        <f>INDEX('Atual 2021 1'!I$5:I$857,MATCH($A83,('Atual 2021 1'!$Z$5:$Z$857),0))</f>
        <v>80</v>
      </c>
      <c r="G83" s="54">
        <f>INDEX('Antigo 2020 2'!I$5:I$857,MATCH($A83,('Atual 2021 1'!$Z$5:$Z$857),0))</f>
        <v>200</v>
      </c>
      <c r="H83" s="50">
        <f>INDEX('Atual 2021 1'!J$5:J$857,MATCH($A83,('Atual 2021 1'!$Z$5:$Z$857),0))</f>
        <v>0</v>
      </c>
      <c r="I83" s="54">
        <f>INDEX('Antigo 2020 2'!J$5:J$857,MATCH($A83,('Atual 2021 1'!$Z$5:$Z$857),0))</f>
        <v>0</v>
      </c>
      <c r="J83" s="50">
        <f>INDEX('Atual 2021 1'!K$5:K$857,MATCH($A83,('Atual 2021 1'!$Z$5:$Z$857),0))</f>
        <v>92</v>
      </c>
      <c r="K83" s="54">
        <f>INDEX('Antigo 2020 2'!K$5:K$857,MATCH($A83,('Atual 2021 1'!$Z$5:$Z$857),0))</f>
        <v>220</v>
      </c>
      <c r="L83" s="50">
        <f>INDEX('Atual 2021 1'!L$5:L$857,MATCH($A83,('Atual 2021 1'!$Z$5:$Z$857),0))</f>
        <v>5</v>
      </c>
      <c r="M83" s="54">
        <f>INDEX('Antigo 2020 2'!L$5:L$857,MATCH($A83,('Atual 2021 1'!$Z$5:$Z$857),0))</f>
        <v>20</v>
      </c>
      <c r="N83" s="50">
        <f>INDEX('Atual 2021 1'!M$5:M$857,MATCH($A83,('Atual 2021 1'!$Z$5:$Z$857),0))</f>
        <v>0</v>
      </c>
      <c r="O83" s="54">
        <f>INDEX('Antigo 2020 2'!M$5:M$857,MATCH($A83,('Atual 2021 1'!$Z$5:$Z$857),0))</f>
        <v>0</v>
      </c>
      <c r="P83" s="50">
        <f>INDEX('Atual 2021 1'!N$5:N$857,MATCH($A83,('Atual 2021 1'!$Z$5:$Z$857),0))</f>
        <v>21</v>
      </c>
      <c r="Q83" s="54">
        <f>INDEX('Antigo 2020 2'!N$5:N$857,MATCH($A83,('Atual 2021 1'!$Z$5:$Z$857),0))</f>
        <v>33</v>
      </c>
      <c r="R83" s="50" t="str">
        <f>INDEX('Atual 2021 1'!O$5:O$857,MATCH($A83,('Atual 2021 1'!$Z$5:$Z$857),0))</f>
        <v>Não</v>
      </c>
      <c r="S83" s="54" t="str">
        <f>INDEX('Antigo 2020 2'!O$5:O$857,MATCH($A83,('Atual 2021 1'!$Z$5:$Z$857),0))</f>
        <v>Não</v>
      </c>
      <c r="T83" s="53" t="e">
        <f>INDEX('Atual 2021 1'!P$5:P$857,MATCH($A83,('Atual 2021 1'!$Z$5:$Z$857),0))</f>
        <v>#DIV/0!</v>
      </c>
      <c r="U83" s="55">
        <f>INDEX('Antigo 2020 2'!P$5:P$857,MATCH($A83,('Atual 2021 1'!$Z$5:$Z$857),0))</f>
        <v>3.918655877524463E-4</v>
      </c>
    </row>
    <row r="84" spans="1:21">
      <c r="A84" s="16">
        <v>81</v>
      </c>
      <c r="B84" s="51">
        <f>INDEX('Atual 2021 1'!X$5:X$857,MATCH($A84,('Atual 2021 1'!$Z$5:$Z$857),0))</f>
        <v>0</v>
      </c>
      <c r="C84" s="57" t="str">
        <f>INDEX('Atual 2021 1'!A$5:A$857,MATCH($A84,('Atual 2021 1'!$Z$5:$Z$857),0))</f>
        <v>Bom Jesus da Penha</v>
      </c>
      <c r="D84" s="50">
        <f>INDEX('Atual 2021 1'!H$5:H$857,MATCH($A84,('Atual 2021 1'!$Z$5:$Z$857),0))</f>
        <v>1060</v>
      </c>
      <c r="E84" s="54">
        <f>INDEX('Antigo 2020 2'!H$5:H$857,MATCH($A84,('Atual 2021 1'!$Z$5:$Z$857),0))</f>
        <v>1060</v>
      </c>
      <c r="F84" s="50">
        <f>INDEX('Atual 2021 1'!I$5:I$857,MATCH($A84,('Atual 2021 1'!$Z$5:$Z$857),0))</f>
        <v>68</v>
      </c>
      <c r="G84" s="54">
        <f>INDEX('Antigo 2020 2'!I$5:I$857,MATCH($A84,('Atual 2021 1'!$Z$5:$Z$857),0))</f>
        <v>221</v>
      </c>
      <c r="H84" s="50">
        <f>INDEX('Atual 2021 1'!J$5:J$857,MATCH($A84,('Atual 2021 1'!$Z$5:$Z$857),0))</f>
        <v>0</v>
      </c>
      <c r="I84" s="54">
        <f>INDEX('Antigo 2020 2'!J$5:J$857,MATCH($A84,('Atual 2021 1'!$Z$5:$Z$857),0))</f>
        <v>0</v>
      </c>
      <c r="J84" s="50">
        <f>INDEX('Atual 2021 1'!K$5:K$857,MATCH($A84,('Atual 2021 1'!$Z$5:$Z$857),0))</f>
        <v>350</v>
      </c>
      <c r="K84" s="54">
        <f>INDEX('Antigo 2020 2'!K$5:K$857,MATCH($A84,('Atual 2021 1'!$Z$5:$Z$857),0))</f>
        <v>370</v>
      </c>
      <c r="L84" s="50">
        <f>INDEX('Atual 2021 1'!L$5:L$857,MATCH($A84,('Atual 2021 1'!$Z$5:$Z$857),0))</f>
        <v>0</v>
      </c>
      <c r="M84" s="54">
        <f>INDEX('Antigo 2020 2'!L$5:L$857,MATCH($A84,('Atual 2021 1'!$Z$5:$Z$857),0))</f>
        <v>0</v>
      </c>
      <c r="N84" s="50">
        <f>INDEX('Atual 2021 1'!M$5:M$857,MATCH($A84,('Atual 2021 1'!$Z$5:$Z$857),0))</f>
        <v>0</v>
      </c>
      <c r="O84" s="54">
        <f>INDEX('Antigo 2020 2'!M$5:M$857,MATCH($A84,('Atual 2021 1'!$Z$5:$Z$857),0))</f>
        <v>95</v>
      </c>
      <c r="P84" s="50">
        <f>INDEX('Atual 2021 1'!N$5:N$857,MATCH($A84,('Atual 2021 1'!$Z$5:$Z$857),0))</f>
        <v>24</v>
      </c>
      <c r="Q84" s="54">
        <f>INDEX('Antigo 2020 2'!N$5:N$857,MATCH($A84,('Atual 2021 1'!$Z$5:$Z$857),0))</f>
        <v>24</v>
      </c>
      <c r="R84" s="50" t="str">
        <f>INDEX('Atual 2021 1'!O$5:O$857,MATCH($A84,('Atual 2021 1'!$Z$5:$Z$857),0))</f>
        <v>Sim</v>
      </c>
      <c r="S84" s="54" t="str">
        <f>INDEX('Antigo 2020 2'!O$5:O$857,MATCH($A84,('Atual 2021 1'!$Z$5:$Z$857),0))</f>
        <v>Sim</v>
      </c>
      <c r="T84" s="53" t="e">
        <f>INDEX('Atual 2021 1'!P$5:P$857,MATCH($A84,('Atual 2021 1'!$Z$5:$Z$857),0))</f>
        <v>#DIV/0!</v>
      </c>
      <c r="U84" s="55">
        <f>INDEX('Antigo 2020 2'!P$5:P$857,MATCH($A84,('Atual 2021 1'!$Z$5:$Z$857),0))</f>
        <v>1.0790696685173524E-3</v>
      </c>
    </row>
    <row r="85" spans="1:21">
      <c r="A85" s="16">
        <v>82</v>
      </c>
      <c r="B85" s="51">
        <f>INDEX('Atual 2021 1'!X$5:X$857,MATCH($A85,('Atual 2021 1'!$Z$5:$Z$857),0))</f>
        <v>0</v>
      </c>
      <c r="C85" s="57" t="str">
        <f>INDEX('Atual 2021 1'!A$5:A$857,MATCH($A85,('Atual 2021 1'!$Z$5:$Z$857),0))</f>
        <v>Bom Jesus do Amparo</v>
      </c>
      <c r="D85" s="50">
        <f>INDEX('Atual 2021 1'!H$5:H$857,MATCH($A85,('Atual 2021 1'!$Z$5:$Z$857),0))</f>
        <v>50</v>
      </c>
      <c r="E85" s="54">
        <f>INDEX('Antigo 2020 2'!H$5:H$857,MATCH($A85,('Atual 2021 1'!$Z$5:$Z$857),0))</f>
        <v>100</v>
      </c>
      <c r="F85" s="50">
        <f>INDEX('Atual 2021 1'!I$5:I$857,MATCH($A85,('Atual 2021 1'!$Z$5:$Z$857),0))</f>
        <v>56</v>
      </c>
      <c r="G85" s="54">
        <f>INDEX('Antigo 2020 2'!I$5:I$857,MATCH($A85,('Atual 2021 1'!$Z$5:$Z$857),0))</f>
        <v>111</v>
      </c>
      <c r="H85" s="50">
        <f>INDEX('Atual 2021 1'!J$5:J$857,MATCH($A85,('Atual 2021 1'!$Z$5:$Z$857),0))</f>
        <v>0</v>
      </c>
      <c r="I85" s="54">
        <f>INDEX('Antigo 2020 2'!J$5:J$857,MATCH($A85,('Atual 2021 1'!$Z$5:$Z$857),0))</f>
        <v>0</v>
      </c>
      <c r="J85" s="50">
        <f>INDEX('Atual 2021 1'!K$5:K$857,MATCH($A85,('Atual 2021 1'!$Z$5:$Z$857),0))</f>
        <v>0</v>
      </c>
      <c r="K85" s="54">
        <f>INDEX('Antigo 2020 2'!K$5:K$857,MATCH($A85,('Atual 2021 1'!$Z$5:$Z$857),0))</f>
        <v>30</v>
      </c>
      <c r="L85" s="50">
        <f>INDEX('Atual 2021 1'!L$5:L$857,MATCH($A85,('Atual 2021 1'!$Z$5:$Z$857),0))</f>
        <v>14</v>
      </c>
      <c r="M85" s="54">
        <f>INDEX('Antigo 2020 2'!L$5:L$857,MATCH($A85,('Atual 2021 1'!$Z$5:$Z$857),0))</f>
        <v>45</v>
      </c>
      <c r="N85" s="50">
        <f>INDEX('Atual 2021 1'!M$5:M$857,MATCH($A85,('Atual 2021 1'!$Z$5:$Z$857),0))</f>
        <v>12</v>
      </c>
      <c r="O85" s="54">
        <f>INDEX('Antigo 2020 2'!M$5:M$857,MATCH($A85,('Atual 2021 1'!$Z$5:$Z$857),0))</f>
        <v>15</v>
      </c>
      <c r="P85" s="50">
        <f>INDEX('Atual 2021 1'!N$5:N$857,MATCH($A85,('Atual 2021 1'!$Z$5:$Z$857),0))</f>
        <v>8</v>
      </c>
      <c r="Q85" s="54">
        <f>INDEX('Antigo 2020 2'!N$5:N$857,MATCH($A85,('Atual 2021 1'!$Z$5:$Z$857),0))</f>
        <v>15</v>
      </c>
      <c r="R85" s="50" t="str">
        <f>INDEX('Atual 2021 1'!O$5:O$857,MATCH($A85,('Atual 2021 1'!$Z$5:$Z$857),0))</f>
        <v>Não</v>
      </c>
      <c r="S85" s="54" t="str">
        <f>INDEX('Antigo 2020 2'!O$5:O$857,MATCH($A85,('Atual 2021 1'!$Z$5:$Z$857),0))</f>
        <v>Não</v>
      </c>
      <c r="T85" s="53" t="e">
        <f>INDEX('Atual 2021 1'!P$5:P$857,MATCH($A85,('Atual 2021 1'!$Z$5:$Z$857),0))</f>
        <v>#DIV/0!</v>
      </c>
      <c r="U85" s="55">
        <f>INDEX('Antigo 2020 2'!P$5:P$857,MATCH($A85,('Atual 2021 1'!$Z$5:$Z$857),0))</f>
        <v>1.9114554947668164E-4</v>
      </c>
    </row>
    <row r="86" spans="1:21">
      <c r="A86" s="16">
        <v>83</v>
      </c>
      <c r="B86" s="51">
        <f>INDEX('Atual 2021 1'!X$5:X$857,MATCH($A86,('Atual 2021 1'!$Z$5:$Z$857),0))</f>
        <v>0</v>
      </c>
      <c r="C86" s="57" t="str">
        <f>INDEX('Atual 2021 1'!A$5:A$857,MATCH($A86,('Atual 2021 1'!$Z$5:$Z$857),0))</f>
        <v>Bom Jesus do Galho</v>
      </c>
      <c r="D86" s="50">
        <f>INDEX('Atual 2021 1'!H$5:H$857,MATCH($A86,('Atual 2021 1'!$Z$5:$Z$857),0))</f>
        <v>1300</v>
      </c>
      <c r="E86" s="54">
        <f>INDEX('Antigo 2020 2'!H$5:H$857,MATCH($A86,('Atual 2021 1'!$Z$5:$Z$857),0))</f>
        <v>1300</v>
      </c>
      <c r="F86" s="50">
        <f>INDEX('Atual 2021 1'!I$5:I$857,MATCH($A86,('Atual 2021 1'!$Z$5:$Z$857),0))</f>
        <v>104</v>
      </c>
      <c r="G86" s="54">
        <f>INDEX('Antigo 2020 2'!I$5:I$857,MATCH($A86,('Atual 2021 1'!$Z$5:$Z$857),0))</f>
        <v>238</v>
      </c>
      <c r="H86" s="50">
        <f>INDEX('Atual 2021 1'!J$5:J$857,MATCH($A86,('Atual 2021 1'!$Z$5:$Z$857),0))</f>
        <v>0</v>
      </c>
      <c r="I86" s="54">
        <f>INDEX('Antigo 2020 2'!J$5:J$857,MATCH($A86,('Atual 2021 1'!$Z$5:$Z$857),0))</f>
        <v>0</v>
      </c>
      <c r="J86" s="50">
        <f>INDEX('Atual 2021 1'!K$5:K$857,MATCH($A86,('Atual 2021 1'!$Z$5:$Z$857),0))</f>
        <v>102</v>
      </c>
      <c r="K86" s="54">
        <f>INDEX('Antigo 2020 2'!K$5:K$857,MATCH($A86,('Atual 2021 1'!$Z$5:$Z$857),0))</f>
        <v>172</v>
      </c>
      <c r="L86" s="50">
        <f>INDEX('Atual 2021 1'!L$5:L$857,MATCH($A86,('Atual 2021 1'!$Z$5:$Z$857),0))</f>
        <v>0</v>
      </c>
      <c r="M86" s="54">
        <f>INDEX('Antigo 2020 2'!L$5:L$857,MATCH($A86,('Atual 2021 1'!$Z$5:$Z$857),0))</f>
        <v>26</v>
      </c>
      <c r="N86" s="50">
        <f>INDEX('Atual 2021 1'!M$5:M$857,MATCH($A86,('Atual 2021 1'!$Z$5:$Z$857),0))</f>
        <v>0</v>
      </c>
      <c r="O86" s="54">
        <f>INDEX('Antigo 2020 2'!M$5:M$857,MATCH($A86,('Atual 2021 1'!$Z$5:$Z$857),0))</f>
        <v>0</v>
      </c>
      <c r="P86" s="50">
        <f>INDEX('Atual 2021 1'!N$5:N$857,MATCH($A86,('Atual 2021 1'!$Z$5:$Z$857),0))</f>
        <v>32</v>
      </c>
      <c r="Q86" s="54">
        <f>INDEX('Antigo 2020 2'!N$5:N$857,MATCH($A86,('Atual 2021 1'!$Z$5:$Z$857),0))</f>
        <v>50</v>
      </c>
      <c r="R86" s="50" t="str">
        <f>INDEX('Atual 2021 1'!O$5:O$857,MATCH($A86,('Atual 2021 1'!$Z$5:$Z$857),0))</f>
        <v>Sim</v>
      </c>
      <c r="S86" s="54" t="str">
        <f>INDEX('Antigo 2020 2'!O$5:O$857,MATCH($A86,('Atual 2021 1'!$Z$5:$Z$857),0))</f>
        <v>Sim</v>
      </c>
      <c r="T86" s="53" t="e">
        <f>INDEX('Atual 2021 1'!P$5:P$857,MATCH($A86,('Atual 2021 1'!$Z$5:$Z$857),0))</f>
        <v>#DIV/0!</v>
      </c>
      <c r="U86" s="55">
        <f>INDEX('Antigo 2020 2'!P$5:P$857,MATCH($A86,('Atual 2021 1'!$Z$5:$Z$857),0))</f>
        <v>9.8966379994001831E-4</v>
      </c>
    </row>
    <row r="87" spans="1:21">
      <c r="A87" s="16">
        <v>84</v>
      </c>
      <c r="B87" s="51">
        <f>INDEX('Atual 2021 1'!X$5:X$857,MATCH($A87,('Atual 2021 1'!$Z$5:$Z$857),0))</f>
        <v>0</v>
      </c>
      <c r="C87" s="57" t="str">
        <f>INDEX('Atual 2021 1'!A$5:A$857,MATCH($A87,('Atual 2021 1'!$Z$5:$Z$857),0))</f>
        <v>Bom Repouso</v>
      </c>
      <c r="D87" s="50">
        <f>INDEX('Atual 2021 1'!H$5:H$857,MATCH($A87,('Atual 2021 1'!$Z$5:$Z$857),0))</f>
        <v>3800</v>
      </c>
      <c r="E87" s="54">
        <f>INDEX('Antigo 2020 2'!H$5:H$857,MATCH($A87,('Atual 2021 1'!$Z$5:$Z$857),0))</f>
        <v>3600</v>
      </c>
      <c r="F87" s="50">
        <f>INDEX('Atual 2021 1'!I$5:I$857,MATCH($A87,('Atual 2021 1'!$Z$5:$Z$857),0))</f>
        <v>238</v>
      </c>
      <c r="G87" s="54">
        <f>INDEX('Antigo 2020 2'!I$5:I$857,MATCH($A87,('Atual 2021 1'!$Z$5:$Z$857),0))</f>
        <v>504</v>
      </c>
      <c r="H87" s="50">
        <f>INDEX('Atual 2021 1'!J$5:J$857,MATCH($A87,('Atual 2021 1'!$Z$5:$Z$857),0))</f>
        <v>0</v>
      </c>
      <c r="I87" s="54">
        <f>INDEX('Antigo 2020 2'!J$5:J$857,MATCH($A87,('Atual 2021 1'!$Z$5:$Z$857),0))</f>
        <v>0</v>
      </c>
      <c r="J87" s="50">
        <f>INDEX('Atual 2021 1'!K$5:K$857,MATCH($A87,('Atual 2021 1'!$Z$5:$Z$857),0))</f>
        <v>36</v>
      </c>
      <c r="K87" s="54">
        <f>INDEX('Antigo 2020 2'!K$5:K$857,MATCH($A87,('Atual 2021 1'!$Z$5:$Z$857),0))</f>
        <v>36</v>
      </c>
      <c r="L87" s="50">
        <f>INDEX('Atual 2021 1'!L$5:L$857,MATCH($A87,('Atual 2021 1'!$Z$5:$Z$857),0))</f>
        <v>0</v>
      </c>
      <c r="M87" s="54">
        <f>INDEX('Antigo 2020 2'!L$5:L$857,MATCH($A87,('Atual 2021 1'!$Z$5:$Z$857),0))</f>
        <v>0</v>
      </c>
      <c r="N87" s="50">
        <f>INDEX('Atual 2021 1'!M$5:M$857,MATCH($A87,('Atual 2021 1'!$Z$5:$Z$857),0))</f>
        <v>0</v>
      </c>
      <c r="O87" s="54">
        <f>INDEX('Antigo 2020 2'!M$5:M$857,MATCH($A87,('Atual 2021 1'!$Z$5:$Z$857),0))</f>
        <v>0</v>
      </c>
      <c r="P87" s="50">
        <f>INDEX('Atual 2021 1'!N$5:N$857,MATCH($A87,('Atual 2021 1'!$Z$5:$Z$857),0))</f>
        <v>12</v>
      </c>
      <c r="Q87" s="54">
        <f>INDEX('Antigo 2020 2'!N$5:N$857,MATCH($A87,('Atual 2021 1'!$Z$5:$Z$857),0))</f>
        <v>13</v>
      </c>
      <c r="R87" s="50" t="str">
        <f>INDEX('Atual 2021 1'!O$5:O$857,MATCH($A87,('Atual 2021 1'!$Z$5:$Z$857),0))</f>
        <v>Sim</v>
      </c>
      <c r="S87" s="54" t="str">
        <f>INDEX('Antigo 2020 2'!O$5:O$857,MATCH($A87,('Atual 2021 1'!$Z$5:$Z$857),0))</f>
        <v>Sim</v>
      </c>
      <c r="T87" s="53" t="e">
        <f>INDEX('Atual 2021 1'!P$5:P$857,MATCH($A87,('Atual 2021 1'!$Z$5:$Z$857),0))</f>
        <v>#DIV/0!</v>
      </c>
      <c r="U87" s="55">
        <f>INDEX('Antigo 2020 2'!P$5:P$857,MATCH($A87,('Atual 2021 1'!$Z$5:$Z$857),0))</f>
        <v>1.7213883386695266E-3</v>
      </c>
    </row>
    <row r="88" spans="1:21">
      <c r="A88" s="16">
        <v>85</v>
      </c>
      <c r="B88" s="51">
        <f>INDEX('Atual 2021 1'!X$5:X$857,MATCH($A88,('Atual 2021 1'!$Z$5:$Z$857),0))</f>
        <v>0</v>
      </c>
      <c r="C88" s="57" t="str">
        <f>INDEX('Atual 2021 1'!A$5:A$857,MATCH($A88,('Atual 2021 1'!$Z$5:$Z$857),0))</f>
        <v>Bom Sucesso</v>
      </c>
      <c r="D88" s="50">
        <f>INDEX('Atual 2021 1'!H$5:H$857,MATCH($A88,('Atual 2021 1'!$Z$5:$Z$857),0))</f>
        <v>1033</v>
      </c>
      <c r="E88" s="54">
        <f>INDEX('Antigo 2020 2'!H$5:H$857,MATCH($A88,('Atual 2021 1'!$Z$5:$Z$857),0))</f>
        <v>1007</v>
      </c>
      <c r="F88" s="50">
        <f>INDEX('Atual 2021 1'!I$5:I$857,MATCH($A88,('Atual 2021 1'!$Z$5:$Z$857),0))</f>
        <v>271</v>
      </c>
      <c r="G88" s="54">
        <f>INDEX('Antigo 2020 2'!I$5:I$857,MATCH($A88,('Atual 2021 1'!$Z$5:$Z$857),0))</f>
        <v>517</v>
      </c>
      <c r="H88" s="50">
        <f>INDEX('Atual 2021 1'!J$5:J$857,MATCH($A88,('Atual 2021 1'!$Z$5:$Z$857),0))</f>
        <v>0</v>
      </c>
      <c r="I88" s="54">
        <f>INDEX('Antigo 2020 2'!J$5:J$857,MATCH($A88,('Atual 2021 1'!$Z$5:$Z$857),0))</f>
        <v>0</v>
      </c>
      <c r="J88" s="50">
        <f>INDEX('Atual 2021 1'!K$5:K$857,MATCH($A88,('Atual 2021 1'!$Z$5:$Z$857),0))</f>
        <v>89</v>
      </c>
      <c r="K88" s="54">
        <f>INDEX('Antigo 2020 2'!K$5:K$857,MATCH($A88,('Atual 2021 1'!$Z$5:$Z$857),0))</f>
        <v>93</v>
      </c>
      <c r="L88" s="50">
        <f>INDEX('Atual 2021 1'!L$5:L$857,MATCH($A88,('Atual 2021 1'!$Z$5:$Z$857),0))</f>
        <v>55</v>
      </c>
      <c r="M88" s="54">
        <f>INDEX('Antigo 2020 2'!L$5:L$857,MATCH($A88,('Atual 2021 1'!$Z$5:$Z$857),0))</f>
        <v>41</v>
      </c>
      <c r="N88" s="50">
        <f>INDEX('Atual 2021 1'!M$5:M$857,MATCH($A88,('Atual 2021 1'!$Z$5:$Z$857),0))</f>
        <v>25</v>
      </c>
      <c r="O88" s="54">
        <f>INDEX('Antigo 2020 2'!M$5:M$857,MATCH($A88,('Atual 2021 1'!$Z$5:$Z$857),0))</f>
        <v>27</v>
      </c>
      <c r="P88" s="50">
        <f>INDEX('Atual 2021 1'!N$5:N$857,MATCH($A88,('Atual 2021 1'!$Z$5:$Z$857),0))</f>
        <v>109</v>
      </c>
      <c r="Q88" s="54">
        <f>INDEX('Antigo 2020 2'!N$5:N$857,MATCH($A88,('Atual 2021 1'!$Z$5:$Z$857),0))</f>
        <v>106</v>
      </c>
      <c r="R88" s="50" t="str">
        <f>INDEX('Atual 2021 1'!O$5:O$857,MATCH($A88,('Atual 2021 1'!$Z$5:$Z$857),0))</f>
        <v>Não</v>
      </c>
      <c r="S88" s="54" t="str">
        <f>INDEX('Antigo 2020 2'!O$5:O$857,MATCH($A88,('Atual 2021 1'!$Z$5:$Z$857),0))</f>
        <v>Não</v>
      </c>
      <c r="T88" s="53" t="e">
        <f>INDEX('Atual 2021 1'!P$5:P$857,MATCH($A88,('Atual 2021 1'!$Z$5:$Z$857),0))</f>
        <v>#DIV/0!</v>
      </c>
      <c r="U88" s="55">
        <f>INDEX('Antigo 2020 2'!P$5:P$857,MATCH($A88,('Atual 2021 1'!$Z$5:$Z$857),0))</f>
        <v>1.2402060814189846E-3</v>
      </c>
    </row>
    <row r="89" spans="1:21">
      <c r="A89" s="16">
        <v>86</v>
      </c>
      <c r="B89" s="51">
        <f>INDEX('Atual 2021 1'!X$5:X$857,MATCH($A89,('Atual 2021 1'!$Z$5:$Z$857),0))</f>
        <v>0</v>
      </c>
      <c r="C89" s="57" t="str">
        <f>INDEX('Atual 2021 1'!A$5:A$857,MATCH($A89,('Atual 2021 1'!$Z$5:$Z$857),0))</f>
        <v>Bonfim</v>
      </c>
      <c r="D89" s="50">
        <f>INDEX('Atual 2021 1'!H$5:H$857,MATCH($A89,('Atual 2021 1'!$Z$5:$Z$857),0))</f>
        <v>1715</v>
      </c>
      <c r="E89" s="54">
        <f>INDEX('Antigo 2020 2'!H$5:H$857,MATCH($A89,('Atual 2021 1'!$Z$5:$Z$857),0))</f>
        <v>1715</v>
      </c>
      <c r="F89" s="50">
        <f>INDEX('Atual 2021 1'!I$5:I$857,MATCH($A89,('Atual 2021 1'!$Z$5:$Z$857),0))</f>
        <v>51</v>
      </c>
      <c r="G89" s="54">
        <f>INDEX('Antigo 2020 2'!I$5:I$857,MATCH($A89,('Atual 2021 1'!$Z$5:$Z$857),0))</f>
        <v>112</v>
      </c>
      <c r="H89" s="50">
        <f>INDEX('Atual 2021 1'!J$5:J$857,MATCH($A89,('Atual 2021 1'!$Z$5:$Z$857),0))</f>
        <v>0</v>
      </c>
      <c r="I89" s="54">
        <f>INDEX('Antigo 2020 2'!J$5:J$857,MATCH($A89,('Atual 2021 1'!$Z$5:$Z$857),0))</f>
        <v>0</v>
      </c>
      <c r="J89" s="50">
        <f>INDEX('Atual 2021 1'!K$5:K$857,MATCH($A89,('Atual 2021 1'!$Z$5:$Z$857),0))</f>
        <v>500</v>
      </c>
      <c r="K89" s="54">
        <f>INDEX('Antigo 2020 2'!K$5:K$857,MATCH($A89,('Atual 2021 1'!$Z$5:$Z$857),0))</f>
        <v>0</v>
      </c>
      <c r="L89" s="50">
        <f>INDEX('Atual 2021 1'!L$5:L$857,MATCH($A89,('Atual 2021 1'!$Z$5:$Z$857),0))</f>
        <v>0</v>
      </c>
      <c r="M89" s="54">
        <f>INDEX('Antigo 2020 2'!L$5:L$857,MATCH($A89,('Atual 2021 1'!$Z$5:$Z$857),0))</f>
        <v>0</v>
      </c>
      <c r="N89" s="50">
        <f>INDEX('Atual 2021 1'!M$5:M$857,MATCH($A89,('Atual 2021 1'!$Z$5:$Z$857),0))</f>
        <v>40</v>
      </c>
      <c r="O89" s="54">
        <f>INDEX('Antigo 2020 2'!M$5:M$857,MATCH($A89,('Atual 2021 1'!$Z$5:$Z$857),0))</f>
        <v>0</v>
      </c>
      <c r="P89" s="50">
        <f>INDEX('Atual 2021 1'!N$5:N$857,MATCH($A89,('Atual 2021 1'!$Z$5:$Z$857),0))</f>
        <v>0</v>
      </c>
      <c r="Q89" s="54">
        <f>INDEX('Antigo 2020 2'!N$5:N$857,MATCH($A89,('Atual 2021 1'!$Z$5:$Z$857),0))</f>
        <v>0</v>
      </c>
      <c r="R89" s="50" t="str">
        <f>INDEX('Atual 2021 1'!O$5:O$857,MATCH($A89,('Atual 2021 1'!$Z$5:$Z$857),0))</f>
        <v>Sim</v>
      </c>
      <c r="S89" s="54" t="str">
        <f>INDEX('Antigo 2020 2'!O$5:O$857,MATCH($A89,('Atual 2021 1'!$Z$5:$Z$857),0))</f>
        <v>Não</v>
      </c>
      <c r="T89" s="53" t="e">
        <f>INDEX('Atual 2021 1'!P$5:P$857,MATCH($A89,('Atual 2021 1'!$Z$5:$Z$857),0))</f>
        <v>#DIV/0!</v>
      </c>
      <c r="U89" s="55">
        <f>INDEX('Antigo 2020 2'!P$5:P$857,MATCH($A89,('Atual 2021 1'!$Z$5:$Z$857),0))</f>
        <v>7.5332957879440429E-4</v>
      </c>
    </row>
    <row r="90" spans="1:21">
      <c r="A90" s="16">
        <v>87</v>
      </c>
      <c r="B90" s="51">
        <f>INDEX('Atual 2021 1'!X$5:X$857,MATCH($A90,('Atual 2021 1'!$Z$5:$Z$857),0))</f>
        <v>0</v>
      </c>
      <c r="C90" s="57" t="str">
        <f>INDEX('Atual 2021 1'!A$5:A$857,MATCH($A90,('Atual 2021 1'!$Z$5:$Z$857),0))</f>
        <v>Bonfinópolis de Minas</v>
      </c>
      <c r="D90" s="50">
        <f>INDEX('Atual 2021 1'!H$5:H$857,MATCH($A90,('Atual 2021 1'!$Z$5:$Z$857),0))</f>
        <v>516</v>
      </c>
      <c r="E90" s="54">
        <f>INDEX('Antigo 2020 2'!H$5:H$857,MATCH($A90,('Atual 2021 1'!$Z$5:$Z$857),0))</f>
        <v>534</v>
      </c>
      <c r="F90" s="50">
        <f>INDEX('Atual 2021 1'!I$5:I$857,MATCH($A90,('Atual 2021 1'!$Z$5:$Z$857),0))</f>
        <v>168</v>
      </c>
      <c r="G90" s="54">
        <f>INDEX('Antigo 2020 2'!I$5:I$857,MATCH($A90,('Atual 2021 1'!$Z$5:$Z$857),0))</f>
        <v>417</v>
      </c>
      <c r="H90" s="50">
        <f>INDEX('Atual 2021 1'!J$5:J$857,MATCH($A90,('Atual 2021 1'!$Z$5:$Z$857),0))</f>
        <v>18</v>
      </c>
      <c r="I90" s="54">
        <f>INDEX('Antigo 2020 2'!J$5:J$857,MATCH($A90,('Atual 2021 1'!$Z$5:$Z$857),0))</f>
        <v>32</v>
      </c>
      <c r="J90" s="50">
        <f>INDEX('Atual 2021 1'!K$5:K$857,MATCH($A90,('Atual 2021 1'!$Z$5:$Z$857),0))</f>
        <v>140</v>
      </c>
      <c r="K90" s="54">
        <f>INDEX('Antigo 2020 2'!K$5:K$857,MATCH($A90,('Atual 2021 1'!$Z$5:$Z$857),0))</f>
        <v>142</v>
      </c>
      <c r="L90" s="50">
        <f>INDEX('Atual 2021 1'!L$5:L$857,MATCH($A90,('Atual 2021 1'!$Z$5:$Z$857),0))</f>
        <v>45</v>
      </c>
      <c r="M90" s="54">
        <f>INDEX('Antigo 2020 2'!L$5:L$857,MATCH($A90,('Atual 2021 1'!$Z$5:$Z$857),0))</f>
        <v>50</v>
      </c>
      <c r="N90" s="50">
        <f>INDEX('Atual 2021 1'!M$5:M$857,MATCH($A90,('Atual 2021 1'!$Z$5:$Z$857),0))</f>
        <v>35</v>
      </c>
      <c r="O90" s="54">
        <f>INDEX('Antigo 2020 2'!M$5:M$857,MATCH($A90,('Atual 2021 1'!$Z$5:$Z$857),0))</f>
        <v>36</v>
      </c>
      <c r="P90" s="50">
        <f>INDEX('Atual 2021 1'!N$5:N$857,MATCH($A90,('Atual 2021 1'!$Z$5:$Z$857),0))</f>
        <v>110</v>
      </c>
      <c r="Q90" s="54">
        <f>INDEX('Antigo 2020 2'!N$5:N$857,MATCH($A90,('Atual 2021 1'!$Z$5:$Z$857),0))</f>
        <v>110</v>
      </c>
      <c r="R90" s="50" t="str">
        <f>INDEX('Atual 2021 1'!O$5:O$857,MATCH($A90,('Atual 2021 1'!$Z$5:$Z$857),0))</f>
        <v>Sim</v>
      </c>
      <c r="S90" s="54" t="str">
        <f>INDEX('Antigo 2020 2'!O$5:O$857,MATCH($A90,('Atual 2021 1'!$Z$5:$Z$857),0))</f>
        <v>Não</v>
      </c>
      <c r="T90" s="53" t="e">
        <f>INDEX('Atual 2021 1'!P$5:P$857,MATCH($A90,('Atual 2021 1'!$Z$5:$Z$857),0))</f>
        <v>#DIV/0!</v>
      </c>
      <c r="U90" s="55">
        <f>INDEX('Antigo 2020 2'!P$5:P$857,MATCH($A90,('Atual 2021 1'!$Z$5:$Z$857),0))</f>
        <v>2.0947293039537754E-3</v>
      </c>
    </row>
    <row r="91" spans="1:21">
      <c r="A91" s="16">
        <v>88</v>
      </c>
      <c r="B91" s="51">
        <f>INDEX('Atual 2021 1'!X$5:X$857,MATCH($A91,('Atual 2021 1'!$Z$5:$Z$857),0))</f>
        <v>0</v>
      </c>
      <c r="C91" s="57" t="str">
        <f>INDEX('Atual 2021 1'!A$5:A$857,MATCH($A91,('Atual 2021 1'!$Z$5:$Z$857),0))</f>
        <v>Bonito de Minas</v>
      </c>
      <c r="D91" s="50">
        <f>INDEX('Atual 2021 1'!H$5:H$857,MATCH($A91,('Atual 2021 1'!$Z$5:$Z$857),0))</f>
        <v>3500</v>
      </c>
      <c r="E91" s="54">
        <f>INDEX('Antigo 2020 2'!H$5:H$857,MATCH($A91,('Atual 2021 1'!$Z$5:$Z$857),0))</f>
        <v>3500</v>
      </c>
      <c r="F91" s="50">
        <f>INDEX('Atual 2021 1'!I$5:I$857,MATCH($A91,('Atual 2021 1'!$Z$5:$Z$857),0))</f>
        <v>88</v>
      </c>
      <c r="G91" s="54">
        <f>INDEX('Antigo 2020 2'!I$5:I$857,MATCH($A91,('Atual 2021 1'!$Z$5:$Z$857),0))</f>
        <v>673</v>
      </c>
      <c r="H91" s="50">
        <f>INDEX('Atual 2021 1'!J$5:J$857,MATCH($A91,('Atual 2021 1'!$Z$5:$Z$857),0))</f>
        <v>0</v>
      </c>
      <c r="I91" s="54">
        <f>INDEX('Antigo 2020 2'!J$5:J$857,MATCH($A91,('Atual 2021 1'!$Z$5:$Z$857),0))</f>
        <v>0</v>
      </c>
      <c r="J91" s="50">
        <f>INDEX('Atual 2021 1'!K$5:K$857,MATCH($A91,('Atual 2021 1'!$Z$5:$Z$857),0))</f>
        <v>250</v>
      </c>
      <c r="K91" s="54">
        <f>INDEX('Antigo 2020 2'!K$5:K$857,MATCH($A91,('Atual 2021 1'!$Z$5:$Z$857),0))</f>
        <v>250</v>
      </c>
      <c r="L91" s="50">
        <f>INDEX('Atual 2021 1'!L$5:L$857,MATCH($A91,('Atual 2021 1'!$Z$5:$Z$857),0))</f>
        <v>0</v>
      </c>
      <c r="M91" s="54">
        <f>INDEX('Antigo 2020 2'!L$5:L$857,MATCH($A91,('Atual 2021 1'!$Z$5:$Z$857),0))</f>
        <v>0</v>
      </c>
      <c r="N91" s="50">
        <f>INDEX('Atual 2021 1'!M$5:M$857,MATCH($A91,('Atual 2021 1'!$Z$5:$Z$857),0))</f>
        <v>0</v>
      </c>
      <c r="O91" s="54">
        <f>INDEX('Antigo 2020 2'!M$5:M$857,MATCH($A91,('Atual 2021 1'!$Z$5:$Z$857),0))</f>
        <v>0</v>
      </c>
      <c r="P91" s="50">
        <f>INDEX('Atual 2021 1'!N$5:N$857,MATCH($A91,('Atual 2021 1'!$Z$5:$Z$857),0))</f>
        <v>20</v>
      </c>
      <c r="Q91" s="54">
        <f>INDEX('Antigo 2020 2'!N$5:N$857,MATCH($A91,('Atual 2021 1'!$Z$5:$Z$857),0))</f>
        <v>20</v>
      </c>
      <c r="R91" s="50" t="str">
        <f>INDEX('Atual 2021 1'!O$5:O$857,MATCH($A91,('Atual 2021 1'!$Z$5:$Z$857),0))</f>
        <v>Sim</v>
      </c>
      <c r="S91" s="54" t="str">
        <f>INDEX('Antigo 2020 2'!O$5:O$857,MATCH($A91,('Atual 2021 1'!$Z$5:$Z$857),0))</f>
        <v>Sim</v>
      </c>
      <c r="T91" s="53" t="e">
        <f>INDEX('Atual 2021 1'!P$5:P$857,MATCH($A91,('Atual 2021 1'!$Z$5:$Z$857),0))</f>
        <v>#DIV/0!</v>
      </c>
      <c r="U91" s="55">
        <f>INDEX('Antigo 2020 2'!P$5:P$857,MATCH($A91,('Atual 2021 1'!$Z$5:$Z$857),0))</f>
        <v>1.7490446675891456E-3</v>
      </c>
    </row>
    <row r="92" spans="1:21">
      <c r="A92" s="16">
        <v>89</v>
      </c>
      <c r="B92" s="51">
        <f>INDEX('Atual 2021 1'!X$5:X$857,MATCH($A92,('Atual 2021 1'!$Z$5:$Z$857),0))</f>
        <v>0</v>
      </c>
      <c r="C92" s="57" t="str">
        <f>INDEX('Atual 2021 1'!A$5:A$857,MATCH($A92,('Atual 2021 1'!$Z$5:$Z$857),0))</f>
        <v>Borda da Mata</v>
      </c>
      <c r="D92" s="50">
        <f>INDEX('Atual 2021 1'!H$5:H$857,MATCH($A92,('Atual 2021 1'!$Z$5:$Z$857),0))</f>
        <v>142</v>
      </c>
      <c r="E92" s="54">
        <f>INDEX('Antigo 2020 2'!H$5:H$857,MATCH($A92,('Atual 2021 1'!$Z$5:$Z$857),0))</f>
        <v>730</v>
      </c>
      <c r="F92" s="50">
        <f>INDEX('Atual 2021 1'!I$5:I$857,MATCH($A92,('Atual 2021 1'!$Z$5:$Z$857),0))</f>
        <v>0</v>
      </c>
      <c r="G92" s="54" t="str">
        <f>INDEX('Antigo 2020 2'!I$5:I$857,MATCH($A92,('Atual 2021 1'!$Z$5:$Z$857),0))</f>
        <v/>
      </c>
      <c r="H92" s="50">
        <f>INDEX('Atual 2021 1'!J$5:J$857,MATCH($A92,('Atual 2021 1'!$Z$5:$Z$857),0))</f>
        <v>0</v>
      </c>
      <c r="I92" s="54">
        <f>INDEX('Antigo 2020 2'!J$5:J$857,MATCH($A92,('Atual 2021 1'!$Z$5:$Z$857),0))</f>
        <v>0</v>
      </c>
      <c r="J92" s="50">
        <f>INDEX('Atual 2021 1'!K$5:K$857,MATCH($A92,('Atual 2021 1'!$Z$5:$Z$857),0))</f>
        <v>0</v>
      </c>
      <c r="K92" s="54">
        <f>INDEX('Antigo 2020 2'!K$5:K$857,MATCH($A92,('Atual 2021 1'!$Z$5:$Z$857),0))</f>
        <v>0</v>
      </c>
      <c r="L92" s="50">
        <f>INDEX('Atual 2021 1'!L$5:L$857,MATCH($A92,('Atual 2021 1'!$Z$5:$Z$857),0))</f>
        <v>0</v>
      </c>
      <c r="M92" s="54">
        <f>INDEX('Antigo 2020 2'!L$5:L$857,MATCH($A92,('Atual 2021 1'!$Z$5:$Z$857),0))</f>
        <v>0</v>
      </c>
      <c r="N92" s="50">
        <f>INDEX('Atual 2021 1'!M$5:M$857,MATCH($A92,('Atual 2021 1'!$Z$5:$Z$857),0))</f>
        <v>0</v>
      </c>
      <c r="O92" s="54">
        <f>INDEX('Antigo 2020 2'!M$5:M$857,MATCH($A92,('Atual 2021 1'!$Z$5:$Z$857),0))</f>
        <v>0</v>
      </c>
      <c r="P92" s="50">
        <f>INDEX('Atual 2021 1'!N$5:N$857,MATCH($A92,('Atual 2021 1'!$Z$5:$Z$857),0))</f>
        <v>0</v>
      </c>
      <c r="Q92" s="54">
        <f>INDEX('Antigo 2020 2'!N$5:N$857,MATCH($A92,('Atual 2021 1'!$Z$5:$Z$857),0))</f>
        <v>0</v>
      </c>
      <c r="R92" s="50" t="str">
        <f>INDEX('Atual 2021 1'!O$5:O$857,MATCH($A92,('Atual 2021 1'!$Z$5:$Z$857),0))</f>
        <v>Não</v>
      </c>
      <c r="S92" s="54" t="str">
        <f>INDEX('Antigo 2020 2'!O$5:O$857,MATCH($A92,('Atual 2021 1'!$Z$5:$Z$857),0))</f>
        <v>Não</v>
      </c>
      <c r="T92" s="53" t="e">
        <f>INDEX('Atual 2021 1'!P$5:P$857,MATCH($A92,('Atual 2021 1'!$Z$5:$Z$857),0))</f>
        <v>#DIV/0!</v>
      </c>
      <c r="U92" s="55">
        <f>INDEX('Antigo 2020 2'!P$5:P$857,MATCH($A92,('Atual 2021 1'!$Z$5:$Z$857),0))</f>
        <v>2.8774917249129454E-4</v>
      </c>
    </row>
    <row r="93" spans="1:21">
      <c r="A93" s="16">
        <v>90</v>
      </c>
      <c r="B93" s="51">
        <f>INDEX('Atual 2021 1'!X$5:X$857,MATCH($A93,('Atual 2021 1'!$Z$5:$Z$857),0))</f>
        <v>0</v>
      </c>
      <c r="C93" s="57" t="str">
        <f>INDEX('Atual 2021 1'!A$5:A$857,MATCH($A93,('Atual 2021 1'!$Z$5:$Z$857),0))</f>
        <v>Botelhos</v>
      </c>
      <c r="D93" s="50">
        <f>INDEX('Atual 2021 1'!H$5:H$857,MATCH($A93,('Atual 2021 1'!$Z$5:$Z$857),0))</f>
        <v>549</v>
      </c>
      <c r="E93" s="54">
        <f>INDEX('Antigo 2020 2'!H$5:H$857,MATCH($A93,('Atual 2021 1'!$Z$5:$Z$857),0))</f>
        <v>549</v>
      </c>
      <c r="F93" s="50">
        <f>INDEX('Atual 2021 1'!I$5:I$857,MATCH($A93,('Atual 2021 1'!$Z$5:$Z$857),0))</f>
        <v>0</v>
      </c>
      <c r="G93" s="54" t="str">
        <f>INDEX('Antigo 2020 2'!I$5:I$857,MATCH($A93,('Atual 2021 1'!$Z$5:$Z$857),0))</f>
        <v/>
      </c>
      <c r="H93" s="50">
        <f>INDEX('Atual 2021 1'!J$5:J$857,MATCH($A93,('Atual 2021 1'!$Z$5:$Z$857),0))</f>
        <v>0</v>
      </c>
      <c r="I93" s="54">
        <f>INDEX('Antigo 2020 2'!J$5:J$857,MATCH($A93,('Atual 2021 1'!$Z$5:$Z$857),0))</f>
        <v>0</v>
      </c>
      <c r="J93" s="50">
        <f>INDEX('Atual 2021 1'!K$5:K$857,MATCH($A93,('Atual 2021 1'!$Z$5:$Z$857),0))</f>
        <v>0</v>
      </c>
      <c r="K93" s="54">
        <f>INDEX('Antigo 2020 2'!K$5:K$857,MATCH($A93,('Atual 2021 1'!$Z$5:$Z$857),0))</f>
        <v>0</v>
      </c>
      <c r="L93" s="50">
        <f>INDEX('Atual 2021 1'!L$5:L$857,MATCH($A93,('Atual 2021 1'!$Z$5:$Z$857),0))</f>
        <v>0</v>
      </c>
      <c r="M93" s="54">
        <f>INDEX('Antigo 2020 2'!L$5:L$857,MATCH($A93,('Atual 2021 1'!$Z$5:$Z$857),0))</f>
        <v>0</v>
      </c>
      <c r="N93" s="50">
        <f>INDEX('Atual 2021 1'!M$5:M$857,MATCH($A93,('Atual 2021 1'!$Z$5:$Z$857),0))</f>
        <v>0</v>
      </c>
      <c r="O93" s="54">
        <f>INDEX('Antigo 2020 2'!M$5:M$857,MATCH($A93,('Atual 2021 1'!$Z$5:$Z$857),0))</f>
        <v>0</v>
      </c>
      <c r="P93" s="50">
        <f>INDEX('Atual 2021 1'!N$5:N$857,MATCH($A93,('Atual 2021 1'!$Z$5:$Z$857),0))</f>
        <v>143</v>
      </c>
      <c r="Q93" s="54">
        <f>INDEX('Antigo 2020 2'!N$5:N$857,MATCH($A93,('Atual 2021 1'!$Z$5:$Z$857),0))</f>
        <v>132</v>
      </c>
      <c r="R93" s="50" t="str">
        <f>INDEX('Atual 2021 1'!O$5:O$857,MATCH($A93,('Atual 2021 1'!$Z$5:$Z$857),0))</f>
        <v>Sim</v>
      </c>
      <c r="S93" s="54" t="str">
        <f>INDEX('Antigo 2020 2'!O$5:O$857,MATCH($A93,('Atual 2021 1'!$Z$5:$Z$857),0))</f>
        <v>Sim</v>
      </c>
      <c r="T93" s="53" t="e">
        <f>INDEX('Atual 2021 1'!P$5:P$857,MATCH($A93,('Atual 2021 1'!$Z$5:$Z$857),0))</f>
        <v>#DIV/0!</v>
      </c>
      <c r="U93" s="55">
        <f>INDEX('Antigo 2020 2'!P$5:P$857,MATCH($A93,('Atual 2021 1'!$Z$5:$Z$857),0))</f>
        <v>7.1587425503914293E-4</v>
      </c>
    </row>
    <row r="94" spans="1:21">
      <c r="A94" s="16">
        <v>91</v>
      </c>
      <c r="B94" s="51">
        <f>INDEX('Atual 2021 1'!X$5:X$857,MATCH($A94,('Atual 2021 1'!$Z$5:$Z$857),0))</f>
        <v>0</v>
      </c>
      <c r="C94" s="57" t="str">
        <f>INDEX('Atual 2021 1'!A$5:A$857,MATCH($A94,('Atual 2021 1'!$Z$5:$Z$857),0))</f>
        <v>Botumirim</v>
      </c>
      <c r="D94" s="50">
        <f>INDEX('Atual 2021 1'!H$5:H$857,MATCH($A94,('Atual 2021 1'!$Z$5:$Z$857),0))</f>
        <v>1200</v>
      </c>
      <c r="E94" s="54">
        <f>INDEX('Antigo 2020 2'!H$5:H$857,MATCH($A94,('Atual 2021 1'!$Z$5:$Z$857),0))</f>
        <v>1200</v>
      </c>
      <c r="F94" s="50">
        <f>INDEX('Atual 2021 1'!I$5:I$857,MATCH($A94,('Atual 2021 1'!$Z$5:$Z$857),0))</f>
        <v>399</v>
      </c>
      <c r="G94" s="54">
        <f>INDEX('Antigo 2020 2'!I$5:I$857,MATCH($A94,('Atual 2021 1'!$Z$5:$Z$857),0))</f>
        <v>721</v>
      </c>
      <c r="H94" s="50">
        <f>INDEX('Atual 2021 1'!J$5:J$857,MATCH($A94,('Atual 2021 1'!$Z$5:$Z$857),0))</f>
        <v>0</v>
      </c>
      <c r="I94" s="54">
        <f>INDEX('Antigo 2020 2'!J$5:J$857,MATCH($A94,('Atual 2021 1'!$Z$5:$Z$857),0))</f>
        <v>0</v>
      </c>
      <c r="J94" s="50">
        <f>INDEX('Atual 2021 1'!K$5:K$857,MATCH($A94,('Atual 2021 1'!$Z$5:$Z$857),0))</f>
        <v>410</v>
      </c>
      <c r="K94" s="54">
        <f>INDEX('Antigo 2020 2'!K$5:K$857,MATCH($A94,('Atual 2021 1'!$Z$5:$Z$857),0))</f>
        <v>700</v>
      </c>
      <c r="L94" s="50">
        <f>INDEX('Atual 2021 1'!L$5:L$857,MATCH($A94,('Atual 2021 1'!$Z$5:$Z$857),0))</f>
        <v>0</v>
      </c>
      <c r="M94" s="54">
        <f>INDEX('Antigo 2020 2'!L$5:L$857,MATCH($A94,('Atual 2021 1'!$Z$5:$Z$857),0))</f>
        <v>0</v>
      </c>
      <c r="N94" s="50">
        <f>INDEX('Atual 2021 1'!M$5:M$857,MATCH($A94,('Atual 2021 1'!$Z$5:$Z$857),0))</f>
        <v>0</v>
      </c>
      <c r="O94" s="54">
        <f>INDEX('Antigo 2020 2'!M$5:M$857,MATCH($A94,('Atual 2021 1'!$Z$5:$Z$857),0))</f>
        <v>0</v>
      </c>
      <c r="P94" s="50">
        <f>INDEX('Atual 2021 1'!N$5:N$857,MATCH($A94,('Atual 2021 1'!$Z$5:$Z$857),0))</f>
        <v>30</v>
      </c>
      <c r="Q94" s="54">
        <f>INDEX('Antigo 2020 2'!N$5:N$857,MATCH($A94,('Atual 2021 1'!$Z$5:$Z$857),0))</f>
        <v>35</v>
      </c>
      <c r="R94" s="50" t="str">
        <f>INDEX('Atual 2021 1'!O$5:O$857,MATCH($A94,('Atual 2021 1'!$Z$5:$Z$857),0))</f>
        <v>Sim</v>
      </c>
      <c r="S94" s="54" t="str">
        <f>INDEX('Antigo 2020 2'!O$5:O$857,MATCH($A94,('Atual 2021 1'!$Z$5:$Z$857),0))</f>
        <v>Sim</v>
      </c>
      <c r="T94" s="53" t="e">
        <f>INDEX('Atual 2021 1'!P$5:P$857,MATCH($A94,('Atual 2021 1'!$Z$5:$Z$857),0))</f>
        <v>#DIV/0!</v>
      </c>
      <c r="U94" s="55">
        <f>INDEX('Antigo 2020 2'!P$5:P$857,MATCH($A94,('Atual 2021 1'!$Z$5:$Z$857),0))</f>
        <v>1.2980216804348349E-3</v>
      </c>
    </row>
    <row r="95" spans="1:21">
      <c r="A95" s="16">
        <v>92</v>
      </c>
      <c r="B95" s="51">
        <f>INDEX('Atual 2021 1'!X$5:X$857,MATCH($A95,('Atual 2021 1'!$Z$5:$Z$857),0))</f>
        <v>0</v>
      </c>
      <c r="C95" s="57" t="str">
        <f>INDEX('Atual 2021 1'!A$5:A$857,MATCH($A95,('Atual 2021 1'!$Z$5:$Z$857),0))</f>
        <v>Brás Pires</v>
      </c>
      <c r="D95" s="50">
        <f>INDEX('Atual 2021 1'!H$5:H$857,MATCH($A95,('Atual 2021 1'!$Z$5:$Z$857),0))</f>
        <v>631</v>
      </c>
      <c r="E95" s="54">
        <f>INDEX('Antigo 2020 2'!H$5:H$857,MATCH($A95,('Atual 2021 1'!$Z$5:$Z$857),0))</f>
        <v>631</v>
      </c>
      <c r="F95" s="50">
        <f>INDEX('Atual 2021 1'!I$5:I$857,MATCH($A95,('Atual 2021 1'!$Z$5:$Z$857),0))</f>
        <v>172</v>
      </c>
      <c r="G95" s="54">
        <f>INDEX('Antigo 2020 2'!I$5:I$857,MATCH($A95,('Atual 2021 1'!$Z$5:$Z$857),0))</f>
        <v>287</v>
      </c>
      <c r="H95" s="50">
        <f>INDEX('Atual 2021 1'!J$5:J$857,MATCH($A95,('Atual 2021 1'!$Z$5:$Z$857),0))</f>
        <v>0</v>
      </c>
      <c r="I95" s="54">
        <f>INDEX('Antigo 2020 2'!J$5:J$857,MATCH($A95,('Atual 2021 1'!$Z$5:$Z$857),0))</f>
        <v>0</v>
      </c>
      <c r="J95" s="50">
        <f>INDEX('Atual 2021 1'!K$5:K$857,MATCH($A95,('Atual 2021 1'!$Z$5:$Z$857),0))</f>
        <v>90</v>
      </c>
      <c r="K95" s="54">
        <f>INDEX('Antigo 2020 2'!K$5:K$857,MATCH($A95,('Atual 2021 1'!$Z$5:$Z$857),0))</f>
        <v>178</v>
      </c>
      <c r="L95" s="50">
        <f>INDEX('Atual 2021 1'!L$5:L$857,MATCH($A95,('Atual 2021 1'!$Z$5:$Z$857),0))</f>
        <v>30</v>
      </c>
      <c r="M95" s="54">
        <f>INDEX('Antigo 2020 2'!L$5:L$857,MATCH($A95,('Atual 2021 1'!$Z$5:$Z$857),0))</f>
        <v>38</v>
      </c>
      <c r="N95" s="50">
        <f>INDEX('Atual 2021 1'!M$5:M$857,MATCH($A95,('Atual 2021 1'!$Z$5:$Z$857),0))</f>
        <v>0</v>
      </c>
      <c r="O95" s="54">
        <f>INDEX('Antigo 2020 2'!M$5:M$857,MATCH($A95,('Atual 2021 1'!$Z$5:$Z$857),0))</f>
        <v>0</v>
      </c>
      <c r="P95" s="50">
        <f>INDEX('Atual 2021 1'!N$5:N$857,MATCH($A95,('Atual 2021 1'!$Z$5:$Z$857),0))</f>
        <v>7</v>
      </c>
      <c r="Q95" s="54">
        <f>INDEX('Antigo 2020 2'!N$5:N$857,MATCH($A95,('Atual 2021 1'!$Z$5:$Z$857),0))</f>
        <v>2</v>
      </c>
      <c r="R95" s="50" t="str">
        <f>INDEX('Atual 2021 1'!O$5:O$857,MATCH($A95,('Atual 2021 1'!$Z$5:$Z$857),0))</f>
        <v>Sim</v>
      </c>
      <c r="S95" s="54" t="str">
        <f>INDEX('Antigo 2020 2'!O$5:O$857,MATCH($A95,('Atual 2021 1'!$Z$5:$Z$857),0))</f>
        <v>Sim</v>
      </c>
      <c r="T95" s="53" t="e">
        <f>INDEX('Atual 2021 1'!P$5:P$857,MATCH($A95,('Atual 2021 1'!$Z$5:$Z$857),0))</f>
        <v>#DIV/0!</v>
      </c>
      <c r="U95" s="55">
        <f>INDEX('Antigo 2020 2'!P$5:P$857,MATCH($A95,('Atual 2021 1'!$Z$5:$Z$857),0))</f>
        <v>7.4631089567306894E-4</v>
      </c>
    </row>
    <row r="96" spans="1:21">
      <c r="A96" s="16">
        <v>93</v>
      </c>
      <c r="B96" s="51">
        <f>INDEX('Atual 2021 1'!X$5:X$857,MATCH($A96,('Atual 2021 1'!$Z$5:$Z$857),0))</f>
        <v>0</v>
      </c>
      <c r="C96" s="57" t="str">
        <f>INDEX('Atual 2021 1'!A$5:A$857,MATCH($A96,('Atual 2021 1'!$Z$5:$Z$857),0))</f>
        <v>Brasilândia de Minas</v>
      </c>
      <c r="D96" s="50">
        <f>INDEX('Atual 2021 1'!H$5:H$857,MATCH($A96,('Atual 2021 1'!$Z$5:$Z$857),0))</f>
        <v>548</v>
      </c>
      <c r="E96" s="54">
        <f>INDEX('Antigo 2020 2'!H$5:H$857,MATCH($A96,('Atual 2021 1'!$Z$5:$Z$857),0))</f>
        <v>582</v>
      </c>
      <c r="F96" s="50">
        <f>INDEX('Atual 2021 1'!I$5:I$857,MATCH($A96,('Atual 2021 1'!$Z$5:$Z$857),0))</f>
        <v>86</v>
      </c>
      <c r="G96" s="54">
        <f>INDEX('Antigo 2020 2'!I$5:I$857,MATCH($A96,('Atual 2021 1'!$Z$5:$Z$857),0))</f>
        <v>180</v>
      </c>
      <c r="H96" s="50">
        <f>INDEX('Atual 2021 1'!J$5:J$857,MATCH($A96,('Atual 2021 1'!$Z$5:$Z$857),0))</f>
        <v>0</v>
      </c>
      <c r="I96" s="54">
        <f>INDEX('Antigo 2020 2'!J$5:J$857,MATCH($A96,('Atual 2021 1'!$Z$5:$Z$857),0))</f>
        <v>0</v>
      </c>
      <c r="J96" s="50">
        <f>INDEX('Atual 2021 1'!K$5:K$857,MATCH($A96,('Atual 2021 1'!$Z$5:$Z$857),0))</f>
        <v>300</v>
      </c>
      <c r="K96" s="54">
        <f>INDEX('Antigo 2020 2'!K$5:K$857,MATCH($A96,('Atual 2021 1'!$Z$5:$Z$857),0))</f>
        <v>300</v>
      </c>
      <c r="L96" s="50">
        <f>INDEX('Atual 2021 1'!L$5:L$857,MATCH($A96,('Atual 2021 1'!$Z$5:$Z$857),0))</f>
        <v>0</v>
      </c>
      <c r="M96" s="54">
        <f>INDEX('Antigo 2020 2'!L$5:L$857,MATCH($A96,('Atual 2021 1'!$Z$5:$Z$857),0))</f>
        <v>0</v>
      </c>
      <c r="N96" s="50">
        <f>INDEX('Atual 2021 1'!M$5:M$857,MATCH($A96,('Atual 2021 1'!$Z$5:$Z$857),0))</f>
        <v>10</v>
      </c>
      <c r="O96" s="54">
        <f>INDEX('Antigo 2020 2'!M$5:M$857,MATCH($A96,('Atual 2021 1'!$Z$5:$Z$857),0))</f>
        <v>0</v>
      </c>
      <c r="P96" s="50">
        <f>INDEX('Atual 2021 1'!N$5:N$857,MATCH($A96,('Atual 2021 1'!$Z$5:$Z$857),0))</f>
        <v>50</v>
      </c>
      <c r="Q96" s="54">
        <f>INDEX('Antigo 2020 2'!N$5:N$857,MATCH($A96,('Atual 2021 1'!$Z$5:$Z$857),0))</f>
        <v>70</v>
      </c>
      <c r="R96" s="50" t="str">
        <f>INDEX('Atual 2021 1'!O$5:O$857,MATCH($A96,('Atual 2021 1'!$Z$5:$Z$857),0))</f>
        <v>Não</v>
      </c>
      <c r="S96" s="54" t="str">
        <f>INDEX('Antigo 2020 2'!O$5:O$857,MATCH($A96,('Atual 2021 1'!$Z$5:$Z$857),0))</f>
        <v>Não</v>
      </c>
      <c r="T96" s="53" t="e">
        <f>INDEX('Atual 2021 1'!P$5:P$857,MATCH($A96,('Atual 2021 1'!$Z$5:$Z$857),0))</f>
        <v>#DIV/0!</v>
      </c>
      <c r="U96" s="55">
        <f>INDEX('Antigo 2020 2'!P$5:P$857,MATCH($A96,('Atual 2021 1'!$Z$5:$Z$857),0))</f>
        <v>2.4829941016203845E-3</v>
      </c>
    </row>
    <row r="97" spans="1:21">
      <c r="A97" s="16">
        <v>94</v>
      </c>
      <c r="B97" s="51">
        <f>INDEX('Atual 2021 1'!X$5:X$857,MATCH($A97,('Atual 2021 1'!$Z$5:$Z$857),0))</f>
        <v>0</v>
      </c>
      <c r="C97" s="57" t="str">
        <f>INDEX('Atual 2021 1'!A$5:A$857,MATCH($A97,('Atual 2021 1'!$Z$5:$Z$857),0))</f>
        <v>Brasília de Minas</v>
      </c>
      <c r="D97" s="50">
        <f>INDEX('Atual 2021 1'!H$5:H$857,MATCH($A97,('Atual 2021 1'!$Z$5:$Z$857),0))</f>
        <v>4500</v>
      </c>
      <c r="E97" s="54">
        <f>INDEX('Antigo 2020 2'!H$5:H$857,MATCH($A97,('Atual 2021 1'!$Z$5:$Z$857),0))</f>
        <v>4500</v>
      </c>
      <c r="F97" s="50">
        <f>INDEX('Atual 2021 1'!I$5:I$857,MATCH($A97,('Atual 2021 1'!$Z$5:$Z$857),0))</f>
        <v>816</v>
      </c>
      <c r="G97" s="54">
        <f>INDEX('Antigo 2020 2'!I$5:I$857,MATCH($A97,('Atual 2021 1'!$Z$5:$Z$857),0))</f>
        <v>1906</v>
      </c>
      <c r="H97" s="50">
        <f>INDEX('Atual 2021 1'!J$5:J$857,MATCH($A97,('Atual 2021 1'!$Z$5:$Z$857),0))</f>
        <v>0</v>
      </c>
      <c r="I97" s="54">
        <f>INDEX('Antigo 2020 2'!J$5:J$857,MATCH($A97,('Atual 2021 1'!$Z$5:$Z$857),0))</f>
        <v>0</v>
      </c>
      <c r="J97" s="50">
        <f>INDEX('Atual 2021 1'!K$5:K$857,MATCH($A97,('Atual 2021 1'!$Z$5:$Z$857),0))</f>
        <v>80</v>
      </c>
      <c r="K97" s="54">
        <f>INDEX('Antigo 2020 2'!K$5:K$857,MATCH($A97,('Atual 2021 1'!$Z$5:$Z$857),0))</f>
        <v>80</v>
      </c>
      <c r="L97" s="50">
        <f>INDEX('Atual 2021 1'!L$5:L$857,MATCH($A97,('Atual 2021 1'!$Z$5:$Z$857),0))</f>
        <v>0</v>
      </c>
      <c r="M97" s="54">
        <f>INDEX('Antigo 2020 2'!L$5:L$857,MATCH($A97,('Atual 2021 1'!$Z$5:$Z$857),0))</f>
        <v>0</v>
      </c>
      <c r="N97" s="50">
        <f>INDEX('Atual 2021 1'!M$5:M$857,MATCH($A97,('Atual 2021 1'!$Z$5:$Z$857),0))</f>
        <v>0</v>
      </c>
      <c r="O97" s="54">
        <f>INDEX('Antigo 2020 2'!M$5:M$857,MATCH($A97,('Atual 2021 1'!$Z$5:$Z$857),0))</f>
        <v>0</v>
      </c>
      <c r="P97" s="50">
        <f>INDEX('Atual 2021 1'!N$5:N$857,MATCH($A97,('Atual 2021 1'!$Z$5:$Z$857),0))</f>
        <v>350</v>
      </c>
      <c r="Q97" s="54">
        <f>INDEX('Antigo 2020 2'!N$5:N$857,MATCH($A97,('Atual 2021 1'!$Z$5:$Z$857),0))</f>
        <v>350</v>
      </c>
      <c r="R97" s="50" t="str">
        <f>INDEX('Atual 2021 1'!O$5:O$857,MATCH($A97,('Atual 2021 1'!$Z$5:$Z$857),0))</f>
        <v>Sim</v>
      </c>
      <c r="S97" s="54" t="str">
        <f>INDEX('Antigo 2020 2'!O$5:O$857,MATCH($A97,('Atual 2021 1'!$Z$5:$Z$857),0))</f>
        <v>Sim</v>
      </c>
      <c r="T97" s="53" t="e">
        <f>INDEX('Atual 2021 1'!P$5:P$857,MATCH($A97,('Atual 2021 1'!$Z$5:$Z$857),0))</f>
        <v>#DIV/0!</v>
      </c>
      <c r="U97" s="55">
        <f>INDEX('Antigo 2020 2'!P$5:P$857,MATCH($A97,('Atual 2021 1'!$Z$5:$Z$857),0))</f>
        <v>5.20958825844039E-3</v>
      </c>
    </row>
    <row r="98" spans="1:21">
      <c r="A98" s="16">
        <v>95</v>
      </c>
      <c r="B98" s="51">
        <f>INDEX('Atual 2021 1'!X$5:X$857,MATCH($A98,('Atual 2021 1'!$Z$5:$Z$857),0))</f>
        <v>0</v>
      </c>
      <c r="C98" s="57" t="str">
        <f>INDEX('Atual 2021 1'!A$5:A$857,MATCH($A98,('Atual 2021 1'!$Z$5:$Z$857),0))</f>
        <v>Brasópolis</v>
      </c>
      <c r="D98" s="50">
        <f>INDEX('Atual 2021 1'!H$5:H$857,MATCH($A98,('Atual 2021 1'!$Z$5:$Z$857),0))</f>
        <v>850</v>
      </c>
      <c r="E98" s="54">
        <f>INDEX('Antigo 2020 2'!H$5:H$857,MATCH($A98,('Atual 2021 1'!$Z$5:$Z$857),0))</f>
        <v>850</v>
      </c>
      <c r="F98" s="50">
        <f>INDEX('Atual 2021 1'!I$5:I$857,MATCH($A98,('Atual 2021 1'!$Z$5:$Z$857),0))</f>
        <v>37</v>
      </c>
      <c r="G98" s="54">
        <f>INDEX('Antigo 2020 2'!I$5:I$857,MATCH($A98,('Atual 2021 1'!$Z$5:$Z$857),0))</f>
        <v>335</v>
      </c>
      <c r="H98" s="50">
        <f>INDEX('Atual 2021 1'!J$5:J$857,MATCH($A98,('Atual 2021 1'!$Z$5:$Z$857),0))</f>
        <v>0</v>
      </c>
      <c r="I98" s="54">
        <f>INDEX('Antigo 2020 2'!J$5:J$857,MATCH($A98,('Atual 2021 1'!$Z$5:$Z$857),0))</f>
        <v>0</v>
      </c>
      <c r="J98" s="50">
        <f>INDEX('Atual 2021 1'!K$5:K$857,MATCH($A98,('Atual 2021 1'!$Z$5:$Z$857),0))</f>
        <v>0</v>
      </c>
      <c r="K98" s="54">
        <f>INDEX('Antigo 2020 2'!K$5:K$857,MATCH($A98,('Atual 2021 1'!$Z$5:$Z$857),0))</f>
        <v>0</v>
      </c>
      <c r="L98" s="50">
        <f>INDEX('Atual 2021 1'!L$5:L$857,MATCH($A98,('Atual 2021 1'!$Z$5:$Z$857),0))</f>
        <v>0</v>
      </c>
      <c r="M98" s="54">
        <f>INDEX('Antigo 2020 2'!L$5:L$857,MATCH($A98,('Atual 2021 1'!$Z$5:$Z$857),0))</f>
        <v>0</v>
      </c>
      <c r="N98" s="50">
        <f>INDEX('Atual 2021 1'!M$5:M$857,MATCH($A98,('Atual 2021 1'!$Z$5:$Z$857),0))</f>
        <v>0</v>
      </c>
      <c r="O98" s="54">
        <f>INDEX('Antigo 2020 2'!M$5:M$857,MATCH($A98,('Atual 2021 1'!$Z$5:$Z$857),0))</f>
        <v>0</v>
      </c>
      <c r="P98" s="50">
        <f>INDEX('Atual 2021 1'!N$5:N$857,MATCH($A98,('Atual 2021 1'!$Z$5:$Z$857),0))</f>
        <v>15</v>
      </c>
      <c r="Q98" s="54">
        <f>INDEX('Antigo 2020 2'!N$5:N$857,MATCH($A98,('Atual 2021 1'!$Z$5:$Z$857),0))</f>
        <v>15</v>
      </c>
      <c r="R98" s="50" t="str">
        <f>INDEX('Atual 2021 1'!O$5:O$857,MATCH($A98,('Atual 2021 1'!$Z$5:$Z$857),0))</f>
        <v>Não</v>
      </c>
      <c r="S98" s="54" t="str">
        <f>INDEX('Antigo 2020 2'!O$5:O$857,MATCH($A98,('Atual 2021 1'!$Z$5:$Z$857),0))</f>
        <v>Não</v>
      </c>
      <c r="T98" s="53" t="e">
        <f>INDEX('Atual 2021 1'!P$5:P$857,MATCH($A98,('Atual 2021 1'!$Z$5:$Z$857),0))</f>
        <v>#DIV/0!</v>
      </c>
      <c r="U98" s="55">
        <f>INDEX('Antigo 2020 2'!P$5:P$857,MATCH($A98,('Atual 2021 1'!$Z$5:$Z$857),0))</f>
        <v>7.9441250757081175E-4</v>
      </c>
    </row>
    <row r="99" spans="1:21">
      <c r="A99" s="16">
        <v>96</v>
      </c>
      <c r="B99" s="51">
        <f>INDEX('Atual 2021 1'!X$5:X$857,MATCH($A99,('Atual 2021 1'!$Z$5:$Z$857),0))</f>
        <v>0</v>
      </c>
      <c r="C99" s="57" t="str">
        <f>INDEX('Atual 2021 1'!A$5:A$857,MATCH($A99,('Atual 2021 1'!$Z$5:$Z$857),0))</f>
        <v>Braúnas</v>
      </c>
      <c r="D99" s="50">
        <f>INDEX('Atual 2021 1'!H$5:H$857,MATCH($A99,('Atual 2021 1'!$Z$5:$Z$857),0))</f>
        <v>1250</v>
      </c>
      <c r="E99" s="54">
        <f>INDEX('Antigo 2020 2'!H$5:H$857,MATCH($A99,('Atual 2021 1'!$Z$5:$Z$857),0))</f>
        <v>1250</v>
      </c>
      <c r="F99" s="50">
        <f>INDEX('Atual 2021 1'!I$5:I$857,MATCH($A99,('Atual 2021 1'!$Z$5:$Z$857),0))</f>
        <v>167</v>
      </c>
      <c r="G99" s="54">
        <f>INDEX('Antigo 2020 2'!I$5:I$857,MATCH($A99,('Atual 2021 1'!$Z$5:$Z$857),0))</f>
        <v>336</v>
      </c>
      <c r="H99" s="50">
        <f>INDEX('Atual 2021 1'!J$5:J$857,MATCH($A99,('Atual 2021 1'!$Z$5:$Z$857),0))</f>
        <v>0</v>
      </c>
      <c r="I99" s="54">
        <f>INDEX('Antigo 2020 2'!J$5:J$857,MATCH($A99,('Atual 2021 1'!$Z$5:$Z$857),0))</f>
        <v>0</v>
      </c>
      <c r="J99" s="50">
        <f>INDEX('Atual 2021 1'!K$5:K$857,MATCH($A99,('Atual 2021 1'!$Z$5:$Z$857),0))</f>
        <v>460</v>
      </c>
      <c r="K99" s="54">
        <f>INDEX('Antigo 2020 2'!K$5:K$857,MATCH($A99,('Atual 2021 1'!$Z$5:$Z$857),0))</f>
        <v>440</v>
      </c>
      <c r="L99" s="50">
        <f>INDEX('Atual 2021 1'!L$5:L$857,MATCH($A99,('Atual 2021 1'!$Z$5:$Z$857),0))</f>
        <v>0</v>
      </c>
      <c r="M99" s="54">
        <f>INDEX('Antigo 2020 2'!L$5:L$857,MATCH($A99,('Atual 2021 1'!$Z$5:$Z$857),0))</f>
        <v>0</v>
      </c>
      <c r="N99" s="50">
        <f>INDEX('Atual 2021 1'!M$5:M$857,MATCH($A99,('Atual 2021 1'!$Z$5:$Z$857),0))</f>
        <v>98</v>
      </c>
      <c r="O99" s="54">
        <f>INDEX('Antigo 2020 2'!M$5:M$857,MATCH($A99,('Atual 2021 1'!$Z$5:$Z$857),0))</f>
        <v>0</v>
      </c>
      <c r="P99" s="50">
        <f>INDEX('Atual 2021 1'!N$5:N$857,MATCH($A99,('Atual 2021 1'!$Z$5:$Z$857),0))</f>
        <v>19</v>
      </c>
      <c r="Q99" s="54">
        <f>INDEX('Antigo 2020 2'!N$5:N$857,MATCH($A99,('Atual 2021 1'!$Z$5:$Z$857),0))</f>
        <v>16</v>
      </c>
      <c r="R99" s="50" t="str">
        <f>INDEX('Atual 2021 1'!O$5:O$857,MATCH($A99,('Atual 2021 1'!$Z$5:$Z$857),0))</f>
        <v>Sim</v>
      </c>
      <c r="S99" s="54" t="str">
        <f>INDEX('Antigo 2020 2'!O$5:O$857,MATCH($A99,('Atual 2021 1'!$Z$5:$Z$857),0))</f>
        <v>Sim</v>
      </c>
      <c r="T99" s="53" t="e">
        <f>INDEX('Atual 2021 1'!P$5:P$857,MATCH($A99,('Atual 2021 1'!$Z$5:$Z$857),0))</f>
        <v>#DIV/0!</v>
      </c>
      <c r="U99" s="55">
        <f>INDEX('Antigo 2020 2'!P$5:P$857,MATCH($A99,('Atual 2021 1'!$Z$5:$Z$857),0))</f>
        <v>9.5039821675655062E-4</v>
      </c>
    </row>
    <row r="100" spans="1:21">
      <c r="A100" s="16">
        <v>97</v>
      </c>
      <c r="B100" s="51">
        <f>INDEX('Atual 2021 1'!X$5:X$857,MATCH($A100,('Atual 2021 1'!$Z$5:$Z$857),0))</f>
        <v>0</v>
      </c>
      <c r="C100" s="57" t="str">
        <f>INDEX('Atual 2021 1'!A$5:A$857,MATCH($A100,('Atual 2021 1'!$Z$5:$Z$857),0))</f>
        <v>Brumadinho</v>
      </c>
      <c r="D100" s="50">
        <f>INDEX('Atual 2021 1'!H$5:H$857,MATCH($A100,('Atual 2021 1'!$Z$5:$Z$857),0))</f>
        <v>880</v>
      </c>
      <c r="E100" s="54">
        <f>INDEX('Antigo 2020 2'!H$5:H$857,MATCH($A100,('Atual 2021 1'!$Z$5:$Z$857),0))</f>
        <v>880</v>
      </c>
      <c r="F100" s="50">
        <f>INDEX('Atual 2021 1'!I$5:I$857,MATCH($A100,('Atual 2021 1'!$Z$5:$Z$857),0))</f>
        <v>121</v>
      </c>
      <c r="G100" s="54">
        <f>INDEX('Antigo 2020 2'!I$5:I$857,MATCH($A100,('Atual 2021 1'!$Z$5:$Z$857),0))</f>
        <v>223</v>
      </c>
      <c r="H100" s="50">
        <f>INDEX('Atual 2021 1'!J$5:J$857,MATCH($A100,('Atual 2021 1'!$Z$5:$Z$857),0))</f>
        <v>0</v>
      </c>
      <c r="I100" s="54">
        <f>INDEX('Antigo 2020 2'!J$5:J$857,MATCH($A100,('Atual 2021 1'!$Z$5:$Z$857),0))</f>
        <v>0</v>
      </c>
      <c r="J100" s="50">
        <f>INDEX('Atual 2021 1'!K$5:K$857,MATCH($A100,('Atual 2021 1'!$Z$5:$Z$857),0))</f>
        <v>220</v>
      </c>
      <c r="K100" s="54">
        <f>INDEX('Antigo 2020 2'!K$5:K$857,MATCH($A100,('Atual 2021 1'!$Z$5:$Z$857),0))</f>
        <v>335</v>
      </c>
      <c r="L100" s="50">
        <f>INDEX('Atual 2021 1'!L$5:L$857,MATCH($A100,('Atual 2021 1'!$Z$5:$Z$857),0))</f>
        <v>0</v>
      </c>
      <c r="M100" s="54">
        <f>INDEX('Antigo 2020 2'!L$5:L$857,MATCH($A100,('Atual 2021 1'!$Z$5:$Z$857),0))</f>
        <v>0</v>
      </c>
      <c r="N100" s="50">
        <f>INDEX('Atual 2021 1'!M$5:M$857,MATCH($A100,('Atual 2021 1'!$Z$5:$Z$857),0))</f>
        <v>0</v>
      </c>
      <c r="O100" s="54">
        <f>INDEX('Antigo 2020 2'!M$5:M$857,MATCH($A100,('Atual 2021 1'!$Z$5:$Z$857),0))</f>
        <v>0</v>
      </c>
      <c r="P100" s="50">
        <f>INDEX('Atual 2021 1'!N$5:N$857,MATCH($A100,('Atual 2021 1'!$Z$5:$Z$857),0))</f>
        <v>78</v>
      </c>
      <c r="Q100" s="54">
        <f>INDEX('Antigo 2020 2'!N$5:N$857,MATCH($A100,('Atual 2021 1'!$Z$5:$Z$857),0))</f>
        <v>103</v>
      </c>
      <c r="R100" s="50" t="str">
        <f>INDEX('Atual 2021 1'!O$5:O$857,MATCH($A100,('Atual 2021 1'!$Z$5:$Z$857),0))</f>
        <v>Não</v>
      </c>
      <c r="S100" s="54" t="str">
        <f>INDEX('Antigo 2020 2'!O$5:O$857,MATCH($A100,('Atual 2021 1'!$Z$5:$Z$857),0))</f>
        <v>Sim</v>
      </c>
      <c r="T100" s="53" t="e">
        <f>INDEX('Atual 2021 1'!P$5:P$857,MATCH($A100,('Atual 2021 1'!$Z$5:$Z$857),0))</f>
        <v>#DIV/0!</v>
      </c>
      <c r="U100" s="55">
        <f>INDEX('Antigo 2020 2'!P$5:P$857,MATCH($A100,('Atual 2021 1'!$Z$5:$Z$857),0))</f>
        <v>8.7474417127101191E-4</v>
      </c>
    </row>
    <row r="101" spans="1:21">
      <c r="A101" s="16">
        <v>98</v>
      </c>
      <c r="B101" s="51">
        <f>INDEX('Atual 2021 1'!X$5:X$857,MATCH($A101,('Atual 2021 1'!$Z$5:$Z$857),0))</f>
        <v>0</v>
      </c>
      <c r="C101" s="57" t="str">
        <f>INDEX('Atual 2021 1'!A$5:A$857,MATCH($A101,('Atual 2021 1'!$Z$5:$Z$857),0))</f>
        <v>Bueno Brandão</v>
      </c>
      <c r="D101" s="50">
        <f>INDEX('Atual 2021 1'!H$5:H$857,MATCH($A101,('Atual 2021 1'!$Z$5:$Z$857),0))</f>
        <v>1800</v>
      </c>
      <c r="E101" s="54">
        <f>INDEX('Antigo 2020 2'!H$5:H$857,MATCH($A101,('Atual 2021 1'!$Z$5:$Z$857),0))</f>
        <v>1800</v>
      </c>
      <c r="F101" s="50">
        <f>INDEX('Atual 2021 1'!I$5:I$857,MATCH($A101,('Atual 2021 1'!$Z$5:$Z$857),0))</f>
        <v>167</v>
      </c>
      <c r="G101" s="54">
        <f>INDEX('Antigo 2020 2'!I$5:I$857,MATCH($A101,('Atual 2021 1'!$Z$5:$Z$857),0))</f>
        <v>304</v>
      </c>
      <c r="H101" s="50">
        <f>INDEX('Atual 2021 1'!J$5:J$857,MATCH($A101,('Atual 2021 1'!$Z$5:$Z$857),0))</f>
        <v>0</v>
      </c>
      <c r="I101" s="54">
        <f>INDEX('Antigo 2020 2'!J$5:J$857,MATCH($A101,('Atual 2021 1'!$Z$5:$Z$857),0))</f>
        <v>0</v>
      </c>
      <c r="J101" s="50">
        <f>INDEX('Atual 2021 1'!K$5:K$857,MATCH($A101,('Atual 2021 1'!$Z$5:$Z$857),0))</f>
        <v>58</v>
      </c>
      <c r="K101" s="54">
        <f>INDEX('Antigo 2020 2'!K$5:K$857,MATCH($A101,('Atual 2021 1'!$Z$5:$Z$857),0))</f>
        <v>120</v>
      </c>
      <c r="L101" s="50">
        <f>INDEX('Atual 2021 1'!L$5:L$857,MATCH($A101,('Atual 2021 1'!$Z$5:$Z$857),0))</f>
        <v>0</v>
      </c>
      <c r="M101" s="54">
        <f>INDEX('Antigo 2020 2'!L$5:L$857,MATCH($A101,('Atual 2021 1'!$Z$5:$Z$857),0))</f>
        <v>0</v>
      </c>
      <c r="N101" s="50">
        <f>INDEX('Atual 2021 1'!M$5:M$857,MATCH($A101,('Atual 2021 1'!$Z$5:$Z$857),0))</f>
        <v>0</v>
      </c>
      <c r="O101" s="54">
        <f>INDEX('Antigo 2020 2'!M$5:M$857,MATCH($A101,('Atual 2021 1'!$Z$5:$Z$857),0))</f>
        <v>0</v>
      </c>
      <c r="P101" s="50">
        <f>INDEX('Atual 2021 1'!N$5:N$857,MATCH($A101,('Atual 2021 1'!$Z$5:$Z$857),0))</f>
        <v>60</v>
      </c>
      <c r="Q101" s="54">
        <f>INDEX('Antigo 2020 2'!N$5:N$857,MATCH($A101,('Atual 2021 1'!$Z$5:$Z$857),0))</f>
        <v>16</v>
      </c>
      <c r="R101" s="50" t="str">
        <f>INDEX('Atual 2021 1'!O$5:O$857,MATCH($A101,('Atual 2021 1'!$Z$5:$Z$857),0))</f>
        <v>Não</v>
      </c>
      <c r="S101" s="54" t="str">
        <f>INDEX('Antigo 2020 2'!O$5:O$857,MATCH($A101,('Atual 2021 1'!$Z$5:$Z$857),0))</f>
        <v>Não</v>
      </c>
      <c r="T101" s="53" t="e">
        <f>INDEX('Atual 2021 1'!P$5:P$857,MATCH($A101,('Atual 2021 1'!$Z$5:$Z$857),0))</f>
        <v>#DIV/0!</v>
      </c>
      <c r="U101" s="55">
        <f>INDEX('Antigo 2020 2'!P$5:P$857,MATCH($A101,('Atual 2021 1'!$Z$5:$Z$857),0))</f>
        <v>9.9840535810369162E-4</v>
      </c>
    </row>
    <row r="102" spans="1:21">
      <c r="A102" s="16">
        <v>99</v>
      </c>
      <c r="B102" s="51">
        <f>INDEX('Atual 2021 1'!X$5:X$857,MATCH($A102,('Atual 2021 1'!$Z$5:$Z$857),0))</f>
        <v>0</v>
      </c>
      <c r="C102" s="57" t="str">
        <f>INDEX('Atual 2021 1'!A$5:A$857,MATCH($A102,('Atual 2021 1'!$Z$5:$Z$857),0))</f>
        <v>Buenópolis</v>
      </c>
      <c r="D102" s="50">
        <f>INDEX('Atual 2021 1'!H$5:H$857,MATCH($A102,('Atual 2021 1'!$Z$5:$Z$857),0))</f>
        <v>1277</v>
      </c>
      <c r="E102" s="54">
        <f>INDEX('Antigo 2020 2'!H$5:H$857,MATCH($A102,('Atual 2021 1'!$Z$5:$Z$857),0))</f>
        <v>1277</v>
      </c>
      <c r="F102" s="50">
        <f>INDEX('Atual 2021 1'!I$5:I$857,MATCH($A102,('Atual 2021 1'!$Z$5:$Z$857),0))</f>
        <v>60</v>
      </c>
      <c r="G102" s="54">
        <f>INDEX('Antigo 2020 2'!I$5:I$857,MATCH($A102,('Atual 2021 1'!$Z$5:$Z$857),0))</f>
        <v>120</v>
      </c>
      <c r="H102" s="50">
        <f>INDEX('Atual 2021 1'!J$5:J$857,MATCH($A102,('Atual 2021 1'!$Z$5:$Z$857),0))</f>
        <v>0</v>
      </c>
      <c r="I102" s="54">
        <f>INDEX('Antigo 2020 2'!J$5:J$857,MATCH($A102,('Atual 2021 1'!$Z$5:$Z$857),0))</f>
        <v>0</v>
      </c>
      <c r="J102" s="50">
        <f>INDEX('Atual 2021 1'!K$5:K$857,MATCH($A102,('Atual 2021 1'!$Z$5:$Z$857),0))</f>
        <v>72</v>
      </c>
      <c r="K102" s="54">
        <f>INDEX('Antigo 2020 2'!K$5:K$857,MATCH($A102,('Atual 2021 1'!$Z$5:$Z$857),0))</f>
        <v>70</v>
      </c>
      <c r="L102" s="50">
        <f>INDEX('Atual 2021 1'!L$5:L$857,MATCH($A102,('Atual 2021 1'!$Z$5:$Z$857),0))</f>
        <v>0</v>
      </c>
      <c r="M102" s="54">
        <f>INDEX('Antigo 2020 2'!L$5:L$857,MATCH($A102,('Atual 2021 1'!$Z$5:$Z$857),0))</f>
        <v>0</v>
      </c>
      <c r="N102" s="50">
        <f>INDEX('Atual 2021 1'!M$5:M$857,MATCH($A102,('Atual 2021 1'!$Z$5:$Z$857),0))</f>
        <v>0</v>
      </c>
      <c r="O102" s="54">
        <f>INDEX('Antigo 2020 2'!M$5:M$857,MATCH($A102,('Atual 2021 1'!$Z$5:$Z$857),0))</f>
        <v>0</v>
      </c>
      <c r="P102" s="50">
        <f>INDEX('Atual 2021 1'!N$5:N$857,MATCH($A102,('Atual 2021 1'!$Z$5:$Z$857),0))</f>
        <v>12</v>
      </c>
      <c r="Q102" s="54">
        <f>INDEX('Antigo 2020 2'!N$5:N$857,MATCH($A102,('Atual 2021 1'!$Z$5:$Z$857),0))</f>
        <v>4</v>
      </c>
      <c r="R102" s="50" t="str">
        <f>INDEX('Atual 2021 1'!O$5:O$857,MATCH($A102,('Atual 2021 1'!$Z$5:$Z$857),0))</f>
        <v>Não</v>
      </c>
      <c r="S102" s="54" t="str">
        <f>INDEX('Antigo 2020 2'!O$5:O$857,MATCH($A102,('Atual 2021 1'!$Z$5:$Z$857),0))</f>
        <v>Não</v>
      </c>
      <c r="T102" s="53" t="e">
        <f>INDEX('Atual 2021 1'!P$5:P$857,MATCH($A102,('Atual 2021 1'!$Z$5:$Z$857),0))</f>
        <v>#DIV/0!</v>
      </c>
      <c r="U102" s="55">
        <f>INDEX('Antigo 2020 2'!P$5:P$857,MATCH($A102,('Atual 2021 1'!$Z$5:$Z$857),0))</f>
        <v>9.5745958791647583E-4</v>
      </c>
    </row>
    <row r="103" spans="1:21">
      <c r="A103" s="16">
        <v>100</v>
      </c>
      <c r="B103" s="51">
        <f>INDEX('Atual 2021 1'!X$5:X$857,MATCH($A103,('Atual 2021 1'!$Z$5:$Z$857),0))</f>
        <v>0</v>
      </c>
      <c r="C103" s="57" t="str">
        <f>INDEX('Atual 2021 1'!A$5:A$857,MATCH($A103,('Atual 2021 1'!$Z$5:$Z$857),0))</f>
        <v>Bugre</v>
      </c>
      <c r="D103" s="50">
        <f>INDEX('Atual 2021 1'!H$5:H$857,MATCH($A103,('Atual 2021 1'!$Z$5:$Z$857),0))</f>
        <v>882</v>
      </c>
      <c r="E103" s="54">
        <f>INDEX('Antigo 2020 2'!H$5:H$857,MATCH($A103,('Atual 2021 1'!$Z$5:$Z$857),0))</f>
        <v>590</v>
      </c>
      <c r="F103" s="50">
        <f>INDEX('Atual 2021 1'!I$5:I$857,MATCH($A103,('Atual 2021 1'!$Z$5:$Z$857),0))</f>
        <v>0</v>
      </c>
      <c r="G103" s="54" t="str">
        <f>INDEX('Antigo 2020 2'!I$5:I$857,MATCH($A103,('Atual 2021 1'!$Z$5:$Z$857),0))</f>
        <v/>
      </c>
      <c r="H103" s="50">
        <f>INDEX('Atual 2021 1'!J$5:J$857,MATCH($A103,('Atual 2021 1'!$Z$5:$Z$857),0))</f>
        <v>0</v>
      </c>
      <c r="I103" s="54">
        <f>INDEX('Antigo 2020 2'!J$5:J$857,MATCH($A103,('Atual 2021 1'!$Z$5:$Z$857),0))</f>
        <v>0</v>
      </c>
      <c r="J103" s="50">
        <f>INDEX('Atual 2021 1'!K$5:K$857,MATCH($A103,('Atual 2021 1'!$Z$5:$Z$857),0))</f>
        <v>150</v>
      </c>
      <c r="K103" s="54">
        <f>INDEX('Antigo 2020 2'!K$5:K$857,MATCH($A103,('Atual 2021 1'!$Z$5:$Z$857),0))</f>
        <v>65</v>
      </c>
      <c r="L103" s="50">
        <f>INDEX('Atual 2021 1'!L$5:L$857,MATCH($A103,('Atual 2021 1'!$Z$5:$Z$857),0))</f>
        <v>0</v>
      </c>
      <c r="M103" s="54">
        <f>INDEX('Antigo 2020 2'!L$5:L$857,MATCH($A103,('Atual 2021 1'!$Z$5:$Z$857),0))</f>
        <v>0</v>
      </c>
      <c r="N103" s="50">
        <f>INDEX('Atual 2021 1'!M$5:M$857,MATCH($A103,('Atual 2021 1'!$Z$5:$Z$857),0))</f>
        <v>0</v>
      </c>
      <c r="O103" s="54">
        <f>INDEX('Antigo 2020 2'!M$5:M$857,MATCH($A103,('Atual 2021 1'!$Z$5:$Z$857),0))</f>
        <v>0</v>
      </c>
      <c r="P103" s="50">
        <f>INDEX('Atual 2021 1'!N$5:N$857,MATCH($A103,('Atual 2021 1'!$Z$5:$Z$857),0))</f>
        <v>5</v>
      </c>
      <c r="Q103" s="54">
        <f>INDEX('Antigo 2020 2'!N$5:N$857,MATCH($A103,('Atual 2021 1'!$Z$5:$Z$857),0))</f>
        <v>0</v>
      </c>
      <c r="R103" s="50" t="str">
        <f>INDEX('Atual 2021 1'!O$5:O$857,MATCH($A103,('Atual 2021 1'!$Z$5:$Z$857),0))</f>
        <v>Não</v>
      </c>
      <c r="S103" s="54" t="str">
        <f>INDEX('Antigo 2020 2'!O$5:O$857,MATCH($A103,('Atual 2021 1'!$Z$5:$Z$857),0))</f>
        <v>Não</v>
      </c>
      <c r="T103" s="53" t="e">
        <f>INDEX('Atual 2021 1'!P$5:P$857,MATCH($A103,('Atual 2021 1'!$Z$5:$Z$857),0))</f>
        <v>#DIV/0!</v>
      </c>
      <c r="U103" s="55">
        <f>INDEX('Antigo 2020 2'!P$5:P$857,MATCH($A103,('Atual 2021 1'!$Z$5:$Z$857),0))</f>
        <v>3.1108526275976447E-4</v>
      </c>
    </row>
    <row r="104" spans="1:21">
      <c r="A104" s="16">
        <v>101</v>
      </c>
      <c r="B104" s="51">
        <f>INDEX('Atual 2021 1'!X$5:X$857,MATCH($A104,('Atual 2021 1'!$Z$5:$Z$857),0))</f>
        <v>0</v>
      </c>
      <c r="C104" s="57" t="str">
        <f>INDEX('Atual 2021 1'!A$5:A$857,MATCH($A104,('Atual 2021 1'!$Z$5:$Z$857),0))</f>
        <v>Buritis</v>
      </c>
      <c r="D104" s="50">
        <f>INDEX('Atual 2021 1'!H$5:H$857,MATCH($A104,('Atual 2021 1'!$Z$5:$Z$857),0))</f>
        <v>2940</v>
      </c>
      <c r="E104" s="54">
        <f>INDEX('Antigo 2020 2'!H$5:H$857,MATCH($A104,('Atual 2021 1'!$Z$5:$Z$857),0))</f>
        <v>2940</v>
      </c>
      <c r="F104" s="50">
        <f>INDEX('Atual 2021 1'!I$5:I$857,MATCH($A104,('Atual 2021 1'!$Z$5:$Z$857),0))</f>
        <v>349</v>
      </c>
      <c r="G104" s="54">
        <f>INDEX('Antigo 2020 2'!I$5:I$857,MATCH($A104,('Atual 2021 1'!$Z$5:$Z$857),0))</f>
        <v>543</v>
      </c>
      <c r="H104" s="50">
        <f>INDEX('Atual 2021 1'!J$5:J$857,MATCH($A104,('Atual 2021 1'!$Z$5:$Z$857),0))</f>
        <v>0</v>
      </c>
      <c r="I104" s="54">
        <f>INDEX('Antigo 2020 2'!J$5:J$857,MATCH($A104,('Atual 2021 1'!$Z$5:$Z$857),0))</f>
        <v>750</v>
      </c>
      <c r="J104" s="50">
        <f>INDEX('Atual 2021 1'!K$5:K$857,MATCH($A104,('Atual 2021 1'!$Z$5:$Z$857),0))</f>
        <v>270</v>
      </c>
      <c r="K104" s="54">
        <f>INDEX('Antigo 2020 2'!K$5:K$857,MATCH($A104,('Atual 2021 1'!$Z$5:$Z$857),0))</f>
        <v>1150</v>
      </c>
      <c r="L104" s="50">
        <f>INDEX('Atual 2021 1'!L$5:L$857,MATCH($A104,('Atual 2021 1'!$Z$5:$Z$857),0))</f>
        <v>126</v>
      </c>
      <c r="M104" s="54">
        <f>INDEX('Antigo 2020 2'!L$5:L$857,MATCH($A104,('Atual 2021 1'!$Z$5:$Z$857),0))</f>
        <v>198</v>
      </c>
      <c r="N104" s="50">
        <f>INDEX('Atual 2021 1'!M$5:M$857,MATCH($A104,('Atual 2021 1'!$Z$5:$Z$857),0))</f>
        <v>0</v>
      </c>
      <c r="O104" s="54">
        <f>INDEX('Antigo 2020 2'!M$5:M$857,MATCH($A104,('Atual 2021 1'!$Z$5:$Z$857),0))</f>
        <v>0</v>
      </c>
      <c r="P104" s="50">
        <f>INDEX('Atual 2021 1'!N$5:N$857,MATCH($A104,('Atual 2021 1'!$Z$5:$Z$857),0))</f>
        <v>55</v>
      </c>
      <c r="Q104" s="54">
        <f>INDEX('Antigo 2020 2'!N$5:N$857,MATCH($A104,('Atual 2021 1'!$Z$5:$Z$857),0))</f>
        <v>62</v>
      </c>
      <c r="R104" s="50" t="str">
        <f>INDEX('Atual 2021 1'!O$5:O$857,MATCH($A104,('Atual 2021 1'!$Z$5:$Z$857),0))</f>
        <v>Sim</v>
      </c>
      <c r="S104" s="54" t="str">
        <f>INDEX('Antigo 2020 2'!O$5:O$857,MATCH($A104,('Atual 2021 1'!$Z$5:$Z$857),0))</f>
        <v>Sim</v>
      </c>
      <c r="T104" s="53" t="e">
        <f>INDEX('Atual 2021 1'!P$5:P$857,MATCH($A104,('Atual 2021 1'!$Z$5:$Z$857),0))</f>
        <v>#DIV/0!</v>
      </c>
      <c r="U104" s="55">
        <f>INDEX('Antigo 2020 2'!P$5:P$857,MATCH($A104,('Atual 2021 1'!$Z$5:$Z$857),0))</f>
        <v>5.5874659778957876E-3</v>
      </c>
    </row>
    <row r="105" spans="1:21">
      <c r="A105" s="16">
        <v>102</v>
      </c>
      <c r="B105" s="51">
        <f>INDEX('Atual 2021 1'!X$5:X$857,MATCH($A105,('Atual 2021 1'!$Z$5:$Z$857),0))</f>
        <v>0</v>
      </c>
      <c r="C105" s="57" t="str">
        <f>INDEX('Atual 2021 1'!A$5:A$857,MATCH($A105,('Atual 2021 1'!$Z$5:$Z$857),0))</f>
        <v>Buritizeiro</v>
      </c>
      <c r="D105" s="50">
        <f>INDEX('Atual 2021 1'!H$5:H$857,MATCH($A105,('Atual 2021 1'!$Z$5:$Z$857),0))</f>
        <v>2527</v>
      </c>
      <c r="E105" s="54">
        <f>INDEX('Antigo 2020 2'!H$5:H$857,MATCH($A105,('Atual 2021 1'!$Z$5:$Z$857),0))</f>
        <v>2500</v>
      </c>
      <c r="F105" s="50">
        <f>INDEX('Atual 2021 1'!I$5:I$857,MATCH($A105,('Atual 2021 1'!$Z$5:$Z$857),0))</f>
        <v>284</v>
      </c>
      <c r="G105" s="54">
        <f>INDEX('Antigo 2020 2'!I$5:I$857,MATCH($A105,('Atual 2021 1'!$Z$5:$Z$857),0))</f>
        <v>721</v>
      </c>
      <c r="H105" s="50">
        <f>INDEX('Atual 2021 1'!J$5:J$857,MATCH($A105,('Atual 2021 1'!$Z$5:$Z$857),0))</f>
        <v>0</v>
      </c>
      <c r="I105" s="54">
        <f>INDEX('Antigo 2020 2'!J$5:J$857,MATCH($A105,('Atual 2021 1'!$Z$5:$Z$857),0))</f>
        <v>0</v>
      </c>
      <c r="J105" s="50">
        <f>INDEX('Atual 2021 1'!K$5:K$857,MATCH($A105,('Atual 2021 1'!$Z$5:$Z$857),0))</f>
        <v>247</v>
      </c>
      <c r="K105" s="54">
        <f>INDEX('Antigo 2020 2'!K$5:K$857,MATCH($A105,('Atual 2021 1'!$Z$5:$Z$857),0))</f>
        <v>415</v>
      </c>
      <c r="L105" s="50">
        <f>INDEX('Atual 2021 1'!L$5:L$857,MATCH($A105,('Atual 2021 1'!$Z$5:$Z$857),0))</f>
        <v>216</v>
      </c>
      <c r="M105" s="54">
        <f>INDEX('Antigo 2020 2'!L$5:L$857,MATCH($A105,('Atual 2021 1'!$Z$5:$Z$857),0))</f>
        <v>215</v>
      </c>
      <c r="N105" s="50">
        <f>INDEX('Atual 2021 1'!M$5:M$857,MATCH($A105,('Atual 2021 1'!$Z$5:$Z$857),0))</f>
        <v>20</v>
      </c>
      <c r="O105" s="54">
        <f>INDEX('Antigo 2020 2'!M$5:M$857,MATCH($A105,('Atual 2021 1'!$Z$5:$Z$857),0))</f>
        <v>18</v>
      </c>
      <c r="P105" s="50">
        <f>INDEX('Atual 2021 1'!N$5:N$857,MATCH($A105,('Atual 2021 1'!$Z$5:$Z$857),0))</f>
        <v>120</v>
      </c>
      <c r="Q105" s="54">
        <f>INDEX('Antigo 2020 2'!N$5:N$857,MATCH($A105,('Atual 2021 1'!$Z$5:$Z$857),0))</f>
        <v>121</v>
      </c>
      <c r="R105" s="50" t="str">
        <f>INDEX('Atual 2021 1'!O$5:O$857,MATCH($A105,('Atual 2021 1'!$Z$5:$Z$857),0))</f>
        <v>Sim</v>
      </c>
      <c r="S105" s="54" t="str">
        <f>INDEX('Antigo 2020 2'!O$5:O$857,MATCH($A105,('Atual 2021 1'!$Z$5:$Z$857),0))</f>
        <v>Sim</v>
      </c>
      <c r="T105" s="53" t="e">
        <f>INDEX('Atual 2021 1'!P$5:P$857,MATCH($A105,('Atual 2021 1'!$Z$5:$Z$857),0))</f>
        <v>#DIV/0!</v>
      </c>
      <c r="U105" s="55">
        <f>INDEX('Antigo 2020 2'!P$5:P$857,MATCH($A105,('Atual 2021 1'!$Z$5:$Z$857),0))</f>
        <v>6.7251983889865825E-3</v>
      </c>
    </row>
    <row r="106" spans="1:21">
      <c r="A106" s="16">
        <v>103</v>
      </c>
      <c r="B106" s="51">
        <f>INDEX('Atual 2021 1'!X$5:X$857,MATCH($A106,('Atual 2021 1'!$Z$5:$Z$857),0))</f>
        <v>0</v>
      </c>
      <c r="C106" s="57" t="str">
        <f>INDEX('Atual 2021 1'!A$5:A$857,MATCH($A106,('Atual 2021 1'!$Z$5:$Z$857),0))</f>
        <v>Cabeceira Grande</v>
      </c>
      <c r="D106" s="50">
        <f>INDEX('Atual 2021 1'!H$5:H$857,MATCH($A106,('Atual 2021 1'!$Z$5:$Z$857),0))</f>
        <v>685</v>
      </c>
      <c r="E106" s="54">
        <f>INDEX('Antigo 2020 2'!H$5:H$857,MATCH($A106,('Atual 2021 1'!$Z$5:$Z$857),0))</f>
        <v>685</v>
      </c>
      <c r="F106" s="50">
        <f>INDEX('Atual 2021 1'!I$5:I$857,MATCH($A106,('Atual 2021 1'!$Z$5:$Z$857),0))</f>
        <v>32</v>
      </c>
      <c r="G106" s="54">
        <f>INDEX('Antigo 2020 2'!I$5:I$857,MATCH($A106,('Atual 2021 1'!$Z$5:$Z$857),0))</f>
        <v>8</v>
      </c>
      <c r="H106" s="50">
        <f>INDEX('Atual 2021 1'!J$5:J$857,MATCH($A106,('Atual 2021 1'!$Z$5:$Z$857),0))</f>
        <v>0</v>
      </c>
      <c r="I106" s="54">
        <f>INDEX('Antigo 2020 2'!J$5:J$857,MATCH($A106,('Atual 2021 1'!$Z$5:$Z$857),0))</f>
        <v>280</v>
      </c>
      <c r="J106" s="50">
        <f>INDEX('Atual 2021 1'!K$5:K$857,MATCH($A106,('Atual 2021 1'!$Z$5:$Z$857),0))</f>
        <v>75</v>
      </c>
      <c r="K106" s="54">
        <f>INDEX('Antigo 2020 2'!K$5:K$857,MATCH($A106,('Atual 2021 1'!$Z$5:$Z$857),0))</f>
        <v>0</v>
      </c>
      <c r="L106" s="50">
        <f>INDEX('Atual 2021 1'!L$5:L$857,MATCH($A106,('Atual 2021 1'!$Z$5:$Z$857),0))</f>
        <v>0</v>
      </c>
      <c r="M106" s="54">
        <f>INDEX('Antigo 2020 2'!L$5:L$857,MATCH($A106,('Atual 2021 1'!$Z$5:$Z$857),0))</f>
        <v>0</v>
      </c>
      <c r="N106" s="50">
        <f>INDEX('Atual 2021 1'!M$5:M$857,MATCH($A106,('Atual 2021 1'!$Z$5:$Z$857),0))</f>
        <v>0</v>
      </c>
      <c r="O106" s="54">
        <f>INDEX('Antigo 2020 2'!M$5:M$857,MATCH($A106,('Atual 2021 1'!$Z$5:$Z$857),0))</f>
        <v>45</v>
      </c>
      <c r="P106" s="50">
        <f>INDEX('Atual 2021 1'!N$5:N$857,MATCH($A106,('Atual 2021 1'!$Z$5:$Z$857),0))</f>
        <v>16</v>
      </c>
      <c r="Q106" s="54">
        <f>INDEX('Antigo 2020 2'!N$5:N$857,MATCH($A106,('Atual 2021 1'!$Z$5:$Z$857),0))</f>
        <v>0</v>
      </c>
      <c r="R106" s="50" t="str">
        <f>INDEX('Atual 2021 1'!O$5:O$857,MATCH($A106,('Atual 2021 1'!$Z$5:$Z$857),0))</f>
        <v>Sim</v>
      </c>
      <c r="S106" s="54" t="str">
        <f>INDEX('Antigo 2020 2'!O$5:O$857,MATCH($A106,('Atual 2021 1'!$Z$5:$Z$857),0))</f>
        <v>Sim</v>
      </c>
      <c r="T106" s="53" t="e">
        <f>INDEX('Atual 2021 1'!P$5:P$857,MATCH($A106,('Atual 2021 1'!$Z$5:$Z$857),0))</f>
        <v>#DIV/0!</v>
      </c>
      <c r="U106" s="55">
        <f>INDEX('Antigo 2020 2'!P$5:P$857,MATCH($A106,('Atual 2021 1'!$Z$5:$Z$857),0))</f>
        <v>1.2150505476034152E-3</v>
      </c>
    </row>
    <row r="107" spans="1:21">
      <c r="A107" s="16">
        <v>104</v>
      </c>
      <c r="B107" s="51">
        <f>INDEX('Atual 2021 1'!X$5:X$857,MATCH($A107,('Atual 2021 1'!$Z$5:$Z$857),0))</f>
        <v>0</v>
      </c>
      <c r="C107" s="57" t="str">
        <f>INDEX('Atual 2021 1'!A$5:A$857,MATCH($A107,('Atual 2021 1'!$Z$5:$Z$857),0))</f>
        <v>Cabo Verde</v>
      </c>
      <c r="D107" s="50">
        <f>INDEX('Atual 2021 1'!H$5:H$857,MATCH($A107,('Atual 2021 1'!$Z$5:$Z$857),0))</f>
        <v>2000</v>
      </c>
      <c r="E107" s="54">
        <f>INDEX('Antigo 2020 2'!H$5:H$857,MATCH($A107,('Atual 2021 1'!$Z$5:$Z$857),0))</f>
        <v>2000</v>
      </c>
      <c r="F107" s="50">
        <f>INDEX('Atual 2021 1'!I$5:I$857,MATCH($A107,('Atual 2021 1'!$Z$5:$Z$857),0))</f>
        <v>99</v>
      </c>
      <c r="G107" s="54">
        <f>INDEX('Antigo 2020 2'!I$5:I$857,MATCH($A107,('Atual 2021 1'!$Z$5:$Z$857),0))</f>
        <v>49</v>
      </c>
      <c r="H107" s="50">
        <f>INDEX('Atual 2021 1'!J$5:J$857,MATCH($A107,('Atual 2021 1'!$Z$5:$Z$857),0))</f>
        <v>0</v>
      </c>
      <c r="I107" s="54">
        <f>INDEX('Antigo 2020 2'!J$5:J$857,MATCH($A107,('Atual 2021 1'!$Z$5:$Z$857),0))</f>
        <v>0</v>
      </c>
      <c r="J107" s="50">
        <f>INDEX('Atual 2021 1'!K$5:K$857,MATCH($A107,('Atual 2021 1'!$Z$5:$Z$857),0))</f>
        <v>250</v>
      </c>
      <c r="K107" s="54">
        <f>INDEX('Antigo 2020 2'!K$5:K$857,MATCH($A107,('Atual 2021 1'!$Z$5:$Z$857),0))</f>
        <v>310</v>
      </c>
      <c r="L107" s="50">
        <f>INDEX('Atual 2021 1'!L$5:L$857,MATCH($A107,('Atual 2021 1'!$Z$5:$Z$857),0))</f>
        <v>0</v>
      </c>
      <c r="M107" s="54">
        <f>INDEX('Antigo 2020 2'!L$5:L$857,MATCH($A107,('Atual 2021 1'!$Z$5:$Z$857),0))</f>
        <v>0</v>
      </c>
      <c r="N107" s="50">
        <f>INDEX('Atual 2021 1'!M$5:M$857,MATCH($A107,('Atual 2021 1'!$Z$5:$Z$857),0))</f>
        <v>0</v>
      </c>
      <c r="O107" s="54">
        <f>INDEX('Antigo 2020 2'!M$5:M$857,MATCH($A107,('Atual 2021 1'!$Z$5:$Z$857),0))</f>
        <v>0</v>
      </c>
      <c r="P107" s="50">
        <f>INDEX('Atual 2021 1'!N$5:N$857,MATCH($A107,('Atual 2021 1'!$Z$5:$Z$857),0))</f>
        <v>38</v>
      </c>
      <c r="Q107" s="54">
        <f>INDEX('Antigo 2020 2'!N$5:N$857,MATCH($A107,('Atual 2021 1'!$Z$5:$Z$857),0))</f>
        <v>16</v>
      </c>
      <c r="R107" s="50" t="str">
        <f>INDEX('Atual 2021 1'!O$5:O$857,MATCH($A107,('Atual 2021 1'!$Z$5:$Z$857),0))</f>
        <v>Sim</v>
      </c>
      <c r="S107" s="54" t="str">
        <f>INDEX('Antigo 2020 2'!O$5:O$857,MATCH($A107,('Atual 2021 1'!$Z$5:$Z$857),0))</f>
        <v>Sim</v>
      </c>
      <c r="T107" s="53" t="e">
        <f>INDEX('Atual 2021 1'!P$5:P$857,MATCH($A107,('Atual 2021 1'!$Z$5:$Z$857),0))</f>
        <v>#DIV/0!</v>
      </c>
      <c r="U107" s="55">
        <f>INDEX('Antigo 2020 2'!P$5:P$857,MATCH($A107,('Atual 2021 1'!$Z$5:$Z$857),0))</f>
        <v>1.6691648314625632E-3</v>
      </c>
    </row>
    <row r="108" spans="1:21">
      <c r="A108" s="16">
        <v>105</v>
      </c>
      <c r="B108" s="51">
        <f>INDEX('Atual 2021 1'!X$5:X$857,MATCH($A108,('Atual 2021 1'!$Z$5:$Z$857),0))</f>
        <v>0</v>
      </c>
      <c r="C108" s="57" t="str">
        <f>INDEX('Atual 2021 1'!A$5:A$857,MATCH($A108,('Atual 2021 1'!$Z$5:$Z$857),0))</f>
        <v>Cachoeira da Prata</v>
      </c>
      <c r="D108" s="50">
        <f>INDEX('Atual 2021 1'!H$5:H$857,MATCH($A108,('Atual 2021 1'!$Z$5:$Z$857),0))</f>
        <v>45</v>
      </c>
      <c r="E108" s="54">
        <f>INDEX('Antigo 2020 2'!H$5:H$857,MATCH($A108,('Atual 2021 1'!$Z$5:$Z$857),0))</f>
        <v>50</v>
      </c>
      <c r="F108" s="50">
        <f>INDEX('Atual 2021 1'!I$5:I$857,MATCH($A108,('Atual 2021 1'!$Z$5:$Z$857),0))</f>
        <v>14</v>
      </c>
      <c r="G108" s="54">
        <f>INDEX('Antigo 2020 2'!I$5:I$857,MATCH($A108,('Atual 2021 1'!$Z$5:$Z$857),0))</f>
        <v>47</v>
      </c>
      <c r="H108" s="50">
        <f>INDEX('Atual 2021 1'!J$5:J$857,MATCH($A108,('Atual 2021 1'!$Z$5:$Z$857),0))</f>
        <v>0</v>
      </c>
      <c r="I108" s="54">
        <f>INDEX('Antigo 2020 2'!J$5:J$857,MATCH($A108,('Atual 2021 1'!$Z$5:$Z$857),0))</f>
        <v>0</v>
      </c>
      <c r="J108" s="50">
        <f>INDEX('Atual 2021 1'!K$5:K$857,MATCH($A108,('Atual 2021 1'!$Z$5:$Z$857),0))</f>
        <v>0</v>
      </c>
      <c r="K108" s="54">
        <f>INDEX('Antigo 2020 2'!K$5:K$857,MATCH($A108,('Atual 2021 1'!$Z$5:$Z$857),0))</f>
        <v>6</v>
      </c>
      <c r="L108" s="50">
        <f>INDEX('Atual 2021 1'!L$5:L$857,MATCH($A108,('Atual 2021 1'!$Z$5:$Z$857),0))</f>
        <v>0</v>
      </c>
      <c r="M108" s="54">
        <f>INDEX('Antigo 2020 2'!L$5:L$857,MATCH($A108,('Atual 2021 1'!$Z$5:$Z$857),0))</f>
        <v>0</v>
      </c>
      <c r="N108" s="50">
        <f>INDEX('Atual 2021 1'!M$5:M$857,MATCH($A108,('Atual 2021 1'!$Z$5:$Z$857),0))</f>
        <v>0</v>
      </c>
      <c r="O108" s="54">
        <f>INDEX('Antigo 2020 2'!M$5:M$857,MATCH($A108,('Atual 2021 1'!$Z$5:$Z$857),0))</f>
        <v>0</v>
      </c>
      <c r="P108" s="50">
        <f>INDEX('Atual 2021 1'!N$5:N$857,MATCH($A108,('Atual 2021 1'!$Z$5:$Z$857),0))</f>
        <v>4</v>
      </c>
      <c r="Q108" s="54">
        <f>INDEX('Antigo 2020 2'!N$5:N$857,MATCH($A108,('Atual 2021 1'!$Z$5:$Z$857),0))</f>
        <v>0</v>
      </c>
      <c r="R108" s="50" t="str">
        <f>INDEX('Atual 2021 1'!O$5:O$857,MATCH($A108,('Atual 2021 1'!$Z$5:$Z$857),0))</f>
        <v>Não</v>
      </c>
      <c r="S108" s="54" t="str">
        <f>INDEX('Antigo 2020 2'!O$5:O$857,MATCH($A108,('Atual 2021 1'!$Z$5:$Z$857),0))</f>
        <v>Não</v>
      </c>
      <c r="T108" s="53" t="e">
        <f>INDEX('Atual 2021 1'!P$5:P$857,MATCH($A108,('Atual 2021 1'!$Z$5:$Z$857),0))</f>
        <v>#DIV/0!</v>
      </c>
      <c r="U108" s="55">
        <f>INDEX('Antigo 2020 2'!P$5:P$857,MATCH($A108,('Atual 2021 1'!$Z$5:$Z$857),0))</f>
        <v>7.1613367489550475E-5</v>
      </c>
    </row>
    <row r="109" spans="1:21">
      <c r="A109" s="16">
        <v>106</v>
      </c>
      <c r="B109" s="51">
        <f>INDEX('Atual 2021 1'!X$5:X$857,MATCH($A109,('Atual 2021 1'!$Z$5:$Z$857),0))</f>
        <v>0</v>
      </c>
      <c r="C109" s="57" t="str">
        <f>INDEX('Atual 2021 1'!A$5:A$857,MATCH($A109,('Atual 2021 1'!$Z$5:$Z$857),0))</f>
        <v>Cachoeira de Minas</v>
      </c>
      <c r="D109" s="50">
        <f>INDEX('Atual 2021 1'!H$5:H$857,MATCH($A109,('Atual 2021 1'!$Z$5:$Z$857),0))</f>
        <v>1010</v>
      </c>
      <c r="E109" s="54">
        <f>INDEX('Antigo 2020 2'!H$5:H$857,MATCH($A109,('Atual 2021 1'!$Z$5:$Z$857),0))</f>
        <v>1010</v>
      </c>
      <c r="F109" s="50">
        <f>INDEX('Atual 2021 1'!I$5:I$857,MATCH($A109,('Atual 2021 1'!$Z$5:$Z$857),0))</f>
        <v>177</v>
      </c>
      <c r="G109" s="54">
        <f>INDEX('Antigo 2020 2'!I$5:I$857,MATCH($A109,('Atual 2021 1'!$Z$5:$Z$857),0))</f>
        <v>324</v>
      </c>
      <c r="H109" s="50">
        <f>INDEX('Atual 2021 1'!J$5:J$857,MATCH($A109,('Atual 2021 1'!$Z$5:$Z$857),0))</f>
        <v>0</v>
      </c>
      <c r="I109" s="54">
        <f>INDEX('Antigo 2020 2'!J$5:J$857,MATCH($A109,('Atual 2021 1'!$Z$5:$Z$857),0))</f>
        <v>0</v>
      </c>
      <c r="J109" s="50">
        <f>INDEX('Atual 2021 1'!K$5:K$857,MATCH($A109,('Atual 2021 1'!$Z$5:$Z$857),0))</f>
        <v>35</v>
      </c>
      <c r="K109" s="54">
        <f>INDEX('Antigo 2020 2'!K$5:K$857,MATCH($A109,('Atual 2021 1'!$Z$5:$Z$857),0))</f>
        <v>0</v>
      </c>
      <c r="L109" s="50">
        <f>INDEX('Atual 2021 1'!L$5:L$857,MATCH($A109,('Atual 2021 1'!$Z$5:$Z$857),0))</f>
        <v>0</v>
      </c>
      <c r="M109" s="54">
        <f>INDEX('Antigo 2020 2'!L$5:L$857,MATCH($A109,('Atual 2021 1'!$Z$5:$Z$857),0))</f>
        <v>0</v>
      </c>
      <c r="N109" s="50">
        <f>INDEX('Atual 2021 1'!M$5:M$857,MATCH($A109,('Atual 2021 1'!$Z$5:$Z$857),0))</f>
        <v>0</v>
      </c>
      <c r="O109" s="54">
        <f>INDEX('Antigo 2020 2'!M$5:M$857,MATCH($A109,('Atual 2021 1'!$Z$5:$Z$857),0))</f>
        <v>0</v>
      </c>
      <c r="P109" s="50">
        <f>INDEX('Atual 2021 1'!N$5:N$857,MATCH($A109,('Atual 2021 1'!$Z$5:$Z$857),0))</f>
        <v>17</v>
      </c>
      <c r="Q109" s="54">
        <f>INDEX('Antigo 2020 2'!N$5:N$857,MATCH($A109,('Atual 2021 1'!$Z$5:$Z$857),0))</f>
        <v>17</v>
      </c>
      <c r="R109" s="50" t="str">
        <f>INDEX('Atual 2021 1'!O$5:O$857,MATCH($A109,('Atual 2021 1'!$Z$5:$Z$857),0))</f>
        <v>Não</v>
      </c>
      <c r="S109" s="54" t="str">
        <f>INDEX('Antigo 2020 2'!O$5:O$857,MATCH($A109,('Atual 2021 1'!$Z$5:$Z$857),0))</f>
        <v>Não</v>
      </c>
      <c r="T109" s="53" t="e">
        <f>INDEX('Atual 2021 1'!P$5:P$857,MATCH($A109,('Atual 2021 1'!$Z$5:$Z$857),0))</f>
        <v>#DIV/0!</v>
      </c>
      <c r="U109" s="55">
        <f>INDEX('Antigo 2020 2'!P$5:P$857,MATCH($A109,('Atual 2021 1'!$Z$5:$Z$857),0))</f>
        <v>7.3978713512793683E-4</v>
      </c>
    </row>
    <row r="110" spans="1:21">
      <c r="A110" s="16">
        <v>107</v>
      </c>
      <c r="B110" s="51">
        <f>INDEX('Atual 2021 1'!X$5:X$857,MATCH($A110,('Atual 2021 1'!$Z$5:$Z$857),0))</f>
        <v>0</v>
      </c>
      <c r="C110" s="57" t="str">
        <f>INDEX('Atual 2021 1'!A$5:A$857,MATCH($A110,('Atual 2021 1'!$Z$5:$Z$857),0))</f>
        <v>Cachoeira de Pajeú</v>
      </c>
      <c r="D110" s="50">
        <f>INDEX('Atual 2021 1'!H$5:H$857,MATCH($A110,('Atual 2021 1'!$Z$5:$Z$857),0))</f>
        <v>1880</v>
      </c>
      <c r="E110" s="54">
        <f>INDEX('Antigo 2020 2'!H$5:H$857,MATCH($A110,('Atual 2021 1'!$Z$5:$Z$857),0))</f>
        <v>1882</v>
      </c>
      <c r="F110" s="50">
        <f>INDEX('Atual 2021 1'!I$5:I$857,MATCH($A110,('Atual 2021 1'!$Z$5:$Z$857),0))</f>
        <v>315</v>
      </c>
      <c r="G110" s="54">
        <f>INDEX('Antigo 2020 2'!I$5:I$857,MATCH($A110,('Atual 2021 1'!$Z$5:$Z$857),0))</f>
        <v>471</v>
      </c>
      <c r="H110" s="50">
        <f>INDEX('Atual 2021 1'!J$5:J$857,MATCH($A110,('Atual 2021 1'!$Z$5:$Z$857),0))</f>
        <v>0</v>
      </c>
      <c r="I110" s="54">
        <f>INDEX('Antigo 2020 2'!J$5:J$857,MATCH($A110,('Atual 2021 1'!$Z$5:$Z$857),0))</f>
        <v>0</v>
      </c>
      <c r="J110" s="50">
        <f>INDEX('Atual 2021 1'!K$5:K$857,MATCH($A110,('Atual 2021 1'!$Z$5:$Z$857),0))</f>
        <v>0</v>
      </c>
      <c r="K110" s="54">
        <f>INDEX('Antigo 2020 2'!K$5:K$857,MATCH($A110,('Atual 2021 1'!$Z$5:$Z$857),0))</f>
        <v>0</v>
      </c>
      <c r="L110" s="50">
        <f>INDEX('Atual 2021 1'!L$5:L$857,MATCH($A110,('Atual 2021 1'!$Z$5:$Z$857),0))</f>
        <v>0</v>
      </c>
      <c r="M110" s="54">
        <f>INDEX('Antigo 2020 2'!L$5:L$857,MATCH($A110,('Atual 2021 1'!$Z$5:$Z$857),0))</f>
        <v>0</v>
      </c>
      <c r="N110" s="50">
        <f>INDEX('Atual 2021 1'!M$5:M$857,MATCH($A110,('Atual 2021 1'!$Z$5:$Z$857),0))</f>
        <v>0</v>
      </c>
      <c r="O110" s="54">
        <f>INDEX('Antigo 2020 2'!M$5:M$857,MATCH($A110,('Atual 2021 1'!$Z$5:$Z$857),0))</f>
        <v>0</v>
      </c>
      <c r="P110" s="50">
        <f>INDEX('Atual 2021 1'!N$5:N$857,MATCH($A110,('Atual 2021 1'!$Z$5:$Z$857),0))</f>
        <v>38</v>
      </c>
      <c r="Q110" s="54">
        <f>INDEX('Antigo 2020 2'!N$5:N$857,MATCH($A110,('Atual 2021 1'!$Z$5:$Z$857),0))</f>
        <v>38</v>
      </c>
      <c r="R110" s="50" t="str">
        <f>INDEX('Atual 2021 1'!O$5:O$857,MATCH($A110,('Atual 2021 1'!$Z$5:$Z$857),0))</f>
        <v>Sim</v>
      </c>
      <c r="S110" s="54" t="str">
        <f>INDEX('Antigo 2020 2'!O$5:O$857,MATCH($A110,('Atual 2021 1'!$Z$5:$Z$857),0))</f>
        <v>Sim</v>
      </c>
      <c r="T110" s="53" t="e">
        <f>INDEX('Atual 2021 1'!P$5:P$857,MATCH($A110,('Atual 2021 1'!$Z$5:$Z$857),0))</f>
        <v>#DIV/0!</v>
      </c>
      <c r="U110" s="55">
        <f>INDEX('Antigo 2020 2'!P$5:P$857,MATCH($A110,('Atual 2021 1'!$Z$5:$Z$857),0))</f>
        <v>1.2269066108833541E-3</v>
      </c>
    </row>
    <row r="111" spans="1:21">
      <c r="A111" s="16">
        <v>108</v>
      </c>
      <c r="B111" s="51">
        <f>INDEX('Atual 2021 1'!X$5:X$857,MATCH($A111,('Atual 2021 1'!$Z$5:$Z$857),0))</f>
        <v>0</v>
      </c>
      <c r="C111" s="57" t="str">
        <f>INDEX('Atual 2021 1'!A$5:A$857,MATCH($A111,('Atual 2021 1'!$Z$5:$Z$857),0))</f>
        <v>Cachoeira Dourada</v>
      </c>
      <c r="D111" s="50">
        <f>INDEX('Atual 2021 1'!H$5:H$857,MATCH($A111,('Atual 2021 1'!$Z$5:$Z$857),0))</f>
        <v>98</v>
      </c>
      <c r="E111" s="54">
        <f>INDEX('Antigo 2020 2'!H$5:H$857,MATCH($A111,('Atual 2021 1'!$Z$5:$Z$857),0))</f>
        <v>98</v>
      </c>
      <c r="F111" s="50">
        <f>INDEX('Atual 2021 1'!I$5:I$857,MATCH($A111,('Atual 2021 1'!$Z$5:$Z$857),0))</f>
        <v>38</v>
      </c>
      <c r="G111" s="54">
        <f>INDEX('Antigo 2020 2'!I$5:I$857,MATCH($A111,('Atual 2021 1'!$Z$5:$Z$857),0))</f>
        <v>91</v>
      </c>
      <c r="H111" s="50">
        <f>INDEX('Atual 2021 1'!J$5:J$857,MATCH($A111,('Atual 2021 1'!$Z$5:$Z$857),0))</f>
        <v>0</v>
      </c>
      <c r="I111" s="54">
        <f>INDEX('Antigo 2020 2'!J$5:J$857,MATCH($A111,('Atual 2021 1'!$Z$5:$Z$857),0))</f>
        <v>0</v>
      </c>
      <c r="J111" s="50">
        <f>INDEX('Atual 2021 1'!K$5:K$857,MATCH($A111,('Atual 2021 1'!$Z$5:$Z$857),0))</f>
        <v>45</v>
      </c>
      <c r="K111" s="54">
        <f>INDEX('Antigo 2020 2'!K$5:K$857,MATCH($A111,('Atual 2021 1'!$Z$5:$Z$857),0))</f>
        <v>55</v>
      </c>
      <c r="L111" s="50">
        <f>INDEX('Atual 2021 1'!L$5:L$857,MATCH($A111,('Atual 2021 1'!$Z$5:$Z$857),0))</f>
        <v>0</v>
      </c>
      <c r="M111" s="54">
        <f>INDEX('Antigo 2020 2'!L$5:L$857,MATCH($A111,('Atual 2021 1'!$Z$5:$Z$857),0))</f>
        <v>0</v>
      </c>
      <c r="N111" s="50">
        <f>INDEX('Atual 2021 1'!M$5:M$857,MATCH($A111,('Atual 2021 1'!$Z$5:$Z$857),0))</f>
        <v>0</v>
      </c>
      <c r="O111" s="54">
        <f>INDEX('Antigo 2020 2'!M$5:M$857,MATCH($A111,('Atual 2021 1'!$Z$5:$Z$857),0))</f>
        <v>0</v>
      </c>
      <c r="P111" s="50">
        <f>INDEX('Atual 2021 1'!N$5:N$857,MATCH($A111,('Atual 2021 1'!$Z$5:$Z$857),0))</f>
        <v>10</v>
      </c>
      <c r="Q111" s="54">
        <f>INDEX('Antigo 2020 2'!N$5:N$857,MATCH($A111,('Atual 2021 1'!$Z$5:$Z$857),0))</f>
        <v>10</v>
      </c>
      <c r="R111" s="50" t="str">
        <f>INDEX('Atual 2021 1'!O$5:O$857,MATCH($A111,('Atual 2021 1'!$Z$5:$Z$857),0))</f>
        <v>Sim</v>
      </c>
      <c r="S111" s="54" t="str">
        <f>INDEX('Antigo 2020 2'!O$5:O$857,MATCH($A111,('Atual 2021 1'!$Z$5:$Z$857),0))</f>
        <v>Sim</v>
      </c>
      <c r="T111" s="53" t="e">
        <f>INDEX('Atual 2021 1'!P$5:P$857,MATCH($A111,('Atual 2021 1'!$Z$5:$Z$857),0))</f>
        <v>#DIV/0!</v>
      </c>
      <c r="U111" s="55">
        <f>INDEX('Antigo 2020 2'!P$5:P$857,MATCH($A111,('Atual 2021 1'!$Z$5:$Z$857),0))</f>
        <v>5.6343966677239077E-4</v>
      </c>
    </row>
    <row r="112" spans="1:21">
      <c r="A112" s="16">
        <v>109</v>
      </c>
      <c r="B112" s="51">
        <f>INDEX('Atual 2021 1'!X$5:X$857,MATCH($A112,('Atual 2021 1'!$Z$5:$Z$857),0))</f>
        <v>0</v>
      </c>
      <c r="C112" s="57" t="str">
        <f>INDEX('Atual 2021 1'!A$5:A$857,MATCH($A112,('Atual 2021 1'!$Z$5:$Z$857),0))</f>
        <v>Caetanópolis</v>
      </c>
      <c r="D112" s="50">
        <f>INDEX('Atual 2021 1'!H$5:H$857,MATCH($A112,('Atual 2021 1'!$Z$5:$Z$857),0))</f>
        <v>200</v>
      </c>
      <c r="E112" s="54">
        <f>INDEX('Antigo 2020 2'!H$5:H$857,MATCH($A112,('Atual 2021 1'!$Z$5:$Z$857),0))</f>
        <v>200</v>
      </c>
      <c r="F112" s="50">
        <f>INDEX('Atual 2021 1'!I$5:I$857,MATCH($A112,('Atual 2021 1'!$Z$5:$Z$857),0))</f>
        <v>68</v>
      </c>
      <c r="G112" s="54">
        <f>INDEX('Antigo 2020 2'!I$5:I$857,MATCH($A112,('Atual 2021 1'!$Z$5:$Z$857),0))</f>
        <v>67</v>
      </c>
      <c r="H112" s="50">
        <f>INDEX('Atual 2021 1'!J$5:J$857,MATCH($A112,('Atual 2021 1'!$Z$5:$Z$857),0))</f>
        <v>0</v>
      </c>
      <c r="I112" s="54">
        <f>INDEX('Antigo 2020 2'!J$5:J$857,MATCH($A112,('Atual 2021 1'!$Z$5:$Z$857),0))</f>
        <v>0</v>
      </c>
      <c r="J112" s="50">
        <f>INDEX('Atual 2021 1'!K$5:K$857,MATCH($A112,('Atual 2021 1'!$Z$5:$Z$857),0))</f>
        <v>9</v>
      </c>
      <c r="K112" s="54">
        <f>INDEX('Antigo 2020 2'!K$5:K$857,MATCH($A112,('Atual 2021 1'!$Z$5:$Z$857),0))</f>
        <v>65</v>
      </c>
      <c r="L112" s="50">
        <f>INDEX('Atual 2021 1'!L$5:L$857,MATCH($A112,('Atual 2021 1'!$Z$5:$Z$857),0))</f>
        <v>0</v>
      </c>
      <c r="M112" s="54">
        <f>INDEX('Antigo 2020 2'!L$5:L$857,MATCH($A112,('Atual 2021 1'!$Z$5:$Z$857),0))</f>
        <v>5</v>
      </c>
      <c r="N112" s="50">
        <f>INDEX('Atual 2021 1'!M$5:M$857,MATCH($A112,('Atual 2021 1'!$Z$5:$Z$857),0))</f>
        <v>0</v>
      </c>
      <c r="O112" s="54">
        <f>INDEX('Antigo 2020 2'!M$5:M$857,MATCH($A112,('Atual 2021 1'!$Z$5:$Z$857),0))</f>
        <v>0</v>
      </c>
      <c r="P112" s="50">
        <f>INDEX('Atual 2021 1'!N$5:N$857,MATCH($A112,('Atual 2021 1'!$Z$5:$Z$857),0))</f>
        <v>12</v>
      </c>
      <c r="Q112" s="54">
        <f>INDEX('Antigo 2020 2'!N$5:N$857,MATCH($A112,('Atual 2021 1'!$Z$5:$Z$857),0))</f>
        <v>5</v>
      </c>
      <c r="R112" s="50" t="str">
        <f>INDEX('Atual 2021 1'!O$5:O$857,MATCH($A112,('Atual 2021 1'!$Z$5:$Z$857),0))</f>
        <v>Não</v>
      </c>
      <c r="S112" s="54" t="str">
        <f>INDEX('Antigo 2020 2'!O$5:O$857,MATCH($A112,('Atual 2021 1'!$Z$5:$Z$857),0))</f>
        <v>Não</v>
      </c>
      <c r="T112" s="53" t="e">
        <f>INDEX('Atual 2021 1'!P$5:P$857,MATCH($A112,('Atual 2021 1'!$Z$5:$Z$857),0))</f>
        <v>#DIV/0!</v>
      </c>
      <c r="U112" s="55">
        <f>INDEX('Antigo 2020 2'!P$5:P$857,MATCH($A112,('Atual 2021 1'!$Z$5:$Z$857),0))</f>
        <v>2.0103927272165111E-4</v>
      </c>
    </row>
    <row r="113" spans="1:21">
      <c r="A113" s="16">
        <v>110</v>
      </c>
      <c r="B113" s="51">
        <f>INDEX('Atual 2021 1'!X$5:X$857,MATCH($A113,('Atual 2021 1'!$Z$5:$Z$857),0))</f>
        <v>0</v>
      </c>
      <c r="C113" s="57" t="str">
        <f>INDEX('Atual 2021 1'!A$5:A$857,MATCH($A113,('Atual 2021 1'!$Z$5:$Z$857),0))</f>
        <v>Caeté</v>
      </c>
      <c r="D113" s="50">
        <f>INDEX('Atual 2021 1'!H$5:H$857,MATCH($A113,('Atual 2021 1'!$Z$5:$Z$857),0))</f>
        <v>414</v>
      </c>
      <c r="E113" s="54">
        <f>INDEX('Antigo 2020 2'!H$5:H$857,MATCH($A113,('Atual 2021 1'!$Z$5:$Z$857),0))</f>
        <v>899</v>
      </c>
      <c r="F113" s="50">
        <f>INDEX('Atual 2021 1'!I$5:I$857,MATCH($A113,('Atual 2021 1'!$Z$5:$Z$857),0))</f>
        <v>53</v>
      </c>
      <c r="G113" s="54">
        <f>INDEX('Antigo 2020 2'!I$5:I$857,MATCH($A113,('Atual 2021 1'!$Z$5:$Z$857),0))</f>
        <v>66</v>
      </c>
      <c r="H113" s="50">
        <f>INDEX('Atual 2021 1'!J$5:J$857,MATCH($A113,('Atual 2021 1'!$Z$5:$Z$857),0))</f>
        <v>0</v>
      </c>
      <c r="I113" s="54">
        <f>INDEX('Antigo 2020 2'!J$5:J$857,MATCH($A113,('Atual 2021 1'!$Z$5:$Z$857),0))</f>
        <v>0</v>
      </c>
      <c r="J113" s="50">
        <f>INDEX('Atual 2021 1'!K$5:K$857,MATCH($A113,('Atual 2021 1'!$Z$5:$Z$857),0))</f>
        <v>2</v>
      </c>
      <c r="K113" s="54">
        <f>INDEX('Antigo 2020 2'!K$5:K$857,MATCH($A113,('Atual 2021 1'!$Z$5:$Z$857),0))</f>
        <v>0</v>
      </c>
      <c r="L113" s="50">
        <f>INDEX('Atual 2021 1'!L$5:L$857,MATCH($A113,('Atual 2021 1'!$Z$5:$Z$857),0))</f>
        <v>0</v>
      </c>
      <c r="M113" s="54">
        <f>INDEX('Antigo 2020 2'!L$5:L$857,MATCH($A113,('Atual 2021 1'!$Z$5:$Z$857),0))</f>
        <v>0</v>
      </c>
      <c r="N113" s="50">
        <f>INDEX('Atual 2021 1'!M$5:M$857,MATCH($A113,('Atual 2021 1'!$Z$5:$Z$857),0))</f>
        <v>0</v>
      </c>
      <c r="O113" s="54">
        <f>INDEX('Antigo 2020 2'!M$5:M$857,MATCH($A113,('Atual 2021 1'!$Z$5:$Z$857),0))</f>
        <v>0</v>
      </c>
      <c r="P113" s="50">
        <f>INDEX('Atual 2021 1'!N$5:N$857,MATCH($A113,('Atual 2021 1'!$Z$5:$Z$857),0))</f>
        <v>2</v>
      </c>
      <c r="Q113" s="54">
        <f>INDEX('Antigo 2020 2'!N$5:N$857,MATCH($A113,('Atual 2021 1'!$Z$5:$Z$857),0))</f>
        <v>0</v>
      </c>
      <c r="R113" s="50" t="str">
        <f>INDEX('Atual 2021 1'!O$5:O$857,MATCH($A113,('Atual 2021 1'!$Z$5:$Z$857),0))</f>
        <v>Não</v>
      </c>
      <c r="S113" s="54" t="str">
        <f>INDEX('Antigo 2020 2'!O$5:O$857,MATCH($A113,('Atual 2021 1'!$Z$5:$Z$857),0))</f>
        <v>Não</v>
      </c>
      <c r="T113" s="53" t="e">
        <f>INDEX('Atual 2021 1'!P$5:P$857,MATCH($A113,('Atual 2021 1'!$Z$5:$Z$857),0))</f>
        <v>#DIV/0!</v>
      </c>
      <c r="U113" s="55">
        <f>INDEX('Antigo 2020 2'!P$5:P$857,MATCH($A113,('Atual 2021 1'!$Z$5:$Z$857),0))</f>
        <v>3.7421256905422644E-4</v>
      </c>
    </row>
    <row r="114" spans="1:21">
      <c r="A114" s="16">
        <v>111</v>
      </c>
      <c r="B114" s="51">
        <f>INDEX('Atual 2021 1'!X$5:X$857,MATCH($A114,('Atual 2021 1'!$Z$5:$Z$857),0))</f>
        <v>0</v>
      </c>
      <c r="C114" s="57" t="str">
        <f>INDEX('Atual 2021 1'!A$5:A$857,MATCH($A114,('Atual 2021 1'!$Z$5:$Z$857),0))</f>
        <v>Caiana</v>
      </c>
      <c r="D114" s="50">
        <f>INDEX('Atual 2021 1'!H$5:H$857,MATCH($A114,('Atual 2021 1'!$Z$5:$Z$857),0))</f>
        <v>1050</v>
      </c>
      <c r="E114" s="54">
        <f>INDEX('Antigo 2020 2'!H$5:H$857,MATCH($A114,('Atual 2021 1'!$Z$5:$Z$857),0))</f>
        <v>1050</v>
      </c>
      <c r="F114" s="50">
        <f>INDEX('Atual 2021 1'!I$5:I$857,MATCH($A114,('Atual 2021 1'!$Z$5:$Z$857),0))</f>
        <v>105</v>
      </c>
      <c r="G114" s="54">
        <f>INDEX('Antigo 2020 2'!I$5:I$857,MATCH($A114,('Atual 2021 1'!$Z$5:$Z$857),0))</f>
        <v>327</v>
      </c>
      <c r="H114" s="50">
        <f>INDEX('Atual 2021 1'!J$5:J$857,MATCH($A114,('Atual 2021 1'!$Z$5:$Z$857),0))</f>
        <v>0</v>
      </c>
      <c r="I114" s="54">
        <f>INDEX('Antigo 2020 2'!J$5:J$857,MATCH($A114,('Atual 2021 1'!$Z$5:$Z$857),0))</f>
        <v>0</v>
      </c>
      <c r="J114" s="50">
        <f>INDEX('Atual 2021 1'!K$5:K$857,MATCH($A114,('Atual 2021 1'!$Z$5:$Z$857),0))</f>
        <v>86</v>
      </c>
      <c r="K114" s="54">
        <f>INDEX('Antigo 2020 2'!K$5:K$857,MATCH($A114,('Atual 2021 1'!$Z$5:$Z$857),0))</f>
        <v>377</v>
      </c>
      <c r="L114" s="50">
        <f>INDEX('Atual 2021 1'!L$5:L$857,MATCH($A114,('Atual 2021 1'!$Z$5:$Z$857),0))</f>
        <v>0</v>
      </c>
      <c r="M114" s="54">
        <f>INDEX('Antigo 2020 2'!L$5:L$857,MATCH($A114,('Atual 2021 1'!$Z$5:$Z$857),0))</f>
        <v>0</v>
      </c>
      <c r="N114" s="50">
        <f>INDEX('Atual 2021 1'!M$5:M$857,MATCH($A114,('Atual 2021 1'!$Z$5:$Z$857),0))</f>
        <v>0</v>
      </c>
      <c r="O114" s="54">
        <f>INDEX('Antigo 2020 2'!M$5:M$857,MATCH($A114,('Atual 2021 1'!$Z$5:$Z$857),0))</f>
        <v>0</v>
      </c>
      <c r="P114" s="50">
        <f>INDEX('Atual 2021 1'!N$5:N$857,MATCH($A114,('Atual 2021 1'!$Z$5:$Z$857),0))</f>
        <v>12</v>
      </c>
      <c r="Q114" s="54">
        <f>INDEX('Antigo 2020 2'!N$5:N$857,MATCH($A114,('Atual 2021 1'!$Z$5:$Z$857),0))</f>
        <v>12</v>
      </c>
      <c r="R114" s="50" t="str">
        <f>INDEX('Atual 2021 1'!O$5:O$857,MATCH($A114,('Atual 2021 1'!$Z$5:$Z$857),0))</f>
        <v>Não</v>
      </c>
      <c r="S114" s="54" t="str">
        <f>INDEX('Antigo 2020 2'!O$5:O$857,MATCH($A114,('Atual 2021 1'!$Z$5:$Z$857),0))</f>
        <v>Não</v>
      </c>
      <c r="T114" s="53" t="e">
        <f>INDEX('Atual 2021 1'!P$5:P$857,MATCH($A114,('Atual 2021 1'!$Z$5:$Z$857),0))</f>
        <v>#DIV/0!</v>
      </c>
      <c r="U114" s="55">
        <f>INDEX('Antigo 2020 2'!P$5:P$857,MATCH($A114,('Atual 2021 1'!$Z$5:$Z$857),0))</f>
        <v>7.3167067004514905E-4</v>
      </c>
    </row>
    <row r="115" spans="1:21">
      <c r="A115" s="16">
        <v>112</v>
      </c>
      <c r="B115" s="51">
        <f>INDEX('Atual 2021 1'!X$5:X$857,MATCH($A115,('Atual 2021 1'!$Z$5:$Z$857),0))</f>
        <v>0</v>
      </c>
      <c r="C115" s="57" t="str">
        <f>INDEX('Atual 2021 1'!A$5:A$857,MATCH($A115,('Atual 2021 1'!$Z$5:$Z$857),0))</f>
        <v>Cajuri</v>
      </c>
      <c r="D115" s="50">
        <f>INDEX('Atual 2021 1'!H$5:H$857,MATCH($A115,('Atual 2021 1'!$Z$5:$Z$857),0))</f>
        <v>905</v>
      </c>
      <c r="E115" s="54">
        <f>INDEX('Antigo 2020 2'!H$5:H$857,MATCH($A115,('Atual 2021 1'!$Z$5:$Z$857),0))</f>
        <v>905</v>
      </c>
      <c r="F115" s="50">
        <f>INDEX('Atual 2021 1'!I$5:I$857,MATCH($A115,('Atual 2021 1'!$Z$5:$Z$857),0))</f>
        <v>126</v>
      </c>
      <c r="G115" s="54">
        <f>INDEX('Antigo 2020 2'!I$5:I$857,MATCH($A115,('Atual 2021 1'!$Z$5:$Z$857),0))</f>
        <v>201</v>
      </c>
      <c r="H115" s="50">
        <f>INDEX('Atual 2021 1'!J$5:J$857,MATCH($A115,('Atual 2021 1'!$Z$5:$Z$857),0))</f>
        <v>0</v>
      </c>
      <c r="I115" s="54">
        <f>INDEX('Antigo 2020 2'!J$5:J$857,MATCH($A115,('Atual 2021 1'!$Z$5:$Z$857),0))</f>
        <v>0</v>
      </c>
      <c r="J115" s="50">
        <f>INDEX('Atual 2021 1'!K$5:K$857,MATCH($A115,('Atual 2021 1'!$Z$5:$Z$857),0))</f>
        <v>110</v>
      </c>
      <c r="K115" s="54">
        <f>INDEX('Antigo 2020 2'!K$5:K$857,MATCH($A115,('Atual 2021 1'!$Z$5:$Z$857),0))</f>
        <v>100</v>
      </c>
      <c r="L115" s="50">
        <f>INDEX('Atual 2021 1'!L$5:L$857,MATCH($A115,('Atual 2021 1'!$Z$5:$Z$857),0))</f>
        <v>40</v>
      </c>
      <c r="M115" s="54">
        <f>INDEX('Antigo 2020 2'!L$5:L$857,MATCH($A115,('Atual 2021 1'!$Z$5:$Z$857),0))</f>
        <v>35</v>
      </c>
      <c r="N115" s="50">
        <f>INDEX('Atual 2021 1'!M$5:M$857,MATCH($A115,('Atual 2021 1'!$Z$5:$Z$857),0))</f>
        <v>0</v>
      </c>
      <c r="O115" s="54">
        <f>INDEX('Antigo 2020 2'!M$5:M$857,MATCH($A115,('Atual 2021 1'!$Z$5:$Z$857),0))</f>
        <v>0</v>
      </c>
      <c r="P115" s="50">
        <f>INDEX('Atual 2021 1'!N$5:N$857,MATCH($A115,('Atual 2021 1'!$Z$5:$Z$857),0))</f>
        <v>15</v>
      </c>
      <c r="Q115" s="54">
        <f>INDEX('Antigo 2020 2'!N$5:N$857,MATCH($A115,('Atual 2021 1'!$Z$5:$Z$857),0))</f>
        <v>15</v>
      </c>
      <c r="R115" s="50" t="str">
        <f>INDEX('Atual 2021 1'!O$5:O$857,MATCH($A115,('Atual 2021 1'!$Z$5:$Z$857),0))</f>
        <v>Não</v>
      </c>
      <c r="S115" s="54" t="str">
        <f>INDEX('Antigo 2020 2'!O$5:O$857,MATCH($A115,('Atual 2021 1'!$Z$5:$Z$857),0))</f>
        <v>Não</v>
      </c>
      <c r="T115" s="53" t="e">
        <f>INDEX('Atual 2021 1'!P$5:P$857,MATCH($A115,('Atual 2021 1'!$Z$5:$Z$857),0))</f>
        <v>#DIV/0!</v>
      </c>
      <c r="U115" s="55">
        <f>INDEX('Antigo 2020 2'!P$5:P$857,MATCH($A115,('Atual 2021 1'!$Z$5:$Z$857),0))</f>
        <v>5.6849154919949314E-4</v>
      </c>
    </row>
    <row r="116" spans="1:21">
      <c r="A116" s="16">
        <v>113</v>
      </c>
      <c r="B116" s="51">
        <f>INDEX('Atual 2021 1'!X$5:X$857,MATCH($A116,('Atual 2021 1'!$Z$5:$Z$857),0))</f>
        <v>0</v>
      </c>
      <c r="C116" s="57" t="str">
        <f>INDEX('Atual 2021 1'!A$5:A$857,MATCH($A116,('Atual 2021 1'!$Z$5:$Z$857),0))</f>
        <v>Caldas</v>
      </c>
      <c r="D116" s="50">
        <f>INDEX('Atual 2021 1'!H$5:H$857,MATCH($A116,('Atual 2021 1'!$Z$5:$Z$857),0))</f>
        <v>2212</v>
      </c>
      <c r="E116" s="54">
        <f>INDEX('Antigo 2020 2'!H$5:H$857,MATCH($A116,('Atual 2021 1'!$Z$5:$Z$857),0))</f>
        <v>2212</v>
      </c>
      <c r="F116" s="50">
        <f>INDEX('Atual 2021 1'!I$5:I$857,MATCH($A116,('Atual 2021 1'!$Z$5:$Z$857),0))</f>
        <v>213</v>
      </c>
      <c r="G116" s="54">
        <f>INDEX('Antigo 2020 2'!I$5:I$857,MATCH($A116,('Atual 2021 1'!$Z$5:$Z$857),0))</f>
        <v>304</v>
      </c>
      <c r="H116" s="50">
        <f>INDEX('Atual 2021 1'!J$5:J$857,MATCH($A116,('Atual 2021 1'!$Z$5:$Z$857),0))</f>
        <v>0</v>
      </c>
      <c r="I116" s="54">
        <f>INDEX('Antigo 2020 2'!J$5:J$857,MATCH($A116,('Atual 2021 1'!$Z$5:$Z$857),0))</f>
        <v>0</v>
      </c>
      <c r="J116" s="50">
        <f>INDEX('Atual 2021 1'!K$5:K$857,MATCH($A116,('Atual 2021 1'!$Z$5:$Z$857),0))</f>
        <v>40</v>
      </c>
      <c r="K116" s="54">
        <f>INDEX('Antigo 2020 2'!K$5:K$857,MATCH($A116,('Atual 2021 1'!$Z$5:$Z$857),0))</f>
        <v>92</v>
      </c>
      <c r="L116" s="50">
        <f>INDEX('Atual 2021 1'!L$5:L$857,MATCH($A116,('Atual 2021 1'!$Z$5:$Z$857),0))</f>
        <v>0</v>
      </c>
      <c r="M116" s="54">
        <f>INDEX('Antigo 2020 2'!L$5:L$857,MATCH($A116,('Atual 2021 1'!$Z$5:$Z$857),0))</f>
        <v>0</v>
      </c>
      <c r="N116" s="50">
        <f>INDEX('Atual 2021 1'!M$5:M$857,MATCH($A116,('Atual 2021 1'!$Z$5:$Z$857),0))</f>
        <v>0</v>
      </c>
      <c r="O116" s="54">
        <f>INDEX('Antigo 2020 2'!M$5:M$857,MATCH($A116,('Atual 2021 1'!$Z$5:$Z$857),0))</f>
        <v>0</v>
      </c>
      <c r="P116" s="50">
        <f>INDEX('Atual 2021 1'!N$5:N$857,MATCH($A116,('Atual 2021 1'!$Z$5:$Z$857),0))</f>
        <v>15</v>
      </c>
      <c r="Q116" s="54">
        <f>INDEX('Antigo 2020 2'!N$5:N$857,MATCH($A116,('Atual 2021 1'!$Z$5:$Z$857),0))</f>
        <v>20</v>
      </c>
      <c r="R116" s="50" t="str">
        <f>INDEX('Atual 2021 1'!O$5:O$857,MATCH($A116,('Atual 2021 1'!$Z$5:$Z$857),0))</f>
        <v>Não</v>
      </c>
      <c r="S116" s="54" t="str">
        <f>INDEX('Antigo 2020 2'!O$5:O$857,MATCH($A116,('Atual 2021 1'!$Z$5:$Z$857),0))</f>
        <v>Não</v>
      </c>
      <c r="T116" s="53" t="e">
        <f>INDEX('Atual 2021 1'!P$5:P$857,MATCH($A116,('Atual 2021 1'!$Z$5:$Z$857),0))</f>
        <v>#DIV/0!</v>
      </c>
      <c r="U116" s="55">
        <f>INDEX('Antigo 2020 2'!P$5:P$857,MATCH($A116,('Atual 2021 1'!$Z$5:$Z$857),0))</f>
        <v>1.4122461776590492E-3</v>
      </c>
    </row>
    <row r="117" spans="1:21">
      <c r="A117" s="16">
        <v>114</v>
      </c>
      <c r="B117" s="51">
        <f>INDEX('Atual 2021 1'!X$5:X$857,MATCH($A117,('Atual 2021 1'!$Z$5:$Z$857),0))</f>
        <v>0</v>
      </c>
      <c r="C117" s="57" t="str">
        <f>INDEX('Atual 2021 1'!A$5:A$857,MATCH($A117,('Atual 2021 1'!$Z$5:$Z$857),0))</f>
        <v>Camacho</v>
      </c>
      <c r="D117" s="50">
        <f>INDEX('Atual 2021 1'!H$5:H$857,MATCH($A117,('Atual 2021 1'!$Z$5:$Z$857),0))</f>
        <v>550</v>
      </c>
      <c r="E117" s="54">
        <f>INDEX('Antigo 2020 2'!H$5:H$857,MATCH($A117,('Atual 2021 1'!$Z$5:$Z$857),0))</f>
        <v>550</v>
      </c>
      <c r="F117" s="50">
        <f>INDEX('Atual 2021 1'!I$5:I$857,MATCH($A117,('Atual 2021 1'!$Z$5:$Z$857),0))</f>
        <v>59</v>
      </c>
      <c r="G117" s="54">
        <f>INDEX('Antigo 2020 2'!I$5:I$857,MATCH($A117,('Atual 2021 1'!$Z$5:$Z$857),0))</f>
        <v>181</v>
      </c>
      <c r="H117" s="50">
        <f>INDEX('Atual 2021 1'!J$5:J$857,MATCH($A117,('Atual 2021 1'!$Z$5:$Z$857),0))</f>
        <v>0</v>
      </c>
      <c r="I117" s="54">
        <f>INDEX('Antigo 2020 2'!J$5:J$857,MATCH($A117,('Atual 2021 1'!$Z$5:$Z$857),0))</f>
        <v>0</v>
      </c>
      <c r="J117" s="50">
        <f>INDEX('Atual 2021 1'!K$5:K$857,MATCH($A117,('Atual 2021 1'!$Z$5:$Z$857),0))</f>
        <v>78</v>
      </c>
      <c r="K117" s="54">
        <f>INDEX('Antigo 2020 2'!K$5:K$857,MATCH($A117,('Atual 2021 1'!$Z$5:$Z$857),0))</f>
        <v>89</v>
      </c>
      <c r="L117" s="50">
        <f>INDEX('Atual 2021 1'!L$5:L$857,MATCH($A117,('Atual 2021 1'!$Z$5:$Z$857),0))</f>
        <v>0</v>
      </c>
      <c r="M117" s="54">
        <f>INDEX('Antigo 2020 2'!L$5:L$857,MATCH($A117,('Atual 2021 1'!$Z$5:$Z$857),0))</f>
        <v>0</v>
      </c>
      <c r="N117" s="50">
        <f>INDEX('Atual 2021 1'!M$5:M$857,MATCH($A117,('Atual 2021 1'!$Z$5:$Z$857),0))</f>
        <v>0</v>
      </c>
      <c r="O117" s="54">
        <f>INDEX('Antigo 2020 2'!M$5:M$857,MATCH($A117,('Atual 2021 1'!$Z$5:$Z$857),0))</f>
        <v>0</v>
      </c>
      <c r="P117" s="50">
        <f>INDEX('Atual 2021 1'!N$5:N$857,MATCH($A117,('Atual 2021 1'!$Z$5:$Z$857),0))</f>
        <v>0</v>
      </c>
      <c r="Q117" s="54">
        <f>INDEX('Antigo 2020 2'!N$5:N$857,MATCH($A117,('Atual 2021 1'!$Z$5:$Z$857),0))</f>
        <v>0</v>
      </c>
      <c r="R117" s="50" t="str">
        <f>INDEX('Atual 2021 1'!O$5:O$857,MATCH($A117,('Atual 2021 1'!$Z$5:$Z$857),0))</f>
        <v>Não</v>
      </c>
      <c r="S117" s="54" t="str">
        <f>INDEX('Antigo 2020 2'!O$5:O$857,MATCH($A117,('Atual 2021 1'!$Z$5:$Z$857),0))</f>
        <v>Não</v>
      </c>
      <c r="T117" s="53" t="e">
        <f>INDEX('Atual 2021 1'!P$5:P$857,MATCH($A117,('Atual 2021 1'!$Z$5:$Z$857),0))</f>
        <v>#DIV/0!</v>
      </c>
      <c r="U117" s="55">
        <f>INDEX('Antigo 2020 2'!P$5:P$857,MATCH($A117,('Atual 2021 1'!$Z$5:$Z$857),0))</f>
        <v>4.876307177487507E-4</v>
      </c>
    </row>
    <row r="118" spans="1:21">
      <c r="A118" s="16">
        <v>115</v>
      </c>
      <c r="B118" s="51">
        <f>INDEX('Atual 2021 1'!X$5:X$857,MATCH($A118,('Atual 2021 1'!$Z$5:$Z$857),0))</f>
        <v>0</v>
      </c>
      <c r="C118" s="57" t="str">
        <f>INDEX('Atual 2021 1'!A$5:A$857,MATCH($A118,('Atual 2021 1'!$Z$5:$Z$857),0))</f>
        <v>Camanducaia</v>
      </c>
      <c r="D118" s="50">
        <f>INDEX('Atual 2021 1'!H$5:H$857,MATCH($A118,('Atual 2021 1'!$Z$5:$Z$857),0))</f>
        <v>1500</v>
      </c>
      <c r="E118" s="54">
        <f>INDEX('Antigo 2020 2'!H$5:H$857,MATCH($A118,('Atual 2021 1'!$Z$5:$Z$857),0))</f>
        <v>252</v>
      </c>
      <c r="F118" s="50">
        <f>INDEX('Atual 2021 1'!I$5:I$857,MATCH($A118,('Atual 2021 1'!$Z$5:$Z$857),0))</f>
        <v>82</v>
      </c>
      <c r="G118" s="54">
        <f>INDEX('Antigo 2020 2'!I$5:I$857,MATCH($A118,('Atual 2021 1'!$Z$5:$Z$857),0))</f>
        <v>168</v>
      </c>
      <c r="H118" s="50">
        <f>INDEX('Atual 2021 1'!J$5:J$857,MATCH($A118,('Atual 2021 1'!$Z$5:$Z$857),0))</f>
        <v>0</v>
      </c>
      <c r="I118" s="54">
        <f>INDEX('Antigo 2020 2'!J$5:J$857,MATCH($A118,('Atual 2021 1'!$Z$5:$Z$857),0))</f>
        <v>0</v>
      </c>
      <c r="J118" s="50">
        <f>INDEX('Atual 2021 1'!K$5:K$857,MATCH($A118,('Atual 2021 1'!$Z$5:$Z$857),0))</f>
        <v>0</v>
      </c>
      <c r="K118" s="54">
        <f>INDEX('Antigo 2020 2'!K$5:K$857,MATCH($A118,('Atual 2021 1'!$Z$5:$Z$857),0))</f>
        <v>0</v>
      </c>
      <c r="L118" s="50">
        <f>INDEX('Atual 2021 1'!L$5:L$857,MATCH($A118,('Atual 2021 1'!$Z$5:$Z$857),0))</f>
        <v>50</v>
      </c>
      <c r="M118" s="54">
        <f>INDEX('Antigo 2020 2'!L$5:L$857,MATCH($A118,('Atual 2021 1'!$Z$5:$Z$857),0))</f>
        <v>660</v>
      </c>
      <c r="N118" s="50">
        <f>INDEX('Atual 2021 1'!M$5:M$857,MATCH($A118,('Atual 2021 1'!$Z$5:$Z$857),0))</f>
        <v>0</v>
      </c>
      <c r="O118" s="54">
        <f>INDEX('Antigo 2020 2'!M$5:M$857,MATCH($A118,('Atual 2021 1'!$Z$5:$Z$857),0))</f>
        <v>0</v>
      </c>
      <c r="P118" s="50">
        <f>INDEX('Atual 2021 1'!N$5:N$857,MATCH($A118,('Atual 2021 1'!$Z$5:$Z$857),0))</f>
        <v>0</v>
      </c>
      <c r="Q118" s="54">
        <f>INDEX('Antigo 2020 2'!N$5:N$857,MATCH($A118,('Atual 2021 1'!$Z$5:$Z$857),0))</f>
        <v>10</v>
      </c>
      <c r="R118" s="50" t="str">
        <f>INDEX('Atual 2021 1'!O$5:O$857,MATCH($A118,('Atual 2021 1'!$Z$5:$Z$857),0))</f>
        <v>Não</v>
      </c>
      <c r="S118" s="54" t="str">
        <f>INDEX('Antigo 2020 2'!O$5:O$857,MATCH($A118,('Atual 2021 1'!$Z$5:$Z$857),0))</f>
        <v>Não</v>
      </c>
      <c r="T118" s="53" t="e">
        <f>INDEX('Atual 2021 1'!P$5:P$857,MATCH($A118,('Atual 2021 1'!$Z$5:$Z$857),0))</f>
        <v>#DIV/0!</v>
      </c>
      <c r="U118" s="55">
        <f>INDEX('Antigo 2020 2'!P$5:P$857,MATCH($A118,('Atual 2021 1'!$Z$5:$Z$857),0))</f>
        <v>4.3484396600569023E-4</v>
      </c>
    </row>
    <row r="119" spans="1:21">
      <c r="A119" s="16">
        <v>116</v>
      </c>
      <c r="B119" s="51">
        <f>INDEX('Atual 2021 1'!X$5:X$857,MATCH($A119,('Atual 2021 1'!$Z$5:$Z$857),0))</f>
        <v>0</v>
      </c>
      <c r="C119" s="57" t="str">
        <f>INDEX('Atual 2021 1'!A$5:A$857,MATCH($A119,('Atual 2021 1'!$Z$5:$Z$857),0))</f>
        <v>Cambuí</v>
      </c>
      <c r="D119" s="50">
        <f>INDEX('Atual 2021 1'!H$5:H$857,MATCH($A119,('Atual 2021 1'!$Z$5:$Z$857),0))</f>
        <v>255</v>
      </c>
      <c r="E119" s="54">
        <f>INDEX('Antigo 2020 2'!H$5:H$857,MATCH($A119,('Atual 2021 1'!$Z$5:$Z$857),0))</f>
        <v>1100</v>
      </c>
      <c r="F119" s="50">
        <f>INDEX('Atual 2021 1'!I$5:I$857,MATCH($A119,('Atual 2021 1'!$Z$5:$Z$857),0))</f>
        <v>0</v>
      </c>
      <c r="G119" s="54">
        <f>INDEX('Antigo 2020 2'!I$5:I$857,MATCH($A119,('Atual 2021 1'!$Z$5:$Z$857),0))</f>
        <v>4</v>
      </c>
      <c r="H119" s="50">
        <f>INDEX('Atual 2021 1'!J$5:J$857,MATCH($A119,('Atual 2021 1'!$Z$5:$Z$857),0))</f>
        <v>0</v>
      </c>
      <c r="I119" s="54">
        <f>INDEX('Antigo 2020 2'!J$5:J$857,MATCH($A119,('Atual 2021 1'!$Z$5:$Z$857),0))</f>
        <v>0</v>
      </c>
      <c r="J119" s="50">
        <f>INDEX('Atual 2021 1'!K$5:K$857,MATCH($A119,('Atual 2021 1'!$Z$5:$Z$857),0))</f>
        <v>0</v>
      </c>
      <c r="K119" s="54">
        <f>INDEX('Antigo 2020 2'!K$5:K$857,MATCH($A119,('Atual 2021 1'!$Z$5:$Z$857),0))</f>
        <v>0</v>
      </c>
      <c r="L119" s="50">
        <f>INDEX('Atual 2021 1'!L$5:L$857,MATCH($A119,('Atual 2021 1'!$Z$5:$Z$857),0))</f>
        <v>0</v>
      </c>
      <c r="M119" s="54">
        <f>INDEX('Antigo 2020 2'!L$5:L$857,MATCH($A119,('Atual 2021 1'!$Z$5:$Z$857),0))</f>
        <v>0</v>
      </c>
      <c r="N119" s="50">
        <f>INDEX('Atual 2021 1'!M$5:M$857,MATCH($A119,('Atual 2021 1'!$Z$5:$Z$857),0))</f>
        <v>0</v>
      </c>
      <c r="O119" s="54">
        <f>INDEX('Antigo 2020 2'!M$5:M$857,MATCH($A119,('Atual 2021 1'!$Z$5:$Z$857),0))</f>
        <v>0</v>
      </c>
      <c r="P119" s="50">
        <f>INDEX('Atual 2021 1'!N$5:N$857,MATCH($A119,('Atual 2021 1'!$Z$5:$Z$857),0))</f>
        <v>0</v>
      </c>
      <c r="Q119" s="54">
        <f>INDEX('Antigo 2020 2'!N$5:N$857,MATCH($A119,('Atual 2021 1'!$Z$5:$Z$857),0))</f>
        <v>20</v>
      </c>
      <c r="R119" s="50" t="str">
        <f>INDEX('Atual 2021 1'!O$5:O$857,MATCH($A119,('Atual 2021 1'!$Z$5:$Z$857),0))</f>
        <v>Não</v>
      </c>
      <c r="S119" s="54" t="str">
        <f>INDEX('Antigo 2020 2'!O$5:O$857,MATCH($A119,('Atual 2021 1'!$Z$5:$Z$857),0))</f>
        <v>Não</v>
      </c>
      <c r="T119" s="53" t="e">
        <f>INDEX('Atual 2021 1'!P$5:P$857,MATCH($A119,('Atual 2021 1'!$Z$5:$Z$857),0))</f>
        <v>#DIV/0!</v>
      </c>
      <c r="U119" s="55">
        <f>INDEX('Antigo 2020 2'!P$5:P$857,MATCH($A119,('Atual 2021 1'!$Z$5:$Z$857),0))</f>
        <v>5.2352812855527438E-4</v>
      </c>
    </row>
    <row r="120" spans="1:21">
      <c r="A120" s="16">
        <v>117</v>
      </c>
      <c r="B120" s="51">
        <f>INDEX('Atual 2021 1'!X$5:X$857,MATCH($A120,('Atual 2021 1'!$Z$5:$Z$857),0))</f>
        <v>0</v>
      </c>
      <c r="C120" s="57" t="str">
        <f>INDEX('Atual 2021 1'!A$5:A$857,MATCH($A120,('Atual 2021 1'!$Z$5:$Z$857),0))</f>
        <v>Cambuquira</v>
      </c>
      <c r="D120" s="50">
        <f>INDEX('Atual 2021 1'!H$5:H$857,MATCH($A120,('Atual 2021 1'!$Z$5:$Z$857),0))</f>
        <v>510</v>
      </c>
      <c r="E120" s="54">
        <f>INDEX('Antigo 2020 2'!H$5:H$857,MATCH($A120,('Atual 2021 1'!$Z$5:$Z$857),0))</f>
        <v>510</v>
      </c>
      <c r="F120" s="50">
        <f>INDEX('Atual 2021 1'!I$5:I$857,MATCH($A120,('Atual 2021 1'!$Z$5:$Z$857),0))</f>
        <v>160</v>
      </c>
      <c r="G120" s="54">
        <f>INDEX('Antigo 2020 2'!I$5:I$857,MATCH($A120,('Atual 2021 1'!$Z$5:$Z$857),0))</f>
        <v>374</v>
      </c>
      <c r="H120" s="50">
        <f>INDEX('Atual 2021 1'!J$5:J$857,MATCH($A120,('Atual 2021 1'!$Z$5:$Z$857),0))</f>
        <v>0</v>
      </c>
      <c r="I120" s="54">
        <f>INDEX('Antigo 2020 2'!J$5:J$857,MATCH($A120,('Atual 2021 1'!$Z$5:$Z$857),0))</f>
        <v>0</v>
      </c>
      <c r="J120" s="50">
        <f>INDEX('Atual 2021 1'!K$5:K$857,MATCH($A120,('Atual 2021 1'!$Z$5:$Z$857),0))</f>
        <v>83</v>
      </c>
      <c r="K120" s="54">
        <f>INDEX('Antigo 2020 2'!K$5:K$857,MATCH($A120,('Atual 2021 1'!$Z$5:$Z$857),0))</f>
        <v>103</v>
      </c>
      <c r="L120" s="50">
        <f>INDEX('Atual 2021 1'!L$5:L$857,MATCH($A120,('Atual 2021 1'!$Z$5:$Z$857),0))</f>
        <v>112</v>
      </c>
      <c r="M120" s="54">
        <f>INDEX('Antigo 2020 2'!L$5:L$857,MATCH($A120,('Atual 2021 1'!$Z$5:$Z$857),0))</f>
        <v>50</v>
      </c>
      <c r="N120" s="50">
        <f>INDEX('Atual 2021 1'!M$5:M$857,MATCH($A120,('Atual 2021 1'!$Z$5:$Z$857),0))</f>
        <v>12</v>
      </c>
      <c r="O120" s="54">
        <f>INDEX('Antigo 2020 2'!M$5:M$857,MATCH($A120,('Atual 2021 1'!$Z$5:$Z$857),0))</f>
        <v>25</v>
      </c>
      <c r="P120" s="50">
        <f>INDEX('Atual 2021 1'!N$5:N$857,MATCH($A120,('Atual 2021 1'!$Z$5:$Z$857),0))</f>
        <v>43</v>
      </c>
      <c r="Q120" s="54">
        <f>INDEX('Antigo 2020 2'!N$5:N$857,MATCH($A120,('Atual 2021 1'!$Z$5:$Z$857),0))</f>
        <v>80</v>
      </c>
      <c r="R120" s="50" t="str">
        <f>INDEX('Atual 2021 1'!O$5:O$857,MATCH($A120,('Atual 2021 1'!$Z$5:$Z$857),0))</f>
        <v>Sim</v>
      </c>
      <c r="S120" s="54" t="str">
        <f>INDEX('Antigo 2020 2'!O$5:O$857,MATCH($A120,('Atual 2021 1'!$Z$5:$Z$857),0))</f>
        <v>Não</v>
      </c>
      <c r="T120" s="53" t="e">
        <f>INDEX('Atual 2021 1'!P$5:P$857,MATCH($A120,('Atual 2021 1'!$Z$5:$Z$857),0))</f>
        <v>#DIV/0!</v>
      </c>
      <c r="U120" s="55">
        <f>INDEX('Antigo 2020 2'!P$5:P$857,MATCH($A120,('Atual 2021 1'!$Z$5:$Z$857),0))</f>
        <v>5.868538316428347E-4</v>
      </c>
    </row>
    <row r="121" spans="1:21">
      <c r="A121" s="16">
        <v>118</v>
      </c>
      <c r="B121" s="51">
        <f>INDEX('Atual 2021 1'!X$5:X$857,MATCH($A121,('Atual 2021 1'!$Z$5:$Z$857),0))</f>
        <v>0</v>
      </c>
      <c r="C121" s="57" t="str">
        <f>INDEX('Atual 2021 1'!A$5:A$857,MATCH($A121,('Atual 2021 1'!$Z$5:$Z$857),0))</f>
        <v>Campanário</v>
      </c>
      <c r="D121" s="50">
        <f>INDEX('Atual 2021 1'!H$5:H$857,MATCH($A121,('Atual 2021 1'!$Z$5:$Z$857),0))</f>
        <v>274</v>
      </c>
      <c r="E121" s="54">
        <f>INDEX('Antigo 2020 2'!H$5:H$857,MATCH($A121,('Atual 2021 1'!$Z$5:$Z$857),0))</f>
        <v>274</v>
      </c>
      <c r="F121" s="50">
        <f>INDEX('Atual 2021 1'!I$5:I$857,MATCH($A121,('Atual 2021 1'!$Z$5:$Z$857),0))</f>
        <v>177</v>
      </c>
      <c r="G121" s="54">
        <f>INDEX('Antigo 2020 2'!I$5:I$857,MATCH($A121,('Atual 2021 1'!$Z$5:$Z$857),0))</f>
        <v>275</v>
      </c>
      <c r="H121" s="50">
        <f>INDEX('Atual 2021 1'!J$5:J$857,MATCH($A121,('Atual 2021 1'!$Z$5:$Z$857),0))</f>
        <v>0</v>
      </c>
      <c r="I121" s="54">
        <f>INDEX('Antigo 2020 2'!J$5:J$857,MATCH($A121,('Atual 2021 1'!$Z$5:$Z$857),0))</f>
        <v>0</v>
      </c>
      <c r="J121" s="50">
        <f>INDEX('Atual 2021 1'!K$5:K$857,MATCH($A121,('Atual 2021 1'!$Z$5:$Z$857),0))</f>
        <v>27</v>
      </c>
      <c r="K121" s="54">
        <f>INDEX('Antigo 2020 2'!K$5:K$857,MATCH($A121,('Atual 2021 1'!$Z$5:$Z$857),0))</f>
        <v>56</v>
      </c>
      <c r="L121" s="50">
        <f>INDEX('Atual 2021 1'!L$5:L$857,MATCH($A121,('Atual 2021 1'!$Z$5:$Z$857),0))</f>
        <v>0</v>
      </c>
      <c r="M121" s="54">
        <f>INDEX('Antigo 2020 2'!L$5:L$857,MATCH($A121,('Atual 2021 1'!$Z$5:$Z$857),0))</f>
        <v>79</v>
      </c>
      <c r="N121" s="50">
        <f>INDEX('Atual 2021 1'!M$5:M$857,MATCH($A121,('Atual 2021 1'!$Z$5:$Z$857),0))</f>
        <v>0</v>
      </c>
      <c r="O121" s="54">
        <f>INDEX('Antigo 2020 2'!M$5:M$857,MATCH($A121,('Atual 2021 1'!$Z$5:$Z$857),0))</f>
        <v>0</v>
      </c>
      <c r="P121" s="50">
        <f>INDEX('Atual 2021 1'!N$5:N$857,MATCH($A121,('Atual 2021 1'!$Z$5:$Z$857),0))</f>
        <v>30</v>
      </c>
      <c r="Q121" s="54">
        <f>INDEX('Antigo 2020 2'!N$5:N$857,MATCH($A121,('Atual 2021 1'!$Z$5:$Z$857),0))</f>
        <v>20</v>
      </c>
      <c r="R121" s="50" t="str">
        <f>INDEX('Atual 2021 1'!O$5:O$857,MATCH($A121,('Atual 2021 1'!$Z$5:$Z$857),0))</f>
        <v>Sim</v>
      </c>
      <c r="S121" s="54" t="str">
        <f>INDEX('Antigo 2020 2'!O$5:O$857,MATCH($A121,('Atual 2021 1'!$Z$5:$Z$857),0))</f>
        <v>Sim</v>
      </c>
      <c r="T121" s="53" t="e">
        <f>INDEX('Atual 2021 1'!P$5:P$857,MATCH($A121,('Atual 2021 1'!$Z$5:$Z$857),0))</f>
        <v>#DIV/0!</v>
      </c>
      <c r="U121" s="55">
        <f>INDEX('Antigo 2020 2'!P$5:P$857,MATCH($A121,('Atual 2021 1'!$Z$5:$Z$857),0))</f>
        <v>6.3516408070660548E-4</v>
      </c>
    </row>
    <row r="122" spans="1:21">
      <c r="A122" s="16">
        <v>119</v>
      </c>
      <c r="B122" s="51">
        <f>INDEX('Atual 2021 1'!X$5:X$857,MATCH($A122,('Atual 2021 1'!$Z$5:$Z$857),0))</f>
        <v>0</v>
      </c>
      <c r="C122" s="57" t="str">
        <f>INDEX('Atual 2021 1'!A$5:A$857,MATCH($A122,('Atual 2021 1'!$Z$5:$Z$857),0))</f>
        <v>Campanha</v>
      </c>
      <c r="D122" s="50">
        <f>INDEX('Atual 2021 1'!H$5:H$857,MATCH($A122,('Atual 2021 1'!$Z$5:$Z$857),0))</f>
        <v>450</v>
      </c>
      <c r="E122" s="54">
        <f>INDEX('Antigo 2020 2'!H$5:H$857,MATCH($A122,('Atual 2021 1'!$Z$5:$Z$857),0))</f>
        <v>450</v>
      </c>
      <c r="F122" s="50">
        <f>INDEX('Atual 2021 1'!I$5:I$857,MATCH($A122,('Atual 2021 1'!$Z$5:$Z$857),0))</f>
        <v>222</v>
      </c>
      <c r="G122" s="54">
        <f>INDEX('Antigo 2020 2'!I$5:I$857,MATCH($A122,('Atual 2021 1'!$Z$5:$Z$857),0))</f>
        <v>169</v>
      </c>
      <c r="H122" s="50">
        <f>INDEX('Atual 2021 1'!J$5:J$857,MATCH($A122,('Atual 2021 1'!$Z$5:$Z$857),0))</f>
        <v>0</v>
      </c>
      <c r="I122" s="54">
        <f>INDEX('Antigo 2020 2'!J$5:J$857,MATCH($A122,('Atual 2021 1'!$Z$5:$Z$857),0))</f>
        <v>0</v>
      </c>
      <c r="J122" s="50">
        <f>INDEX('Atual 2021 1'!K$5:K$857,MATCH($A122,('Atual 2021 1'!$Z$5:$Z$857),0))</f>
        <v>0</v>
      </c>
      <c r="K122" s="54">
        <f>INDEX('Antigo 2020 2'!K$5:K$857,MATCH($A122,('Atual 2021 1'!$Z$5:$Z$857),0))</f>
        <v>0</v>
      </c>
      <c r="L122" s="50">
        <f>INDEX('Atual 2021 1'!L$5:L$857,MATCH($A122,('Atual 2021 1'!$Z$5:$Z$857),0))</f>
        <v>0</v>
      </c>
      <c r="M122" s="54">
        <f>INDEX('Antigo 2020 2'!L$5:L$857,MATCH($A122,('Atual 2021 1'!$Z$5:$Z$857),0))</f>
        <v>0</v>
      </c>
      <c r="N122" s="50">
        <f>INDEX('Atual 2021 1'!M$5:M$857,MATCH($A122,('Atual 2021 1'!$Z$5:$Z$857),0))</f>
        <v>0</v>
      </c>
      <c r="O122" s="54">
        <f>INDEX('Antigo 2020 2'!M$5:M$857,MATCH($A122,('Atual 2021 1'!$Z$5:$Z$857),0))</f>
        <v>0</v>
      </c>
      <c r="P122" s="50">
        <f>INDEX('Atual 2021 1'!N$5:N$857,MATCH($A122,('Atual 2021 1'!$Z$5:$Z$857),0))</f>
        <v>25</v>
      </c>
      <c r="Q122" s="54">
        <f>INDEX('Antigo 2020 2'!N$5:N$857,MATCH($A122,('Atual 2021 1'!$Z$5:$Z$857),0))</f>
        <v>35</v>
      </c>
      <c r="R122" s="50" t="str">
        <f>INDEX('Atual 2021 1'!O$5:O$857,MATCH($A122,('Atual 2021 1'!$Z$5:$Z$857),0))</f>
        <v>Não</v>
      </c>
      <c r="S122" s="54" t="str">
        <f>INDEX('Antigo 2020 2'!O$5:O$857,MATCH($A122,('Atual 2021 1'!$Z$5:$Z$857),0))</f>
        <v>Não</v>
      </c>
      <c r="T122" s="53" t="e">
        <f>INDEX('Atual 2021 1'!P$5:P$857,MATCH($A122,('Atual 2021 1'!$Z$5:$Z$857),0))</f>
        <v>#DIV/0!</v>
      </c>
      <c r="U122" s="55">
        <f>INDEX('Antigo 2020 2'!P$5:P$857,MATCH($A122,('Atual 2021 1'!$Z$5:$Z$857),0))</f>
        <v>4.6562496266953077E-4</v>
      </c>
    </row>
    <row r="123" spans="1:21">
      <c r="A123" s="16">
        <v>120</v>
      </c>
      <c r="B123" s="51">
        <f>INDEX('Atual 2021 1'!X$5:X$857,MATCH($A123,('Atual 2021 1'!$Z$5:$Z$857),0))</f>
        <v>0</v>
      </c>
      <c r="C123" s="57" t="str">
        <f>INDEX('Atual 2021 1'!A$5:A$857,MATCH($A123,('Atual 2021 1'!$Z$5:$Z$857),0))</f>
        <v>Campestre</v>
      </c>
      <c r="D123" s="50">
        <f>INDEX('Atual 2021 1'!H$5:H$857,MATCH($A123,('Atual 2021 1'!$Z$5:$Z$857),0))</f>
        <v>1900</v>
      </c>
      <c r="E123" s="54">
        <f>INDEX('Antigo 2020 2'!H$5:H$857,MATCH($A123,('Atual 2021 1'!$Z$5:$Z$857),0))</f>
        <v>1900</v>
      </c>
      <c r="F123" s="50">
        <f>INDEX('Atual 2021 1'!I$5:I$857,MATCH($A123,('Atual 2021 1'!$Z$5:$Z$857),0))</f>
        <v>206</v>
      </c>
      <c r="G123" s="54">
        <f>INDEX('Antigo 2020 2'!I$5:I$857,MATCH($A123,('Atual 2021 1'!$Z$5:$Z$857),0))</f>
        <v>434</v>
      </c>
      <c r="H123" s="50">
        <f>INDEX('Atual 2021 1'!J$5:J$857,MATCH($A123,('Atual 2021 1'!$Z$5:$Z$857),0))</f>
        <v>0</v>
      </c>
      <c r="I123" s="54">
        <f>INDEX('Antigo 2020 2'!J$5:J$857,MATCH($A123,('Atual 2021 1'!$Z$5:$Z$857),0))</f>
        <v>0</v>
      </c>
      <c r="J123" s="50">
        <f>INDEX('Atual 2021 1'!K$5:K$857,MATCH($A123,('Atual 2021 1'!$Z$5:$Z$857),0))</f>
        <v>38</v>
      </c>
      <c r="K123" s="54">
        <f>INDEX('Antigo 2020 2'!K$5:K$857,MATCH($A123,('Atual 2021 1'!$Z$5:$Z$857),0))</f>
        <v>15</v>
      </c>
      <c r="L123" s="50">
        <f>INDEX('Atual 2021 1'!L$5:L$857,MATCH($A123,('Atual 2021 1'!$Z$5:$Z$857),0))</f>
        <v>0</v>
      </c>
      <c r="M123" s="54">
        <f>INDEX('Antigo 2020 2'!L$5:L$857,MATCH($A123,('Atual 2021 1'!$Z$5:$Z$857),0))</f>
        <v>0</v>
      </c>
      <c r="N123" s="50">
        <f>INDEX('Atual 2021 1'!M$5:M$857,MATCH($A123,('Atual 2021 1'!$Z$5:$Z$857),0))</f>
        <v>0</v>
      </c>
      <c r="O123" s="54">
        <f>INDEX('Antigo 2020 2'!M$5:M$857,MATCH($A123,('Atual 2021 1'!$Z$5:$Z$857),0))</f>
        <v>0</v>
      </c>
      <c r="P123" s="50">
        <f>INDEX('Atual 2021 1'!N$5:N$857,MATCH($A123,('Atual 2021 1'!$Z$5:$Z$857),0))</f>
        <v>15</v>
      </c>
      <c r="Q123" s="54">
        <f>INDEX('Antigo 2020 2'!N$5:N$857,MATCH($A123,('Atual 2021 1'!$Z$5:$Z$857),0))</f>
        <v>22</v>
      </c>
      <c r="R123" s="50" t="str">
        <f>INDEX('Atual 2021 1'!O$5:O$857,MATCH($A123,('Atual 2021 1'!$Z$5:$Z$857),0))</f>
        <v>Não</v>
      </c>
      <c r="S123" s="54" t="str">
        <f>INDEX('Antigo 2020 2'!O$5:O$857,MATCH($A123,('Atual 2021 1'!$Z$5:$Z$857),0))</f>
        <v>Não</v>
      </c>
      <c r="T123" s="53" t="e">
        <f>INDEX('Atual 2021 1'!P$5:P$857,MATCH($A123,('Atual 2021 1'!$Z$5:$Z$857),0))</f>
        <v>#DIV/0!</v>
      </c>
      <c r="U123" s="55">
        <f>INDEX('Antigo 2020 2'!P$5:P$857,MATCH($A123,('Atual 2021 1'!$Z$5:$Z$857),0))</f>
        <v>1.2522792711767384E-3</v>
      </c>
    </row>
    <row r="124" spans="1:21">
      <c r="A124" s="16">
        <v>121</v>
      </c>
      <c r="B124" s="51">
        <f>INDEX('Atual 2021 1'!X$5:X$857,MATCH($A124,('Atual 2021 1'!$Z$5:$Z$857),0))</f>
        <v>0</v>
      </c>
      <c r="C124" s="57" t="str">
        <f>INDEX('Atual 2021 1'!A$5:A$857,MATCH($A124,('Atual 2021 1'!$Z$5:$Z$857),0))</f>
        <v>Campina Verde</v>
      </c>
      <c r="D124" s="50">
        <f>INDEX('Atual 2021 1'!H$5:H$857,MATCH($A124,('Atual 2021 1'!$Z$5:$Z$857),0))</f>
        <v>2800</v>
      </c>
      <c r="E124" s="54">
        <f>INDEX('Antigo 2020 2'!H$5:H$857,MATCH($A124,('Atual 2021 1'!$Z$5:$Z$857),0))</f>
        <v>2800</v>
      </c>
      <c r="F124" s="50">
        <f>INDEX('Atual 2021 1'!I$5:I$857,MATCH($A124,('Atual 2021 1'!$Z$5:$Z$857),0))</f>
        <v>87</v>
      </c>
      <c r="G124" s="54">
        <f>INDEX('Antigo 2020 2'!I$5:I$857,MATCH($A124,('Atual 2021 1'!$Z$5:$Z$857),0))</f>
        <v>74</v>
      </c>
      <c r="H124" s="50">
        <f>INDEX('Atual 2021 1'!J$5:J$857,MATCH($A124,('Atual 2021 1'!$Z$5:$Z$857),0))</f>
        <v>0</v>
      </c>
      <c r="I124" s="54">
        <f>INDEX('Antigo 2020 2'!J$5:J$857,MATCH($A124,('Atual 2021 1'!$Z$5:$Z$857),0))</f>
        <v>0</v>
      </c>
      <c r="J124" s="50">
        <f>INDEX('Atual 2021 1'!K$5:K$857,MATCH($A124,('Atual 2021 1'!$Z$5:$Z$857),0))</f>
        <v>80</v>
      </c>
      <c r="K124" s="54">
        <f>INDEX('Antigo 2020 2'!K$5:K$857,MATCH($A124,('Atual 2021 1'!$Z$5:$Z$857),0))</f>
        <v>10</v>
      </c>
      <c r="L124" s="50">
        <f>INDEX('Atual 2021 1'!L$5:L$857,MATCH($A124,('Atual 2021 1'!$Z$5:$Z$857),0))</f>
        <v>52</v>
      </c>
      <c r="M124" s="54">
        <f>INDEX('Antigo 2020 2'!L$5:L$857,MATCH($A124,('Atual 2021 1'!$Z$5:$Z$857),0))</f>
        <v>25</v>
      </c>
      <c r="N124" s="50">
        <f>INDEX('Atual 2021 1'!M$5:M$857,MATCH($A124,('Atual 2021 1'!$Z$5:$Z$857),0))</f>
        <v>0</v>
      </c>
      <c r="O124" s="54">
        <f>INDEX('Antigo 2020 2'!M$5:M$857,MATCH($A124,('Atual 2021 1'!$Z$5:$Z$857),0))</f>
        <v>0</v>
      </c>
      <c r="P124" s="50">
        <f>INDEX('Atual 2021 1'!N$5:N$857,MATCH($A124,('Atual 2021 1'!$Z$5:$Z$857),0))</f>
        <v>33</v>
      </c>
      <c r="Q124" s="54">
        <f>INDEX('Antigo 2020 2'!N$5:N$857,MATCH($A124,('Atual 2021 1'!$Z$5:$Z$857),0))</f>
        <v>29</v>
      </c>
      <c r="R124" s="50" t="str">
        <f>INDEX('Atual 2021 1'!O$5:O$857,MATCH($A124,('Atual 2021 1'!$Z$5:$Z$857),0))</f>
        <v>Sim</v>
      </c>
      <c r="S124" s="54" t="str">
        <f>INDEX('Antigo 2020 2'!O$5:O$857,MATCH($A124,('Atual 2021 1'!$Z$5:$Z$857),0))</f>
        <v>Não</v>
      </c>
      <c r="T124" s="53" t="e">
        <f>INDEX('Atual 2021 1'!P$5:P$857,MATCH($A124,('Atual 2021 1'!$Z$5:$Z$857),0))</f>
        <v>#DIV/0!</v>
      </c>
      <c r="U124" s="55">
        <f>INDEX('Antigo 2020 2'!P$5:P$857,MATCH($A124,('Atual 2021 1'!$Z$5:$Z$857),0))</f>
        <v>4.8720308167072733E-3</v>
      </c>
    </row>
    <row r="125" spans="1:21">
      <c r="A125" s="16">
        <v>122</v>
      </c>
      <c r="B125" s="51">
        <f>INDEX('Atual 2021 1'!X$5:X$857,MATCH($A125,('Atual 2021 1'!$Z$5:$Z$857),0))</f>
        <v>0</v>
      </c>
      <c r="C125" s="57" t="str">
        <f>INDEX('Atual 2021 1'!A$5:A$857,MATCH($A125,('Atual 2021 1'!$Z$5:$Z$857),0))</f>
        <v>Campo Azul</v>
      </c>
      <c r="D125" s="50">
        <f>INDEX('Atual 2021 1'!H$5:H$857,MATCH($A125,('Atual 2021 1'!$Z$5:$Z$857),0))</f>
        <v>1500</v>
      </c>
      <c r="E125" s="54">
        <f>INDEX('Antigo 2020 2'!H$5:H$857,MATCH($A125,('Atual 2021 1'!$Z$5:$Z$857),0))</f>
        <v>1500</v>
      </c>
      <c r="F125" s="50">
        <f>INDEX('Atual 2021 1'!I$5:I$857,MATCH($A125,('Atual 2021 1'!$Z$5:$Z$857),0))</f>
        <v>391</v>
      </c>
      <c r="G125" s="54">
        <f>INDEX('Antigo 2020 2'!I$5:I$857,MATCH($A125,('Atual 2021 1'!$Z$5:$Z$857),0))</f>
        <v>869</v>
      </c>
      <c r="H125" s="50">
        <f>INDEX('Atual 2021 1'!J$5:J$857,MATCH($A125,('Atual 2021 1'!$Z$5:$Z$857),0))</f>
        <v>0</v>
      </c>
      <c r="I125" s="54">
        <f>INDEX('Antigo 2020 2'!J$5:J$857,MATCH($A125,('Atual 2021 1'!$Z$5:$Z$857),0))</f>
        <v>0</v>
      </c>
      <c r="J125" s="50">
        <f>INDEX('Atual 2021 1'!K$5:K$857,MATCH($A125,('Atual 2021 1'!$Z$5:$Z$857),0))</f>
        <v>0</v>
      </c>
      <c r="K125" s="54">
        <f>INDEX('Antigo 2020 2'!K$5:K$857,MATCH($A125,('Atual 2021 1'!$Z$5:$Z$857),0))</f>
        <v>47</v>
      </c>
      <c r="L125" s="50">
        <f>INDEX('Atual 2021 1'!L$5:L$857,MATCH($A125,('Atual 2021 1'!$Z$5:$Z$857),0))</f>
        <v>0</v>
      </c>
      <c r="M125" s="54">
        <f>INDEX('Antigo 2020 2'!L$5:L$857,MATCH($A125,('Atual 2021 1'!$Z$5:$Z$857),0))</f>
        <v>0</v>
      </c>
      <c r="N125" s="50">
        <f>INDEX('Atual 2021 1'!M$5:M$857,MATCH($A125,('Atual 2021 1'!$Z$5:$Z$857),0))</f>
        <v>0</v>
      </c>
      <c r="O125" s="54">
        <f>INDEX('Antigo 2020 2'!M$5:M$857,MATCH($A125,('Atual 2021 1'!$Z$5:$Z$857),0))</f>
        <v>0</v>
      </c>
      <c r="P125" s="50">
        <f>INDEX('Atual 2021 1'!N$5:N$857,MATCH($A125,('Atual 2021 1'!$Z$5:$Z$857),0))</f>
        <v>23</v>
      </c>
      <c r="Q125" s="54">
        <f>INDEX('Antigo 2020 2'!N$5:N$857,MATCH($A125,('Atual 2021 1'!$Z$5:$Z$857),0))</f>
        <v>25</v>
      </c>
      <c r="R125" s="50" t="str">
        <f>INDEX('Atual 2021 1'!O$5:O$857,MATCH($A125,('Atual 2021 1'!$Z$5:$Z$857),0))</f>
        <v>Sim</v>
      </c>
      <c r="S125" s="54" t="str">
        <f>INDEX('Antigo 2020 2'!O$5:O$857,MATCH($A125,('Atual 2021 1'!$Z$5:$Z$857),0))</f>
        <v>Sim</v>
      </c>
      <c r="T125" s="53" t="e">
        <f>INDEX('Atual 2021 1'!P$5:P$857,MATCH($A125,('Atual 2021 1'!$Z$5:$Z$857),0))</f>
        <v>#DIV/0!</v>
      </c>
      <c r="U125" s="55">
        <f>INDEX('Antigo 2020 2'!P$5:P$857,MATCH($A125,('Atual 2021 1'!$Z$5:$Z$857),0))</f>
        <v>1.2660690454666772E-3</v>
      </c>
    </row>
    <row r="126" spans="1:21">
      <c r="A126" s="16">
        <v>123</v>
      </c>
      <c r="B126" s="51">
        <f>INDEX('Atual 2021 1'!X$5:X$857,MATCH($A126,('Atual 2021 1'!$Z$5:$Z$857),0))</f>
        <v>0</v>
      </c>
      <c r="C126" s="57" t="str">
        <f>INDEX('Atual 2021 1'!A$5:A$857,MATCH($A126,('Atual 2021 1'!$Z$5:$Z$857),0))</f>
        <v>Campo Belo</v>
      </c>
      <c r="D126" s="50">
        <f>INDEX('Atual 2021 1'!H$5:H$857,MATCH($A126,('Atual 2021 1'!$Z$5:$Z$857),0))</f>
        <v>1840</v>
      </c>
      <c r="E126" s="54">
        <f>INDEX('Antigo 2020 2'!H$5:H$857,MATCH($A126,('Atual 2021 1'!$Z$5:$Z$857),0))</f>
        <v>1840</v>
      </c>
      <c r="F126" s="50">
        <f>INDEX('Atual 2021 1'!I$5:I$857,MATCH($A126,('Atual 2021 1'!$Z$5:$Z$857),0))</f>
        <v>257</v>
      </c>
      <c r="G126" s="54">
        <f>INDEX('Antigo 2020 2'!I$5:I$857,MATCH($A126,('Atual 2021 1'!$Z$5:$Z$857),0))</f>
        <v>394</v>
      </c>
      <c r="H126" s="50">
        <f>INDEX('Atual 2021 1'!J$5:J$857,MATCH($A126,('Atual 2021 1'!$Z$5:$Z$857),0))</f>
        <v>0</v>
      </c>
      <c r="I126" s="54">
        <f>INDEX('Antigo 2020 2'!J$5:J$857,MATCH($A126,('Atual 2021 1'!$Z$5:$Z$857),0))</f>
        <v>0</v>
      </c>
      <c r="J126" s="50">
        <f>INDEX('Atual 2021 1'!K$5:K$857,MATCH($A126,('Atual 2021 1'!$Z$5:$Z$857),0))</f>
        <v>55</v>
      </c>
      <c r="K126" s="54">
        <f>INDEX('Antigo 2020 2'!K$5:K$857,MATCH($A126,('Atual 2021 1'!$Z$5:$Z$857),0))</f>
        <v>55</v>
      </c>
      <c r="L126" s="50">
        <f>INDEX('Atual 2021 1'!L$5:L$857,MATCH($A126,('Atual 2021 1'!$Z$5:$Z$857),0))</f>
        <v>50</v>
      </c>
      <c r="M126" s="54">
        <f>INDEX('Antigo 2020 2'!L$5:L$857,MATCH($A126,('Atual 2021 1'!$Z$5:$Z$857),0))</f>
        <v>50</v>
      </c>
      <c r="N126" s="50">
        <f>INDEX('Atual 2021 1'!M$5:M$857,MATCH($A126,('Atual 2021 1'!$Z$5:$Z$857),0))</f>
        <v>0</v>
      </c>
      <c r="O126" s="54">
        <f>INDEX('Antigo 2020 2'!M$5:M$857,MATCH($A126,('Atual 2021 1'!$Z$5:$Z$857),0))</f>
        <v>0</v>
      </c>
      <c r="P126" s="50">
        <f>INDEX('Atual 2021 1'!N$5:N$857,MATCH($A126,('Atual 2021 1'!$Z$5:$Z$857),0))</f>
        <v>60</v>
      </c>
      <c r="Q126" s="54">
        <f>INDEX('Antigo 2020 2'!N$5:N$857,MATCH($A126,('Atual 2021 1'!$Z$5:$Z$857),0))</f>
        <v>60</v>
      </c>
      <c r="R126" s="50" t="str">
        <f>INDEX('Atual 2021 1'!O$5:O$857,MATCH($A126,('Atual 2021 1'!$Z$5:$Z$857),0))</f>
        <v>Sim</v>
      </c>
      <c r="S126" s="54" t="str">
        <f>INDEX('Antigo 2020 2'!O$5:O$857,MATCH($A126,('Atual 2021 1'!$Z$5:$Z$857),0))</f>
        <v>Sim</v>
      </c>
      <c r="T126" s="53" t="e">
        <f>INDEX('Atual 2021 1'!P$5:P$857,MATCH($A126,('Atual 2021 1'!$Z$5:$Z$857),0))</f>
        <v>#DIV/0!</v>
      </c>
      <c r="U126" s="55">
        <f>INDEX('Antigo 2020 2'!P$5:P$857,MATCH($A126,('Atual 2021 1'!$Z$5:$Z$857),0))</f>
        <v>1.2999496145652998E-3</v>
      </c>
    </row>
    <row r="127" spans="1:21">
      <c r="A127" s="16">
        <v>124</v>
      </c>
      <c r="B127" s="51">
        <f>INDEX('Atual 2021 1'!X$5:X$857,MATCH($A127,('Atual 2021 1'!$Z$5:$Z$857),0))</f>
        <v>0</v>
      </c>
      <c r="C127" s="57" t="str">
        <f>INDEX('Atual 2021 1'!A$5:A$857,MATCH($A127,('Atual 2021 1'!$Z$5:$Z$857),0))</f>
        <v>Campo do Meio</v>
      </c>
      <c r="D127" s="50">
        <f>INDEX('Atual 2021 1'!H$5:H$857,MATCH($A127,('Atual 2021 1'!$Z$5:$Z$857),0))</f>
        <v>580</v>
      </c>
      <c r="E127" s="54">
        <f>INDEX('Antigo 2020 2'!H$5:H$857,MATCH($A127,('Atual 2021 1'!$Z$5:$Z$857),0))</f>
        <v>580</v>
      </c>
      <c r="F127" s="50">
        <f>INDEX('Atual 2021 1'!I$5:I$857,MATCH($A127,('Atual 2021 1'!$Z$5:$Z$857),0))</f>
        <v>228</v>
      </c>
      <c r="G127" s="54">
        <f>INDEX('Antigo 2020 2'!I$5:I$857,MATCH($A127,('Atual 2021 1'!$Z$5:$Z$857),0))</f>
        <v>393</v>
      </c>
      <c r="H127" s="50">
        <f>INDEX('Atual 2021 1'!J$5:J$857,MATCH($A127,('Atual 2021 1'!$Z$5:$Z$857),0))</f>
        <v>0</v>
      </c>
      <c r="I127" s="54">
        <f>INDEX('Antigo 2020 2'!J$5:J$857,MATCH($A127,('Atual 2021 1'!$Z$5:$Z$857),0))</f>
        <v>0</v>
      </c>
      <c r="J127" s="50">
        <f>INDEX('Atual 2021 1'!K$5:K$857,MATCH($A127,('Atual 2021 1'!$Z$5:$Z$857),0))</f>
        <v>260</v>
      </c>
      <c r="K127" s="54">
        <f>INDEX('Antigo 2020 2'!K$5:K$857,MATCH($A127,('Atual 2021 1'!$Z$5:$Z$857),0))</f>
        <v>250</v>
      </c>
      <c r="L127" s="50">
        <f>INDEX('Atual 2021 1'!L$5:L$857,MATCH($A127,('Atual 2021 1'!$Z$5:$Z$857),0))</f>
        <v>60</v>
      </c>
      <c r="M127" s="54">
        <f>INDEX('Antigo 2020 2'!L$5:L$857,MATCH($A127,('Atual 2021 1'!$Z$5:$Z$857),0))</f>
        <v>60</v>
      </c>
      <c r="N127" s="50">
        <f>INDEX('Atual 2021 1'!M$5:M$857,MATCH($A127,('Atual 2021 1'!$Z$5:$Z$857),0))</f>
        <v>0</v>
      </c>
      <c r="O127" s="54">
        <f>INDEX('Antigo 2020 2'!M$5:M$857,MATCH($A127,('Atual 2021 1'!$Z$5:$Z$857),0))</f>
        <v>0</v>
      </c>
      <c r="P127" s="50">
        <f>INDEX('Atual 2021 1'!N$5:N$857,MATCH($A127,('Atual 2021 1'!$Z$5:$Z$857),0))</f>
        <v>35</v>
      </c>
      <c r="Q127" s="54">
        <f>INDEX('Antigo 2020 2'!N$5:N$857,MATCH($A127,('Atual 2021 1'!$Z$5:$Z$857),0))</f>
        <v>35</v>
      </c>
      <c r="R127" s="50" t="str">
        <f>INDEX('Atual 2021 1'!O$5:O$857,MATCH($A127,('Atual 2021 1'!$Z$5:$Z$857),0))</f>
        <v>Sim</v>
      </c>
      <c r="S127" s="54" t="str">
        <f>INDEX('Antigo 2020 2'!O$5:O$857,MATCH($A127,('Atual 2021 1'!$Z$5:$Z$857),0))</f>
        <v>Sim</v>
      </c>
      <c r="T127" s="53" t="e">
        <f>INDEX('Atual 2021 1'!P$5:P$857,MATCH($A127,('Atual 2021 1'!$Z$5:$Z$857),0))</f>
        <v>#DIV/0!</v>
      </c>
      <c r="U127" s="55">
        <f>INDEX('Antigo 2020 2'!P$5:P$857,MATCH($A127,('Atual 2021 1'!$Z$5:$Z$857),0))</f>
        <v>1.0373143992143936E-3</v>
      </c>
    </row>
    <row r="128" spans="1:21">
      <c r="A128" s="16">
        <v>125</v>
      </c>
      <c r="B128" s="51">
        <f>INDEX('Atual 2021 1'!X$5:X$857,MATCH($A128,('Atual 2021 1'!$Z$5:$Z$857),0))</f>
        <v>0</v>
      </c>
      <c r="C128" s="57" t="str">
        <f>INDEX('Atual 2021 1'!A$5:A$857,MATCH($A128,('Atual 2021 1'!$Z$5:$Z$857),0))</f>
        <v>Campo Florido</v>
      </c>
      <c r="D128" s="50">
        <f>INDEX('Atual 2021 1'!H$5:H$857,MATCH($A128,('Atual 2021 1'!$Z$5:$Z$857),0))</f>
        <v>425</v>
      </c>
      <c r="E128" s="54">
        <f>INDEX('Antigo 2020 2'!H$5:H$857,MATCH($A128,('Atual 2021 1'!$Z$5:$Z$857),0))</f>
        <v>425</v>
      </c>
      <c r="F128" s="50">
        <f>INDEX('Atual 2021 1'!I$5:I$857,MATCH($A128,('Atual 2021 1'!$Z$5:$Z$857),0))</f>
        <v>379</v>
      </c>
      <c r="G128" s="54">
        <f>INDEX('Antigo 2020 2'!I$5:I$857,MATCH($A128,('Atual 2021 1'!$Z$5:$Z$857),0))</f>
        <v>340</v>
      </c>
      <c r="H128" s="50">
        <f>INDEX('Atual 2021 1'!J$5:J$857,MATCH($A128,('Atual 2021 1'!$Z$5:$Z$857),0))</f>
        <v>0</v>
      </c>
      <c r="I128" s="54">
        <f>INDEX('Antigo 2020 2'!J$5:J$857,MATCH($A128,('Atual 2021 1'!$Z$5:$Z$857),0))</f>
        <v>0</v>
      </c>
      <c r="J128" s="50">
        <f>INDEX('Atual 2021 1'!K$5:K$857,MATCH($A128,('Atual 2021 1'!$Z$5:$Z$857),0))</f>
        <v>50</v>
      </c>
      <c r="K128" s="54">
        <f>INDEX('Antigo 2020 2'!K$5:K$857,MATCH($A128,('Atual 2021 1'!$Z$5:$Z$857),0))</f>
        <v>195</v>
      </c>
      <c r="L128" s="50">
        <f>INDEX('Atual 2021 1'!L$5:L$857,MATCH($A128,('Atual 2021 1'!$Z$5:$Z$857),0))</f>
        <v>0</v>
      </c>
      <c r="M128" s="54">
        <f>INDEX('Antigo 2020 2'!L$5:L$857,MATCH($A128,('Atual 2021 1'!$Z$5:$Z$857),0))</f>
        <v>0</v>
      </c>
      <c r="N128" s="50">
        <f>INDEX('Atual 2021 1'!M$5:M$857,MATCH($A128,('Atual 2021 1'!$Z$5:$Z$857),0))</f>
        <v>0</v>
      </c>
      <c r="O128" s="54">
        <f>INDEX('Antigo 2020 2'!M$5:M$857,MATCH($A128,('Atual 2021 1'!$Z$5:$Z$857),0))</f>
        <v>140</v>
      </c>
      <c r="P128" s="50">
        <f>INDEX('Atual 2021 1'!N$5:N$857,MATCH($A128,('Atual 2021 1'!$Z$5:$Z$857),0))</f>
        <v>12</v>
      </c>
      <c r="Q128" s="54">
        <f>INDEX('Antigo 2020 2'!N$5:N$857,MATCH($A128,('Atual 2021 1'!$Z$5:$Z$857),0))</f>
        <v>15</v>
      </c>
      <c r="R128" s="50" t="str">
        <f>INDEX('Atual 2021 1'!O$5:O$857,MATCH($A128,('Atual 2021 1'!$Z$5:$Z$857),0))</f>
        <v>Sim</v>
      </c>
      <c r="S128" s="54" t="str">
        <f>INDEX('Antigo 2020 2'!O$5:O$857,MATCH($A128,('Atual 2021 1'!$Z$5:$Z$857),0))</f>
        <v>Sim</v>
      </c>
      <c r="T128" s="53" t="e">
        <f>INDEX('Atual 2021 1'!P$5:P$857,MATCH($A128,('Atual 2021 1'!$Z$5:$Z$857),0))</f>
        <v>#DIV/0!</v>
      </c>
      <c r="U128" s="55">
        <f>INDEX('Antigo 2020 2'!P$5:P$857,MATCH($A128,('Atual 2021 1'!$Z$5:$Z$857),0))</f>
        <v>1.6038142813859582E-3</v>
      </c>
    </row>
    <row r="129" spans="1:21">
      <c r="A129" s="16">
        <v>126</v>
      </c>
      <c r="B129" s="51">
        <f>INDEX('Atual 2021 1'!X$5:X$857,MATCH($A129,('Atual 2021 1'!$Z$5:$Z$857),0))</f>
        <v>0</v>
      </c>
      <c r="C129" s="57" t="str">
        <f>INDEX('Atual 2021 1'!A$5:A$857,MATCH($A129,('Atual 2021 1'!$Z$5:$Z$857),0))</f>
        <v>Campos Altos</v>
      </c>
      <c r="D129" s="50">
        <f>INDEX('Atual 2021 1'!H$5:H$857,MATCH($A129,('Atual 2021 1'!$Z$5:$Z$857),0))</f>
        <v>660</v>
      </c>
      <c r="E129" s="54">
        <f>INDEX('Antigo 2020 2'!H$5:H$857,MATCH($A129,('Atual 2021 1'!$Z$5:$Z$857),0))</f>
        <v>675</v>
      </c>
      <c r="F129" s="50">
        <f>INDEX('Atual 2021 1'!I$5:I$857,MATCH($A129,('Atual 2021 1'!$Z$5:$Z$857),0))</f>
        <v>169</v>
      </c>
      <c r="G129" s="54">
        <f>INDEX('Antigo 2020 2'!I$5:I$857,MATCH($A129,('Atual 2021 1'!$Z$5:$Z$857),0))</f>
        <v>302</v>
      </c>
      <c r="H129" s="50">
        <f>INDEX('Atual 2021 1'!J$5:J$857,MATCH($A129,('Atual 2021 1'!$Z$5:$Z$857),0))</f>
        <v>0</v>
      </c>
      <c r="I129" s="54">
        <f>INDEX('Antigo 2020 2'!J$5:J$857,MATCH($A129,('Atual 2021 1'!$Z$5:$Z$857),0))</f>
        <v>0</v>
      </c>
      <c r="J129" s="50">
        <f>INDEX('Atual 2021 1'!K$5:K$857,MATCH($A129,('Atual 2021 1'!$Z$5:$Z$857),0))</f>
        <v>50</v>
      </c>
      <c r="K129" s="54">
        <f>INDEX('Antigo 2020 2'!K$5:K$857,MATCH($A129,('Atual 2021 1'!$Z$5:$Z$857),0))</f>
        <v>95</v>
      </c>
      <c r="L129" s="50">
        <f>INDEX('Atual 2021 1'!L$5:L$857,MATCH($A129,('Atual 2021 1'!$Z$5:$Z$857),0))</f>
        <v>0</v>
      </c>
      <c r="M129" s="54">
        <f>INDEX('Antigo 2020 2'!L$5:L$857,MATCH($A129,('Atual 2021 1'!$Z$5:$Z$857),0))</f>
        <v>0</v>
      </c>
      <c r="N129" s="50">
        <f>INDEX('Atual 2021 1'!M$5:M$857,MATCH($A129,('Atual 2021 1'!$Z$5:$Z$857),0))</f>
        <v>0</v>
      </c>
      <c r="O129" s="54">
        <f>INDEX('Antigo 2020 2'!M$5:M$857,MATCH($A129,('Atual 2021 1'!$Z$5:$Z$857),0))</f>
        <v>0</v>
      </c>
      <c r="P129" s="50">
        <f>INDEX('Atual 2021 1'!N$5:N$857,MATCH($A129,('Atual 2021 1'!$Z$5:$Z$857),0))</f>
        <v>30</v>
      </c>
      <c r="Q129" s="54">
        <f>INDEX('Antigo 2020 2'!N$5:N$857,MATCH($A129,('Atual 2021 1'!$Z$5:$Z$857),0))</f>
        <v>30</v>
      </c>
      <c r="R129" s="50" t="str">
        <f>INDEX('Atual 2021 1'!O$5:O$857,MATCH($A129,('Atual 2021 1'!$Z$5:$Z$857),0))</f>
        <v>Não</v>
      </c>
      <c r="S129" s="54" t="str">
        <f>INDEX('Antigo 2020 2'!O$5:O$857,MATCH($A129,('Atual 2021 1'!$Z$5:$Z$857),0))</f>
        <v>Não</v>
      </c>
      <c r="T129" s="53" t="e">
        <f>INDEX('Atual 2021 1'!P$5:P$857,MATCH($A129,('Atual 2021 1'!$Z$5:$Z$857),0))</f>
        <v>#DIV/0!</v>
      </c>
      <c r="U129" s="55">
        <f>INDEX('Antigo 2020 2'!P$5:P$857,MATCH($A129,('Atual 2021 1'!$Z$5:$Z$857),0))</f>
        <v>9.7340056397074784E-4</v>
      </c>
    </row>
    <row r="130" spans="1:21">
      <c r="A130" s="16">
        <v>127</v>
      </c>
      <c r="B130" s="51">
        <f>INDEX('Atual 2021 1'!X$5:X$857,MATCH($A130,('Atual 2021 1'!$Z$5:$Z$857),0))</f>
        <v>0</v>
      </c>
      <c r="C130" s="57" t="str">
        <f>INDEX('Atual 2021 1'!A$5:A$857,MATCH($A130,('Atual 2021 1'!$Z$5:$Z$857),0))</f>
        <v>Campos Gerais</v>
      </c>
      <c r="D130" s="50">
        <f>INDEX('Atual 2021 1'!H$5:H$857,MATCH($A130,('Atual 2021 1'!$Z$5:$Z$857),0))</f>
        <v>2500</v>
      </c>
      <c r="E130" s="54">
        <f>INDEX('Antigo 2020 2'!H$5:H$857,MATCH($A130,('Atual 2021 1'!$Z$5:$Z$857),0))</f>
        <v>2500</v>
      </c>
      <c r="F130" s="50">
        <f>INDEX('Atual 2021 1'!I$5:I$857,MATCH($A130,('Atual 2021 1'!$Z$5:$Z$857),0))</f>
        <v>330</v>
      </c>
      <c r="G130" s="54">
        <f>INDEX('Antigo 2020 2'!I$5:I$857,MATCH($A130,('Atual 2021 1'!$Z$5:$Z$857),0))</f>
        <v>845</v>
      </c>
      <c r="H130" s="50">
        <f>INDEX('Atual 2021 1'!J$5:J$857,MATCH($A130,('Atual 2021 1'!$Z$5:$Z$857),0))</f>
        <v>0</v>
      </c>
      <c r="I130" s="54">
        <f>INDEX('Antigo 2020 2'!J$5:J$857,MATCH($A130,('Atual 2021 1'!$Z$5:$Z$857),0))</f>
        <v>0</v>
      </c>
      <c r="J130" s="50">
        <f>INDEX('Atual 2021 1'!K$5:K$857,MATCH($A130,('Atual 2021 1'!$Z$5:$Z$857),0))</f>
        <v>115</v>
      </c>
      <c r="K130" s="54">
        <f>INDEX('Antigo 2020 2'!K$5:K$857,MATCH($A130,('Atual 2021 1'!$Z$5:$Z$857),0))</f>
        <v>210</v>
      </c>
      <c r="L130" s="50">
        <f>INDEX('Atual 2021 1'!L$5:L$857,MATCH($A130,('Atual 2021 1'!$Z$5:$Z$857),0))</f>
        <v>0</v>
      </c>
      <c r="M130" s="54">
        <f>INDEX('Antigo 2020 2'!L$5:L$857,MATCH($A130,('Atual 2021 1'!$Z$5:$Z$857),0))</f>
        <v>0</v>
      </c>
      <c r="N130" s="50">
        <f>INDEX('Atual 2021 1'!M$5:M$857,MATCH($A130,('Atual 2021 1'!$Z$5:$Z$857),0))</f>
        <v>0</v>
      </c>
      <c r="O130" s="54">
        <f>INDEX('Antigo 2020 2'!M$5:M$857,MATCH($A130,('Atual 2021 1'!$Z$5:$Z$857),0))</f>
        <v>0</v>
      </c>
      <c r="P130" s="50">
        <f>INDEX('Atual 2021 1'!N$5:N$857,MATCH($A130,('Atual 2021 1'!$Z$5:$Z$857),0))</f>
        <v>20</v>
      </c>
      <c r="Q130" s="54">
        <f>INDEX('Antigo 2020 2'!N$5:N$857,MATCH($A130,('Atual 2021 1'!$Z$5:$Z$857),0))</f>
        <v>40</v>
      </c>
      <c r="R130" s="50" t="str">
        <f>INDEX('Atual 2021 1'!O$5:O$857,MATCH($A130,('Atual 2021 1'!$Z$5:$Z$857),0))</f>
        <v>Sim</v>
      </c>
      <c r="S130" s="54" t="str">
        <f>INDEX('Antigo 2020 2'!O$5:O$857,MATCH($A130,('Atual 2021 1'!$Z$5:$Z$857),0))</f>
        <v>Sim</v>
      </c>
      <c r="T130" s="53" t="e">
        <f>INDEX('Atual 2021 1'!P$5:P$857,MATCH($A130,('Atual 2021 1'!$Z$5:$Z$857),0))</f>
        <v>#DIV/0!</v>
      </c>
      <c r="U130" s="55">
        <f>INDEX('Antigo 2020 2'!P$5:P$857,MATCH($A130,('Atual 2021 1'!$Z$5:$Z$857),0))</f>
        <v>2.1190605347652515E-3</v>
      </c>
    </row>
    <row r="131" spans="1:21">
      <c r="A131" s="16">
        <v>128</v>
      </c>
      <c r="B131" s="51">
        <f>INDEX('Atual 2021 1'!X$5:X$857,MATCH($A131,('Atual 2021 1'!$Z$5:$Z$857),0))</f>
        <v>0</v>
      </c>
      <c r="C131" s="57" t="str">
        <f>INDEX('Atual 2021 1'!A$5:A$857,MATCH($A131,('Atual 2021 1'!$Z$5:$Z$857),0))</f>
        <v>Cana Verde</v>
      </c>
      <c r="D131" s="50">
        <f>INDEX('Atual 2021 1'!H$5:H$857,MATCH($A131,('Atual 2021 1'!$Z$5:$Z$857),0))</f>
        <v>934</v>
      </c>
      <c r="E131" s="54">
        <f>INDEX('Antigo 2020 2'!H$5:H$857,MATCH($A131,('Atual 2021 1'!$Z$5:$Z$857),0))</f>
        <v>1243</v>
      </c>
      <c r="F131" s="50">
        <f>INDEX('Atual 2021 1'!I$5:I$857,MATCH($A131,('Atual 2021 1'!$Z$5:$Z$857),0))</f>
        <v>146</v>
      </c>
      <c r="G131" s="54">
        <f>INDEX('Antigo 2020 2'!I$5:I$857,MATCH($A131,('Atual 2021 1'!$Z$5:$Z$857),0))</f>
        <v>371</v>
      </c>
      <c r="H131" s="50">
        <f>INDEX('Atual 2021 1'!J$5:J$857,MATCH($A131,('Atual 2021 1'!$Z$5:$Z$857),0))</f>
        <v>0</v>
      </c>
      <c r="I131" s="54">
        <f>INDEX('Antigo 2020 2'!J$5:J$857,MATCH($A131,('Atual 2021 1'!$Z$5:$Z$857),0))</f>
        <v>0</v>
      </c>
      <c r="J131" s="50">
        <f>INDEX('Atual 2021 1'!K$5:K$857,MATCH($A131,('Atual 2021 1'!$Z$5:$Z$857),0))</f>
        <v>150</v>
      </c>
      <c r="K131" s="54">
        <f>INDEX('Antigo 2020 2'!K$5:K$857,MATCH($A131,('Atual 2021 1'!$Z$5:$Z$857),0))</f>
        <v>120</v>
      </c>
      <c r="L131" s="50">
        <f>INDEX('Atual 2021 1'!L$5:L$857,MATCH($A131,('Atual 2021 1'!$Z$5:$Z$857),0))</f>
        <v>0</v>
      </c>
      <c r="M131" s="54">
        <f>INDEX('Antigo 2020 2'!L$5:L$857,MATCH($A131,('Atual 2021 1'!$Z$5:$Z$857),0))</f>
        <v>0</v>
      </c>
      <c r="N131" s="50">
        <f>INDEX('Atual 2021 1'!M$5:M$857,MATCH($A131,('Atual 2021 1'!$Z$5:$Z$857),0))</f>
        <v>0</v>
      </c>
      <c r="O131" s="54">
        <f>INDEX('Antigo 2020 2'!M$5:M$857,MATCH($A131,('Atual 2021 1'!$Z$5:$Z$857),0))</f>
        <v>50</v>
      </c>
      <c r="P131" s="50">
        <f>INDEX('Atual 2021 1'!N$5:N$857,MATCH($A131,('Atual 2021 1'!$Z$5:$Z$857),0))</f>
        <v>0</v>
      </c>
      <c r="Q131" s="54">
        <f>INDEX('Antigo 2020 2'!N$5:N$857,MATCH($A131,('Atual 2021 1'!$Z$5:$Z$857),0))</f>
        <v>0</v>
      </c>
      <c r="R131" s="50" t="str">
        <f>INDEX('Atual 2021 1'!O$5:O$857,MATCH($A131,('Atual 2021 1'!$Z$5:$Z$857),0))</f>
        <v>Sim</v>
      </c>
      <c r="S131" s="54" t="str">
        <f>INDEX('Antigo 2020 2'!O$5:O$857,MATCH($A131,('Atual 2021 1'!$Z$5:$Z$857),0))</f>
        <v>Não</v>
      </c>
      <c r="T131" s="53" t="e">
        <f>INDEX('Atual 2021 1'!P$5:P$857,MATCH($A131,('Atual 2021 1'!$Z$5:$Z$857),0))</f>
        <v>#DIV/0!</v>
      </c>
      <c r="U131" s="55">
        <f>INDEX('Antigo 2020 2'!P$5:P$857,MATCH($A131,('Atual 2021 1'!$Z$5:$Z$857),0))</f>
        <v>8.3607038213044118E-4</v>
      </c>
    </row>
    <row r="132" spans="1:21">
      <c r="A132" s="16">
        <v>129</v>
      </c>
      <c r="B132" s="51">
        <f>INDEX('Atual 2021 1'!X$5:X$857,MATCH($A132,('Atual 2021 1'!$Z$5:$Z$857),0))</f>
        <v>0</v>
      </c>
      <c r="C132" s="57" t="str">
        <f>INDEX('Atual 2021 1'!A$5:A$857,MATCH($A132,('Atual 2021 1'!$Z$5:$Z$857),0))</f>
        <v>Canaã</v>
      </c>
      <c r="D132" s="50">
        <f>INDEX('Atual 2021 1'!H$5:H$857,MATCH($A132,('Atual 2021 1'!$Z$5:$Z$857),0))</f>
        <v>1910</v>
      </c>
      <c r="E132" s="54">
        <f>INDEX('Antigo 2020 2'!H$5:H$857,MATCH($A132,('Atual 2021 1'!$Z$5:$Z$857),0))</f>
        <v>1880</v>
      </c>
      <c r="F132" s="50">
        <f>INDEX('Atual 2021 1'!I$5:I$857,MATCH($A132,('Atual 2021 1'!$Z$5:$Z$857),0))</f>
        <v>139</v>
      </c>
      <c r="G132" s="54">
        <f>INDEX('Antigo 2020 2'!I$5:I$857,MATCH($A132,('Atual 2021 1'!$Z$5:$Z$857),0))</f>
        <v>324</v>
      </c>
      <c r="H132" s="50">
        <f>INDEX('Atual 2021 1'!J$5:J$857,MATCH($A132,('Atual 2021 1'!$Z$5:$Z$857),0))</f>
        <v>0</v>
      </c>
      <c r="I132" s="54">
        <f>INDEX('Antigo 2020 2'!J$5:J$857,MATCH($A132,('Atual 2021 1'!$Z$5:$Z$857),0))</f>
        <v>0</v>
      </c>
      <c r="J132" s="50">
        <f>INDEX('Atual 2021 1'!K$5:K$857,MATCH($A132,('Atual 2021 1'!$Z$5:$Z$857),0))</f>
        <v>130</v>
      </c>
      <c r="K132" s="54">
        <f>INDEX('Antigo 2020 2'!K$5:K$857,MATCH($A132,('Atual 2021 1'!$Z$5:$Z$857),0))</f>
        <v>200</v>
      </c>
      <c r="L132" s="50">
        <f>INDEX('Atual 2021 1'!L$5:L$857,MATCH($A132,('Atual 2021 1'!$Z$5:$Z$857),0))</f>
        <v>0</v>
      </c>
      <c r="M132" s="54">
        <f>INDEX('Antigo 2020 2'!L$5:L$857,MATCH($A132,('Atual 2021 1'!$Z$5:$Z$857),0))</f>
        <v>0</v>
      </c>
      <c r="N132" s="50">
        <f>INDEX('Atual 2021 1'!M$5:M$857,MATCH($A132,('Atual 2021 1'!$Z$5:$Z$857),0))</f>
        <v>0</v>
      </c>
      <c r="O132" s="54">
        <f>INDEX('Antigo 2020 2'!M$5:M$857,MATCH($A132,('Atual 2021 1'!$Z$5:$Z$857),0))</f>
        <v>0</v>
      </c>
      <c r="P132" s="50">
        <f>INDEX('Atual 2021 1'!N$5:N$857,MATCH($A132,('Atual 2021 1'!$Z$5:$Z$857),0))</f>
        <v>35</v>
      </c>
      <c r="Q132" s="54">
        <f>INDEX('Antigo 2020 2'!N$5:N$857,MATCH($A132,('Atual 2021 1'!$Z$5:$Z$857),0))</f>
        <v>35</v>
      </c>
      <c r="R132" s="50" t="str">
        <f>INDEX('Atual 2021 1'!O$5:O$857,MATCH($A132,('Atual 2021 1'!$Z$5:$Z$857),0))</f>
        <v>Sim</v>
      </c>
      <c r="S132" s="54" t="str">
        <f>INDEX('Antigo 2020 2'!O$5:O$857,MATCH($A132,('Atual 2021 1'!$Z$5:$Z$857),0))</f>
        <v>Sim</v>
      </c>
      <c r="T132" s="53" t="e">
        <f>INDEX('Atual 2021 1'!P$5:P$857,MATCH($A132,('Atual 2021 1'!$Z$5:$Z$857),0))</f>
        <v>#DIV/0!</v>
      </c>
      <c r="U132" s="55">
        <f>INDEX('Antigo 2020 2'!P$5:P$857,MATCH($A132,('Atual 2021 1'!$Z$5:$Z$857),0))</f>
        <v>1.4955016300565941E-3</v>
      </c>
    </row>
    <row r="133" spans="1:21">
      <c r="A133" s="16">
        <v>130</v>
      </c>
      <c r="B133" s="51">
        <f>INDEX('Atual 2021 1'!X$5:X$857,MATCH($A133,('Atual 2021 1'!$Z$5:$Z$857),0))</f>
        <v>0</v>
      </c>
      <c r="C133" s="57" t="str">
        <f>INDEX('Atual 2021 1'!A$5:A$857,MATCH($A133,('Atual 2021 1'!$Z$5:$Z$857),0))</f>
        <v>Canápolis</v>
      </c>
      <c r="D133" s="50">
        <f>INDEX('Atual 2021 1'!H$5:H$857,MATCH($A133,('Atual 2021 1'!$Z$5:$Z$857),0))</f>
        <v>408</v>
      </c>
      <c r="E133" s="54">
        <f>INDEX('Antigo 2020 2'!H$5:H$857,MATCH($A133,('Atual 2021 1'!$Z$5:$Z$857),0))</f>
        <v>408</v>
      </c>
      <c r="F133" s="50">
        <f>INDEX('Atual 2021 1'!I$5:I$857,MATCH($A133,('Atual 2021 1'!$Z$5:$Z$857),0))</f>
        <v>47</v>
      </c>
      <c r="G133" s="54">
        <f>INDEX('Antigo 2020 2'!I$5:I$857,MATCH($A133,('Atual 2021 1'!$Z$5:$Z$857),0))</f>
        <v>151</v>
      </c>
      <c r="H133" s="50">
        <f>INDEX('Atual 2021 1'!J$5:J$857,MATCH($A133,('Atual 2021 1'!$Z$5:$Z$857),0))</f>
        <v>0</v>
      </c>
      <c r="I133" s="54">
        <f>INDEX('Antigo 2020 2'!J$5:J$857,MATCH($A133,('Atual 2021 1'!$Z$5:$Z$857),0))</f>
        <v>0</v>
      </c>
      <c r="J133" s="50">
        <f>INDEX('Atual 2021 1'!K$5:K$857,MATCH($A133,('Atual 2021 1'!$Z$5:$Z$857),0))</f>
        <v>72</v>
      </c>
      <c r="K133" s="54">
        <f>INDEX('Antigo 2020 2'!K$5:K$857,MATCH($A133,('Atual 2021 1'!$Z$5:$Z$857),0))</f>
        <v>108</v>
      </c>
      <c r="L133" s="50">
        <f>INDEX('Atual 2021 1'!L$5:L$857,MATCH($A133,('Atual 2021 1'!$Z$5:$Z$857),0))</f>
        <v>0</v>
      </c>
      <c r="M133" s="54">
        <f>INDEX('Antigo 2020 2'!L$5:L$857,MATCH($A133,('Atual 2021 1'!$Z$5:$Z$857),0))</f>
        <v>0</v>
      </c>
      <c r="N133" s="50">
        <f>INDEX('Atual 2021 1'!M$5:M$857,MATCH($A133,('Atual 2021 1'!$Z$5:$Z$857),0))</f>
        <v>0</v>
      </c>
      <c r="O133" s="54">
        <f>INDEX('Antigo 2020 2'!M$5:M$857,MATCH($A133,('Atual 2021 1'!$Z$5:$Z$857),0))</f>
        <v>0</v>
      </c>
      <c r="P133" s="50">
        <f>INDEX('Atual 2021 1'!N$5:N$857,MATCH($A133,('Atual 2021 1'!$Z$5:$Z$857),0))</f>
        <v>47</v>
      </c>
      <c r="Q133" s="54">
        <f>INDEX('Antigo 2020 2'!N$5:N$857,MATCH($A133,('Atual 2021 1'!$Z$5:$Z$857),0))</f>
        <v>47</v>
      </c>
      <c r="R133" s="50" t="str">
        <f>INDEX('Atual 2021 1'!O$5:O$857,MATCH($A133,('Atual 2021 1'!$Z$5:$Z$857),0))</f>
        <v>Não</v>
      </c>
      <c r="S133" s="54" t="str">
        <f>INDEX('Antigo 2020 2'!O$5:O$857,MATCH($A133,('Atual 2021 1'!$Z$5:$Z$857),0))</f>
        <v>Não</v>
      </c>
      <c r="T133" s="53" t="e">
        <f>INDEX('Atual 2021 1'!P$5:P$857,MATCH($A133,('Atual 2021 1'!$Z$5:$Z$857),0))</f>
        <v>#DIV/0!</v>
      </c>
      <c r="U133" s="55">
        <f>INDEX('Antigo 2020 2'!P$5:P$857,MATCH($A133,('Atual 2021 1'!$Z$5:$Z$857),0))</f>
        <v>1.7110404885319545E-3</v>
      </c>
    </row>
    <row r="134" spans="1:21">
      <c r="A134" s="16">
        <v>131</v>
      </c>
      <c r="B134" s="51">
        <f>INDEX('Atual 2021 1'!X$5:X$857,MATCH($A134,('Atual 2021 1'!$Z$5:$Z$857),0))</f>
        <v>0</v>
      </c>
      <c r="C134" s="57" t="str">
        <f>INDEX('Atual 2021 1'!A$5:A$857,MATCH($A134,('Atual 2021 1'!$Z$5:$Z$857),0))</f>
        <v>Candeias</v>
      </c>
      <c r="D134" s="50">
        <f>INDEX('Atual 2021 1'!H$5:H$857,MATCH($A134,('Atual 2021 1'!$Z$5:$Z$857),0))</f>
        <v>1100</v>
      </c>
      <c r="E134" s="54">
        <f>INDEX('Antigo 2020 2'!H$5:H$857,MATCH($A134,('Atual 2021 1'!$Z$5:$Z$857),0))</f>
        <v>1100</v>
      </c>
      <c r="F134" s="50">
        <f>INDEX('Atual 2021 1'!I$5:I$857,MATCH($A134,('Atual 2021 1'!$Z$5:$Z$857),0))</f>
        <v>72</v>
      </c>
      <c r="G134" s="54">
        <f>INDEX('Antigo 2020 2'!I$5:I$857,MATCH($A134,('Atual 2021 1'!$Z$5:$Z$857),0))</f>
        <v>127</v>
      </c>
      <c r="H134" s="50">
        <f>INDEX('Atual 2021 1'!J$5:J$857,MATCH($A134,('Atual 2021 1'!$Z$5:$Z$857),0))</f>
        <v>0</v>
      </c>
      <c r="I134" s="54">
        <f>INDEX('Antigo 2020 2'!J$5:J$857,MATCH($A134,('Atual 2021 1'!$Z$5:$Z$857),0))</f>
        <v>0</v>
      </c>
      <c r="J134" s="50">
        <f>INDEX('Atual 2021 1'!K$5:K$857,MATCH($A134,('Atual 2021 1'!$Z$5:$Z$857),0))</f>
        <v>0</v>
      </c>
      <c r="K134" s="54">
        <f>INDEX('Antigo 2020 2'!K$5:K$857,MATCH($A134,('Atual 2021 1'!$Z$5:$Z$857),0))</f>
        <v>0</v>
      </c>
      <c r="L134" s="50">
        <f>INDEX('Atual 2021 1'!L$5:L$857,MATCH($A134,('Atual 2021 1'!$Z$5:$Z$857),0))</f>
        <v>0</v>
      </c>
      <c r="M134" s="54">
        <f>INDEX('Antigo 2020 2'!L$5:L$857,MATCH($A134,('Atual 2021 1'!$Z$5:$Z$857),0))</f>
        <v>0</v>
      </c>
      <c r="N134" s="50">
        <f>INDEX('Atual 2021 1'!M$5:M$857,MATCH($A134,('Atual 2021 1'!$Z$5:$Z$857),0))</f>
        <v>0</v>
      </c>
      <c r="O134" s="54">
        <f>INDEX('Antigo 2020 2'!M$5:M$857,MATCH($A134,('Atual 2021 1'!$Z$5:$Z$857),0))</f>
        <v>0</v>
      </c>
      <c r="P134" s="50">
        <f>INDEX('Atual 2021 1'!N$5:N$857,MATCH($A134,('Atual 2021 1'!$Z$5:$Z$857),0))</f>
        <v>5</v>
      </c>
      <c r="Q134" s="54">
        <f>INDEX('Antigo 2020 2'!N$5:N$857,MATCH($A134,('Atual 2021 1'!$Z$5:$Z$857),0))</f>
        <v>5</v>
      </c>
      <c r="R134" s="50" t="str">
        <f>INDEX('Atual 2021 1'!O$5:O$857,MATCH($A134,('Atual 2021 1'!$Z$5:$Z$857),0))</f>
        <v>Não</v>
      </c>
      <c r="S134" s="54" t="str">
        <f>INDEX('Antigo 2020 2'!O$5:O$857,MATCH($A134,('Atual 2021 1'!$Z$5:$Z$857),0))</f>
        <v>Não</v>
      </c>
      <c r="T134" s="53" t="e">
        <f>INDEX('Atual 2021 1'!P$5:P$857,MATCH($A134,('Atual 2021 1'!$Z$5:$Z$857),0))</f>
        <v>#DIV/0!</v>
      </c>
      <c r="U134" s="55">
        <f>INDEX('Antigo 2020 2'!P$5:P$857,MATCH($A134,('Atual 2021 1'!$Z$5:$Z$857),0))</f>
        <v>1.0214008778930462E-3</v>
      </c>
    </row>
    <row r="135" spans="1:21">
      <c r="A135" s="16">
        <v>132</v>
      </c>
      <c r="B135" s="51">
        <f>INDEX('Atual 2021 1'!X$5:X$857,MATCH($A135,('Atual 2021 1'!$Z$5:$Z$857),0))</f>
        <v>0</v>
      </c>
      <c r="C135" s="57" t="str">
        <f>INDEX('Atual 2021 1'!A$5:A$857,MATCH($A135,('Atual 2021 1'!$Z$5:$Z$857),0))</f>
        <v>Cantagalo</v>
      </c>
      <c r="D135" s="50">
        <f>INDEX('Atual 2021 1'!H$5:H$857,MATCH($A135,('Atual 2021 1'!$Z$5:$Z$857),0))</f>
        <v>563</v>
      </c>
      <c r="E135" s="54">
        <f>INDEX('Antigo 2020 2'!H$5:H$857,MATCH($A135,('Atual 2021 1'!$Z$5:$Z$857),0))</f>
        <v>563</v>
      </c>
      <c r="F135" s="50">
        <f>INDEX('Atual 2021 1'!I$5:I$857,MATCH($A135,('Atual 2021 1'!$Z$5:$Z$857),0))</f>
        <v>95</v>
      </c>
      <c r="G135" s="54">
        <f>INDEX('Antigo 2020 2'!I$5:I$857,MATCH($A135,('Atual 2021 1'!$Z$5:$Z$857),0))</f>
        <v>213</v>
      </c>
      <c r="H135" s="50">
        <f>INDEX('Atual 2021 1'!J$5:J$857,MATCH($A135,('Atual 2021 1'!$Z$5:$Z$857),0))</f>
        <v>0</v>
      </c>
      <c r="I135" s="54">
        <f>INDEX('Antigo 2020 2'!J$5:J$857,MATCH($A135,('Atual 2021 1'!$Z$5:$Z$857),0))</f>
        <v>0</v>
      </c>
      <c r="J135" s="50">
        <f>INDEX('Atual 2021 1'!K$5:K$857,MATCH($A135,('Atual 2021 1'!$Z$5:$Z$857),0))</f>
        <v>100</v>
      </c>
      <c r="K135" s="54">
        <f>INDEX('Antigo 2020 2'!K$5:K$857,MATCH($A135,('Atual 2021 1'!$Z$5:$Z$857),0))</f>
        <v>105</v>
      </c>
      <c r="L135" s="50">
        <f>INDEX('Atual 2021 1'!L$5:L$857,MATCH($A135,('Atual 2021 1'!$Z$5:$Z$857),0))</f>
        <v>10</v>
      </c>
      <c r="M135" s="54">
        <f>INDEX('Antigo 2020 2'!L$5:L$857,MATCH($A135,('Atual 2021 1'!$Z$5:$Z$857),0))</f>
        <v>10</v>
      </c>
      <c r="N135" s="50">
        <f>INDEX('Atual 2021 1'!M$5:M$857,MATCH($A135,('Atual 2021 1'!$Z$5:$Z$857),0))</f>
        <v>0</v>
      </c>
      <c r="O135" s="54">
        <f>INDEX('Antigo 2020 2'!M$5:M$857,MATCH($A135,('Atual 2021 1'!$Z$5:$Z$857),0))</f>
        <v>5</v>
      </c>
      <c r="P135" s="50">
        <f>INDEX('Atual 2021 1'!N$5:N$857,MATCH($A135,('Atual 2021 1'!$Z$5:$Z$857),0))</f>
        <v>18</v>
      </c>
      <c r="Q135" s="54">
        <f>INDEX('Antigo 2020 2'!N$5:N$857,MATCH($A135,('Atual 2021 1'!$Z$5:$Z$857),0))</f>
        <v>25</v>
      </c>
      <c r="R135" s="50" t="str">
        <f>INDEX('Atual 2021 1'!O$5:O$857,MATCH($A135,('Atual 2021 1'!$Z$5:$Z$857),0))</f>
        <v>Não</v>
      </c>
      <c r="S135" s="54" t="str">
        <f>INDEX('Antigo 2020 2'!O$5:O$857,MATCH($A135,('Atual 2021 1'!$Z$5:$Z$857),0))</f>
        <v>Não</v>
      </c>
      <c r="T135" s="53" t="e">
        <f>INDEX('Atual 2021 1'!P$5:P$857,MATCH($A135,('Atual 2021 1'!$Z$5:$Z$857),0))</f>
        <v>#DIV/0!</v>
      </c>
      <c r="U135" s="55">
        <f>INDEX('Antigo 2020 2'!P$5:P$857,MATCH($A135,('Atual 2021 1'!$Z$5:$Z$857),0))</f>
        <v>4.6776539788031981E-4</v>
      </c>
    </row>
    <row r="136" spans="1:21">
      <c r="A136" s="16">
        <v>133</v>
      </c>
      <c r="B136" s="51">
        <f>INDEX('Atual 2021 1'!X$5:X$857,MATCH($A136,('Atual 2021 1'!$Z$5:$Z$857),0))</f>
        <v>0</v>
      </c>
      <c r="C136" s="57" t="str">
        <f>INDEX('Atual 2021 1'!A$5:A$857,MATCH($A136,('Atual 2021 1'!$Z$5:$Z$857),0))</f>
        <v>Caparaó</v>
      </c>
      <c r="D136" s="50">
        <f>INDEX('Atual 2021 1'!H$5:H$857,MATCH($A136,('Atual 2021 1'!$Z$5:$Z$857),0))</f>
        <v>1200</v>
      </c>
      <c r="E136" s="54">
        <f>INDEX('Antigo 2020 2'!H$5:H$857,MATCH($A136,('Atual 2021 1'!$Z$5:$Z$857),0))</f>
        <v>1200</v>
      </c>
      <c r="F136" s="50">
        <f>INDEX('Atual 2021 1'!I$5:I$857,MATCH($A136,('Atual 2021 1'!$Z$5:$Z$857),0))</f>
        <v>96</v>
      </c>
      <c r="G136" s="54">
        <f>INDEX('Antigo 2020 2'!I$5:I$857,MATCH($A136,('Atual 2021 1'!$Z$5:$Z$857),0))</f>
        <v>256</v>
      </c>
      <c r="H136" s="50">
        <f>INDEX('Atual 2021 1'!J$5:J$857,MATCH($A136,('Atual 2021 1'!$Z$5:$Z$857),0))</f>
        <v>0</v>
      </c>
      <c r="I136" s="54">
        <f>INDEX('Antigo 2020 2'!J$5:J$857,MATCH($A136,('Atual 2021 1'!$Z$5:$Z$857),0))</f>
        <v>0</v>
      </c>
      <c r="J136" s="50">
        <f>INDEX('Atual 2021 1'!K$5:K$857,MATCH($A136,('Atual 2021 1'!$Z$5:$Z$857),0))</f>
        <v>300</v>
      </c>
      <c r="K136" s="54">
        <f>INDEX('Antigo 2020 2'!K$5:K$857,MATCH($A136,('Atual 2021 1'!$Z$5:$Z$857),0))</f>
        <v>700</v>
      </c>
      <c r="L136" s="50">
        <f>INDEX('Atual 2021 1'!L$5:L$857,MATCH($A136,('Atual 2021 1'!$Z$5:$Z$857),0))</f>
        <v>0</v>
      </c>
      <c r="M136" s="54">
        <f>INDEX('Antigo 2020 2'!L$5:L$857,MATCH($A136,('Atual 2021 1'!$Z$5:$Z$857),0))</f>
        <v>0</v>
      </c>
      <c r="N136" s="50">
        <f>INDEX('Atual 2021 1'!M$5:M$857,MATCH($A136,('Atual 2021 1'!$Z$5:$Z$857),0))</f>
        <v>200</v>
      </c>
      <c r="O136" s="54">
        <f>INDEX('Antigo 2020 2'!M$5:M$857,MATCH($A136,('Atual 2021 1'!$Z$5:$Z$857),0))</f>
        <v>200</v>
      </c>
      <c r="P136" s="50">
        <f>INDEX('Atual 2021 1'!N$5:N$857,MATCH($A136,('Atual 2021 1'!$Z$5:$Z$857),0))</f>
        <v>30</v>
      </c>
      <c r="Q136" s="54">
        <f>INDEX('Antigo 2020 2'!N$5:N$857,MATCH($A136,('Atual 2021 1'!$Z$5:$Z$857),0))</f>
        <v>50</v>
      </c>
      <c r="R136" s="50" t="str">
        <f>INDEX('Atual 2021 1'!O$5:O$857,MATCH($A136,('Atual 2021 1'!$Z$5:$Z$857),0))</f>
        <v>Sim</v>
      </c>
      <c r="S136" s="54" t="str">
        <f>INDEX('Antigo 2020 2'!O$5:O$857,MATCH($A136,('Atual 2021 1'!$Z$5:$Z$857),0))</f>
        <v>Não</v>
      </c>
      <c r="T136" s="53" t="e">
        <f>INDEX('Atual 2021 1'!P$5:P$857,MATCH($A136,('Atual 2021 1'!$Z$5:$Z$857),0))</f>
        <v>#DIV/0!</v>
      </c>
      <c r="U136" s="55">
        <f>INDEX('Antigo 2020 2'!P$5:P$857,MATCH($A136,('Atual 2021 1'!$Z$5:$Z$857),0))</f>
        <v>1.3806086402172858E-3</v>
      </c>
    </row>
    <row r="137" spans="1:21">
      <c r="A137" s="16">
        <v>134</v>
      </c>
      <c r="B137" s="51">
        <f>INDEX('Atual 2021 1'!X$5:X$857,MATCH($A137,('Atual 2021 1'!$Z$5:$Z$857),0))</f>
        <v>0</v>
      </c>
      <c r="C137" s="57" t="str">
        <f>INDEX('Atual 2021 1'!A$5:A$857,MATCH($A137,('Atual 2021 1'!$Z$5:$Z$857),0))</f>
        <v>Capela Nova</v>
      </c>
      <c r="D137" s="50">
        <f>INDEX('Atual 2021 1'!H$5:H$857,MATCH($A137,('Atual 2021 1'!$Z$5:$Z$857),0))</f>
        <v>630</v>
      </c>
      <c r="E137" s="54">
        <f>INDEX('Antigo 2020 2'!H$5:H$857,MATCH($A137,('Atual 2021 1'!$Z$5:$Z$857),0))</f>
        <v>630</v>
      </c>
      <c r="F137" s="50">
        <f>INDEX('Atual 2021 1'!I$5:I$857,MATCH($A137,('Atual 2021 1'!$Z$5:$Z$857),0))</f>
        <v>64</v>
      </c>
      <c r="G137" s="54">
        <f>INDEX('Antigo 2020 2'!I$5:I$857,MATCH($A137,('Atual 2021 1'!$Z$5:$Z$857),0))</f>
        <v>116</v>
      </c>
      <c r="H137" s="50">
        <f>INDEX('Atual 2021 1'!J$5:J$857,MATCH($A137,('Atual 2021 1'!$Z$5:$Z$857),0))</f>
        <v>0</v>
      </c>
      <c r="I137" s="54">
        <f>INDEX('Antigo 2020 2'!J$5:J$857,MATCH($A137,('Atual 2021 1'!$Z$5:$Z$857),0))</f>
        <v>0</v>
      </c>
      <c r="J137" s="50">
        <f>INDEX('Atual 2021 1'!K$5:K$857,MATCH($A137,('Atual 2021 1'!$Z$5:$Z$857),0))</f>
        <v>80</v>
      </c>
      <c r="K137" s="54">
        <f>INDEX('Antigo 2020 2'!K$5:K$857,MATCH($A137,('Atual 2021 1'!$Z$5:$Z$857),0))</f>
        <v>120</v>
      </c>
      <c r="L137" s="50">
        <f>INDEX('Atual 2021 1'!L$5:L$857,MATCH($A137,('Atual 2021 1'!$Z$5:$Z$857),0))</f>
        <v>0</v>
      </c>
      <c r="M137" s="54">
        <f>INDEX('Antigo 2020 2'!L$5:L$857,MATCH($A137,('Atual 2021 1'!$Z$5:$Z$857),0))</f>
        <v>0</v>
      </c>
      <c r="N137" s="50">
        <f>INDEX('Atual 2021 1'!M$5:M$857,MATCH($A137,('Atual 2021 1'!$Z$5:$Z$857),0))</f>
        <v>0</v>
      </c>
      <c r="O137" s="54">
        <f>INDEX('Antigo 2020 2'!M$5:M$857,MATCH($A137,('Atual 2021 1'!$Z$5:$Z$857),0))</f>
        <v>0</v>
      </c>
      <c r="P137" s="50">
        <f>INDEX('Atual 2021 1'!N$5:N$857,MATCH($A137,('Atual 2021 1'!$Z$5:$Z$857),0))</f>
        <v>2</v>
      </c>
      <c r="Q137" s="54">
        <f>INDEX('Antigo 2020 2'!N$5:N$857,MATCH($A137,('Atual 2021 1'!$Z$5:$Z$857),0))</f>
        <v>2</v>
      </c>
      <c r="R137" s="50" t="str">
        <f>INDEX('Atual 2021 1'!O$5:O$857,MATCH($A137,('Atual 2021 1'!$Z$5:$Z$857),0))</f>
        <v>Sim</v>
      </c>
      <c r="S137" s="54" t="str">
        <f>INDEX('Antigo 2020 2'!O$5:O$857,MATCH($A137,('Atual 2021 1'!$Z$5:$Z$857),0))</f>
        <v>Sim</v>
      </c>
      <c r="T137" s="53" t="e">
        <f>INDEX('Atual 2021 1'!P$5:P$857,MATCH($A137,('Atual 2021 1'!$Z$5:$Z$857),0))</f>
        <v>#DIV/0!</v>
      </c>
      <c r="U137" s="55">
        <f>INDEX('Antigo 2020 2'!P$5:P$857,MATCH($A137,('Atual 2021 1'!$Z$5:$Z$857),0))</f>
        <v>5.0102989856796304E-4</v>
      </c>
    </row>
    <row r="138" spans="1:21">
      <c r="A138" s="16">
        <v>135</v>
      </c>
      <c r="B138" s="51">
        <f>INDEX('Atual 2021 1'!X$5:X$857,MATCH($A138,('Atual 2021 1'!$Z$5:$Z$857),0))</f>
        <v>0</v>
      </c>
      <c r="C138" s="57" t="str">
        <f>INDEX('Atual 2021 1'!A$5:A$857,MATCH($A138,('Atual 2021 1'!$Z$5:$Z$857),0))</f>
        <v>Capelinha</v>
      </c>
      <c r="D138" s="50">
        <f>INDEX('Atual 2021 1'!H$5:H$857,MATCH($A138,('Atual 2021 1'!$Z$5:$Z$857),0))</f>
        <v>2550</v>
      </c>
      <c r="E138" s="54">
        <f>INDEX('Antigo 2020 2'!H$5:H$857,MATCH($A138,('Atual 2021 1'!$Z$5:$Z$857),0))</f>
        <v>2553</v>
      </c>
      <c r="F138" s="50">
        <f>INDEX('Atual 2021 1'!I$5:I$857,MATCH($A138,('Atual 2021 1'!$Z$5:$Z$857),0))</f>
        <v>506</v>
      </c>
      <c r="G138" s="54">
        <f>INDEX('Antigo 2020 2'!I$5:I$857,MATCH($A138,('Atual 2021 1'!$Z$5:$Z$857),0))</f>
        <v>978</v>
      </c>
      <c r="H138" s="50">
        <f>INDEX('Atual 2021 1'!J$5:J$857,MATCH($A138,('Atual 2021 1'!$Z$5:$Z$857),0))</f>
        <v>0</v>
      </c>
      <c r="I138" s="54">
        <f>INDEX('Antigo 2020 2'!J$5:J$857,MATCH($A138,('Atual 2021 1'!$Z$5:$Z$857),0))</f>
        <v>0</v>
      </c>
      <c r="J138" s="50">
        <f>INDEX('Atual 2021 1'!K$5:K$857,MATCH($A138,('Atual 2021 1'!$Z$5:$Z$857),0))</f>
        <v>375</v>
      </c>
      <c r="K138" s="54">
        <f>INDEX('Antigo 2020 2'!K$5:K$857,MATCH($A138,('Atual 2021 1'!$Z$5:$Z$857),0))</f>
        <v>965</v>
      </c>
      <c r="L138" s="50">
        <f>INDEX('Atual 2021 1'!L$5:L$857,MATCH($A138,('Atual 2021 1'!$Z$5:$Z$857),0))</f>
        <v>0</v>
      </c>
      <c r="M138" s="54">
        <f>INDEX('Antigo 2020 2'!L$5:L$857,MATCH($A138,('Atual 2021 1'!$Z$5:$Z$857),0))</f>
        <v>0</v>
      </c>
      <c r="N138" s="50">
        <f>INDEX('Atual 2021 1'!M$5:M$857,MATCH($A138,('Atual 2021 1'!$Z$5:$Z$857),0))</f>
        <v>0</v>
      </c>
      <c r="O138" s="54">
        <f>INDEX('Antigo 2020 2'!M$5:M$857,MATCH($A138,('Atual 2021 1'!$Z$5:$Z$857),0))</f>
        <v>0</v>
      </c>
      <c r="P138" s="50">
        <f>INDEX('Atual 2021 1'!N$5:N$857,MATCH($A138,('Atual 2021 1'!$Z$5:$Z$857),0))</f>
        <v>600</v>
      </c>
      <c r="Q138" s="54">
        <f>INDEX('Antigo 2020 2'!N$5:N$857,MATCH($A138,('Atual 2021 1'!$Z$5:$Z$857),0))</f>
        <v>436</v>
      </c>
      <c r="R138" s="50" t="str">
        <f>INDEX('Atual 2021 1'!O$5:O$857,MATCH($A138,('Atual 2021 1'!$Z$5:$Z$857),0))</f>
        <v>Sim</v>
      </c>
      <c r="S138" s="54" t="str">
        <f>INDEX('Antigo 2020 2'!O$5:O$857,MATCH($A138,('Atual 2021 1'!$Z$5:$Z$857),0))</f>
        <v>Sim</v>
      </c>
      <c r="T138" s="53" t="e">
        <f>INDEX('Atual 2021 1'!P$5:P$857,MATCH($A138,('Atual 2021 1'!$Z$5:$Z$857),0))</f>
        <v>#DIV/0!</v>
      </c>
      <c r="U138" s="55">
        <f>INDEX('Antigo 2020 2'!P$5:P$857,MATCH($A138,('Atual 2021 1'!$Z$5:$Z$857),0))</f>
        <v>2.8844100558670441E-3</v>
      </c>
    </row>
    <row r="139" spans="1:21">
      <c r="A139" s="16">
        <v>136</v>
      </c>
      <c r="B139" s="51">
        <f>INDEX('Atual 2021 1'!X$5:X$857,MATCH($A139,('Atual 2021 1'!$Z$5:$Z$857),0))</f>
        <v>0</v>
      </c>
      <c r="C139" s="57" t="str">
        <f>INDEX('Atual 2021 1'!A$5:A$857,MATCH($A139,('Atual 2021 1'!$Z$5:$Z$857),0))</f>
        <v>Capetinga</v>
      </c>
      <c r="D139" s="50">
        <f>INDEX('Atual 2021 1'!H$5:H$857,MATCH($A139,('Atual 2021 1'!$Z$5:$Z$857),0))</f>
        <v>360</v>
      </c>
      <c r="E139" s="54">
        <f>INDEX('Antigo 2020 2'!H$5:H$857,MATCH($A139,('Atual 2021 1'!$Z$5:$Z$857),0))</f>
        <v>360</v>
      </c>
      <c r="F139" s="50">
        <f>INDEX('Atual 2021 1'!I$5:I$857,MATCH($A139,('Atual 2021 1'!$Z$5:$Z$857),0))</f>
        <v>122</v>
      </c>
      <c r="G139" s="54">
        <f>INDEX('Antigo 2020 2'!I$5:I$857,MATCH($A139,('Atual 2021 1'!$Z$5:$Z$857),0))</f>
        <v>272</v>
      </c>
      <c r="H139" s="50">
        <f>INDEX('Atual 2021 1'!J$5:J$857,MATCH($A139,('Atual 2021 1'!$Z$5:$Z$857),0))</f>
        <v>0</v>
      </c>
      <c r="I139" s="54">
        <f>INDEX('Antigo 2020 2'!J$5:J$857,MATCH($A139,('Atual 2021 1'!$Z$5:$Z$857),0))</f>
        <v>0</v>
      </c>
      <c r="J139" s="50">
        <f>INDEX('Atual 2021 1'!K$5:K$857,MATCH($A139,('Atual 2021 1'!$Z$5:$Z$857),0))</f>
        <v>37</v>
      </c>
      <c r="K139" s="54">
        <f>INDEX('Antigo 2020 2'!K$5:K$857,MATCH($A139,('Atual 2021 1'!$Z$5:$Z$857),0))</f>
        <v>32</v>
      </c>
      <c r="L139" s="50">
        <f>INDEX('Atual 2021 1'!L$5:L$857,MATCH($A139,('Atual 2021 1'!$Z$5:$Z$857),0))</f>
        <v>0</v>
      </c>
      <c r="M139" s="54">
        <f>INDEX('Antigo 2020 2'!L$5:L$857,MATCH($A139,('Atual 2021 1'!$Z$5:$Z$857),0))</f>
        <v>0</v>
      </c>
      <c r="N139" s="50">
        <f>INDEX('Atual 2021 1'!M$5:M$857,MATCH($A139,('Atual 2021 1'!$Z$5:$Z$857),0))</f>
        <v>0</v>
      </c>
      <c r="O139" s="54">
        <f>INDEX('Antigo 2020 2'!M$5:M$857,MATCH($A139,('Atual 2021 1'!$Z$5:$Z$857),0))</f>
        <v>0</v>
      </c>
      <c r="P139" s="50">
        <f>INDEX('Atual 2021 1'!N$5:N$857,MATCH($A139,('Atual 2021 1'!$Z$5:$Z$857),0))</f>
        <v>10</v>
      </c>
      <c r="Q139" s="54">
        <f>INDEX('Antigo 2020 2'!N$5:N$857,MATCH($A139,('Atual 2021 1'!$Z$5:$Z$857),0))</f>
        <v>10</v>
      </c>
      <c r="R139" s="50" t="str">
        <f>INDEX('Atual 2021 1'!O$5:O$857,MATCH($A139,('Atual 2021 1'!$Z$5:$Z$857),0))</f>
        <v>Sim</v>
      </c>
      <c r="S139" s="54" t="str">
        <f>INDEX('Antigo 2020 2'!O$5:O$857,MATCH($A139,('Atual 2021 1'!$Z$5:$Z$857),0))</f>
        <v>Sim</v>
      </c>
      <c r="T139" s="53" t="e">
        <f>INDEX('Atual 2021 1'!P$5:P$857,MATCH($A139,('Atual 2021 1'!$Z$5:$Z$857),0))</f>
        <v>#DIV/0!</v>
      </c>
      <c r="U139" s="55">
        <f>INDEX('Antigo 2020 2'!P$5:P$857,MATCH($A139,('Atual 2021 1'!$Z$5:$Z$857),0))</f>
        <v>5.8094529568774526E-4</v>
      </c>
    </row>
    <row r="140" spans="1:21">
      <c r="A140" s="16">
        <v>137</v>
      </c>
      <c r="B140" s="51">
        <f>INDEX('Atual 2021 1'!X$5:X$857,MATCH($A140,('Atual 2021 1'!$Z$5:$Z$857),0))</f>
        <v>0</v>
      </c>
      <c r="C140" s="57" t="str">
        <f>INDEX('Atual 2021 1'!A$5:A$857,MATCH($A140,('Atual 2021 1'!$Z$5:$Z$857),0))</f>
        <v>Capim Branco</v>
      </c>
      <c r="D140" s="50">
        <f>INDEX('Atual 2021 1'!H$5:H$857,MATCH($A140,('Atual 2021 1'!$Z$5:$Z$857),0))</f>
        <v>150</v>
      </c>
      <c r="E140" s="54">
        <f>INDEX('Antigo 2020 2'!H$5:H$857,MATCH($A140,('Atual 2021 1'!$Z$5:$Z$857),0))</f>
        <v>150</v>
      </c>
      <c r="F140" s="50">
        <f>INDEX('Atual 2021 1'!I$5:I$857,MATCH($A140,('Atual 2021 1'!$Z$5:$Z$857),0))</f>
        <v>10</v>
      </c>
      <c r="G140" s="54">
        <f>INDEX('Antigo 2020 2'!I$5:I$857,MATCH($A140,('Atual 2021 1'!$Z$5:$Z$857),0))</f>
        <v>28</v>
      </c>
      <c r="H140" s="50">
        <f>INDEX('Atual 2021 1'!J$5:J$857,MATCH($A140,('Atual 2021 1'!$Z$5:$Z$857),0))</f>
        <v>0</v>
      </c>
      <c r="I140" s="54">
        <f>INDEX('Antigo 2020 2'!J$5:J$857,MATCH($A140,('Atual 2021 1'!$Z$5:$Z$857),0))</f>
        <v>0</v>
      </c>
      <c r="J140" s="50">
        <f>INDEX('Atual 2021 1'!K$5:K$857,MATCH($A140,('Atual 2021 1'!$Z$5:$Z$857),0))</f>
        <v>35</v>
      </c>
      <c r="K140" s="54">
        <f>INDEX('Antigo 2020 2'!K$5:K$857,MATCH($A140,('Atual 2021 1'!$Z$5:$Z$857),0))</f>
        <v>35</v>
      </c>
      <c r="L140" s="50">
        <f>INDEX('Atual 2021 1'!L$5:L$857,MATCH($A140,('Atual 2021 1'!$Z$5:$Z$857),0))</f>
        <v>0</v>
      </c>
      <c r="M140" s="54">
        <f>INDEX('Antigo 2020 2'!L$5:L$857,MATCH($A140,('Atual 2021 1'!$Z$5:$Z$857),0))</f>
        <v>0</v>
      </c>
      <c r="N140" s="50">
        <f>INDEX('Atual 2021 1'!M$5:M$857,MATCH($A140,('Atual 2021 1'!$Z$5:$Z$857),0))</f>
        <v>0</v>
      </c>
      <c r="O140" s="54">
        <f>INDEX('Antigo 2020 2'!M$5:M$857,MATCH($A140,('Atual 2021 1'!$Z$5:$Z$857),0))</f>
        <v>0</v>
      </c>
      <c r="P140" s="50">
        <f>INDEX('Atual 2021 1'!N$5:N$857,MATCH($A140,('Atual 2021 1'!$Z$5:$Z$857),0))</f>
        <v>25</v>
      </c>
      <c r="Q140" s="54">
        <f>INDEX('Antigo 2020 2'!N$5:N$857,MATCH($A140,('Atual 2021 1'!$Z$5:$Z$857),0))</f>
        <v>25</v>
      </c>
      <c r="R140" s="50" t="str">
        <f>INDEX('Atual 2021 1'!O$5:O$857,MATCH($A140,('Atual 2021 1'!$Z$5:$Z$857),0))</f>
        <v>Sim</v>
      </c>
      <c r="S140" s="54" t="str">
        <f>INDEX('Antigo 2020 2'!O$5:O$857,MATCH($A140,('Atual 2021 1'!$Z$5:$Z$857),0))</f>
        <v>Sim</v>
      </c>
      <c r="T140" s="53" t="e">
        <f>INDEX('Atual 2021 1'!P$5:P$857,MATCH($A140,('Atual 2021 1'!$Z$5:$Z$857),0))</f>
        <v>#DIV/0!</v>
      </c>
      <c r="U140" s="55">
        <f>INDEX('Antigo 2020 2'!P$5:P$857,MATCH($A140,('Atual 2021 1'!$Z$5:$Z$857),0))</f>
        <v>2.6778825982626611E-4</v>
      </c>
    </row>
    <row r="141" spans="1:21">
      <c r="A141" s="16">
        <v>138</v>
      </c>
      <c r="B141" s="51">
        <f>INDEX('Atual 2021 1'!X$5:X$857,MATCH($A141,('Atual 2021 1'!$Z$5:$Z$857),0))</f>
        <v>0</v>
      </c>
      <c r="C141" s="57" t="str">
        <f>INDEX('Atual 2021 1'!A$5:A$857,MATCH($A141,('Atual 2021 1'!$Z$5:$Z$857),0))</f>
        <v>Capinópolis</v>
      </c>
      <c r="D141" s="50">
        <f>INDEX('Atual 2021 1'!H$5:H$857,MATCH($A141,('Atual 2021 1'!$Z$5:$Z$857),0))</f>
        <v>300</v>
      </c>
      <c r="E141" s="54">
        <f>INDEX('Antigo 2020 2'!H$5:H$857,MATCH($A141,('Atual 2021 1'!$Z$5:$Z$857),0))</f>
        <v>300</v>
      </c>
      <c r="F141" s="50">
        <f>INDEX('Atual 2021 1'!I$5:I$857,MATCH($A141,('Atual 2021 1'!$Z$5:$Z$857),0))</f>
        <v>128</v>
      </c>
      <c r="G141" s="54">
        <f>INDEX('Antigo 2020 2'!I$5:I$857,MATCH($A141,('Atual 2021 1'!$Z$5:$Z$857),0))</f>
        <v>212</v>
      </c>
      <c r="H141" s="50">
        <f>INDEX('Atual 2021 1'!J$5:J$857,MATCH($A141,('Atual 2021 1'!$Z$5:$Z$857),0))</f>
        <v>0</v>
      </c>
      <c r="I141" s="54">
        <f>INDEX('Antigo 2020 2'!J$5:J$857,MATCH($A141,('Atual 2021 1'!$Z$5:$Z$857),0))</f>
        <v>0</v>
      </c>
      <c r="J141" s="50">
        <f>INDEX('Atual 2021 1'!K$5:K$857,MATCH($A141,('Atual 2021 1'!$Z$5:$Z$857),0))</f>
        <v>38</v>
      </c>
      <c r="K141" s="54">
        <f>INDEX('Antigo 2020 2'!K$5:K$857,MATCH($A141,('Atual 2021 1'!$Z$5:$Z$857),0))</f>
        <v>41</v>
      </c>
      <c r="L141" s="50">
        <f>INDEX('Atual 2021 1'!L$5:L$857,MATCH($A141,('Atual 2021 1'!$Z$5:$Z$857),0))</f>
        <v>0</v>
      </c>
      <c r="M141" s="54">
        <f>INDEX('Antigo 2020 2'!L$5:L$857,MATCH($A141,('Atual 2021 1'!$Z$5:$Z$857),0))</f>
        <v>0</v>
      </c>
      <c r="N141" s="50">
        <f>INDEX('Atual 2021 1'!M$5:M$857,MATCH($A141,('Atual 2021 1'!$Z$5:$Z$857),0))</f>
        <v>0</v>
      </c>
      <c r="O141" s="54">
        <f>INDEX('Antigo 2020 2'!M$5:M$857,MATCH($A141,('Atual 2021 1'!$Z$5:$Z$857),0))</f>
        <v>0</v>
      </c>
      <c r="P141" s="50">
        <f>INDEX('Atual 2021 1'!N$5:N$857,MATCH($A141,('Atual 2021 1'!$Z$5:$Z$857),0))</f>
        <v>18</v>
      </c>
      <c r="Q141" s="54">
        <f>INDEX('Antigo 2020 2'!N$5:N$857,MATCH($A141,('Atual 2021 1'!$Z$5:$Z$857),0))</f>
        <v>20</v>
      </c>
      <c r="R141" s="50" t="str">
        <f>INDEX('Atual 2021 1'!O$5:O$857,MATCH($A141,('Atual 2021 1'!$Z$5:$Z$857),0))</f>
        <v>Sim</v>
      </c>
      <c r="S141" s="54" t="str">
        <f>INDEX('Antigo 2020 2'!O$5:O$857,MATCH($A141,('Atual 2021 1'!$Z$5:$Z$857),0))</f>
        <v>Sim</v>
      </c>
      <c r="T141" s="53" t="e">
        <f>INDEX('Atual 2021 1'!P$5:P$857,MATCH($A141,('Atual 2021 1'!$Z$5:$Z$857),0))</f>
        <v>#DIV/0!</v>
      </c>
      <c r="U141" s="55">
        <f>INDEX('Antigo 2020 2'!P$5:P$857,MATCH($A141,('Atual 2021 1'!$Z$5:$Z$857),0))</f>
        <v>1.6139986083546381E-3</v>
      </c>
    </row>
    <row r="142" spans="1:21">
      <c r="A142" s="16">
        <v>139</v>
      </c>
      <c r="B142" s="51">
        <f>INDEX('Atual 2021 1'!X$5:X$857,MATCH($A142,('Atual 2021 1'!$Z$5:$Z$857),0))</f>
        <v>0</v>
      </c>
      <c r="C142" s="57" t="str">
        <f>INDEX('Atual 2021 1'!A$5:A$857,MATCH($A142,('Atual 2021 1'!$Z$5:$Z$857),0))</f>
        <v>Capitão Andrade</v>
      </c>
      <c r="D142" s="50">
        <f>INDEX('Atual 2021 1'!H$5:H$857,MATCH($A142,('Atual 2021 1'!$Z$5:$Z$857),0))</f>
        <v>300</v>
      </c>
      <c r="E142" s="54">
        <f>INDEX('Antigo 2020 2'!H$5:H$857,MATCH($A142,('Atual 2021 1'!$Z$5:$Z$857),0))</f>
        <v>300</v>
      </c>
      <c r="F142" s="50">
        <f>INDEX('Atual 2021 1'!I$5:I$857,MATCH($A142,('Atual 2021 1'!$Z$5:$Z$857),0))</f>
        <v>106</v>
      </c>
      <c r="G142" s="54">
        <f>INDEX('Antigo 2020 2'!I$5:I$857,MATCH($A142,('Atual 2021 1'!$Z$5:$Z$857),0))</f>
        <v>124</v>
      </c>
      <c r="H142" s="50">
        <f>INDEX('Atual 2021 1'!J$5:J$857,MATCH($A142,('Atual 2021 1'!$Z$5:$Z$857),0))</f>
        <v>0</v>
      </c>
      <c r="I142" s="54">
        <f>INDEX('Antigo 2020 2'!J$5:J$857,MATCH($A142,('Atual 2021 1'!$Z$5:$Z$857),0))</f>
        <v>0</v>
      </c>
      <c r="J142" s="50">
        <f>INDEX('Atual 2021 1'!K$5:K$857,MATCH($A142,('Atual 2021 1'!$Z$5:$Z$857),0))</f>
        <v>90</v>
      </c>
      <c r="K142" s="54">
        <f>INDEX('Antigo 2020 2'!K$5:K$857,MATCH($A142,('Atual 2021 1'!$Z$5:$Z$857),0))</f>
        <v>0</v>
      </c>
      <c r="L142" s="50">
        <f>INDEX('Atual 2021 1'!L$5:L$857,MATCH($A142,('Atual 2021 1'!$Z$5:$Z$857),0))</f>
        <v>95</v>
      </c>
      <c r="M142" s="54">
        <f>INDEX('Antigo 2020 2'!L$5:L$857,MATCH($A142,('Atual 2021 1'!$Z$5:$Z$857),0))</f>
        <v>0</v>
      </c>
      <c r="N142" s="50">
        <f>INDEX('Atual 2021 1'!M$5:M$857,MATCH($A142,('Atual 2021 1'!$Z$5:$Z$857),0))</f>
        <v>0</v>
      </c>
      <c r="O142" s="54">
        <f>INDEX('Antigo 2020 2'!M$5:M$857,MATCH($A142,('Atual 2021 1'!$Z$5:$Z$857),0))</f>
        <v>0</v>
      </c>
      <c r="P142" s="50">
        <f>INDEX('Atual 2021 1'!N$5:N$857,MATCH($A142,('Atual 2021 1'!$Z$5:$Z$857),0))</f>
        <v>12</v>
      </c>
      <c r="Q142" s="54">
        <f>INDEX('Antigo 2020 2'!N$5:N$857,MATCH($A142,('Atual 2021 1'!$Z$5:$Z$857),0))</f>
        <v>20</v>
      </c>
      <c r="R142" s="50" t="str">
        <f>INDEX('Atual 2021 1'!O$5:O$857,MATCH($A142,('Atual 2021 1'!$Z$5:$Z$857),0))</f>
        <v>Sim</v>
      </c>
      <c r="S142" s="54" t="str">
        <f>INDEX('Antigo 2020 2'!O$5:O$857,MATCH($A142,('Atual 2021 1'!$Z$5:$Z$857),0))</f>
        <v>Sim</v>
      </c>
      <c r="T142" s="53" t="e">
        <f>INDEX('Atual 2021 1'!P$5:P$857,MATCH($A142,('Atual 2021 1'!$Z$5:$Z$857),0))</f>
        <v>#DIV/0!</v>
      </c>
      <c r="U142" s="55">
        <f>INDEX('Antigo 2020 2'!P$5:P$857,MATCH($A142,('Atual 2021 1'!$Z$5:$Z$857),0))</f>
        <v>4.5040199891054956E-4</v>
      </c>
    </row>
    <row r="143" spans="1:21">
      <c r="A143" s="16">
        <v>140</v>
      </c>
      <c r="B143" s="51">
        <f>INDEX('Atual 2021 1'!X$5:X$857,MATCH($A143,('Atual 2021 1'!$Z$5:$Z$857),0))</f>
        <v>0</v>
      </c>
      <c r="C143" s="57" t="str">
        <f>INDEX('Atual 2021 1'!A$5:A$857,MATCH($A143,('Atual 2021 1'!$Z$5:$Z$857),0))</f>
        <v>Capitão Enéas</v>
      </c>
      <c r="D143" s="50">
        <f>INDEX('Atual 2021 1'!H$5:H$857,MATCH($A143,('Atual 2021 1'!$Z$5:$Z$857),0))</f>
        <v>1015</v>
      </c>
      <c r="E143" s="54">
        <f>INDEX('Antigo 2020 2'!H$5:H$857,MATCH($A143,('Atual 2021 1'!$Z$5:$Z$857),0))</f>
        <v>1050</v>
      </c>
      <c r="F143" s="50">
        <f>INDEX('Atual 2021 1'!I$5:I$857,MATCH($A143,('Atual 2021 1'!$Z$5:$Z$857),0))</f>
        <v>342</v>
      </c>
      <c r="G143" s="54">
        <f>INDEX('Antigo 2020 2'!I$5:I$857,MATCH($A143,('Atual 2021 1'!$Z$5:$Z$857),0))</f>
        <v>762</v>
      </c>
      <c r="H143" s="50">
        <f>INDEX('Atual 2021 1'!J$5:J$857,MATCH($A143,('Atual 2021 1'!$Z$5:$Z$857),0))</f>
        <v>0</v>
      </c>
      <c r="I143" s="54">
        <f>INDEX('Antigo 2020 2'!J$5:J$857,MATCH($A143,('Atual 2021 1'!$Z$5:$Z$857),0))</f>
        <v>0</v>
      </c>
      <c r="J143" s="50">
        <f>INDEX('Atual 2021 1'!K$5:K$857,MATCH($A143,('Atual 2021 1'!$Z$5:$Z$857),0))</f>
        <v>80</v>
      </c>
      <c r="K143" s="54">
        <f>INDEX('Antigo 2020 2'!K$5:K$857,MATCH($A143,('Atual 2021 1'!$Z$5:$Z$857),0))</f>
        <v>80</v>
      </c>
      <c r="L143" s="50">
        <f>INDEX('Atual 2021 1'!L$5:L$857,MATCH($A143,('Atual 2021 1'!$Z$5:$Z$857),0))</f>
        <v>40</v>
      </c>
      <c r="M143" s="54">
        <f>INDEX('Antigo 2020 2'!L$5:L$857,MATCH($A143,('Atual 2021 1'!$Z$5:$Z$857),0))</f>
        <v>40</v>
      </c>
      <c r="N143" s="50">
        <f>INDEX('Atual 2021 1'!M$5:M$857,MATCH($A143,('Atual 2021 1'!$Z$5:$Z$857),0))</f>
        <v>0</v>
      </c>
      <c r="O143" s="54">
        <f>INDEX('Antigo 2020 2'!M$5:M$857,MATCH($A143,('Atual 2021 1'!$Z$5:$Z$857),0))</f>
        <v>0</v>
      </c>
      <c r="P143" s="50">
        <f>INDEX('Atual 2021 1'!N$5:N$857,MATCH($A143,('Atual 2021 1'!$Z$5:$Z$857),0))</f>
        <v>50</v>
      </c>
      <c r="Q143" s="54">
        <f>INDEX('Antigo 2020 2'!N$5:N$857,MATCH($A143,('Atual 2021 1'!$Z$5:$Z$857),0))</f>
        <v>110</v>
      </c>
      <c r="R143" s="50" t="str">
        <f>INDEX('Atual 2021 1'!O$5:O$857,MATCH($A143,('Atual 2021 1'!$Z$5:$Z$857),0))</f>
        <v>Sim</v>
      </c>
      <c r="S143" s="54" t="str">
        <f>INDEX('Antigo 2020 2'!O$5:O$857,MATCH($A143,('Atual 2021 1'!$Z$5:$Z$857),0))</f>
        <v>Sim</v>
      </c>
      <c r="T143" s="53" t="e">
        <f>INDEX('Atual 2021 1'!P$5:P$857,MATCH($A143,('Atual 2021 1'!$Z$5:$Z$857),0))</f>
        <v>#DIV/0!</v>
      </c>
      <c r="U143" s="55">
        <f>INDEX('Antigo 2020 2'!P$5:P$857,MATCH($A143,('Atual 2021 1'!$Z$5:$Z$857),0))</f>
        <v>1.7590226891600778E-3</v>
      </c>
    </row>
    <row r="144" spans="1:21">
      <c r="A144" s="16">
        <v>141</v>
      </c>
      <c r="B144" s="51">
        <f>INDEX('Atual 2021 1'!X$5:X$857,MATCH($A144,('Atual 2021 1'!$Z$5:$Z$857),0))</f>
        <v>0</v>
      </c>
      <c r="C144" s="57" t="str">
        <f>INDEX('Atual 2021 1'!A$5:A$857,MATCH($A144,('Atual 2021 1'!$Z$5:$Z$857),0))</f>
        <v>Capitólio</v>
      </c>
      <c r="D144" s="50">
        <f>INDEX('Atual 2021 1'!H$5:H$857,MATCH($A144,('Atual 2021 1'!$Z$5:$Z$857),0))</f>
        <v>850</v>
      </c>
      <c r="E144" s="54">
        <f>INDEX('Antigo 2020 2'!H$5:H$857,MATCH($A144,('Atual 2021 1'!$Z$5:$Z$857),0))</f>
        <v>850</v>
      </c>
      <c r="F144" s="50">
        <f>INDEX('Atual 2021 1'!I$5:I$857,MATCH($A144,('Atual 2021 1'!$Z$5:$Z$857),0))</f>
        <v>239</v>
      </c>
      <c r="G144" s="54">
        <f>INDEX('Antigo 2020 2'!I$5:I$857,MATCH($A144,('Atual 2021 1'!$Z$5:$Z$857),0))</f>
        <v>552</v>
      </c>
      <c r="H144" s="50">
        <f>INDEX('Atual 2021 1'!J$5:J$857,MATCH($A144,('Atual 2021 1'!$Z$5:$Z$857),0))</f>
        <v>0</v>
      </c>
      <c r="I144" s="54">
        <f>INDEX('Antigo 2020 2'!J$5:J$857,MATCH($A144,('Atual 2021 1'!$Z$5:$Z$857),0))</f>
        <v>0</v>
      </c>
      <c r="J144" s="50">
        <f>INDEX('Atual 2021 1'!K$5:K$857,MATCH($A144,('Atual 2021 1'!$Z$5:$Z$857),0))</f>
        <v>37</v>
      </c>
      <c r="K144" s="54">
        <f>INDEX('Antigo 2020 2'!K$5:K$857,MATCH($A144,('Atual 2021 1'!$Z$5:$Z$857),0))</f>
        <v>48</v>
      </c>
      <c r="L144" s="50">
        <f>INDEX('Atual 2021 1'!L$5:L$857,MATCH($A144,('Atual 2021 1'!$Z$5:$Z$857),0))</f>
        <v>43</v>
      </c>
      <c r="M144" s="54">
        <f>INDEX('Antigo 2020 2'!L$5:L$857,MATCH($A144,('Atual 2021 1'!$Z$5:$Z$857),0))</f>
        <v>20</v>
      </c>
      <c r="N144" s="50">
        <f>INDEX('Atual 2021 1'!M$5:M$857,MATCH($A144,('Atual 2021 1'!$Z$5:$Z$857),0))</f>
        <v>0</v>
      </c>
      <c r="O144" s="54">
        <f>INDEX('Antigo 2020 2'!M$5:M$857,MATCH($A144,('Atual 2021 1'!$Z$5:$Z$857),0))</f>
        <v>11</v>
      </c>
      <c r="P144" s="50">
        <f>INDEX('Atual 2021 1'!N$5:N$857,MATCH($A144,('Atual 2021 1'!$Z$5:$Z$857),0))</f>
        <v>35</v>
      </c>
      <c r="Q144" s="54">
        <f>INDEX('Antigo 2020 2'!N$5:N$857,MATCH($A144,('Atual 2021 1'!$Z$5:$Z$857),0))</f>
        <v>35</v>
      </c>
      <c r="R144" s="50" t="str">
        <f>INDEX('Atual 2021 1'!O$5:O$857,MATCH($A144,('Atual 2021 1'!$Z$5:$Z$857),0))</f>
        <v>Sim</v>
      </c>
      <c r="S144" s="54" t="str">
        <f>INDEX('Antigo 2020 2'!O$5:O$857,MATCH($A144,('Atual 2021 1'!$Z$5:$Z$857),0))</f>
        <v>Sim</v>
      </c>
      <c r="T144" s="53" t="e">
        <f>INDEX('Atual 2021 1'!P$5:P$857,MATCH($A144,('Atual 2021 1'!$Z$5:$Z$857),0))</f>
        <v>#DIV/0!</v>
      </c>
      <c r="U144" s="55">
        <f>INDEX('Antigo 2020 2'!P$5:P$857,MATCH($A144,('Atual 2021 1'!$Z$5:$Z$857),0))</f>
        <v>8.7955993737496674E-4</v>
      </c>
    </row>
    <row r="145" spans="1:21">
      <c r="A145" s="16">
        <v>142</v>
      </c>
      <c r="B145" s="51">
        <f>INDEX('Atual 2021 1'!X$5:X$857,MATCH($A145,('Atual 2021 1'!$Z$5:$Z$857),0))</f>
        <v>0</v>
      </c>
      <c r="C145" s="57" t="str">
        <f>INDEX('Atual 2021 1'!A$5:A$857,MATCH($A145,('Atual 2021 1'!$Z$5:$Z$857),0))</f>
        <v>Caputira</v>
      </c>
      <c r="D145" s="50">
        <f>INDEX('Atual 2021 1'!H$5:H$857,MATCH($A145,('Atual 2021 1'!$Z$5:$Z$857),0))</f>
        <v>700</v>
      </c>
      <c r="E145" s="54">
        <f>INDEX('Antigo 2020 2'!H$5:H$857,MATCH($A145,('Atual 2021 1'!$Z$5:$Z$857),0))</f>
        <v>700</v>
      </c>
      <c r="F145" s="50">
        <f>INDEX('Atual 2021 1'!I$5:I$857,MATCH($A145,('Atual 2021 1'!$Z$5:$Z$857),0))</f>
        <v>42</v>
      </c>
      <c r="G145" s="54">
        <f>INDEX('Antigo 2020 2'!I$5:I$857,MATCH($A145,('Atual 2021 1'!$Z$5:$Z$857),0))</f>
        <v>102</v>
      </c>
      <c r="H145" s="50">
        <f>INDEX('Atual 2021 1'!J$5:J$857,MATCH($A145,('Atual 2021 1'!$Z$5:$Z$857),0))</f>
        <v>0</v>
      </c>
      <c r="I145" s="54">
        <f>INDEX('Antigo 2020 2'!J$5:J$857,MATCH($A145,('Atual 2021 1'!$Z$5:$Z$857),0))</f>
        <v>0</v>
      </c>
      <c r="J145" s="50">
        <f>INDEX('Atual 2021 1'!K$5:K$857,MATCH($A145,('Atual 2021 1'!$Z$5:$Z$857),0))</f>
        <v>100</v>
      </c>
      <c r="K145" s="54">
        <f>INDEX('Antigo 2020 2'!K$5:K$857,MATCH($A145,('Atual 2021 1'!$Z$5:$Z$857),0))</f>
        <v>50</v>
      </c>
      <c r="L145" s="50">
        <f>INDEX('Atual 2021 1'!L$5:L$857,MATCH($A145,('Atual 2021 1'!$Z$5:$Z$857),0))</f>
        <v>0</v>
      </c>
      <c r="M145" s="54">
        <f>INDEX('Antigo 2020 2'!L$5:L$857,MATCH($A145,('Atual 2021 1'!$Z$5:$Z$857),0))</f>
        <v>0</v>
      </c>
      <c r="N145" s="50">
        <f>INDEX('Atual 2021 1'!M$5:M$857,MATCH($A145,('Atual 2021 1'!$Z$5:$Z$857),0))</f>
        <v>0</v>
      </c>
      <c r="O145" s="54">
        <f>INDEX('Antigo 2020 2'!M$5:M$857,MATCH($A145,('Atual 2021 1'!$Z$5:$Z$857),0))</f>
        <v>0</v>
      </c>
      <c r="P145" s="50">
        <f>INDEX('Atual 2021 1'!N$5:N$857,MATCH($A145,('Atual 2021 1'!$Z$5:$Z$857),0))</f>
        <v>10</v>
      </c>
      <c r="Q145" s="54">
        <f>INDEX('Antigo 2020 2'!N$5:N$857,MATCH($A145,('Atual 2021 1'!$Z$5:$Z$857),0))</f>
        <v>10</v>
      </c>
      <c r="R145" s="50" t="str">
        <f>INDEX('Atual 2021 1'!O$5:O$857,MATCH($A145,('Atual 2021 1'!$Z$5:$Z$857),0))</f>
        <v>Não</v>
      </c>
      <c r="S145" s="54" t="str">
        <f>INDEX('Antigo 2020 2'!O$5:O$857,MATCH($A145,('Atual 2021 1'!$Z$5:$Z$857),0))</f>
        <v>Não</v>
      </c>
      <c r="T145" s="53" t="e">
        <f>INDEX('Atual 2021 1'!P$5:P$857,MATCH($A145,('Atual 2021 1'!$Z$5:$Z$857),0))</f>
        <v>#DIV/0!</v>
      </c>
      <c r="U145" s="55">
        <f>INDEX('Antigo 2020 2'!P$5:P$857,MATCH($A145,('Atual 2021 1'!$Z$5:$Z$857),0))</f>
        <v>4.3118880202025782E-4</v>
      </c>
    </row>
    <row r="146" spans="1:21">
      <c r="A146" s="16">
        <v>143</v>
      </c>
      <c r="B146" s="51">
        <f>INDEX('Atual 2021 1'!X$5:X$857,MATCH($A146,('Atual 2021 1'!$Z$5:$Z$857),0))</f>
        <v>0</v>
      </c>
      <c r="C146" s="57" t="str">
        <f>INDEX('Atual 2021 1'!A$5:A$857,MATCH($A146,('Atual 2021 1'!$Z$5:$Z$857),0))</f>
        <v>Caraí</v>
      </c>
      <c r="D146" s="50">
        <f>INDEX('Atual 2021 1'!H$5:H$857,MATCH($A146,('Atual 2021 1'!$Z$5:$Z$857),0))</f>
        <v>6250</v>
      </c>
      <c r="E146" s="54">
        <f>INDEX('Antigo 2020 2'!H$5:H$857,MATCH($A146,('Atual 2021 1'!$Z$5:$Z$857),0))</f>
        <v>6250</v>
      </c>
      <c r="F146" s="50">
        <f>INDEX('Atual 2021 1'!I$5:I$857,MATCH($A146,('Atual 2021 1'!$Z$5:$Z$857),0))</f>
        <v>260</v>
      </c>
      <c r="G146" s="54">
        <f>INDEX('Antigo 2020 2'!I$5:I$857,MATCH($A146,('Atual 2021 1'!$Z$5:$Z$857),0))</f>
        <v>767</v>
      </c>
      <c r="H146" s="50">
        <f>INDEX('Atual 2021 1'!J$5:J$857,MATCH($A146,('Atual 2021 1'!$Z$5:$Z$857),0))</f>
        <v>0</v>
      </c>
      <c r="I146" s="54">
        <f>INDEX('Antigo 2020 2'!J$5:J$857,MATCH($A146,('Atual 2021 1'!$Z$5:$Z$857),0))</f>
        <v>0</v>
      </c>
      <c r="J146" s="50">
        <f>INDEX('Atual 2021 1'!K$5:K$857,MATCH($A146,('Atual 2021 1'!$Z$5:$Z$857),0))</f>
        <v>741</v>
      </c>
      <c r="K146" s="54">
        <f>INDEX('Antigo 2020 2'!K$5:K$857,MATCH($A146,('Atual 2021 1'!$Z$5:$Z$857),0))</f>
        <v>1600</v>
      </c>
      <c r="L146" s="50">
        <f>INDEX('Atual 2021 1'!L$5:L$857,MATCH($A146,('Atual 2021 1'!$Z$5:$Z$857),0))</f>
        <v>520</v>
      </c>
      <c r="M146" s="54">
        <f>INDEX('Antigo 2020 2'!L$5:L$857,MATCH($A146,('Atual 2021 1'!$Z$5:$Z$857),0))</f>
        <v>800</v>
      </c>
      <c r="N146" s="50">
        <f>INDEX('Atual 2021 1'!M$5:M$857,MATCH($A146,('Atual 2021 1'!$Z$5:$Z$857),0))</f>
        <v>0</v>
      </c>
      <c r="O146" s="54">
        <f>INDEX('Antigo 2020 2'!M$5:M$857,MATCH($A146,('Atual 2021 1'!$Z$5:$Z$857),0))</f>
        <v>0</v>
      </c>
      <c r="P146" s="50">
        <f>INDEX('Atual 2021 1'!N$5:N$857,MATCH($A146,('Atual 2021 1'!$Z$5:$Z$857),0))</f>
        <v>200</v>
      </c>
      <c r="Q146" s="54">
        <f>INDEX('Antigo 2020 2'!N$5:N$857,MATCH($A146,('Atual 2021 1'!$Z$5:$Z$857),0))</f>
        <v>200</v>
      </c>
      <c r="R146" s="50" t="str">
        <f>INDEX('Atual 2021 1'!O$5:O$857,MATCH($A146,('Atual 2021 1'!$Z$5:$Z$857),0))</f>
        <v>Não</v>
      </c>
      <c r="S146" s="54" t="str">
        <f>INDEX('Antigo 2020 2'!O$5:O$857,MATCH($A146,('Atual 2021 1'!$Z$5:$Z$857),0))</f>
        <v>Não</v>
      </c>
      <c r="T146" s="53" t="e">
        <f>INDEX('Atual 2021 1'!P$5:P$857,MATCH($A146,('Atual 2021 1'!$Z$5:$Z$857),0))</f>
        <v>#DIV/0!</v>
      </c>
      <c r="U146" s="55">
        <f>INDEX('Antigo 2020 2'!P$5:P$857,MATCH($A146,('Atual 2021 1'!$Z$5:$Z$857),0))</f>
        <v>3.6197619777727638E-3</v>
      </c>
    </row>
    <row r="147" spans="1:21">
      <c r="A147" s="16">
        <v>144</v>
      </c>
      <c r="B147" s="51">
        <f>INDEX('Atual 2021 1'!X$5:X$857,MATCH($A147,('Atual 2021 1'!$Z$5:$Z$857),0))</f>
        <v>0</v>
      </c>
      <c r="C147" s="57" t="str">
        <f>INDEX('Atual 2021 1'!A$5:A$857,MATCH($A147,('Atual 2021 1'!$Z$5:$Z$857),0))</f>
        <v>Caranaíba</v>
      </c>
      <c r="D147" s="50">
        <f>INDEX('Atual 2021 1'!H$5:H$857,MATCH($A147,('Atual 2021 1'!$Z$5:$Z$857),0))</f>
        <v>980</v>
      </c>
      <c r="E147" s="54">
        <f>INDEX('Antigo 2020 2'!H$5:H$857,MATCH($A147,('Atual 2021 1'!$Z$5:$Z$857),0))</f>
        <v>980</v>
      </c>
      <c r="F147" s="50">
        <f>INDEX('Atual 2021 1'!I$5:I$857,MATCH($A147,('Atual 2021 1'!$Z$5:$Z$857),0))</f>
        <v>157</v>
      </c>
      <c r="G147" s="54">
        <f>INDEX('Antigo 2020 2'!I$5:I$857,MATCH($A147,('Atual 2021 1'!$Z$5:$Z$857),0))</f>
        <v>147</v>
      </c>
      <c r="H147" s="50">
        <f>INDEX('Atual 2021 1'!J$5:J$857,MATCH($A147,('Atual 2021 1'!$Z$5:$Z$857),0))</f>
        <v>0</v>
      </c>
      <c r="I147" s="54">
        <f>INDEX('Antigo 2020 2'!J$5:J$857,MATCH($A147,('Atual 2021 1'!$Z$5:$Z$857),0))</f>
        <v>0</v>
      </c>
      <c r="J147" s="50">
        <f>INDEX('Atual 2021 1'!K$5:K$857,MATCH($A147,('Atual 2021 1'!$Z$5:$Z$857),0))</f>
        <v>35</v>
      </c>
      <c r="K147" s="54">
        <f>INDEX('Antigo 2020 2'!K$5:K$857,MATCH($A147,('Atual 2021 1'!$Z$5:$Z$857),0))</f>
        <v>98</v>
      </c>
      <c r="L147" s="50">
        <f>INDEX('Atual 2021 1'!L$5:L$857,MATCH($A147,('Atual 2021 1'!$Z$5:$Z$857),0))</f>
        <v>38</v>
      </c>
      <c r="M147" s="54">
        <f>INDEX('Antigo 2020 2'!L$5:L$857,MATCH($A147,('Atual 2021 1'!$Z$5:$Z$857),0))</f>
        <v>15</v>
      </c>
      <c r="N147" s="50">
        <f>INDEX('Atual 2021 1'!M$5:M$857,MATCH($A147,('Atual 2021 1'!$Z$5:$Z$857),0))</f>
        <v>11</v>
      </c>
      <c r="O147" s="54">
        <f>INDEX('Antigo 2020 2'!M$5:M$857,MATCH($A147,('Atual 2021 1'!$Z$5:$Z$857),0))</f>
        <v>5</v>
      </c>
      <c r="P147" s="50">
        <f>INDEX('Atual 2021 1'!N$5:N$857,MATCH($A147,('Atual 2021 1'!$Z$5:$Z$857),0))</f>
        <v>10</v>
      </c>
      <c r="Q147" s="54">
        <f>INDEX('Antigo 2020 2'!N$5:N$857,MATCH($A147,('Atual 2021 1'!$Z$5:$Z$857),0))</f>
        <v>35</v>
      </c>
      <c r="R147" s="50" t="str">
        <f>INDEX('Atual 2021 1'!O$5:O$857,MATCH($A147,('Atual 2021 1'!$Z$5:$Z$857),0))</f>
        <v>Não</v>
      </c>
      <c r="S147" s="54" t="str">
        <f>INDEX('Antigo 2020 2'!O$5:O$857,MATCH($A147,('Atual 2021 1'!$Z$5:$Z$857),0))</f>
        <v>Não</v>
      </c>
      <c r="T147" s="53" t="e">
        <f>INDEX('Atual 2021 1'!P$5:P$857,MATCH($A147,('Atual 2021 1'!$Z$5:$Z$857),0))</f>
        <v>#DIV/0!</v>
      </c>
      <c r="U147" s="55">
        <f>INDEX('Antigo 2020 2'!P$5:P$857,MATCH($A147,('Atual 2021 1'!$Z$5:$Z$857),0))</f>
        <v>5.781979960395344E-4</v>
      </c>
    </row>
    <row r="148" spans="1:21">
      <c r="A148" s="16">
        <v>145</v>
      </c>
      <c r="B148" s="51">
        <f>INDEX('Atual 2021 1'!X$5:X$857,MATCH($A148,('Atual 2021 1'!$Z$5:$Z$857),0))</f>
        <v>0</v>
      </c>
      <c r="C148" s="57" t="str">
        <f>INDEX('Atual 2021 1'!A$5:A$857,MATCH($A148,('Atual 2021 1'!$Z$5:$Z$857),0))</f>
        <v>Carandaí</v>
      </c>
      <c r="D148" s="50">
        <f>INDEX('Atual 2021 1'!H$5:H$857,MATCH($A148,('Atual 2021 1'!$Z$5:$Z$857),0))</f>
        <v>2830</v>
      </c>
      <c r="E148" s="54">
        <f>INDEX('Antigo 2020 2'!H$5:H$857,MATCH($A148,('Atual 2021 1'!$Z$5:$Z$857),0))</f>
        <v>2830</v>
      </c>
      <c r="F148" s="50">
        <f>INDEX('Atual 2021 1'!I$5:I$857,MATCH($A148,('Atual 2021 1'!$Z$5:$Z$857),0))</f>
        <v>261</v>
      </c>
      <c r="G148" s="54">
        <f>INDEX('Antigo 2020 2'!I$5:I$857,MATCH($A148,('Atual 2021 1'!$Z$5:$Z$857),0))</f>
        <v>357</v>
      </c>
      <c r="H148" s="50">
        <f>INDEX('Atual 2021 1'!J$5:J$857,MATCH($A148,('Atual 2021 1'!$Z$5:$Z$857),0))</f>
        <v>0</v>
      </c>
      <c r="I148" s="54">
        <f>INDEX('Antigo 2020 2'!J$5:J$857,MATCH($A148,('Atual 2021 1'!$Z$5:$Z$857),0))</f>
        <v>0</v>
      </c>
      <c r="J148" s="50">
        <f>INDEX('Atual 2021 1'!K$5:K$857,MATCH($A148,('Atual 2021 1'!$Z$5:$Z$857),0))</f>
        <v>8</v>
      </c>
      <c r="K148" s="54">
        <f>INDEX('Antigo 2020 2'!K$5:K$857,MATCH($A148,('Atual 2021 1'!$Z$5:$Z$857),0))</f>
        <v>0</v>
      </c>
      <c r="L148" s="50">
        <f>INDEX('Atual 2021 1'!L$5:L$857,MATCH($A148,('Atual 2021 1'!$Z$5:$Z$857),0))</f>
        <v>0</v>
      </c>
      <c r="M148" s="54">
        <f>INDEX('Antigo 2020 2'!L$5:L$857,MATCH($A148,('Atual 2021 1'!$Z$5:$Z$857),0))</f>
        <v>0</v>
      </c>
      <c r="N148" s="50">
        <f>INDEX('Atual 2021 1'!M$5:M$857,MATCH($A148,('Atual 2021 1'!$Z$5:$Z$857),0))</f>
        <v>0</v>
      </c>
      <c r="O148" s="54">
        <f>INDEX('Antigo 2020 2'!M$5:M$857,MATCH($A148,('Atual 2021 1'!$Z$5:$Z$857),0))</f>
        <v>0</v>
      </c>
      <c r="P148" s="50">
        <f>INDEX('Atual 2021 1'!N$5:N$857,MATCH($A148,('Atual 2021 1'!$Z$5:$Z$857),0))</f>
        <v>30</v>
      </c>
      <c r="Q148" s="54">
        <f>INDEX('Antigo 2020 2'!N$5:N$857,MATCH($A148,('Atual 2021 1'!$Z$5:$Z$857),0))</f>
        <v>10</v>
      </c>
      <c r="R148" s="50" t="str">
        <f>INDEX('Atual 2021 1'!O$5:O$857,MATCH($A148,('Atual 2021 1'!$Z$5:$Z$857),0))</f>
        <v>Sim</v>
      </c>
      <c r="S148" s="54" t="str">
        <f>INDEX('Antigo 2020 2'!O$5:O$857,MATCH($A148,('Atual 2021 1'!$Z$5:$Z$857),0))</f>
        <v>Sim</v>
      </c>
      <c r="T148" s="53" t="e">
        <f>INDEX('Atual 2021 1'!P$5:P$857,MATCH($A148,('Atual 2021 1'!$Z$5:$Z$857),0))</f>
        <v>#DIV/0!</v>
      </c>
      <c r="U148" s="55">
        <f>INDEX('Antigo 2020 2'!P$5:P$857,MATCH($A148,('Atual 2021 1'!$Z$5:$Z$857),0))</f>
        <v>1.4475714666546391E-3</v>
      </c>
    </row>
    <row r="149" spans="1:21">
      <c r="A149" s="16">
        <v>146</v>
      </c>
      <c r="B149" s="51">
        <f>INDEX('Atual 2021 1'!X$5:X$857,MATCH($A149,('Atual 2021 1'!$Z$5:$Z$857),0))</f>
        <v>0</v>
      </c>
      <c r="C149" s="57" t="str">
        <f>INDEX('Atual 2021 1'!A$5:A$857,MATCH($A149,('Atual 2021 1'!$Z$5:$Z$857),0))</f>
        <v>Carangola</v>
      </c>
      <c r="D149" s="50">
        <f>INDEX('Atual 2021 1'!H$5:H$857,MATCH($A149,('Atual 2021 1'!$Z$5:$Z$857),0))</f>
        <v>2665</v>
      </c>
      <c r="E149" s="54">
        <f>INDEX('Antigo 2020 2'!H$5:H$857,MATCH($A149,('Atual 2021 1'!$Z$5:$Z$857),0))</f>
        <v>2665</v>
      </c>
      <c r="F149" s="50">
        <f>INDEX('Atual 2021 1'!I$5:I$857,MATCH($A149,('Atual 2021 1'!$Z$5:$Z$857),0))</f>
        <v>179</v>
      </c>
      <c r="G149" s="54">
        <f>INDEX('Antigo 2020 2'!I$5:I$857,MATCH($A149,('Atual 2021 1'!$Z$5:$Z$857),0))</f>
        <v>433</v>
      </c>
      <c r="H149" s="50">
        <f>INDEX('Atual 2021 1'!J$5:J$857,MATCH($A149,('Atual 2021 1'!$Z$5:$Z$857),0))</f>
        <v>0</v>
      </c>
      <c r="I149" s="54">
        <f>INDEX('Antigo 2020 2'!J$5:J$857,MATCH($A149,('Atual 2021 1'!$Z$5:$Z$857),0))</f>
        <v>0</v>
      </c>
      <c r="J149" s="50">
        <f>INDEX('Atual 2021 1'!K$5:K$857,MATCH($A149,('Atual 2021 1'!$Z$5:$Z$857),0))</f>
        <v>20</v>
      </c>
      <c r="K149" s="54">
        <f>INDEX('Antigo 2020 2'!K$5:K$857,MATCH($A149,('Atual 2021 1'!$Z$5:$Z$857),0))</f>
        <v>142</v>
      </c>
      <c r="L149" s="50">
        <f>INDEX('Atual 2021 1'!L$5:L$857,MATCH($A149,('Atual 2021 1'!$Z$5:$Z$857),0))</f>
        <v>0</v>
      </c>
      <c r="M149" s="54">
        <f>INDEX('Antigo 2020 2'!L$5:L$857,MATCH($A149,('Atual 2021 1'!$Z$5:$Z$857),0))</f>
        <v>0</v>
      </c>
      <c r="N149" s="50">
        <f>INDEX('Atual 2021 1'!M$5:M$857,MATCH($A149,('Atual 2021 1'!$Z$5:$Z$857),0))</f>
        <v>0</v>
      </c>
      <c r="O149" s="54">
        <f>INDEX('Antigo 2020 2'!M$5:M$857,MATCH($A149,('Atual 2021 1'!$Z$5:$Z$857),0))</f>
        <v>0</v>
      </c>
      <c r="P149" s="50">
        <f>INDEX('Atual 2021 1'!N$5:N$857,MATCH($A149,('Atual 2021 1'!$Z$5:$Z$857),0))</f>
        <v>50</v>
      </c>
      <c r="Q149" s="54">
        <f>INDEX('Antigo 2020 2'!N$5:N$857,MATCH($A149,('Atual 2021 1'!$Z$5:$Z$857),0))</f>
        <v>67</v>
      </c>
      <c r="R149" s="50" t="str">
        <f>INDEX('Atual 2021 1'!O$5:O$857,MATCH($A149,('Atual 2021 1'!$Z$5:$Z$857),0))</f>
        <v>Não</v>
      </c>
      <c r="S149" s="54" t="str">
        <f>INDEX('Antigo 2020 2'!O$5:O$857,MATCH($A149,('Atual 2021 1'!$Z$5:$Z$857),0))</f>
        <v>Sim</v>
      </c>
      <c r="T149" s="53" t="e">
        <f>INDEX('Atual 2021 1'!P$5:P$857,MATCH($A149,('Atual 2021 1'!$Z$5:$Z$857),0))</f>
        <v>#DIV/0!</v>
      </c>
      <c r="U149" s="55">
        <f>INDEX('Antigo 2020 2'!P$5:P$857,MATCH($A149,('Atual 2021 1'!$Z$5:$Z$857),0))</f>
        <v>1.4411475609295383E-3</v>
      </c>
    </row>
    <row r="150" spans="1:21">
      <c r="A150" s="16">
        <v>147</v>
      </c>
      <c r="B150" s="51">
        <f>INDEX('Atual 2021 1'!X$5:X$857,MATCH($A150,('Atual 2021 1'!$Z$5:$Z$857),0))</f>
        <v>0</v>
      </c>
      <c r="C150" s="57" t="str">
        <f>INDEX('Atual 2021 1'!A$5:A$857,MATCH($A150,('Atual 2021 1'!$Z$5:$Z$857),0))</f>
        <v>Caratinga</v>
      </c>
      <c r="D150" s="50">
        <f>INDEX('Atual 2021 1'!H$5:H$857,MATCH($A150,('Atual 2021 1'!$Z$5:$Z$857),0))</f>
        <v>4863</v>
      </c>
      <c r="E150" s="54">
        <f>INDEX('Antigo 2020 2'!H$5:H$857,MATCH($A150,('Atual 2021 1'!$Z$5:$Z$857),0))</f>
        <v>2667</v>
      </c>
      <c r="F150" s="50">
        <f>INDEX('Atual 2021 1'!I$5:I$857,MATCH($A150,('Atual 2021 1'!$Z$5:$Z$857),0))</f>
        <v>66</v>
      </c>
      <c r="G150" s="54">
        <f>INDEX('Antigo 2020 2'!I$5:I$857,MATCH($A150,('Atual 2021 1'!$Z$5:$Z$857),0))</f>
        <v>280</v>
      </c>
      <c r="H150" s="50">
        <f>INDEX('Atual 2021 1'!J$5:J$857,MATCH($A150,('Atual 2021 1'!$Z$5:$Z$857),0))</f>
        <v>0</v>
      </c>
      <c r="I150" s="54">
        <f>INDEX('Antigo 2020 2'!J$5:J$857,MATCH($A150,('Atual 2021 1'!$Z$5:$Z$857),0))</f>
        <v>0</v>
      </c>
      <c r="J150" s="50">
        <f>INDEX('Atual 2021 1'!K$5:K$857,MATCH($A150,('Atual 2021 1'!$Z$5:$Z$857),0))</f>
        <v>41</v>
      </c>
      <c r="K150" s="54">
        <f>INDEX('Antigo 2020 2'!K$5:K$857,MATCH($A150,('Atual 2021 1'!$Z$5:$Z$857),0))</f>
        <v>295</v>
      </c>
      <c r="L150" s="50">
        <f>INDEX('Atual 2021 1'!L$5:L$857,MATCH($A150,('Atual 2021 1'!$Z$5:$Z$857),0))</f>
        <v>650</v>
      </c>
      <c r="M150" s="54">
        <f>INDEX('Antigo 2020 2'!L$5:L$857,MATCH($A150,('Atual 2021 1'!$Z$5:$Z$857),0))</f>
        <v>600</v>
      </c>
      <c r="N150" s="50">
        <f>INDEX('Atual 2021 1'!M$5:M$857,MATCH($A150,('Atual 2021 1'!$Z$5:$Z$857),0))</f>
        <v>0</v>
      </c>
      <c r="O150" s="54">
        <f>INDEX('Antigo 2020 2'!M$5:M$857,MATCH($A150,('Atual 2021 1'!$Z$5:$Z$857),0))</f>
        <v>0</v>
      </c>
      <c r="P150" s="50">
        <f>INDEX('Atual 2021 1'!N$5:N$857,MATCH($A150,('Atual 2021 1'!$Z$5:$Z$857),0))</f>
        <v>152</v>
      </c>
      <c r="Q150" s="54">
        <f>INDEX('Antigo 2020 2'!N$5:N$857,MATCH($A150,('Atual 2021 1'!$Z$5:$Z$857),0))</f>
        <v>425</v>
      </c>
      <c r="R150" s="50" t="str">
        <f>INDEX('Atual 2021 1'!O$5:O$857,MATCH($A150,('Atual 2021 1'!$Z$5:$Z$857),0))</f>
        <v>Sim</v>
      </c>
      <c r="S150" s="54" t="str">
        <f>INDEX('Antigo 2020 2'!O$5:O$857,MATCH($A150,('Atual 2021 1'!$Z$5:$Z$857),0))</f>
        <v>Sim</v>
      </c>
      <c r="T150" s="53" t="e">
        <f>INDEX('Atual 2021 1'!P$5:P$857,MATCH($A150,('Atual 2021 1'!$Z$5:$Z$857),0))</f>
        <v>#DIV/0!</v>
      </c>
      <c r="U150" s="55">
        <f>INDEX('Antigo 2020 2'!P$5:P$857,MATCH($A150,('Atual 2021 1'!$Z$5:$Z$857),0))</f>
        <v>2.8038973866348956E-3</v>
      </c>
    </row>
    <row r="151" spans="1:21">
      <c r="A151" s="16">
        <v>148</v>
      </c>
      <c r="B151" s="51">
        <f>INDEX('Atual 2021 1'!X$5:X$857,MATCH($A151,('Atual 2021 1'!$Z$5:$Z$857),0))</f>
        <v>0</v>
      </c>
      <c r="C151" s="57" t="str">
        <f>INDEX('Atual 2021 1'!A$5:A$857,MATCH($A151,('Atual 2021 1'!$Z$5:$Z$857),0))</f>
        <v>Carbonita</v>
      </c>
      <c r="D151" s="50">
        <f>INDEX('Atual 2021 1'!H$5:H$857,MATCH($A151,('Atual 2021 1'!$Z$5:$Z$857),0))</f>
        <v>1251</v>
      </c>
      <c r="E151" s="54">
        <f>INDEX('Antigo 2020 2'!H$5:H$857,MATCH($A151,('Atual 2021 1'!$Z$5:$Z$857),0))</f>
        <v>1246</v>
      </c>
      <c r="F151" s="50">
        <f>INDEX('Atual 2021 1'!I$5:I$857,MATCH($A151,('Atual 2021 1'!$Z$5:$Z$857),0))</f>
        <v>151</v>
      </c>
      <c r="G151" s="54">
        <f>INDEX('Antigo 2020 2'!I$5:I$857,MATCH($A151,('Atual 2021 1'!$Z$5:$Z$857),0))</f>
        <v>396</v>
      </c>
      <c r="H151" s="50">
        <f>INDEX('Atual 2021 1'!J$5:J$857,MATCH($A151,('Atual 2021 1'!$Z$5:$Z$857),0))</f>
        <v>0</v>
      </c>
      <c r="I151" s="54">
        <f>INDEX('Antigo 2020 2'!J$5:J$857,MATCH($A151,('Atual 2021 1'!$Z$5:$Z$857),0))</f>
        <v>0</v>
      </c>
      <c r="J151" s="50">
        <f>INDEX('Atual 2021 1'!K$5:K$857,MATCH($A151,('Atual 2021 1'!$Z$5:$Z$857),0))</f>
        <v>100</v>
      </c>
      <c r="K151" s="54">
        <f>INDEX('Antigo 2020 2'!K$5:K$857,MATCH($A151,('Atual 2021 1'!$Z$5:$Z$857),0))</f>
        <v>290</v>
      </c>
      <c r="L151" s="50">
        <f>INDEX('Atual 2021 1'!L$5:L$857,MATCH($A151,('Atual 2021 1'!$Z$5:$Z$857),0))</f>
        <v>180</v>
      </c>
      <c r="M151" s="54">
        <f>INDEX('Antigo 2020 2'!L$5:L$857,MATCH($A151,('Atual 2021 1'!$Z$5:$Z$857),0))</f>
        <v>0</v>
      </c>
      <c r="N151" s="50">
        <f>INDEX('Atual 2021 1'!M$5:M$857,MATCH($A151,('Atual 2021 1'!$Z$5:$Z$857),0))</f>
        <v>0</v>
      </c>
      <c r="O151" s="54">
        <f>INDEX('Antigo 2020 2'!M$5:M$857,MATCH($A151,('Atual 2021 1'!$Z$5:$Z$857),0))</f>
        <v>0</v>
      </c>
      <c r="P151" s="50">
        <f>INDEX('Atual 2021 1'!N$5:N$857,MATCH($A151,('Atual 2021 1'!$Z$5:$Z$857),0))</f>
        <v>200</v>
      </c>
      <c r="Q151" s="54">
        <f>INDEX('Antigo 2020 2'!N$5:N$857,MATCH($A151,('Atual 2021 1'!$Z$5:$Z$857),0))</f>
        <v>180</v>
      </c>
      <c r="R151" s="50" t="str">
        <f>INDEX('Atual 2021 1'!O$5:O$857,MATCH($A151,('Atual 2021 1'!$Z$5:$Z$857),0))</f>
        <v>Sim</v>
      </c>
      <c r="S151" s="54" t="str">
        <f>INDEX('Antigo 2020 2'!O$5:O$857,MATCH($A151,('Atual 2021 1'!$Z$5:$Z$857),0))</f>
        <v>Sim</v>
      </c>
      <c r="T151" s="53" t="e">
        <f>INDEX('Atual 2021 1'!P$5:P$857,MATCH($A151,('Atual 2021 1'!$Z$5:$Z$857),0))</f>
        <v>#DIV/0!</v>
      </c>
      <c r="U151" s="55">
        <f>INDEX('Antigo 2020 2'!P$5:P$857,MATCH($A151,('Atual 2021 1'!$Z$5:$Z$857),0))</f>
        <v>1.7284123722924689E-3</v>
      </c>
    </row>
    <row r="152" spans="1:21">
      <c r="A152" s="16">
        <v>149</v>
      </c>
      <c r="B152" s="51">
        <f>INDEX('Atual 2021 1'!X$5:X$857,MATCH($A152,('Atual 2021 1'!$Z$5:$Z$857),0))</f>
        <v>0</v>
      </c>
      <c r="C152" s="57" t="str">
        <f>INDEX('Atual 2021 1'!A$5:A$857,MATCH($A152,('Atual 2021 1'!$Z$5:$Z$857),0))</f>
        <v>Careaçu</v>
      </c>
      <c r="D152" s="50">
        <f>INDEX('Atual 2021 1'!H$5:H$857,MATCH($A152,('Atual 2021 1'!$Z$5:$Z$857),0))</f>
        <v>500</v>
      </c>
      <c r="E152" s="54">
        <f>INDEX('Antigo 2020 2'!H$5:H$857,MATCH($A152,('Atual 2021 1'!$Z$5:$Z$857),0))</f>
        <v>500</v>
      </c>
      <c r="F152" s="50">
        <f>INDEX('Atual 2021 1'!I$5:I$857,MATCH($A152,('Atual 2021 1'!$Z$5:$Z$857),0))</f>
        <v>18</v>
      </c>
      <c r="G152" s="54">
        <f>INDEX('Antigo 2020 2'!I$5:I$857,MATCH($A152,('Atual 2021 1'!$Z$5:$Z$857),0))</f>
        <v>85</v>
      </c>
      <c r="H152" s="50">
        <f>INDEX('Atual 2021 1'!J$5:J$857,MATCH($A152,('Atual 2021 1'!$Z$5:$Z$857),0))</f>
        <v>0</v>
      </c>
      <c r="I152" s="54">
        <f>INDEX('Antigo 2020 2'!J$5:J$857,MATCH($A152,('Atual 2021 1'!$Z$5:$Z$857),0))</f>
        <v>0</v>
      </c>
      <c r="J152" s="50">
        <f>INDEX('Atual 2021 1'!K$5:K$857,MATCH($A152,('Atual 2021 1'!$Z$5:$Z$857),0))</f>
        <v>5</v>
      </c>
      <c r="K152" s="54">
        <f>INDEX('Antigo 2020 2'!K$5:K$857,MATCH($A152,('Atual 2021 1'!$Z$5:$Z$857),0))</f>
        <v>29</v>
      </c>
      <c r="L152" s="50">
        <f>INDEX('Atual 2021 1'!L$5:L$857,MATCH($A152,('Atual 2021 1'!$Z$5:$Z$857),0))</f>
        <v>0</v>
      </c>
      <c r="M152" s="54">
        <f>INDEX('Antigo 2020 2'!L$5:L$857,MATCH($A152,('Atual 2021 1'!$Z$5:$Z$857),0))</f>
        <v>0</v>
      </c>
      <c r="N152" s="50">
        <f>INDEX('Atual 2021 1'!M$5:M$857,MATCH($A152,('Atual 2021 1'!$Z$5:$Z$857),0))</f>
        <v>0</v>
      </c>
      <c r="O152" s="54">
        <f>INDEX('Antigo 2020 2'!M$5:M$857,MATCH($A152,('Atual 2021 1'!$Z$5:$Z$857),0))</f>
        <v>0</v>
      </c>
      <c r="P152" s="50">
        <f>INDEX('Atual 2021 1'!N$5:N$857,MATCH($A152,('Atual 2021 1'!$Z$5:$Z$857),0))</f>
        <v>4</v>
      </c>
      <c r="Q152" s="54">
        <f>INDEX('Antigo 2020 2'!N$5:N$857,MATCH($A152,('Atual 2021 1'!$Z$5:$Z$857),0))</f>
        <v>1</v>
      </c>
      <c r="R152" s="50" t="str">
        <f>INDEX('Atual 2021 1'!O$5:O$857,MATCH($A152,('Atual 2021 1'!$Z$5:$Z$857),0))</f>
        <v>Não</v>
      </c>
      <c r="S152" s="54" t="str">
        <f>INDEX('Antigo 2020 2'!O$5:O$857,MATCH($A152,('Atual 2021 1'!$Z$5:$Z$857),0))</f>
        <v>Não</v>
      </c>
      <c r="T152" s="53" t="e">
        <f>INDEX('Atual 2021 1'!P$5:P$857,MATCH($A152,('Atual 2021 1'!$Z$5:$Z$857),0))</f>
        <v>#DIV/0!</v>
      </c>
      <c r="U152" s="55">
        <f>INDEX('Antigo 2020 2'!P$5:P$857,MATCH($A152,('Atual 2021 1'!$Z$5:$Z$857),0))</f>
        <v>3.8124886812394767E-4</v>
      </c>
    </row>
    <row r="153" spans="1:21">
      <c r="A153" s="16">
        <v>150</v>
      </c>
      <c r="B153" s="51">
        <f>INDEX('Atual 2021 1'!X$5:X$857,MATCH($A153,('Atual 2021 1'!$Z$5:$Z$857),0))</f>
        <v>0</v>
      </c>
      <c r="C153" s="57" t="str">
        <f>INDEX('Atual 2021 1'!A$5:A$857,MATCH($A153,('Atual 2021 1'!$Z$5:$Z$857),0))</f>
        <v>Carlos Chagas</v>
      </c>
      <c r="D153" s="50">
        <f>INDEX('Atual 2021 1'!H$5:H$857,MATCH($A153,('Atual 2021 1'!$Z$5:$Z$857),0))</f>
        <v>1100</v>
      </c>
      <c r="E153" s="54">
        <f>INDEX('Antigo 2020 2'!H$5:H$857,MATCH($A153,('Atual 2021 1'!$Z$5:$Z$857),0))</f>
        <v>1100</v>
      </c>
      <c r="F153" s="50">
        <f>INDEX('Atual 2021 1'!I$5:I$857,MATCH($A153,('Atual 2021 1'!$Z$5:$Z$857),0))</f>
        <v>266</v>
      </c>
      <c r="G153" s="54">
        <f>INDEX('Antigo 2020 2'!I$5:I$857,MATCH($A153,('Atual 2021 1'!$Z$5:$Z$857),0))</f>
        <v>655</v>
      </c>
      <c r="H153" s="50">
        <f>INDEX('Atual 2021 1'!J$5:J$857,MATCH($A153,('Atual 2021 1'!$Z$5:$Z$857),0))</f>
        <v>0</v>
      </c>
      <c r="I153" s="54">
        <f>INDEX('Antigo 2020 2'!J$5:J$857,MATCH($A153,('Atual 2021 1'!$Z$5:$Z$857),0))</f>
        <v>0</v>
      </c>
      <c r="J153" s="50">
        <f>INDEX('Atual 2021 1'!K$5:K$857,MATCH($A153,('Atual 2021 1'!$Z$5:$Z$857),0))</f>
        <v>51</v>
      </c>
      <c r="K153" s="54">
        <f>INDEX('Antigo 2020 2'!K$5:K$857,MATCH($A153,('Atual 2021 1'!$Z$5:$Z$857),0))</f>
        <v>164</v>
      </c>
      <c r="L153" s="50">
        <f>INDEX('Atual 2021 1'!L$5:L$857,MATCH($A153,('Atual 2021 1'!$Z$5:$Z$857),0))</f>
        <v>0</v>
      </c>
      <c r="M153" s="54">
        <f>INDEX('Antigo 2020 2'!L$5:L$857,MATCH($A153,('Atual 2021 1'!$Z$5:$Z$857),0))</f>
        <v>0</v>
      </c>
      <c r="N153" s="50">
        <f>INDEX('Atual 2021 1'!M$5:M$857,MATCH($A153,('Atual 2021 1'!$Z$5:$Z$857),0))</f>
        <v>0</v>
      </c>
      <c r="O153" s="54">
        <f>INDEX('Antigo 2020 2'!M$5:M$857,MATCH($A153,('Atual 2021 1'!$Z$5:$Z$857),0))</f>
        <v>0</v>
      </c>
      <c r="P153" s="50">
        <f>INDEX('Atual 2021 1'!N$5:N$857,MATCH($A153,('Atual 2021 1'!$Z$5:$Z$857),0))</f>
        <v>42</v>
      </c>
      <c r="Q153" s="54">
        <f>INDEX('Antigo 2020 2'!N$5:N$857,MATCH($A153,('Atual 2021 1'!$Z$5:$Z$857),0))</f>
        <v>42</v>
      </c>
      <c r="R153" s="50" t="str">
        <f>INDEX('Atual 2021 1'!O$5:O$857,MATCH($A153,('Atual 2021 1'!$Z$5:$Z$857),0))</f>
        <v>Sim</v>
      </c>
      <c r="S153" s="54" t="str">
        <f>INDEX('Antigo 2020 2'!O$5:O$857,MATCH($A153,('Atual 2021 1'!$Z$5:$Z$857),0))</f>
        <v>Sim</v>
      </c>
      <c r="T153" s="53" t="e">
        <f>INDEX('Atual 2021 1'!P$5:P$857,MATCH($A153,('Atual 2021 1'!$Z$5:$Z$857),0))</f>
        <v>#DIV/0!</v>
      </c>
      <c r="U153" s="55">
        <f>INDEX('Antigo 2020 2'!P$5:P$857,MATCH($A153,('Atual 2021 1'!$Z$5:$Z$857),0))</f>
        <v>4.2347743208740792E-3</v>
      </c>
    </row>
    <row r="154" spans="1:21">
      <c r="A154" s="16">
        <v>151</v>
      </c>
      <c r="B154" s="51">
        <f>INDEX('Atual 2021 1'!X$5:X$857,MATCH($A154,('Atual 2021 1'!$Z$5:$Z$857),0))</f>
        <v>0</v>
      </c>
      <c r="C154" s="57" t="str">
        <f>INDEX('Atual 2021 1'!A$5:A$857,MATCH($A154,('Atual 2021 1'!$Z$5:$Z$857),0))</f>
        <v>Carmésia</v>
      </c>
      <c r="D154" s="50">
        <f>INDEX('Atual 2021 1'!H$5:H$857,MATCH($A154,('Atual 2021 1'!$Z$5:$Z$857),0))</f>
        <v>835</v>
      </c>
      <c r="E154" s="54">
        <f>INDEX('Antigo 2020 2'!H$5:H$857,MATCH($A154,('Atual 2021 1'!$Z$5:$Z$857),0))</f>
        <v>835</v>
      </c>
      <c r="F154" s="50">
        <f>INDEX('Atual 2021 1'!I$5:I$857,MATCH($A154,('Atual 2021 1'!$Z$5:$Z$857),0))</f>
        <v>335</v>
      </c>
      <c r="G154" s="54">
        <f>INDEX('Antigo 2020 2'!I$5:I$857,MATCH($A154,('Atual 2021 1'!$Z$5:$Z$857),0))</f>
        <v>191</v>
      </c>
      <c r="H154" s="50">
        <f>INDEX('Atual 2021 1'!J$5:J$857,MATCH($A154,('Atual 2021 1'!$Z$5:$Z$857),0))</f>
        <v>0</v>
      </c>
      <c r="I154" s="54">
        <f>INDEX('Antigo 2020 2'!J$5:J$857,MATCH($A154,('Atual 2021 1'!$Z$5:$Z$857),0))</f>
        <v>155</v>
      </c>
      <c r="J154" s="50">
        <f>INDEX('Atual 2021 1'!K$5:K$857,MATCH($A154,('Atual 2021 1'!$Z$5:$Z$857),0))</f>
        <v>153</v>
      </c>
      <c r="K154" s="54">
        <f>INDEX('Antigo 2020 2'!K$5:K$857,MATCH($A154,('Atual 2021 1'!$Z$5:$Z$857),0))</f>
        <v>155</v>
      </c>
      <c r="L154" s="50">
        <f>INDEX('Atual 2021 1'!L$5:L$857,MATCH($A154,('Atual 2021 1'!$Z$5:$Z$857),0))</f>
        <v>207</v>
      </c>
      <c r="M154" s="54">
        <f>INDEX('Antigo 2020 2'!L$5:L$857,MATCH($A154,('Atual 2021 1'!$Z$5:$Z$857),0))</f>
        <v>0</v>
      </c>
      <c r="N154" s="50">
        <f>INDEX('Atual 2021 1'!M$5:M$857,MATCH($A154,('Atual 2021 1'!$Z$5:$Z$857),0))</f>
        <v>0</v>
      </c>
      <c r="O154" s="54">
        <f>INDEX('Antigo 2020 2'!M$5:M$857,MATCH($A154,('Atual 2021 1'!$Z$5:$Z$857),0))</f>
        <v>0</v>
      </c>
      <c r="P154" s="50">
        <f>INDEX('Atual 2021 1'!N$5:N$857,MATCH($A154,('Atual 2021 1'!$Z$5:$Z$857),0))</f>
        <v>15</v>
      </c>
      <c r="Q154" s="54">
        <f>INDEX('Antigo 2020 2'!N$5:N$857,MATCH($A154,('Atual 2021 1'!$Z$5:$Z$857),0))</f>
        <v>13</v>
      </c>
      <c r="R154" s="50" t="str">
        <f>INDEX('Atual 2021 1'!O$5:O$857,MATCH($A154,('Atual 2021 1'!$Z$5:$Z$857),0))</f>
        <v>Não</v>
      </c>
      <c r="S154" s="54" t="str">
        <f>INDEX('Antigo 2020 2'!O$5:O$857,MATCH($A154,('Atual 2021 1'!$Z$5:$Z$857),0))</f>
        <v>Sim</v>
      </c>
      <c r="T154" s="53" t="e">
        <f>INDEX('Atual 2021 1'!P$5:P$857,MATCH($A154,('Atual 2021 1'!$Z$5:$Z$857),0))</f>
        <v>#DIV/0!</v>
      </c>
      <c r="U154" s="55">
        <f>INDEX('Antigo 2020 2'!P$5:P$857,MATCH($A154,('Atual 2021 1'!$Z$5:$Z$857),0))</f>
        <v>7.4081910867440182E-4</v>
      </c>
    </row>
    <row r="155" spans="1:21">
      <c r="A155" s="16">
        <v>152</v>
      </c>
      <c r="B155" s="51">
        <f>INDEX('Atual 2021 1'!X$5:X$857,MATCH($A155,('Atual 2021 1'!$Z$5:$Z$857),0))</f>
        <v>0</v>
      </c>
      <c r="C155" s="57" t="str">
        <f>INDEX('Atual 2021 1'!A$5:A$857,MATCH($A155,('Atual 2021 1'!$Z$5:$Z$857),0))</f>
        <v>Carmo da Cachoeira</v>
      </c>
      <c r="D155" s="50">
        <f>INDEX('Atual 2021 1'!H$5:H$857,MATCH($A155,('Atual 2021 1'!$Z$5:$Z$857),0))</f>
        <v>700</v>
      </c>
      <c r="E155" s="54">
        <f>INDEX('Antigo 2020 2'!H$5:H$857,MATCH($A155,('Atual 2021 1'!$Z$5:$Z$857),0))</f>
        <v>600</v>
      </c>
      <c r="F155" s="50">
        <f>INDEX('Atual 2021 1'!I$5:I$857,MATCH($A155,('Atual 2021 1'!$Z$5:$Z$857),0))</f>
        <v>224</v>
      </c>
      <c r="G155" s="54">
        <f>INDEX('Antigo 2020 2'!I$5:I$857,MATCH($A155,('Atual 2021 1'!$Z$5:$Z$857),0))</f>
        <v>481</v>
      </c>
      <c r="H155" s="50">
        <f>INDEX('Atual 2021 1'!J$5:J$857,MATCH($A155,('Atual 2021 1'!$Z$5:$Z$857),0))</f>
        <v>0</v>
      </c>
      <c r="I155" s="54">
        <f>INDEX('Antigo 2020 2'!J$5:J$857,MATCH($A155,('Atual 2021 1'!$Z$5:$Z$857),0))</f>
        <v>0</v>
      </c>
      <c r="J155" s="50">
        <f>INDEX('Atual 2021 1'!K$5:K$857,MATCH($A155,('Atual 2021 1'!$Z$5:$Z$857),0))</f>
        <v>100</v>
      </c>
      <c r="K155" s="54">
        <f>INDEX('Antigo 2020 2'!K$5:K$857,MATCH($A155,('Atual 2021 1'!$Z$5:$Z$857),0))</f>
        <v>250</v>
      </c>
      <c r="L155" s="50">
        <f>INDEX('Atual 2021 1'!L$5:L$857,MATCH($A155,('Atual 2021 1'!$Z$5:$Z$857),0))</f>
        <v>0</v>
      </c>
      <c r="M155" s="54">
        <f>INDEX('Antigo 2020 2'!L$5:L$857,MATCH($A155,('Atual 2021 1'!$Z$5:$Z$857),0))</f>
        <v>0</v>
      </c>
      <c r="N155" s="50">
        <f>INDEX('Atual 2021 1'!M$5:M$857,MATCH($A155,('Atual 2021 1'!$Z$5:$Z$857),0))</f>
        <v>0</v>
      </c>
      <c r="O155" s="54">
        <f>INDEX('Antigo 2020 2'!M$5:M$857,MATCH($A155,('Atual 2021 1'!$Z$5:$Z$857),0))</f>
        <v>0</v>
      </c>
      <c r="P155" s="50">
        <f>INDEX('Atual 2021 1'!N$5:N$857,MATCH($A155,('Atual 2021 1'!$Z$5:$Z$857),0))</f>
        <v>15</v>
      </c>
      <c r="Q155" s="54">
        <f>INDEX('Antigo 2020 2'!N$5:N$857,MATCH($A155,('Atual 2021 1'!$Z$5:$Z$857),0))</f>
        <v>50</v>
      </c>
      <c r="R155" s="50" t="str">
        <f>INDEX('Atual 2021 1'!O$5:O$857,MATCH($A155,('Atual 2021 1'!$Z$5:$Z$857),0))</f>
        <v>Não</v>
      </c>
      <c r="S155" s="54" t="str">
        <f>INDEX('Antigo 2020 2'!O$5:O$857,MATCH($A155,('Atual 2021 1'!$Z$5:$Z$857),0))</f>
        <v>Não</v>
      </c>
      <c r="T155" s="53" t="e">
        <f>INDEX('Atual 2021 1'!P$5:P$857,MATCH($A155,('Atual 2021 1'!$Z$5:$Z$857),0))</f>
        <v>#DIV/0!</v>
      </c>
      <c r="U155" s="55">
        <f>INDEX('Antigo 2020 2'!P$5:P$857,MATCH($A155,('Atual 2021 1'!$Z$5:$Z$857),0))</f>
        <v>9.1859674026807062E-4</v>
      </c>
    </row>
    <row r="156" spans="1:21">
      <c r="A156" s="16">
        <v>153</v>
      </c>
      <c r="B156" s="51">
        <f>INDEX('Atual 2021 1'!X$5:X$857,MATCH($A156,('Atual 2021 1'!$Z$5:$Z$857),0))</f>
        <v>0</v>
      </c>
      <c r="C156" s="57" t="str">
        <f>INDEX('Atual 2021 1'!A$5:A$857,MATCH($A156,('Atual 2021 1'!$Z$5:$Z$857),0))</f>
        <v>Carmo da Mata</v>
      </c>
      <c r="D156" s="50">
        <f>INDEX('Atual 2021 1'!H$5:H$857,MATCH($A156,('Atual 2021 1'!$Z$5:$Z$857),0))</f>
        <v>700</v>
      </c>
      <c r="E156" s="54">
        <f>INDEX('Antigo 2020 2'!H$5:H$857,MATCH($A156,('Atual 2021 1'!$Z$5:$Z$857),0))</f>
        <v>600</v>
      </c>
      <c r="F156" s="50">
        <f>INDEX('Atual 2021 1'!I$5:I$857,MATCH($A156,('Atual 2021 1'!$Z$5:$Z$857),0))</f>
        <v>191</v>
      </c>
      <c r="G156" s="54">
        <f>INDEX('Antigo 2020 2'!I$5:I$857,MATCH($A156,('Atual 2021 1'!$Z$5:$Z$857),0))</f>
        <v>360</v>
      </c>
      <c r="H156" s="50">
        <f>INDEX('Atual 2021 1'!J$5:J$857,MATCH($A156,('Atual 2021 1'!$Z$5:$Z$857),0))</f>
        <v>0</v>
      </c>
      <c r="I156" s="54">
        <f>INDEX('Antigo 2020 2'!J$5:J$857,MATCH($A156,('Atual 2021 1'!$Z$5:$Z$857),0))</f>
        <v>0</v>
      </c>
      <c r="J156" s="50">
        <f>INDEX('Atual 2021 1'!K$5:K$857,MATCH($A156,('Atual 2021 1'!$Z$5:$Z$857),0))</f>
        <v>72</v>
      </c>
      <c r="K156" s="54">
        <f>INDEX('Antigo 2020 2'!K$5:K$857,MATCH($A156,('Atual 2021 1'!$Z$5:$Z$857),0))</f>
        <v>258</v>
      </c>
      <c r="L156" s="50">
        <f>INDEX('Atual 2021 1'!L$5:L$857,MATCH($A156,('Atual 2021 1'!$Z$5:$Z$857),0))</f>
        <v>0</v>
      </c>
      <c r="M156" s="54">
        <f>INDEX('Antigo 2020 2'!L$5:L$857,MATCH($A156,('Atual 2021 1'!$Z$5:$Z$857),0))</f>
        <v>0</v>
      </c>
      <c r="N156" s="50">
        <f>INDEX('Atual 2021 1'!M$5:M$857,MATCH($A156,('Atual 2021 1'!$Z$5:$Z$857),0))</f>
        <v>0</v>
      </c>
      <c r="O156" s="54">
        <f>INDEX('Antigo 2020 2'!M$5:M$857,MATCH($A156,('Atual 2021 1'!$Z$5:$Z$857),0))</f>
        <v>25</v>
      </c>
      <c r="P156" s="50">
        <f>INDEX('Atual 2021 1'!N$5:N$857,MATCH($A156,('Atual 2021 1'!$Z$5:$Z$857),0))</f>
        <v>5</v>
      </c>
      <c r="Q156" s="54">
        <f>INDEX('Antigo 2020 2'!N$5:N$857,MATCH($A156,('Atual 2021 1'!$Z$5:$Z$857),0))</f>
        <v>12</v>
      </c>
      <c r="R156" s="50" t="str">
        <f>INDEX('Atual 2021 1'!O$5:O$857,MATCH($A156,('Atual 2021 1'!$Z$5:$Z$857),0))</f>
        <v>Não</v>
      </c>
      <c r="S156" s="54" t="str">
        <f>INDEX('Antigo 2020 2'!O$5:O$857,MATCH($A156,('Atual 2021 1'!$Z$5:$Z$857),0))</f>
        <v>Não</v>
      </c>
      <c r="T156" s="53" t="e">
        <f>INDEX('Atual 2021 1'!P$5:P$857,MATCH($A156,('Atual 2021 1'!$Z$5:$Z$857),0))</f>
        <v>#DIV/0!</v>
      </c>
      <c r="U156" s="55">
        <f>INDEX('Antigo 2020 2'!P$5:P$857,MATCH($A156,('Atual 2021 1'!$Z$5:$Z$857),0))</f>
        <v>6.5248291245183622E-4</v>
      </c>
    </row>
    <row r="157" spans="1:21">
      <c r="A157" s="16">
        <v>154</v>
      </c>
      <c r="B157" s="51">
        <f>INDEX('Atual 2021 1'!X$5:X$857,MATCH($A157,('Atual 2021 1'!$Z$5:$Z$857),0))</f>
        <v>0</v>
      </c>
      <c r="C157" s="57" t="str">
        <f>INDEX('Atual 2021 1'!A$5:A$857,MATCH($A157,('Atual 2021 1'!$Z$5:$Z$857),0))</f>
        <v>Carmo de Minas</v>
      </c>
      <c r="D157" s="50">
        <f>INDEX('Atual 2021 1'!H$5:H$857,MATCH($A157,('Atual 2021 1'!$Z$5:$Z$857),0))</f>
        <v>673</v>
      </c>
      <c r="E157" s="54">
        <f>INDEX('Antigo 2020 2'!H$5:H$857,MATCH($A157,('Atual 2021 1'!$Z$5:$Z$857),0))</f>
        <v>300</v>
      </c>
      <c r="F157" s="50">
        <f>INDEX('Atual 2021 1'!I$5:I$857,MATCH($A157,('Atual 2021 1'!$Z$5:$Z$857),0))</f>
        <v>162</v>
      </c>
      <c r="G157" s="54">
        <f>INDEX('Antigo 2020 2'!I$5:I$857,MATCH($A157,('Atual 2021 1'!$Z$5:$Z$857),0))</f>
        <v>252</v>
      </c>
      <c r="H157" s="50">
        <f>INDEX('Atual 2021 1'!J$5:J$857,MATCH($A157,('Atual 2021 1'!$Z$5:$Z$857),0))</f>
        <v>0</v>
      </c>
      <c r="I157" s="54">
        <f>INDEX('Antigo 2020 2'!J$5:J$857,MATCH($A157,('Atual 2021 1'!$Z$5:$Z$857),0))</f>
        <v>0</v>
      </c>
      <c r="J157" s="50">
        <f>INDEX('Atual 2021 1'!K$5:K$857,MATCH($A157,('Atual 2021 1'!$Z$5:$Z$857),0))</f>
        <v>40</v>
      </c>
      <c r="K157" s="54">
        <f>INDEX('Antigo 2020 2'!K$5:K$857,MATCH($A157,('Atual 2021 1'!$Z$5:$Z$857),0))</f>
        <v>92</v>
      </c>
      <c r="L157" s="50">
        <f>INDEX('Atual 2021 1'!L$5:L$857,MATCH($A157,('Atual 2021 1'!$Z$5:$Z$857),0))</f>
        <v>0</v>
      </c>
      <c r="M157" s="54">
        <f>INDEX('Antigo 2020 2'!L$5:L$857,MATCH($A157,('Atual 2021 1'!$Z$5:$Z$857),0))</f>
        <v>0</v>
      </c>
      <c r="N157" s="50">
        <f>INDEX('Atual 2021 1'!M$5:M$857,MATCH($A157,('Atual 2021 1'!$Z$5:$Z$857),0))</f>
        <v>0</v>
      </c>
      <c r="O157" s="54">
        <f>INDEX('Antigo 2020 2'!M$5:M$857,MATCH($A157,('Atual 2021 1'!$Z$5:$Z$857),0))</f>
        <v>0</v>
      </c>
      <c r="P157" s="50">
        <f>INDEX('Atual 2021 1'!N$5:N$857,MATCH($A157,('Atual 2021 1'!$Z$5:$Z$857),0))</f>
        <v>3</v>
      </c>
      <c r="Q157" s="54">
        <f>INDEX('Antigo 2020 2'!N$5:N$857,MATCH($A157,('Atual 2021 1'!$Z$5:$Z$857),0))</f>
        <v>6</v>
      </c>
      <c r="R157" s="50" t="str">
        <f>INDEX('Atual 2021 1'!O$5:O$857,MATCH($A157,('Atual 2021 1'!$Z$5:$Z$857),0))</f>
        <v>Sim</v>
      </c>
      <c r="S157" s="54" t="str">
        <f>INDEX('Antigo 2020 2'!O$5:O$857,MATCH($A157,('Atual 2021 1'!$Z$5:$Z$857),0))</f>
        <v>Sim</v>
      </c>
      <c r="T157" s="53" t="e">
        <f>INDEX('Atual 2021 1'!P$5:P$857,MATCH($A157,('Atual 2021 1'!$Z$5:$Z$857),0))</f>
        <v>#DIV/0!</v>
      </c>
      <c r="U157" s="55">
        <f>INDEX('Antigo 2020 2'!P$5:P$857,MATCH($A157,('Atual 2021 1'!$Z$5:$Z$857),0))</f>
        <v>6.3712970149980785E-4</v>
      </c>
    </row>
    <row r="158" spans="1:21">
      <c r="A158" s="16">
        <v>155</v>
      </c>
      <c r="B158" s="51">
        <f>INDEX('Atual 2021 1'!X$5:X$857,MATCH($A158,('Atual 2021 1'!$Z$5:$Z$857),0))</f>
        <v>0</v>
      </c>
      <c r="C158" s="57" t="str">
        <f>INDEX('Atual 2021 1'!A$5:A$857,MATCH($A158,('Atual 2021 1'!$Z$5:$Z$857),0))</f>
        <v>Carmo do Cajuru</v>
      </c>
      <c r="D158" s="50">
        <f>INDEX('Atual 2021 1'!H$5:H$857,MATCH($A158,('Atual 2021 1'!$Z$5:$Z$857),0))</f>
        <v>1588</v>
      </c>
      <c r="E158" s="54">
        <f>INDEX('Antigo 2020 2'!H$5:H$857,MATCH($A158,('Atual 2021 1'!$Z$5:$Z$857),0))</f>
        <v>1205</v>
      </c>
      <c r="F158" s="50">
        <f>INDEX('Atual 2021 1'!I$5:I$857,MATCH($A158,('Atual 2021 1'!$Z$5:$Z$857),0))</f>
        <v>82</v>
      </c>
      <c r="G158" s="54">
        <f>INDEX('Antigo 2020 2'!I$5:I$857,MATCH($A158,('Atual 2021 1'!$Z$5:$Z$857),0))</f>
        <v>645</v>
      </c>
      <c r="H158" s="50">
        <f>INDEX('Atual 2021 1'!J$5:J$857,MATCH($A158,('Atual 2021 1'!$Z$5:$Z$857),0))</f>
        <v>0</v>
      </c>
      <c r="I158" s="54">
        <f>INDEX('Antigo 2020 2'!J$5:J$857,MATCH($A158,('Atual 2021 1'!$Z$5:$Z$857),0))</f>
        <v>0</v>
      </c>
      <c r="J158" s="50">
        <f>INDEX('Atual 2021 1'!K$5:K$857,MATCH($A158,('Atual 2021 1'!$Z$5:$Z$857),0))</f>
        <v>80</v>
      </c>
      <c r="K158" s="54">
        <f>INDEX('Antigo 2020 2'!K$5:K$857,MATCH($A158,('Atual 2021 1'!$Z$5:$Z$857),0))</f>
        <v>160</v>
      </c>
      <c r="L158" s="50">
        <f>INDEX('Atual 2021 1'!L$5:L$857,MATCH($A158,('Atual 2021 1'!$Z$5:$Z$857),0))</f>
        <v>160</v>
      </c>
      <c r="M158" s="54">
        <f>INDEX('Antigo 2020 2'!L$5:L$857,MATCH($A158,('Atual 2021 1'!$Z$5:$Z$857),0))</f>
        <v>58</v>
      </c>
      <c r="N158" s="50">
        <f>INDEX('Atual 2021 1'!M$5:M$857,MATCH($A158,('Atual 2021 1'!$Z$5:$Z$857),0))</f>
        <v>20</v>
      </c>
      <c r="O158" s="54">
        <f>INDEX('Antigo 2020 2'!M$5:M$857,MATCH($A158,('Atual 2021 1'!$Z$5:$Z$857),0))</f>
        <v>60</v>
      </c>
      <c r="P158" s="50">
        <f>INDEX('Atual 2021 1'!N$5:N$857,MATCH($A158,('Atual 2021 1'!$Z$5:$Z$857),0))</f>
        <v>34</v>
      </c>
      <c r="Q158" s="54">
        <f>INDEX('Antigo 2020 2'!N$5:N$857,MATCH($A158,('Atual 2021 1'!$Z$5:$Z$857),0))</f>
        <v>35</v>
      </c>
      <c r="R158" s="50" t="str">
        <f>INDEX('Atual 2021 1'!O$5:O$857,MATCH($A158,('Atual 2021 1'!$Z$5:$Z$857),0))</f>
        <v>Sim</v>
      </c>
      <c r="S158" s="54" t="str">
        <f>INDEX('Antigo 2020 2'!O$5:O$857,MATCH($A158,('Atual 2021 1'!$Z$5:$Z$857),0))</f>
        <v>Sim</v>
      </c>
      <c r="T158" s="53" t="e">
        <f>INDEX('Atual 2021 1'!P$5:P$857,MATCH($A158,('Atual 2021 1'!$Z$5:$Z$857),0))</f>
        <v>#DIV/0!</v>
      </c>
      <c r="U158" s="55">
        <f>INDEX('Antigo 2020 2'!P$5:P$857,MATCH($A158,('Atual 2021 1'!$Z$5:$Z$857),0))</f>
        <v>9.1922734710913104E-4</v>
      </c>
    </row>
    <row r="159" spans="1:21">
      <c r="A159" s="16">
        <v>156</v>
      </c>
      <c r="B159" s="51">
        <f>INDEX('Atual 2021 1'!X$5:X$857,MATCH($A159,('Atual 2021 1'!$Z$5:$Z$857),0))</f>
        <v>0</v>
      </c>
      <c r="C159" s="57" t="str">
        <f>INDEX('Atual 2021 1'!A$5:A$857,MATCH($A159,('Atual 2021 1'!$Z$5:$Z$857),0))</f>
        <v>Carmo do Paranaíba</v>
      </c>
      <c r="D159" s="50">
        <f>INDEX('Atual 2021 1'!H$5:H$857,MATCH($A159,('Atual 2021 1'!$Z$5:$Z$857),0))</f>
        <v>1557</v>
      </c>
      <c r="E159" s="54">
        <f>INDEX('Antigo 2020 2'!H$5:H$857,MATCH($A159,('Atual 2021 1'!$Z$5:$Z$857),0))</f>
        <v>1557</v>
      </c>
      <c r="F159" s="50">
        <f>INDEX('Atual 2021 1'!I$5:I$857,MATCH($A159,('Atual 2021 1'!$Z$5:$Z$857),0))</f>
        <v>139</v>
      </c>
      <c r="G159" s="54">
        <f>INDEX('Antigo 2020 2'!I$5:I$857,MATCH($A159,('Atual 2021 1'!$Z$5:$Z$857),0))</f>
        <v>334</v>
      </c>
      <c r="H159" s="50">
        <f>INDEX('Atual 2021 1'!J$5:J$857,MATCH($A159,('Atual 2021 1'!$Z$5:$Z$857),0))</f>
        <v>0</v>
      </c>
      <c r="I159" s="54">
        <f>INDEX('Antigo 2020 2'!J$5:J$857,MATCH($A159,('Atual 2021 1'!$Z$5:$Z$857),0))</f>
        <v>0</v>
      </c>
      <c r="J159" s="50">
        <f>INDEX('Atual 2021 1'!K$5:K$857,MATCH($A159,('Atual 2021 1'!$Z$5:$Z$857),0))</f>
        <v>250</v>
      </c>
      <c r="K159" s="54">
        <f>INDEX('Antigo 2020 2'!K$5:K$857,MATCH($A159,('Atual 2021 1'!$Z$5:$Z$857),0))</f>
        <v>320</v>
      </c>
      <c r="L159" s="50">
        <f>INDEX('Atual 2021 1'!L$5:L$857,MATCH($A159,('Atual 2021 1'!$Z$5:$Z$857),0))</f>
        <v>0</v>
      </c>
      <c r="M159" s="54">
        <f>INDEX('Antigo 2020 2'!L$5:L$857,MATCH($A159,('Atual 2021 1'!$Z$5:$Z$857),0))</f>
        <v>0</v>
      </c>
      <c r="N159" s="50">
        <f>INDEX('Atual 2021 1'!M$5:M$857,MATCH($A159,('Atual 2021 1'!$Z$5:$Z$857),0))</f>
        <v>0</v>
      </c>
      <c r="O159" s="54">
        <f>INDEX('Antigo 2020 2'!M$5:M$857,MATCH($A159,('Atual 2021 1'!$Z$5:$Z$857),0))</f>
        <v>0</v>
      </c>
      <c r="P159" s="50">
        <f>INDEX('Atual 2021 1'!N$5:N$857,MATCH($A159,('Atual 2021 1'!$Z$5:$Z$857),0))</f>
        <v>90</v>
      </c>
      <c r="Q159" s="54">
        <f>INDEX('Antigo 2020 2'!N$5:N$857,MATCH($A159,('Atual 2021 1'!$Z$5:$Z$857),0))</f>
        <v>85</v>
      </c>
      <c r="R159" s="50" t="str">
        <f>INDEX('Atual 2021 1'!O$5:O$857,MATCH($A159,('Atual 2021 1'!$Z$5:$Z$857),0))</f>
        <v>Sim</v>
      </c>
      <c r="S159" s="54" t="str">
        <f>INDEX('Antigo 2020 2'!O$5:O$857,MATCH($A159,('Atual 2021 1'!$Z$5:$Z$857),0))</f>
        <v>Sim</v>
      </c>
      <c r="T159" s="53" t="e">
        <f>INDEX('Atual 2021 1'!P$5:P$857,MATCH($A159,('Atual 2021 1'!$Z$5:$Z$857),0))</f>
        <v>#DIV/0!</v>
      </c>
      <c r="U159" s="55">
        <f>INDEX('Antigo 2020 2'!P$5:P$857,MATCH($A159,('Atual 2021 1'!$Z$5:$Z$857),0))</f>
        <v>2.2219488065376488E-3</v>
      </c>
    </row>
    <row r="160" spans="1:21">
      <c r="A160" s="16">
        <v>157</v>
      </c>
      <c r="B160" s="51">
        <f>INDEX('Atual 2021 1'!X$5:X$857,MATCH($A160,('Atual 2021 1'!$Z$5:$Z$857),0))</f>
        <v>0</v>
      </c>
      <c r="C160" s="57" t="str">
        <f>INDEX('Atual 2021 1'!A$5:A$857,MATCH($A160,('Atual 2021 1'!$Z$5:$Z$857),0))</f>
        <v>Carmo do Rio Claro</v>
      </c>
      <c r="D160" s="50">
        <f>INDEX('Atual 2021 1'!H$5:H$857,MATCH($A160,('Atual 2021 1'!$Z$5:$Z$857),0))</f>
        <v>1480</v>
      </c>
      <c r="E160" s="54">
        <f>INDEX('Antigo 2020 2'!H$5:H$857,MATCH($A160,('Atual 2021 1'!$Z$5:$Z$857),0))</f>
        <v>1497</v>
      </c>
      <c r="F160" s="50">
        <f>INDEX('Atual 2021 1'!I$5:I$857,MATCH($A160,('Atual 2021 1'!$Z$5:$Z$857),0))</f>
        <v>216</v>
      </c>
      <c r="G160" s="54">
        <f>INDEX('Antigo 2020 2'!I$5:I$857,MATCH($A160,('Atual 2021 1'!$Z$5:$Z$857),0))</f>
        <v>428</v>
      </c>
      <c r="H160" s="50">
        <f>INDEX('Atual 2021 1'!J$5:J$857,MATCH($A160,('Atual 2021 1'!$Z$5:$Z$857),0))</f>
        <v>0</v>
      </c>
      <c r="I160" s="54">
        <f>INDEX('Antigo 2020 2'!J$5:J$857,MATCH($A160,('Atual 2021 1'!$Z$5:$Z$857),0))</f>
        <v>0</v>
      </c>
      <c r="J160" s="50">
        <f>INDEX('Atual 2021 1'!K$5:K$857,MATCH($A160,('Atual 2021 1'!$Z$5:$Z$857),0))</f>
        <v>150</v>
      </c>
      <c r="K160" s="54">
        <f>INDEX('Antigo 2020 2'!K$5:K$857,MATCH($A160,('Atual 2021 1'!$Z$5:$Z$857),0))</f>
        <v>150</v>
      </c>
      <c r="L160" s="50">
        <f>INDEX('Atual 2021 1'!L$5:L$857,MATCH($A160,('Atual 2021 1'!$Z$5:$Z$857),0))</f>
        <v>0</v>
      </c>
      <c r="M160" s="54">
        <f>INDEX('Antigo 2020 2'!L$5:L$857,MATCH($A160,('Atual 2021 1'!$Z$5:$Z$857),0))</f>
        <v>0</v>
      </c>
      <c r="N160" s="50">
        <f>INDEX('Atual 2021 1'!M$5:M$857,MATCH($A160,('Atual 2021 1'!$Z$5:$Z$857),0))</f>
        <v>0</v>
      </c>
      <c r="O160" s="54">
        <f>INDEX('Antigo 2020 2'!M$5:M$857,MATCH($A160,('Atual 2021 1'!$Z$5:$Z$857),0))</f>
        <v>0</v>
      </c>
      <c r="P160" s="50">
        <f>INDEX('Atual 2021 1'!N$5:N$857,MATCH($A160,('Atual 2021 1'!$Z$5:$Z$857),0))</f>
        <v>25</v>
      </c>
      <c r="Q160" s="54">
        <f>INDEX('Antigo 2020 2'!N$5:N$857,MATCH($A160,('Atual 2021 1'!$Z$5:$Z$857),0))</f>
        <v>40</v>
      </c>
      <c r="R160" s="50" t="str">
        <f>INDEX('Atual 2021 1'!O$5:O$857,MATCH($A160,('Atual 2021 1'!$Z$5:$Z$857),0))</f>
        <v>Sim</v>
      </c>
      <c r="S160" s="54" t="str">
        <f>INDEX('Antigo 2020 2'!O$5:O$857,MATCH($A160,('Atual 2021 1'!$Z$5:$Z$857),0))</f>
        <v>Sim</v>
      </c>
      <c r="T160" s="53" t="e">
        <f>INDEX('Atual 2021 1'!P$5:P$857,MATCH($A160,('Atual 2021 1'!$Z$5:$Z$857),0))</f>
        <v>#DIV/0!</v>
      </c>
      <c r="U160" s="55">
        <f>INDEX('Antigo 2020 2'!P$5:P$857,MATCH($A160,('Atual 2021 1'!$Z$5:$Z$857),0))</f>
        <v>1.2740231308905274E-3</v>
      </c>
    </row>
    <row r="161" spans="1:21">
      <c r="A161" s="16">
        <v>158</v>
      </c>
      <c r="B161" s="51">
        <f>INDEX('Atual 2021 1'!X$5:X$857,MATCH($A161,('Atual 2021 1'!$Z$5:$Z$857),0))</f>
        <v>0</v>
      </c>
      <c r="C161" s="57" t="str">
        <f>INDEX('Atual 2021 1'!A$5:A$857,MATCH($A161,('Atual 2021 1'!$Z$5:$Z$857),0))</f>
        <v>Carmópolis de Minas</v>
      </c>
      <c r="D161" s="50">
        <f>INDEX('Atual 2021 1'!H$5:H$857,MATCH($A161,('Atual 2021 1'!$Z$5:$Z$857),0))</f>
        <v>1200</v>
      </c>
      <c r="E161" s="54">
        <f>INDEX('Antigo 2020 2'!H$5:H$857,MATCH($A161,('Atual 2021 1'!$Z$5:$Z$857),0))</f>
        <v>1200</v>
      </c>
      <c r="F161" s="50">
        <f>INDEX('Atual 2021 1'!I$5:I$857,MATCH($A161,('Atual 2021 1'!$Z$5:$Z$857),0))</f>
        <v>122</v>
      </c>
      <c r="G161" s="54">
        <f>INDEX('Antigo 2020 2'!I$5:I$857,MATCH($A161,('Atual 2021 1'!$Z$5:$Z$857),0))</f>
        <v>292</v>
      </c>
      <c r="H161" s="50">
        <f>INDEX('Atual 2021 1'!J$5:J$857,MATCH($A161,('Atual 2021 1'!$Z$5:$Z$857),0))</f>
        <v>0</v>
      </c>
      <c r="I161" s="54">
        <f>INDEX('Antigo 2020 2'!J$5:J$857,MATCH($A161,('Atual 2021 1'!$Z$5:$Z$857),0))</f>
        <v>0</v>
      </c>
      <c r="J161" s="50">
        <f>INDEX('Atual 2021 1'!K$5:K$857,MATCH($A161,('Atual 2021 1'!$Z$5:$Z$857),0))</f>
        <v>30</v>
      </c>
      <c r="K161" s="54">
        <f>INDEX('Antigo 2020 2'!K$5:K$857,MATCH($A161,('Atual 2021 1'!$Z$5:$Z$857),0))</f>
        <v>32</v>
      </c>
      <c r="L161" s="50">
        <f>INDEX('Atual 2021 1'!L$5:L$857,MATCH($A161,('Atual 2021 1'!$Z$5:$Z$857),0))</f>
        <v>0</v>
      </c>
      <c r="M161" s="54">
        <f>INDEX('Antigo 2020 2'!L$5:L$857,MATCH($A161,('Atual 2021 1'!$Z$5:$Z$857),0))</f>
        <v>0</v>
      </c>
      <c r="N161" s="50">
        <f>INDEX('Atual 2021 1'!M$5:M$857,MATCH($A161,('Atual 2021 1'!$Z$5:$Z$857),0))</f>
        <v>53</v>
      </c>
      <c r="O161" s="54">
        <f>INDEX('Antigo 2020 2'!M$5:M$857,MATCH($A161,('Atual 2021 1'!$Z$5:$Z$857),0))</f>
        <v>60</v>
      </c>
      <c r="P161" s="50">
        <f>INDEX('Atual 2021 1'!N$5:N$857,MATCH($A161,('Atual 2021 1'!$Z$5:$Z$857),0))</f>
        <v>53</v>
      </c>
      <c r="Q161" s="54">
        <f>INDEX('Antigo 2020 2'!N$5:N$857,MATCH($A161,('Atual 2021 1'!$Z$5:$Z$857),0))</f>
        <v>200</v>
      </c>
      <c r="R161" s="50" t="str">
        <f>INDEX('Atual 2021 1'!O$5:O$857,MATCH($A161,('Atual 2021 1'!$Z$5:$Z$857),0))</f>
        <v>Sim</v>
      </c>
      <c r="S161" s="54" t="str">
        <f>INDEX('Antigo 2020 2'!O$5:O$857,MATCH($A161,('Atual 2021 1'!$Z$5:$Z$857),0))</f>
        <v>Não</v>
      </c>
      <c r="T161" s="53" t="e">
        <f>INDEX('Atual 2021 1'!P$5:P$857,MATCH($A161,('Atual 2021 1'!$Z$5:$Z$857),0))</f>
        <v>#DIV/0!</v>
      </c>
      <c r="U161" s="55">
        <f>INDEX('Antigo 2020 2'!P$5:P$857,MATCH($A161,('Atual 2021 1'!$Z$5:$Z$857),0))</f>
        <v>8.4849189864916153E-4</v>
      </c>
    </row>
    <row r="162" spans="1:21">
      <c r="A162" s="16">
        <v>159</v>
      </c>
      <c r="B162" s="51">
        <f>INDEX('Atual 2021 1'!X$5:X$857,MATCH($A162,('Atual 2021 1'!$Z$5:$Z$857),0))</f>
        <v>0</v>
      </c>
      <c r="C162" s="57" t="str">
        <f>INDEX('Atual 2021 1'!A$5:A$857,MATCH($A162,('Atual 2021 1'!$Z$5:$Z$857),0))</f>
        <v>Carneirinho</v>
      </c>
      <c r="D162" s="50">
        <f>INDEX('Atual 2021 1'!H$5:H$857,MATCH($A162,('Atual 2021 1'!$Z$5:$Z$857),0))</f>
        <v>952</v>
      </c>
      <c r="E162" s="54">
        <f>INDEX('Antigo 2020 2'!H$5:H$857,MATCH($A162,('Atual 2021 1'!$Z$5:$Z$857),0))</f>
        <v>451</v>
      </c>
      <c r="F162" s="50">
        <f>INDEX('Atual 2021 1'!I$5:I$857,MATCH($A162,('Atual 2021 1'!$Z$5:$Z$857),0))</f>
        <v>197</v>
      </c>
      <c r="G162" s="54">
        <f>INDEX('Antigo 2020 2'!I$5:I$857,MATCH($A162,('Atual 2021 1'!$Z$5:$Z$857),0))</f>
        <v>461</v>
      </c>
      <c r="H162" s="50">
        <f>INDEX('Atual 2021 1'!J$5:J$857,MATCH($A162,('Atual 2021 1'!$Z$5:$Z$857),0))</f>
        <v>0</v>
      </c>
      <c r="I162" s="54">
        <f>INDEX('Antigo 2020 2'!J$5:J$857,MATCH($A162,('Atual 2021 1'!$Z$5:$Z$857),0))</f>
        <v>0</v>
      </c>
      <c r="J162" s="50">
        <f>INDEX('Atual 2021 1'!K$5:K$857,MATCH($A162,('Atual 2021 1'!$Z$5:$Z$857),0))</f>
        <v>133</v>
      </c>
      <c r="K162" s="54">
        <f>INDEX('Antigo 2020 2'!K$5:K$857,MATCH($A162,('Atual 2021 1'!$Z$5:$Z$857),0))</f>
        <v>265</v>
      </c>
      <c r="L162" s="50">
        <f>INDEX('Atual 2021 1'!L$5:L$857,MATCH($A162,('Atual 2021 1'!$Z$5:$Z$857),0))</f>
        <v>0</v>
      </c>
      <c r="M162" s="54">
        <f>INDEX('Antigo 2020 2'!L$5:L$857,MATCH($A162,('Atual 2021 1'!$Z$5:$Z$857),0))</f>
        <v>0</v>
      </c>
      <c r="N162" s="50">
        <f>INDEX('Atual 2021 1'!M$5:M$857,MATCH($A162,('Atual 2021 1'!$Z$5:$Z$857),0))</f>
        <v>0</v>
      </c>
      <c r="O162" s="54">
        <f>INDEX('Antigo 2020 2'!M$5:M$857,MATCH($A162,('Atual 2021 1'!$Z$5:$Z$857),0))</f>
        <v>0</v>
      </c>
      <c r="P162" s="50">
        <f>INDEX('Atual 2021 1'!N$5:N$857,MATCH($A162,('Atual 2021 1'!$Z$5:$Z$857),0))</f>
        <v>400</v>
      </c>
      <c r="Q162" s="54">
        <f>INDEX('Antigo 2020 2'!N$5:N$857,MATCH($A162,('Atual 2021 1'!$Z$5:$Z$857),0))</f>
        <v>77</v>
      </c>
      <c r="R162" s="50" t="str">
        <f>INDEX('Atual 2021 1'!O$5:O$857,MATCH($A162,('Atual 2021 1'!$Z$5:$Z$857),0))</f>
        <v>Sim</v>
      </c>
      <c r="S162" s="54" t="str">
        <f>INDEX('Antigo 2020 2'!O$5:O$857,MATCH($A162,('Atual 2021 1'!$Z$5:$Z$857),0))</f>
        <v>Sim</v>
      </c>
      <c r="T162" s="53" t="e">
        <f>INDEX('Atual 2021 1'!P$5:P$857,MATCH($A162,('Atual 2021 1'!$Z$5:$Z$857),0))</f>
        <v>#DIV/0!</v>
      </c>
      <c r="U162" s="55">
        <f>INDEX('Antigo 2020 2'!P$5:P$857,MATCH($A162,('Atual 2021 1'!$Z$5:$Z$857),0))</f>
        <v>3.1740575717485991E-3</v>
      </c>
    </row>
    <row r="163" spans="1:21">
      <c r="A163" s="16">
        <v>160</v>
      </c>
      <c r="B163" s="51">
        <f>INDEX('Atual 2021 1'!X$5:X$857,MATCH($A163,('Atual 2021 1'!$Z$5:$Z$857),0))</f>
        <v>0</v>
      </c>
      <c r="C163" s="57" t="str">
        <f>INDEX('Atual 2021 1'!A$5:A$857,MATCH($A163,('Atual 2021 1'!$Z$5:$Z$857),0))</f>
        <v>Carrancas</v>
      </c>
      <c r="D163" s="50">
        <f>INDEX('Atual 2021 1'!H$5:H$857,MATCH($A163,('Atual 2021 1'!$Z$5:$Z$857),0))</f>
        <v>400</v>
      </c>
      <c r="E163" s="54">
        <f>INDEX('Antigo 2020 2'!H$5:H$857,MATCH($A163,('Atual 2021 1'!$Z$5:$Z$857),0))</f>
        <v>400</v>
      </c>
      <c r="F163" s="50">
        <f>INDEX('Atual 2021 1'!I$5:I$857,MATCH($A163,('Atual 2021 1'!$Z$5:$Z$857),0))</f>
        <v>102</v>
      </c>
      <c r="G163" s="54">
        <f>INDEX('Antigo 2020 2'!I$5:I$857,MATCH($A163,('Atual 2021 1'!$Z$5:$Z$857),0))</f>
        <v>296</v>
      </c>
      <c r="H163" s="50">
        <f>INDEX('Atual 2021 1'!J$5:J$857,MATCH($A163,('Atual 2021 1'!$Z$5:$Z$857),0))</f>
        <v>0</v>
      </c>
      <c r="I163" s="54">
        <f>INDEX('Antigo 2020 2'!J$5:J$857,MATCH($A163,('Atual 2021 1'!$Z$5:$Z$857),0))</f>
        <v>0</v>
      </c>
      <c r="J163" s="50">
        <f>INDEX('Atual 2021 1'!K$5:K$857,MATCH($A163,('Atual 2021 1'!$Z$5:$Z$857),0))</f>
        <v>54</v>
      </c>
      <c r="K163" s="54">
        <f>INDEX('Antigo 2020 2'!K$5:K$857,MATCH($A163,('Atual 2021 1'!$Z$5:$Z$857),0))</f>
        <v>80</v>
      </c>
      <c r="L163" s="50">
        <f>INDEX('Atual 2021 1'!L$5:L$857,MATCH($A163,('Atual 2021 1'!$Z$5:$Z$857),0))</f>
        <v>0</v>
      </c>
      <c r="M163" s="54">
        <f>INDEX('Antigo 2020 2'!L$5:L$857,MATCH($A163,('Atual 2021 1'!$Z$5:$Z$857),0))</f>
        <v>0</v>
      </c>
      <c r="N163" s="50">
        <f>INDEX('Atual 2021 1'!M$5:M$857,MATCH($A163,('Atual 2021 1'!$Z$5:$Z$857),0))</f>
        <v>0</v>
      </c>
      <c r="O163" s="54">
        <f>INDEX('Antigo 2020 2'!M$5:M$857,MATCH($A163,('Atual 2021 1'!$Z$5:$Z$857),0))</f>
        <v>0</v>
      </c>
      <c r="P163" s="50">
        <f>INDEX('Atual 2021 1'!N$5:N$857,MATCH($A163,('Atual 2021 1'!$Z$5:$Z$857),0))</f>
        <v>12</v>
      </c>
      <c r="Q163" s="54">
        <f>INDEX('Antigo 2020 2'!N$5:N$857,MATCH($A163,('Atual 2021 1'!$Z$5:$Z$857),0))</f>
        <v>3</v>
      </c>
      <c r="R163" s="50" t="str">
        <f>INDEX('Atual 2021 1'!O$5:O$857,MATCH($A163,('Atual 2021 1'!$Z$5:$Z$857),0))</f>
        <v>Não</v>
      </c>
      <c r="S163" s="54" t="str">
        <f>INDEX('Antigo 2020 2'!O$5:O$857,MATCH($A163,('Atual 2021 1'!$Z$5:$Z$857),0))</f>
        <v>Não</v>
      </c>
      <c r="T163" s="53" t="e">
        <f>INDEX('Atual 2021 1'!P$5:P$857,MATCH($A163,('Atual 2021 1'!$Z$5:$Z$857),0))</f>
        <v>#DIV/0!</v>
      </c>
      <c r="U163" s="55">
        <f>INDEX('Antigo 2020 2'!P$5:P$857,MATCH($A163,('Atual 2021 1'!$Z$5:$Z$857),0))</f>
        <v>6.5631467081825757E-4</v>
      </c>
    </row>
    <row r="164" spans="1:21">
      <c r="A164" s="16">
        <v>161</v>
      </c>
      <c r="B164" s="51">
        <f>INDEX('Atual 2021 1'!X$5:X$857,MATCH($A164,('Atual 2021 1'!$Z$5:$Z$857),0))</f>
        <v>0</v>
      </c>
      <c r="C164" s="57" t="str">
        <f>INDEX('Atual 2021 1'!A$5:A$857,MATCH($A164,('Atual 2021 1'!$Z$5:$Z$857),0))</f>
        <v>Carvalhópolis</v>
      </c>
      <c r="D164" s="50">
        <f>INDEX('Atual 2021 1'!H$5:H$857,MATCH($A164,('Atual 2021 1'!$Z$5:$Z$857),0))</f>
        <v>390</v>
      </c>
      <c r="E164" s="54">
        <f>INDEX('Antigo 2020 2'!H$5:H$857,MATCH($A164,('Atual 2021 1'!$Z$5:$Z$857),0))</f>
        <v>390</v>
      </c>
      <c r="F164" s="50">
        <f>INDEX('Atual 2021 1'!I$5:I$857,MATCH($A164,('Atual 2021 1'!$Z$5:$Z$857),0))</f>
        <v>113</v>
      </c>
      <c r="G164" s="54">
        <f>INDEX('Antigo 2020 2'!I$5:I$857,MATCH($A164,('Atual 2021 1'!$Z$5:$Z$857),0))</f>
        <v>272</v>
      </c>
      <c r="H164" s="50">
        <f>INDEX('Atual 2021 1'!J$5:J$857,MATCH($A164,('Atual 2021 1'!$Z$5:$Z$857),0))</f>
        <v>0</v>
      </c>
      <c r="I164" s="54">
        <f>INDEX('Antigo 2020 2'!J$5:J$857,MATCH($A164,('Atual 2021 1'!$Z$5:$Z$857),0))</f>
        <v>0</v>
      </c>
      <c r="J164" s="50">
        <f>INDEX('Atual 2021 1'!K$5:K$857,MATCH($A164,('Atual 2021 1'!$Z$5:$Z$857),0))</f>
        <v>45</v>
      </c>
      <c r="K164" s="54">
        <f>INDEX('Antigo 2020 2'!K$5:K$857,MATCH($A164,('Atual 2021 1'!$Z$5:$Z$857),0))</f>
        <v>105</v>
      </c>
      <c r="L164" s="50">
        <f>INDEX('Atual 2021 1'!L$5:L$857,MATCH($A164,('Atual 2021 1'!$Z$5:$Z$857),0))</f>
        <v>0</v>
      </c>
      <c r="M164" s="54">
        <f>INDEX('Antigo 2020 2'!L$5:L$857,MATCH($A164,('Atual 2021 1'!$Z$5:$Z$857),0))</f>
        <v>0</v>
      </c>
      <c r="N164" s="50">
        <f>INDEX('Atual 2021 1'!M$5:M$857,MATCH($A164,('Atual 2021 1'!$Z$5:$Z$857),0))</f>
        <v>0</v>
      </c>
      <c r="O164" s="54">
        <f>INDEX('Antigo 2020 2'!M$5:M$857,MATCH($A164,('Atual 2021 1'!$Z$5:$Z$857),0))</f>
        <v>0</v>
      </c>
      <c r="P164" s="50">
        <f>INDEX('Atual 2021 1'!N$5:N$857,MATCH($A164,('Atual 2021 1'!$Z$5:$Z$857),0))</f>
        <v>16</v>
      </c>
      <c r="Q164" s="54">
        <f>INDEX('Antigo 2020 2'!N$5:N$857,MATCH($A164,('Atual 2021 1'!$Z$5:$Z$857),0))</f>
        <v>18</v>
      </c>
      <c r="R164" s="50" t="str">
        <f>INDEX('Atual 2021 1'!O$5:O$857,MATCH($A164,('Atual 2021 1'!$Z$5:$Z$857),0))</f>
        <v>Não</v>
      </c>
      <c r="S164" s="54" t="str">
        <f>INDEX('Antigo 2020 2'!O$5:O$857,MATCH($A164,('Atual 2021 1'!$Z$5:$Z$857),0))</f>
        <v>Não</v>
      </c>
      <c r="T164" s="53" t="e">
        <f>INDEX('Atual 2021 1'!P$5:P$857,MATCH($A164,('Atual 2021 1'!$Z$5:$Z$857),0))</f>
        <v>#DIV/0!</v>
      </c>
      <c r="U164" s="55">
        <f>INDEX('Antigo 2020 2'!P$5:P$857,MATCH($A164,('Atual 2021 1'!$Z$5:$Z$857),0))</f>
        <v>3.3716746529080944E-4</v>
      </c>
    </row>
    <row r="165" spans="1:21">
      <c r="A165" s="16">
        <v>162</v>
      </c>
      <c r="B165" s="51">
        <f>INDEX('Atual 2021 1'!X$5:X$857,MATCH($A165,('Atual 2021 1'!$Z$5:$Z$857),0))</f>
        <v>0</v>
      </c>
      <c r="C165" s="57" t="str">
        <f>INDEX('Atual 2021 1'!A$5:A$857,MATCH($A165,('Atual 2021 1'!$Z$5:$Z$857),0))</f>
        <v>Carvalhos</v>
      </c>
      <c r="D165" s="50">
        <f>INDEX('Atual 2021 1'!H$5:H$857,MATCH($A165,('Atual 2021 1'!$Z$5:$Z$857),0))</f>
        <v>730</v>
      </c>
      <c r="E165" s="54">
        <f>INDEX('Antigo 2020 2'!H$5:H$857,MATCH($A165,('Atual 2021 1'!$Z$5:$Z$857),0))</f>
        <v>730</v>
      </c>
      <c r="F165" s="50">
        <f>INDEX('Atual 2021 1'!I$5:I$857,MATCH($A165,('Atual 2021 1'!$Z$5:$Z$857),0))</f>
        <v>108</v>
      </c>
      <c r="G165" s="54">
        <f>INDEX('Antigo 2020 2'!I$5:I$857,MATCH($A165,('Atual 2021 1'!$Z$5:$Z$857),0))</f>
        <v>278</v>
      </c>
      <c r="H165" s="50">
        <f>INDEX('Atual 2021 1'!J$5:J$857,MATCH($A165,('Atual 2021 1'!$Z$5:$Z$857),0))</f>
        <v>0</v>
      </c>
      <c r="I165" s="54">
        <f>INDEX('Antigo 2020 2'!J$5:J$857,MATCH($A165,('Atual 2021 1'!$Z$5:$Z$857),0))</f>
        <v>0</v>
      </c>
      <c r="J165" s="50">
        <f>INDEX('Atual 2021 1'!K$5:K$857,MATCH($A165,('Atual 2021 1'!$Z$5:$Z$857),0))</f>
        <v>57</v>
      </c>
      <c r="K165" s="54">
        <f>INDEX('Antigo 2020 2'!K$5:K$857,MATCH($A165,('Atual 2021 1'!$Z$5:$Z$857),0))</f>
        <v>30</v>
      </c>
      <c r="L165" s="50">
        <f>INDEX('Atual 2021 1'!L$5:L$857,MATCH($A165,('Atual 2021 1'!$Z$5:$Z$857),0))</f>
        <v>0</v>
      </c>
      <c r="M165" s="54">
        <f>INDEX('Antigo 2020 2'!L$5:L$857,MATCH($A165,('Atual 2021 1'!$Z$5:$Z$857),0))</f>
        <v>0</v>
      </c>
      <c r="N165" s="50">
        <f>INDEX('Atual 2021 1'!M$5:M$857,MATCH($A165,('Atual 2021 1'!$Z$5:$Z$857),0))</f>
        <v>0</v>
      </c>
      <c r="O165" s="54">
        <f>INDEX('Antigo 2020 2'!M$5:M$857,MATCH($A165,('Atual 2021 1'!$Z$5:$Z$857),0))</f>
        <v>0</v>
      </c>
      <c r="P165" s="50">
        <f>INDEX('Atual 2021 1'!N$5:N$857,MATCH($A165,('Atual 2021 1'!$Z$5:$Z$857),0))</f>
        <v>10</v>
      </c>
      <c r="Q165" s="54">
        <f>INDEX('Antigo 2020 2'!N$5:N$857,MATCH($A165,('Atual 2021 1'!$Z$5:$Z$857),0))</f>
        <v>22</v>
      </c>
      <c r="R165" s="50" t="str">
        <f>INDEX('Atual 2021 1'!O$5:O$857,MATCH($A165,('Atual 2021 1'!$Z$5:$Z$857),0))</f>
        <v>Não</v>
      </c>
      <c r="S165" s="54" t="str">
        <f>INDEX('Antigo 2020 2'!O$5:O$857,MATCH($A165,('Atual 2021 1'!$Z$5:$Z$857),0))</f>
        <v>Não</v>
      </c>
      <c r="T165" s="53" t="e">
        <f>INDEX('Atual 2021 1'!P$5:P$857,MATCH($A165,('Atual 2021 1'!$Z$5:$Z$857),0))</f>
        <v>#DIV/0!</v>
      </c>
      <c r="U165" s="55">
        <f>INDEX('Antigo 2020 2'!P$5:P$857,MATCH($A165,('Atual 2021 1'!$Z$5:$Z$857),0))</f>
        <v>4.3093718686698895E-4</v>
      </c>
    </row>
    <row r="166" spans="1:21">
      <c r="A166" s="16">
        <v>163</v>
      </c>
      <c r="B166" s="51">
        <f>INDEX('Atual 2021 1'!X$5:X$857,MATCH($A166,('Atual 2021 1'!$Z$5:$Z$857),0))</f>
        <v>0</v>
      </c>
      <c r="C166" s="57" t="str">
        <f>INDEX('Atual 2021 1'!A$5:A$857,MATCH($A166,('Atual 2021 1'!$Z$5:$Z$857),0))</f>
        <v>Casa Grande</v>
      </c>
      <c r="D166" s="50">
        <f>INDEX('Atual 2021 1'!H$5:H$857,MATCH($A166,('Atual 2021 1'!$Z$5:$Z$857),0))</f>
        <v>529</v>
      </c>
      <c r="E166" s="54">
        <f>INDEX('Antigo 2020 2'!H$5:H$857,MATCH($A166,('Atual 2021 1'!$Z$5:$Z$857),0))</f>
        <v>529</v>
      </c>
      <c r="F166" s="50">
        <f>INDEX('Atual 2021 1'!I$5:I$857,MATCH($A166,('Atual 2021 1'!$Z$5:$Z$857),0))</f>
        <v>6</v>
      </c>
      <c r="G166" s="54">
        <f>INDEX('Antigo 2020 2'!I$5:I$857,MATCH($A166,('Atual 2021 1'!$Z$5:$Z$857),0))</f>
        <v>91</v>
      </c>
      <c r="H166" s="50">
        <f>INDEX('Atual 2021 1'!J$5:J$857,MATCH($A166,('Atual 2021 1'!$Z$5:$Z$857),0))</f>
        <v>0</v>
      </c>
      <c r="I166" s="54">
        <f>INDEX('Antigo 2020 2'!J$5:J$857,MATCH($A166,('Atual 2021 1'!$Z$5:$Z$857),0))</f>
        <v>0</v>
      </c>
      <c r="J166" s="50">
        <f>INDEX('Atual 2021 1'!K$5:K$857,MATCH($A166,('Atual 2021 1'!$Z$5:$Z$857),0))</f>
        <v>28</v>
      </c>
      <c r="K166" s="54">
        <f>INDEX('Antigo 2020 2'!K$5:K$857,MATCH($A166,('Atual 2021 1'!$Z$5:$Z$857),0))</f>
        <v>35</v>
      </c>
      <c r="L166" s="50">
        <f>INDEX('Atual 2021 1'!L$5:L$857,MATCH($A166,('Atual 2021 1'!$Z$5:$Z$857),0))</f>
        <v>0</v>
      </c>
      <c r="M166" s="54">
        <f>INDEX('Antigo 2020 2'!L$5:L$857,MATCH($A166,('Atual 2021 1'!$Z$5:$Z$857),0))</f>
        <v>15</v>
      </c>
      <c r="N166" s="50">
        <f>INDEX('Atual 2021 1'!M$5:M$857,MATCH($A166,('Atual 2021 1'!$Z$5:$Z$857),0))</f>
        <v>0</v>
      </c>
      <c r="O166" s="54">
        <f>INDEX('Antigo 2020 2'!M$5:M$857,MATCH($A166,('Atual 2021 1'!$Z$5:$Z$857),0))</f>
        <v>0</v>
      </c>
      <c r="P166" s="50">
        <f>INDEX('Atual 2021 1'!N$5:N$857,MATCH($A166,('Atual 2021 1'!$Z$5:$Z$857),0))</f>
        <v>0</v>
      </c>
      <c r="Q166" s="54">
        <f>INDEX('Antigo 2020 2'!N$5:N$857,MATCH($A166,('Atual 2021 1'!$Z$5:$Z$857),0))</f>
        <v>15</v>
      </c>
      <c r="R166" s="50" t="str">
        <f>INDEX('Atual 2021 1'!O$5:O$857,MATCH($A166,('Atual 2021 1'!$Z$5:$Z$857),0))</f>
        <v>Não</v>
      </c>
      <c r="S166" s="54" t="str">
        <f>INDEX('Antigo 2020 2'!O$5:O$857,MATCH($A166,('Atual 2021 1'!$Z$5:$Z$857),0))</f>
        <v>Não</v>
      </c>
      <c r="T166" s="53" t="e">
        <f>INDEX('Atual 2021 1'!P$5:P$857,MATCH($A166,('Atual 2021 1'!$Z$5:$Z$857),0))</f>
        <v>#DIV/0!</v>
      </c>
      <c r="U166" s="55">
        <f>INDEX('Antigo 2020 2'!P$5:P$857,MATCH($A166,('Atual 2021 1'!$Z$5:$Z$857),0))</f>
        <v>3.3543412665730911E-4</v>
      </c>
    </row>
    <row r="167" spans="1:21">
      <c r="A167" s="16">
        <v>164</v>
      </c>
      <c r="B167" s="51">
        <f>INDEX('Atual 2021 1'!X$5:X$857,MATCH($A167,('Atual 2021 1'!$Z$5:$Z$857),0))</f>
        <v>0</v>
      </c>
      <c r="C167" s="57" t="str">
        <f>INDEX('Atual 2021 1'!A$5:A$857,MATCH($A167,('Atual 2021 1'!$Z$5:$Z$857),0))</f>
        <v>Cascalho Rico</v>
      </c>
      <c r="D167" s="50">
        <f>INDEX('Atual 2021 1'!H$5:H$857,MATCH($A167,('Atual 2021 1'!$Z$5:$Z$857),0))</f>
        <v>220</v>
      </c>
      <c r="E167" s="54">
        <f>INDEX('Antigo 2020 2'!H$5:H$857,MATCH($A167,('Atual 2021 1'!$Z$5:$Z$857),0))</f>
        <v>150</v>
      </c>
      <c r="F167" s="50">
        <f>INDEX('Atual 2021 1'!I$5:I$857,MATCH($A167,('Atual 2021 1'!$Z$5:$Z$857),0))</f>
        <v>12</v>
      </c>
      <c r="G167" s="54">
        <f>INDEX('Antigo 2020 2'!I$5:I$857,MATCH($A167,('Atual 2021 1'!$Z$5:$Z$857),0))</f>
        <v>121</v>
      </c>
      <c r="H167" s="50">
        <f>INDEX('Atual 2021 1'!J$5:J$857,MATCH($A167,('Atual 2021 1'!$Z$5:$Z$857),0))</f>
        <v>0</v>
      </c>
      <c r="I167" s="54">
        <f>INDEX('Antigo 2020 2'!J$5:J$857,MATCH($A167,('Atual 2021 1'!$Z$5:$Z$857),0))</f>
        <v>0</v>
      </c>
      <c r="J167" s="50">
        <f>INDEX('Atual 2021 1'!K$5:K$857,MATCH($A167,('Atual 2021 1'!$Z$5:$Z$857),0))</f>
        <v>150</v>
      </c>
      <c r="K167" s="54">
        <f>INDEX('Antigo 2020 2'!K$5:K$857,MATCH($A167,('Atual 2021 1'!$Z$5:$Z$857),0))</f>
        <v>100</v>
      </c>
      <c r="L167" s="50">
        <f>INDEX('Atual 2021 1'!L$5:L$857,MATCH($A167,('Atual 2021 1'!$Z$5:$Z$857),0))</f>
        <v>0</v>
      </c>
      <c r="M167" s="54">
        <f>INDEX('Antigo 2020 2'!L$5:L$857,MATCH($A167,('Atual 2021 1'!$Z$5:$Z$857),0))</f>
        <v>0</v>
      </c>
      <c r="N167" s="50">
        <f>INDEX('Atual 2021 1'!M$5:M$857,MATCH($A167,('Atual 2021 1'!$Z$5:$Z$857),0))</f>
        <v>30</v>
      </c>
      <c r="O167" s="54">
        <f>INDEX('Antigo 2020 2'!M$5:M$857,MATCH($A167,('Atual 2021 1'!$Z$5:$Z$857),0))</f>
        <v>30</v>
      </c>
      <c r="P167" s="50">
        <f>INDEX('Atual 2021 1'!N$5:N$857,MATCH($A167,('Atual 2021 1'!$Z$5:$Z$857),0))</f>
        <v>5</v>
      </c>
      <c r="Q167" s="54">
        <f>INDEX('Antigo 2020 2'!N$5:N$857,MATCH($A167,('Atual 2021 1'!$Z$5:$Z$857),0))</f>
        <v>10</v>
      </c>
      <c r="R167" s="50" t="str">
        <f>INDEX('Atual 2021 1'!O$5:O$857,MATCH($A167,('Atual 2021 1'!$Z$5:$Z$857),0))</f>
        <v>Sim</v>
      </c>
      <c r="S167" s="54" t="str">
        <f>INDEX('Antigo 2020 2'!O$5:O$857,MATCH($A167,('Atual 2021 1'!$Z$5:$Z$857),0))</f>
        <v>Sim</v>
      </c>
      <c r="T167" s="53" t="e">
        <f>INDEX('Atual 2021 1'!P$5:P$857,MATCH($A167,('Atual 2021 1'!$Z$5:$Z$857),0))</f>
        <v>#DIV/0!</v>
      </c>
      <c r="U167" s="55">
        <f>INDEX('Antigo 2020 2'!P$5:P$857,MATCH($A167,('Atual 2021 1'!$Z$5:$Z$857),0))</f>
        <v>7.2669794113109721E-4</v>
      </c>
    </row>
    <row r="168" spans="1:21">
      <c r="A168" s="16">
        <v>165</v>
      </c>
      <c r="B168" s="51">
        <f>INDEX('Atual 2021 1'!X$5:X$857,MATCH($A168,('Atual 2021 1'!$Z$5:$Z$857),0))</f>
        <v>0</v>
      </c>
      <c r="C168" s="57" t="str">
        <f>INDEX('Atual 2021 1'!A$5:A$857,MATCH($A168,('Atual 2021 1'!$Z$5:$Z$857),0))</f>
        <v>Cássia</v>
      </c>
      <c r="D168" s="50">
        <f>INDEX('Atual 2021 1'!H$5:H$857,MATCH($A168,('Atual 2021 1'!$Z$5:$Z$857),0))</f>
        <v>797</v>
      </c>
      <c r="E168" s="54">
        <f>INDEX('Antigo 2020 2'!H$5:H$857,MATCH($A168,('Atual 2021 1'!$Z$5:$Z$857),0))</f>
        <v>902</v>
      </c>
      <c r="F168" s="50">
        <f>INDEX('Atual 2021 1'!I$5:I$857,MATCH($A168,('Atual 2021 1'!$Z$5:$Z$857),0))</f>
        <v>184</v>
      </c>
      <c r="G168" s="54">
        <f>INDEX('Antigo 2020 2'!I$5:I$857,MATCH($A168,('Atual 2021 1'!$Z$5:$Z$857),0))</f>
        <v>424</v>
      </c>
      <c r="H168" s="50">
        <f>INDEX('Atual 2021 1'!J$5:J$857,MATCH($A168,('Atual 2021 1'!$Z$5:$Z$857),0))</f>
        <v>0</v>
      </c>
      <c r="I168" s="54">
        <f>INDEX('Antigo 2020 2'!J$5:J$857,MATCH($A168,('Atual 2021 1'!$Z$5:$Z$857),0))</f>
        <v>0</v>
      </c>
      <c r="J168" s="50">
        <f>INDEX('Atual 2021 1'!K$5:K$857,MATCH($A168,('Atual 2021 1'!$Z$5:$Z$857),0))</f>
        <v>43</v>
      </c>
      <c r="K168" s="54">
        <f>INDEX('Antigo 2020 2'!K$5:K$857,MATCH($A168,('Atual 2021 1'!$Z$5:$Z$857),0))</f>
        <v>45</v>
      </c>
      <c r="L168" s="50">
        <f>INDEX('Atual 2021 1'!L$5:L$857,MATCH($A168,('Atual 2021 1'!$Z$5:$Z$857),0))</f>
        <v>0</v>
      </c>
      <c r="M168" s="54">
        <f>INDEX('Antigo 2020 2'!L$5:L$857,MATCH($A168,('Atual 2021 1'!$Z$5:$Z$857),0))</f>
        <v>0</v>
      </c>
      <c r="N168" s="50">
        <f>INDEX('Atual 2021 1'!M$5:M$857,MATCH($A168,('Atual 2021 1'!$Z$5:$Z$857),0))</f>
        <v>5</v>
      </c>
      <c r="O168" s="54">
        <f>INDEX('Antigo 2020 2'!M$5:M$857,MATCH($A168,('Atual 2021 1'!$Z$5:$Z$857),0))</f>
        <v>10</v>
      </c>
      <c r="P168" s="50">
        <f>INDEX('Atual 2021 1'!N$5:N$857,MATCH($A168,('Atual 2021 1'!$Z$5:$Z$857),0))</f>
        <v>35</v>
      </c>
      <c r="Q168" s="54">
        <f>INDEX('Antigo 2020 2'!N$5:N$857,MATCH($A168,('Atual 2021 1'!$Z$5:$Z$857),0))</f>
        <v>32</v>
      </c>
      <c r="R168" s="50" t="str">
        <f>INDEX('Atual 2021 1'!O$5:O$857,MATCH($A168,('Atual 2021 1'!$Z$5:$Z$857),0))</f>
        <v>Sim</v>
      </c>
      <c r="S168" s="54" t="str">
        <f>INDEX('Antigo 2020 2'!O$5:O$857,MATCH($A168,('Atual 2021 1'!$Z$5:$Z$857),0))</f>
        <v>Sim</v>
      </c>
      <c r="T168" s="53" t="e">
        <f>INDEX('Atual 2021 1'!P$5:P$857,MATCH($A168,('Atual 2021 1'!$Z$5:$Z$857),0))</f>
        <v>#DIV/0!</v>
      </c>
      <c r="U168" s="55">
        <f>INDEX('Antigo 2020 2'!P$5:P$857,MATCH($A168,('Atual 2021 1'!$Z$5:$Z$857),0))</f>
        <v>1.1903539850193763E-3</v>
      </c>
    </row>
    <row r="169" spans="1:21">
      <c r="A169" s="16">
        <v>166</v>
      </c>
      <c r="B169" s="51">
        <f>INDEX('Atual 2021 1'!X$5:X$857,MATCH($A169,('Atual 2021 1'!$Z$5:$Z$857),0))</f>
        <v>0</v>
      </c>
      <c r="C169" s="57" t="str">
        <f>INDEX('Atual 2021 1'!A$5:A$857,MATCH($A169,('Atual 2021 1'!$Z$5:$Z$857),0))</f>
        <v>Cataguases</v>
      </c>
      <c r="D169" s="50">
        <f>INDEX('Atual 2021 1'!H$5:H$857,MATCH($A169,('Atual 2021 1'!$Z$5:$Z$857),0))</f>
        <v>1300</v>
      </c>
      <c r="E169" s="54">
        <f>INDEX('Antigo 2020 2'!H$5:H$857,MATCH($A169,('Atual 2021 1'!$Z$5:$Z$857),0))</f>
        <v>1300</v>
      </c>
      <c r="F169" s="50">
        <f>INDEX('Atual 2021 1'!I$5:I$857,MATCH($A169,('Atual 2021 1'!$Z$5:$Z$857),0))</f>
        <v>438</v>
      </c>
      <c r="G169" s="54">
        <f>INDEX('Antigo 2020 2'!I$5:I$857,MATCH($A169,('Atual 2021 1'!$Z$5:$Z$857),0))</f>
        <v>632</v>
      </c>
      <c r="H169" s="50">
        <f>INDEX('Atual 2021 1'!J$5:J$857,MATCH($A169,('Atual 2021 1'!$Z$5:$Z$857),0))</f>
        <v>85</v>
      </c>
      <c r="I169" s="54">
        <f>INDEX('Antigo 2020 2'!J$5:J$857,MATCH($A169,('Atual 2021 1'!$Z$5:$Z$857),0))</f>
        <v>85</v>
      </c>
      <c r="J169" s="50">
        <f>INDEX('Atual 2021 1'!K$5:K$857,MATCH($A169,('Atual 2021 1'!$Z$5:$Z$857),0))</f>
        <v>0</v>
      </c>
      <c r="K169" s="54">
        <f>INDEX('Antigo 2020 2'!K$5:K$857,MATCH($A169,('Atual 2021 1'!$Z$5:$Z$857),0))</f>
        <v>0</v>
      </c>
      <c r="L169" s="50">
        <f>INDEX('Atual 2021 1'!L$5:L$857,MATCH($A169,('Atual 2021 1'!$Z$5:$Z$857),0))</f>
        <v>0</v>
      </c>
      <c r="M169" s="54">
        <f>INDEX('Antigo 2020 2'!L$5:L$857,MATCH($A169,('Atual 2021 1'!$Z$5:$Z$857),0))</f>
        <v>0</v>
      </c>
      <c r="N169" s="50">
        <f>INDEX('Atual 2021 1'!M$5:M$857,MATCH($A169,('Atual 2021 1'!$Z$5:$Z$857),0))</f>
        <v>0</v>
      </c>
      <c r="O169" s="54">
        <f>INDEX('Antigo 2020 2'!M$5:M$857,MATCH($A169,('Atual 2021 1'!$Z$5:$Z$857),0))</f>
        <v>0</v>
      </c>
      <c r="P169" s="50">
        <f>INDEX('Atual 2021 1'!N$5:N$857,MATCH($A169,('Atual 2021 1'!$Z$5:$Z$857),0))</f>
        <v>60</v>
      </c>
      <c r="Q169" s="54">
        <f>INDEX('Antigo 2020 2'!N$5:N$857,MATCH($A169,('Atual 2021 1'!$Z$5:$Z$857),0))</f>
        <v>60</v>
      </c>
      <c r="R169" s="50" t="str">
        <f>INDEX('Atual 2021 1'!O$5:O$857,MATCH($A169,('Atual 2021 1'!$Z$5:$Z$857),0))</f>
        <v>Sim</v>
      </c>
      <c r="S169" s="54" t="str">
        <f>INDEX('Antigo 2020 2'!O$5:O$857,MATCH($A169,('Atual 2021 1'!$Z$5:$Z$857),0))</f>
        <v>Sim</v>
      </c>
      <c r="T169" s="53" t="e">
        <f>INDEX('Atual 2021 1'!P$5:P$857,MATCH($A169,('Atual 2021 1'!$Z$5:$Z$857),0))</f>
        <v>#DIV/0!</v>
      </c>
      <c r="U169" s="55">
        <f>INDEX('Antigo 2020 2'!P$5:P$857,MATCH($A169,('Atual 2021 1'!$Z$5:$Z$857),0))</f>
        <v>1.1032266855226312E-3</v>
      </c>
    </row>
    <row r="170" spans="1:21">
      <c r="A170" s="16">
        <v>167</v>
      </c>
      <c r="B170" s="51">
        <f>INDEX('Atual 2021 1'!X$5:X$857,MATCH($A170,('Atual 2021 1'!$Z$5:$Z$857),0))</f>
        <v>0</v>
      </c>
      <c r="C170" s="57" t="str">
        <f>INDEX('Atual 2021 1'!A$5:A$857,MATCH($A170,('Atual 2021 1'!$Z$5:$Z$857),0))</f>
        <v>Catas Altas</v>
      </c>
      <c r="D170" s="50">
        <f>INDEX('Atual 2021 1'!H$5:H$857,MATCH($A170,('Atual 2021 1'!$Z$5:$Z$857),0))</f>
        <v>150</v>
      </c>
      <c r="E170" s="54">
        <f>INDEX('Antigo 2020 2'!H$5:H$857,MATCH($A170,('Atual 2021 1'!$Z$5:$Z$857),0))</f>
        <v>150</v>
      </c>
      <c r="F170" s="50">
        <f>INDEX('Atual 2021 1'!I$5:I$857,MATCH($A170,('Atual 2021 1'!$Z$5:$Z$857),0))</f>
        <v>100</v>
      </c>
      <c r="G170" s="54">
        <f>INDEX('Antigo 2020 2'!I$5:I$857,MATCH($A170,('Atual 2021 1'!$Z$5:$Z$857),0))</f>
        <v>46</v>
      </c>
      <c r="H170" s="50">
        <f>INDEX('Atual 2021 1'!J$5:J$857,MATCH($A170,('Atual 2021 1'!$Z$5:$Z$857),0))</f>
        <v>0</v>
      </c>
      <c r="I170" s="54">
        <f>INDEX('Antigo 2020 2'!J$5:J$857,MATCH($A170,('Atual 2021 1'!$Z$5:$Z$857),0))</f>
        <v>0</v>
      </c>
      <c r="J170" s="50">
        <f>INDEX('Atual 2021 1'!K$5:K$857,MATCH($A170,('Atual 2021 1'!$Z$5:$Z$857),0))</f>
        <v>40</v>
      </c>
      <c r="K170" s="54">
        <f>INDEX('Antigo 2020 2'!K$5:K$857,MATCH($A170,('Atual 2021 1'!$Z$5:$Z$857),0))</f>
        <v>120</v>
      </c>
      <c r="L170" s="50">
        <f>INDEX('Atual 2021 1'!L$5:L$857,MATCH($A170,('Atual 2021 1'!$Z$5:$Z$857),0))</f>
        <v>0</v>
      </c>
      <c r="M170" s="54">
        <f>INDEX('Antigo 2020 2'!L$5:L$857,MATCH($A170,('Atual 2021 1'!$Z$5:$Z$857),0))</f>
        <v>120</v>
      </c>
      <c r="N170" s="50">
        <f>INDEX('Atual 2021 1'!M$5:M$857,MATCH($A170,('Atual 2021 1'!$Z$5:$Z$857),0))</f>
        <v>35</v>
      </c>
      <c r="O170" s="54">
        <f>INDEX('Antigo 2020 2'!M$5:M$857,MATCH($A170,('Atual 2021 1'!$Z$5:$Z$857),0))</f>
        <v>110</v>
      </c>
      <c r="P170" s="50">
        <f>INDEX('Atual 2021 1'!N$5:N$857,MATCH($A170,('Atual 2021 1'!$Z$5:$Z$857),0))</f>
        <v>10</v>
      </c>
      <c r="Q170" s="54">
        <f>INDEX('Antigo 2020 2'!N$5:N$857,MATCH($A170,('Atual 2021 1'!$Z$5:$Z$857),0))</f>
        <v>20</v>
      </c>
      <c r="R170" s="50" t="str">
        <f>INDEX('Atual 2021 1'!O$5:O$857,MATCH($A170,('Atual 2021 1'!$Z$5:$Z$857),0))</f>
        <v>Sim</v>
      </c>
      <c r="S170" s="54" t="str">
        <f>INDEX('Antigo 2020 2'!O$5:O$857,MATCH($A170,('Atual 2021 1'!$Z$5:$Z$857),0))</f>
        <v>Sim</v>
      </c>
      <c r="T170" s="53" t="e">
        <f>INDEX('Atual 2021 1'!P$5:P$857,MATCH($A170,('Atual 2021 1'!$Z$5:$Z$857),0))</f>
        <v>#DIV/0!</v>
      </c>
      <c r="U170" s="55">
        <f>INDEX('Antigo 2020 2'!P$5:P$857,MATCH($A170,('Atual 2021 1'!$Z$5:$Z$857),0))</f>
        <v>3.627478362633747E-4</v>
      </c>
    </row>
    <row r="171" spans="1:21">
      <c r="A171" s="16">
        <v>168</v>
      </c>
      <c r="B171" s="51">
        <f>INDEX('Atual 2021 1'!X$5:X$857,MATCH($A171,('Atual 2021 1'!$Z$5:$Z$857),0))</f>
        <v>0</v>
      </c>
      <c r="C171" s="57" t="str">
        <f>INDEX('Atual 2021 1'!A$5:A$857,MATCH($A171,('Atual 2021 1'!$Z$5:$Z$857),0))</f>
        <v>Catas Altas da Noruega</v>
      </c>
      <c r="D171" s="50">
        <f>INDEX('Atual 2021 1'!H$5:H$857,MATCH($A171,('Atual 2021 1'!$Z$5:$Z$857),0))</f>
        <v>1000</v>
      </c>
      <c r="E171" s="54">
        <f>INDEX('Antigo 2020 2'!H$5:H$857,MATCH($A171,('Atual 2021 1'!$Z$5:$Z$857),0))</f>
        <v>1000</v>
      </c>
      <c r="F171" s="50">
        <f>INDEX('Atual 2021 1'!I$5:I$857,MATCH($A171,('Atual 2021 1'!$Z$5:$Z$857),0))</f>
        <v>157</v>
      </c>
      <c r="G171" s="54">
        <f>INDEX('Antigo 2020 2'!I$5:I$857,MATCH($A171,('Atual 2021 1'!$Z$5:$Z$857),0))</f>
        <v>291</v>
      </c>
      <c r="H171" s="50">
        <f>INDEX('Atual 2021 1'!J$5:J$857,MATCH($A171,('Atual 2021 1'!$Z$5:$Z$857),0))</f>
        <v>0</v>
      </c>
      <c r="I171" s="54">
        <f>INDEX('Antigo 2020 2'!J$5:J$857,MATCH($A171,('Atual 2021 1'!$Z$5:$Z$857),0))</f>
        <v>0</v>
      </c>
      <c r="J171" s="50">
        <f>INDEX('Atual 2021 1'!K$5:K$857,MATCH($A171,('Atual 2021 1'!$Z$5:$Z$857),0))</f>
        <v>200</v>
      </c>
      <c r="K171" s="54">
        <f>INDEX('Antigo 2020 2'!K$5:K$857,MATCH($A171,('Atual 2021 1'!$Z$5:$Z$857),0))</f>
        <v>400</v>
      </c>
      <c r="L171" s="50">
        <f>INDEX('Atual 2021 1'!L$5:L$857,MATCH($A171,('Atual 2021 1'!$Z$5:$Z$857),0))</f>
        <v>0</v>
      </c>
      <c r="M171" s="54">
        <f>INDEX('Antigo 2020 2'!L$5:L$857,MATCH($A171,('Atual 2021 1'!$Z$5:$Z$857),0))</f>
        <v>0</v>
      </c>
      <c r="N171" s="50">
        <f>INDEX('Atual 2021 1'!M$5:M$857,MATCH($A171,('Atual 2021 1'!$Z$5:$Z$857),0))</f>
        <v>0</v>
      </c>
      <c r="O171" s="54">
        <f>INDEX('Antigo 2020 2'!M$5:M$857,MATCH($A171,('Atual 2021 1'!$Z$5:$Z$857),0))</f>
        <v>0</v>
      </c>
      <c r="P171" s="50">
        <f>INDEX('Atual 2021 1'!N$5:N$857,MATCH($A171,('Atual 2021 1'!$Z$5:$Z$857),0))</f>
        <v>40</v>
      </c>
      <c r="Q171" s="54">
        <f>INDEX('Antigo 2020 2'!N$5:N$857,MATCH($A171,('Atual 2021 1'!$Z$5:$Z$857),0))</f>
        <v>200</v>
      </c>
      <c r="R171" s="50" t="str">
        <f>INDEX('Atual 2021 1'!O$5:O$857,MATCH($A171,('Atual 2021 1'!$Z$5:$Z$857),0))</f>
        <v>Não</v>
      </c>
      <c r="S171" s="54" t="str">
        <f>INDEX('Antigo 2020 2'!O$5:O$857,MATCH($A171,('Atual 2021 1'!$Z$5:$Z$857),0))</f>
        <v>Não</v>
      </c>
      <c r="T171" s="53" t="e">
        <f>INDEX('Atual 2021 1'!P$5:P$857,MATCH($A171,('Atual 2021 1'!$Z$5:$Z$857),0))</f>
        <v>#DIV/0!</v>
      </c>
      <c r="U171" s="55">
        <f>INDEX('Antigo 2020 2'!P$5:P$857,MATCH($A171,('Atual 2021 1'!$Z$5:$Z$857),0))</f>
        <v>9.117895924295789E-4</v>
      </c>
    </row>
    <row r="172" spans="1:21">
      <c r="A172" s="16">
        <v>169</v>
      </c>
      <c r="B172" s="51">
        <f>INDEX('Atual 2021 1'!X$5:X$857,MATCH($A172,('Atual 2021 1'!$Z$5:$Z$857),0))</f>
        <v>0</v>
      </c>
      <c r="C172" s="57" t="str">
        <f>INDEX('Atual 2021 1'!A$5:A$857,MATCH($A172,('Atual 2021 1'!$Z$5:$Z$857),0))</f>
        <v>Catuji</v>
      </c>
      <c r="D172" s="50">
        <f>INDEX('Atual 2021 1'!H$5:H$857,MATCH($A172,('Atual 2021 1'!$Z$5:$Z$857),0))</f>
        <v>2100</v>
      </c>
      <c r="E172" s="54">
        <f>INDEX('Antigo 2020 2'!H$5:H$857,MATCH($A172,('Atual 2021 1'!$Z$5:$Z$857),0))</f>
        <v>2100</v>
      </c>
      <c r="F172" s="50">
        <f>INDEX('Atual 2021 1'!I$5:I$857,MATCH($A172,('Atual 2021 1'!$Z$5:$Z$857),0))</f>
        <v>295</v>
      </c>
      <c r="G172" s="54">
        <f>INDEX('Antigo 2020 2'!I$5:I$857,MATCH($A172,('Atual 2021 1'!$Z$5:$Z$857),0))</f>
        <v>566</v>
      </c>
      <c r="H172" s="50">
        <f>INDEX('Atual 2021 1'!J$5:J$857,MATCH($A172,('Atual 2021 1'!$Z$5:$Z$857),0))</f>
        <v>0</v>
      </c>
      <c r="I172" s="54">
        <f>INDEX('Antigo 2020 2'!J$5:J$857,MATCH($A172,('Atual 2021 1'!$Z$5:$Z$857),0))</f>
        <v>0</v>
      </c>
      <c r="J172" s="50">
        <f>INDEX('Atual 2021 1'!K$5:K$857,MATCH($A172,('Atual 2021 1'!$Z$5:$Z$857),0))</f>
        <v>368</v>
      </c>
      <c r="K172" s="54">
        <f>INDEX('Antigo 2020 2'!K$5:K$857,MATCH($A172,('Atual 2021 1'!$Z$5:$Z$857),0))</f>
        <v>199</v>
      </c>
      <c r="L172" s="50">
        <f>INDEX('Atual 2021 1'!L$5:L$857,MATCH($A172,('Atual 2021 1'!$Z$5:$Z$857),0))</f>
        <v>0</v>
      </c>
      <c r="M172" s="54">
        <f>INDEX('Antigo 2020 2'!L$5:L$857,MATCH($A172,('Atual 2021 1'!$Z$5:$Z$857),0))</f>
        <v>0</v>
      </c>
      <c r="N172" s="50">
        <f>INDEX('Atual 2021 1'!M$5:M$857,MATCH($A172,('Atual 2021 1'!$Z$5:$Z$857),0))</f>
        <v>156</v>
      </c>
      <c r="O172" s="54">
        <f>INDEX('Antigo 2020 2'!M$5:M$857,MATCH($A172,('Atual 2021 1'!$Z$5:$Z$857),0))</f>
        <v>48</v>
      </c>
      <c r="P172" s="50">
        <f>INDEX('Atual 2021 1'!N$5:N$857,MATCH($A172,('Atual 2021 1'!$Z$5:$Z$857),0))</f>
        <v>234</v>
      </c>
      <c r="Q172" s="54">
        <f>INDEX('Antigo 2020 2'!N$5:N$857,MATCH($A172,('Atual 2021 1'!$Z$5:$Z$857),0))</f>
        <v>45</v>
      </c>
      <c r="R172" s="50" t="str">
        <f>INDEX('Atual 2021 1'!O$5:O$857,MATCH($A172,('Atual 2021 1'!$Z$5:$Z$857),0))</f>
        <v>Sim</v>
      </c>
      <c r="S172" s="54" t="str">
        <f>INDEX('Antigo 2020 2'!O$5:O$857,MATCH($A172,('Atual 2021 1'!$Z$5:$Z$857),0))</f>
        <v>Sim</v>
      </c>
      <c r="T172" s="53" t="e">
        <f>INDEX('Atual 2021 1'!P$5:P$857,MATCH($A172,('Atual 2021 1'!$Z$5:$Z$857),0))</f>
        <v>#DIV/0!</v>
      </c>
      <c r="U172" s="55">
        <f>INDEX('Antigo 2020 2'!P$5:P$857,MATCH($A172,('Atual 2021 1'!$Z$5:$Z$857),0))</f>
        <v>1.5268825174295823E-3</v>
      </c>
    </row>
    <row r="173" spans="1:21">
      <c r="A173" s="16">
        <v>170</v>
      </c>
      <c r="B173" s="51">
        <f>INDEX('Atual 2021 1'!X$5:X$857,MATCH($A173,('Atual 2021 1'!$Z$5:$Z$857),0))</f>
        <v>0</v>
      </c>
      <c r="C173" s="57" t="str">
        <f>INDEX('Atual 2021 1'!A$5:A$857,MATCH($A173,('Atual 2021 1'!$Z$5:$Z$857),0))</f>
        <v>Catuti</v>
      </c>
      <c r="D173" s="50">
        <f>INDEX('Atual 2021 1'!H$5:H$857,MATCH($A173,('Atual 2021 1'!$Z$5:$Z$857),0))</f>
        <v>1873</v>
      </c>
      <c r="E173" s="54">
        <f>INDEX('Antigo 2020 2'!H$5:H$857,MATCH($A173,('Atual 2021 1'!$Z$5:$Z$857),0))</f>
        <v>2370</v>
      </c>
      <c r="F173" s="50">
        <f>INDEX('Atual 2021 1'!I$5:I$857,MATCH($A173,('Atual 2021 1'!$Z$5:$Z$857),0))</f>
        <v>561</v>
      </c>
      <c r="G173" s="54">
        <f>INDEX('Antigo 2020 2'!I$5:I$857,MATCH($A173,('Atual 2021 1'!$Z$5:$Z$857),0))</f>
        <v>515</v>
      </c>
      <c r="H173" s="50">
        <f>INDEX('Atual 2021 1'!J$5:J$857,MATCH($A173,('Atual 2021 1'!$Z$5:$Z$857),0))</f>
        <v>0</v>
      </c>
      <c r="I173" s="54">
        <f>INDEX('Antigo 2020 2'!J$5:J$857,MATCH($A173,('Atual 2021 1'!$Z$5:$Z$857),0))</f>
        <v>0</v>
      </c>
      <c r="J173" s="50">
        <f>INDEX('Atual 2021 1'!K$5:K$857,MATCH($A173,('Atual 2021 1'!$Z$5:$Z$857),0))</f>
        <v>20</v>
      </c>
      <c r="K173" s="54">
        <f>INDEX('Antigo 2020 2'!K$5:K$857,MATCH($A173,('Atual 2021 1'!$Z$5:$Z$857),0))</f>
        <v>0</v>
      </c>
      <c r="L173" s="50">
        <f>INDEX('Atual 2021 1'!L$5:L$857,MATCH($A173,('Atual 2021 1'!$Z$5:$Z$857),0))</f>
        <v>0</v>
      </c>
      <c r="M173" s="54">
        <f>INDEX('Antigo 2020 2'!L$5:L$857,MATCH($A173,('Atual 2021 1'!$Z$5:$Z$857),0))</f>
        <v>0</v>
      </c>
      <c r="N173" s="50">
        <f>INDEX('Atual 2021 1'!M$5:M$857,MATCH($A173,('Atual 2021 1'!$Z$5:$Z$857),0))</f>
        <v>0</v>
      </c>
      <c r="O173" s="54">
        <f>INDEX('Antigo 2020 2'!M$5:M$857,MATCH($A173,('Atual 2021 1'!$Z$5:$Z$857),0))</f>
        <v>0</v>
      </c>
      <c r="P173" s="50">
        <f>INDEX('Atual 2021 1'!N$5:N$857,MATCH($A173,('Atual 2021 1'!$Z$5:$Z$857),0))</f>
        <v>15</v>
      </c>
      <c r="Q173" s="54">
        <f>INDEX('Antigo 2020 2'!N$5:N$857,MATCH($A173,('Atual 2021 1'!$Z$5:$Z$857),0))</f>
        <v>15</v>
      </c>
      <c r="R173" s="50" t="str">
        <f>INDEX('Atual 2021 1'!O$5:O$857,MATCH($A173,('Atual 2021 1'!$Z$5:$Z$857),0))</f>
        <v>Sim</v>
      </c>
      <c r="S173" s="54" t="str">
        <f>INDEX('Antigo 2020 2'!O$5:O$857,MATCH($A173,('Atual 2021 1'!$Z$5:$Z$857),0))</f>
        <v>Sim</v>
      </c>
      <c r="T173" s="53" t="e">
        <f>INDEX('Atual 2021 1'!P$5:P$857,MATCH($A173,('Atual 2021 1'!$Z$5:$Z$857),0))</f>
        <v>#DIV/0!</v>
      </c>
      <c r="U173" s="55">
        <f>INDEX('Antigo 2020 2'!P$5:P$857,MATCH($A173,('Atual 2021 1'!$Z$5:$Z$857),0))</f>
        <v>1.0739083128242289E-3</v>
      </c>
    </row>
    <row r="174" spans="1:21">
      <c r="A174" s="16">
        <v>171</v>
      </c>
      <c r="B174" s="51">
        <f>INDEX('Atual 2021 1'!X$5:X$857,MATCH($A174,('Atual 2021 1'!$Z$5:$Z$857),0))</f>
        <v>0</v>
      </c>
      <c r="C174" s="57" t="str">
        <f>INDEX('Atual 2021 1'!A$5:A$857,MATCH($A174,('Atual 2021 1'!$Z$5:$Z$857),0))</f>
        <v>Caxambu</v>
      </c>
      <c r="D174" s="50">
        <f>INDEX('Atual 2021 1'!H$5:H$857,MATCH($A174,('Atual 2021 1'!$Z$5:$Z$857),0))</f>
        <v>40</v>
      </c>
      <c r="E174" s="54">
        <f>INDEX('Antigo 2020 2'!H$5:H$857,MATCH($A174,('Atual 2021 1'!$Z$5:$Z$857),0))</f>
        <v>40</v>
      </c>
      <c r="F174" s="50">
        <f>INDEX('Atual 2021 1'!I$5:I$857,MATCH($A174,('Atual 2021 1'!$Z$5:$Z$857),0))</f>
        <v>0</v>
      </c>
      <c r="G174" s="54">
        <f>INDEX('Antigo 2020 2'!I$5:I$857,MATCH($A174,('Atual 2021 1'!$Z$5:$Z$857),0))</f>
        <v>5</v>
      </c>
      <c r="H174" s="50">
        <f>INDEX('Atual 2021 1'!J$5:J$857,MATCH($A174,('Atual 2021 1'!$Z$5:$Z$857),0))</f>
        <v>0</v>
      </c>
      <c r="I174" s="54">
        <f>INDEX('Antigo 2020 2'!J$5:J$857,MATCH($A174,('Atual 2021 1'!$Z$5:$Z$857),0))</f>
        <v>0</v>
      </c>
      <c r="J174" s="50">
        <f>INDEX('Atual 2021 1'!K$5:K$857,MATCH($A174,('Atual 2021 1'!$Z$5:$Z$857),0))</f>
        <v>0</v>
      </c>
      <c r="K174" s="54">
        <f>INDEX('Antigo 2020 2'!K$5:K$857,MATCH($A174,('Atual 2021 1'!$Z$5:$Z$857),0))</f>
        <v>0</v>
      </c>
      <c r="L174" s="50">
        <f>INDEX('Atual 2021 1'!L$5:L$857,MATCH($A174,('Atual 2021 1'!$Z$5:$Z$857),0))</f>
        <v>0</v>
      </c>
      <c r="M174" s="54">
        <f>INDEX('Antigo 2020 2'!L$5:L$857,MATCH($A174,('Atual 2021 1'!$Z$5:$Z$857),0))</f>
        <v>0</v>
      </c>
      <c r="N174" s="50">
        <f>INDEX('Atual 2021 1'!M$5:M$857,MATCH($A174,('Atual 2021 1'!$Z$5:$Z$857),0))</f>
        <v>0</v>
      </c>
      <c r="O174" s="54">
        <f>INDEX('Antigo 2020 2'!M$5:M$857,MATCH($A174,('Atual 2021 1'!$Z$5:$Z$857),0))</f>
        <v>0</v>
      </c>
      <c r="P174" s="50">
        <f>INDEX('Atual 2021 1'!N$5:N$857,MATCH($A174,('Atual 2021 1'!$Z$5:$Z$857),0))</f>
        <v>12</v>
      </c>
      <c r="Q174" s="54">
        <f>INDEX('Antigo 2020 2'!N$5:N$857,MATCH($A174,('Atual 2021 1'!$Z$5:$Z$857),0))</f>
        <v>12</v>
      </c>
      <c r="R174" s="50" t="str">
        <f>INDEX('Atual 2021 1'!O$5:O$857,MATCH($A174,('Atual 2021 1'!$Z$5:$Z$857),0))</f>
        <v>Não</v>
      </c>
      <c r="S174" s="54" t="str">
        <f>INDEX('Antigo 2020 2'!O$5:O$857,MATCH($A174,('Atual 2021 1'!$Z$5:$Z$857),0))</f>
        <v>Não</v>
      </c>
      <c r="T174" s="53" t="e">
        <f>INDEX('Atual 2021 1'!P$5:P$857,MATCH($A174,('Atual 2021 1'!$Z$5:$Z$857),0))</f>
        <v>#DIV/0!</v>
      </c>
      <c r="U174" s="55">
        <f>INDEX('Antigo 2020 2'!P$5:P$857,MATCH($A174,('Atual 2021 1'!$Z$5:$Z$857),0))</f>
        <v>5.1154548892185778E-5</v>
      </c>
    </row>
    <row r="175" spans="1:21">
      <c r="A175" s="16">
        <v>172</v>
      </c>
      <c r="B175" s="51">
        <f>INDEX('Atual 2021 1'!X$5:X$857,MATCH($A175,('Atual 2021 1'!$Z$5:$Z$857),0))</f>
        <v>0</v>
      </c>
      <c r="C175" s="57" t="str">
        <f>INDEX('Atual 2021 1'!A$5:A$857,MATCH($A175,('Atual 2021 1'!$Z$5:$Z$857),0))</f>
        <v>Cedro do Abaeté</v>
      </c>
      <c r="D175" s="50">
        <f>INDEX('Atual 2021 1'!H$5:H$857,MATCH($A175,('Atual 2021 1'!$Z$5:$Z$857),0))</f>
        <v>135</v>
      </c>
      <c r="E175" s="54">
        <f>INDEX('Antigo 2020 2'!H$5:H$857,MATCH($A175,('Atual 2021 1'!$Z$5:$Z$857),0))</f>
        <v>135</v>
      </c>
      <c r="F175" s="50">
        <f>INDEX('Atual 2021 1'!I$5:I$857,MATCH($A175,('Atual 2021 1'!$Z$5:$Z$857),0))</f>
        <v>12</v>
      </c>
      <c r="G175" s="54">
        <f>INDEX('Antigo 2020 2'!I$5:I$857,MATCH($A175,('Atual 2021 1'!$Z$5:$Z$857),0))</f>
        <v>39</v>
      </c>
      <c r="H175" s="50">
        <f>INDEX('Atual 2021 1'!J$5:J$857,MATCH($A175,('Atual 2021 1'!$Z$5:$Z$857),0))</f>
        <v>0</v>
      </c>
      <c r="I175" s="54">
        <f>INDEX('Antigo 2020 2'!J$5:J$857,MATCH($A175,('Atual 2021 1'!$Z$5:$Z$857),0))</f>
        <v>0</v>
      </c>
      <c r="J175" s="50">
        <f>INDEX('Atual 2021 1'!K$5:K$857,MATCH($A175,('Atual 2021 1'!$Z$5:$Z$857),0))</f>
        <v>85</v>
      </c>
      <c r="K175" s="54">
        <f>INDEX('Antigo 2020 2'!K$5:K$857,MATCH($A175,('Atual 2021 1'!$Z$5:$Z$857),0))</f>
        <v>80</v>
      </c>
      <c r="L175" s="50">
        <f>INDEX('Atual 2021 1'!L$5:L$857,MATCH($A175,('Atual 2021 1'!$Z$5:$Z$857),0))</f>
        <v>0</v>
      </c>
      <c r="M175" s="54">
        <f>INDEX('Antigo 2020 2'!L$5:L$857,MATCH($A175,('Atual 2021 1'!$Z$5:$Z$857),0))</f>
        <v>0</v>
      </c>
      <c r="N175" s="50">
        <f>INDEX('Atual 2021 1'!M$5:M$857,MATCH($A175,('Atual 2021 1'!$Z$5:$Z$857),0))</f>
        <v>0</v>
      </c>
      <c r="O175" s="54">
        <f>INDEX('Antigo 2020 2'!M$5:M$857,MATCH($A175,('Atual 2021 1'!$Z$5:$Z$857),0))</f>
        <v>0</v>
      </c>
      <c r="P175" s="50">
        <f>INDEX('Atual 2021 1'!N$5:N$857,MATCH($A175,('Atual 2021 1'!$Z$5:$Z$857),0))</f>
        <v>20</v>
      </c>
      <c r="Q175" s="54">
        <f>INDEX('Antigo 2020 2'!N$5:N$857,MATCH($A175,('Atual 2021 1'!$Z$5:$Z$857),0))</f>
        <v>20</v>
      </c>
      <c r="R175" s="50" t="str">
        <f>INDEX('Atual 2021 1'!O$5:O$857,MATCH($A175,('Atual 2021 1'!$Z$5:$Z$857),0))</f>
        <v>Não</v>
      </c>
      <c r="S175" s="54" t="str">
        <f>INDEX('Antigo 2020 2'!O$5:O$857,MATCH($A175,('Atual 2021 1'!$Z$5:$Z$857),0))</f>
        <v>Não</v>
      </c>
      <c r="T175" s="53" t="e">
        <f>INDEX('Atual 2021 1'!P$5:P$857,MATCH($A175,('Atual 2021 1'!$Z$5:$Z$857),0))</f>
        <v>#DIV/0!</v>
      </c>
      <c r="U175" s="55">
        <f>INDEX('Antigo 2020 2'!P$5:P$857,MATCH($A175,('Atual 2021 1'!$Z$5:$Z$857),0))</f>
        <v>3.857784980565542E-4</v>
      </c>
    </row>
    <row r="176" spans="1:21">
      <c r="A176" s="16">
        <v>173</v>
      </c>
      <c r="B176" s="51">
        <f>INDEX('Atual 2021 1'!X$5:X$857,MATCH($A176,('Atual 2021 1'!$Z$5:$Z$857),0))</f>
        <v>0</v>
      </c>
      <c r="C176" s="57" t="str">
        <f>INDEX('Atual 2021 1'!A$5:A$857,MATCH($A176,('Atual 2021 1'!$Z$5:$Z$857),0))</f>
        <v>Central de Minas</v>
      </c>
      <c r="D176" s="50">
        <f>INDEX('Atual 2021 1'!H$5:H$857,MATCH($A176,('Atual 2021 1'!$Z$5:$Z$857),0))</f>
        <v>350</v>
      </c>
      <c r="E176" s="54">
        <f>INDEX('Antigo 2020 2'!H$5:H$857,MATCH($A176,('Atual 2021 1'!$Z$5:$Z$857),0))</f>
        <v>350</v>
      </c>
      <c r="F176" s="50">
        <f>INDEX('Atual 2021 1'!I$5:I$857,MATCH($A176,('Atual 2021 1'!$Z$5:$Z$857),0))</f>
        <v>32</v>
      </c>
      <c r="G176" s="54">
        <f>INDEX('Antigo 2020 2'!I$5:I$857,MATCH($A176,('Atual 2021 1'!$Z$5:$Z$857),0))</f>
        <v>52</v>
      </c>
      <c r="H176" s="50">
        <f>INDEX('Atual 2021 1'!J$5:J$857,MATCH($A176,('Atual 2021 1'!$Z$5:$Z$857),0))</f>
        <v>0</v>
      </c>
      <c r="I176" s="54">
        <f>INDEX('Antigo 2020 2'!J$5:J$857,MATCH($A176,('Atual 2021 1'!$Z$5:$Z$857),0))</f>
        <v>0</v>
      </c>
      <c r="J176" s="50">
        <f>INDEX('Atual 2021 1'!K$5:K$857,MATCH($A176,('Atual 2021 1'!$Z$5:$Z$857),0))</f>
        <v>50</v>
      </c>
      <c r="K176" s="54">
        <f>INDEX('Antigo 2020 2'!K$5:K$857,MATCH($A176,('Atual 2021 1'!$Z$5:$Z$857),0))</f>
        <v>52</v>
      </c>
      <c r="L176" s="50">
        <f>INDEX('Atual 2021 1'!L$5:L$857,MATCH($A176,('Atual 2021 1'!$Z$5:$Z$857),0))</f>
        <v>0</v>
      </c>
      <c r="M176" s="54">
        <f>INDEX('Antigo 2020 2'!L$5:L$857,MATCH($A176,('Atual 2021 1'!$Z$5:$Z$857),0))</f>
        <v>0</v>
      </c>
      <c r="N176" s="50">
        <f>INDEX('Atual 2021 1'!M$5:M$857,MATCH($A176,('Atual 2021 1'!$Z$5:$Z$857),0))</f>
        <v>0</v>
      </c>
      <c r="O176" s="54">
        <f>INDEX('Antigo 2020 2'!M$5:M$857,MATCH($A176,('Atual 2021 1'!$Z$5:$Z$857),0))</f>
        <v>0</v>
      </c>
      <c r="P176" s="50">
        <f>INDEX('Atual 2021 1'!N$5:N$857,MATCH($A176,('Atual 2021 1'!$Z$5:$Z$857),0))</f>
        <v>20</v>
      </c>
      <c r="Q176" s="54">
        <f>INDEX('Antigo 2020 2'!N$5:N$857,MATCH($A176,('Atual 2021 1'!$Z$5:$Z$857),0))</f>
        <v>20</v>
      </c>
      <c r="R176" s="50" t="str">
        <f>INDEX('Atual 2021 1'!O$5:O$857,MATCH($A176,('Atual 2021 1'!$Z$5:$Z$857),0))</f>
        <v>Sim</v>
      </c>
      <c r="S176" s="54" t="str">
        <f>INDEX('Antigo 2020 2'!O$5:O$857,MATCH($A176,('Atual 2021 1'!$Z$5:$Z$857),0))</f>
        <v>Não</v>
      </c>
      <c r="T176" s="53" t="e">
        <f>INDEX('Atual 2021 1'!P$5:P$857,MATCH($A176,('Atual 2021 1'!$Z$5:$Z$857),0))</f>
        <v>#DIV/0!</v>
      </c>
      <c r="U176" s="55">
        <f>INDEX('Antigo 2020 2'!P$5:P$857,MATCH($A176,('Atual 2021 1'!$Z$5:$Z$857),0))</f>
        <v>2.1421597165022593E-4</v>
      </c>
    </row>
    <row r="177" spans="1:21">
      <c r="A177" s="16">
        <v>174</v>
      </c>
      <c r="B177" s="51">
        <f>INDEX('Atual 2021 1'!X$5:X$857,MATCH($A177,('Atual 2021 1'!$Z$5:$Z$857),0))</f>
        <v>0</v>
      </c>
      <c r="C177" s="57" t="str">
        <f>INDEX('Atual 2021 1'!A$5:A$857,MATCH($A177,('Atual 2021 1'!$Z$5:$Z$857),0))</f>
        <v>Centralina</v>
      </c>
      <c r="D177" s="50">
        <f>INDEX('Atual 2021 1'!H$5:H$857,MATCH($A177,('Atual 2021 1'!$Z$5:$Z$857),0))</f>
        <v>569</v>
      </c>
      <c r="E177" s="54">
        <f>INDEX('Antigo 2020 2'!H$5:H$857,MATCH($A177,('Atual 2021 1'!$Z$5:$Z$857),0))</f>
        <v>569</v>
      </c>
      <c r="F177" s="50">
        <f>INDEX('Atual 2021 1'!I$5:I$857,MATCH($A177,('Atual 2021 1'!$Z$5:$Z$857),0))</f>
        <v>73</v>
      </c>
      <c r="G177" s="54">
        <f>INDEX('Antigo 2020 2'!I$5:I$857,MATCH($A177,('Atual 2021 1'!$Z$5:$Z$857),0))</f>
        <v>113</v>
      </c>
      <c r="H177" s="50">
        <f>INDEX('Atual 2021 1'!J$5:J$857,MATCH($A177,('Atual 2021 1'!$Z$5:$Z$857),0))</f>
        <v>0</v>
      </c>
      <c r="I177" s="54">
        <f>INDEX('Antigo 2020 2'!J$5:J$857,MATCH($A177,('Atual 2021 1'!$Z$5:$Z$857),0))</f>
        <v>0</v>
      </c>
      <c r="J177" s="50">
        <f>INDEX('Atual 2021 1'!K$5:K$857,MATCH($A177,('Atual 2021 1'!$Z$5:$Z$857),0))</f>
        <v>12</v>
      </c>
      <c r="K177" s="54">
        <f>INDEX('Antigo 2020 2'!K$5:K$857,MATCH($A177,('Atual 2021 1'!$Z$5:$Z$857),0))</f>
        <v>60</v>
      </c>
      <c r="L177" s="50">
        <f>INDEX('Atual 2021 1'!L$5:L$857,MATCH($A177,('Atual 2021 1'!$Z$5:$Z$857),0))</f>
        <v>0</v>
      </c>
      <c r="M177" s="54">
        <f>INDEX('Antigo 2020 2'!L$5:L$857,MATCH($A177,('Atual 2021 1'!$Z$5:$Z$857),0))</f>
        <v>0</v>
      </c>
      <c r="N177" s="50">
        <f>INDEX('Atual 2021 1'!M$5:M$857,MATCH($A177,('Atual 2021 1'!$Z$5:$Z$857),0))</f>
        <v>0</v>
      </c>
      <c r="O177" s="54">
        <f>INDEX('Antigo 2020 2'!M$5:M$857,MATCH($A177,('Atual 2021 1'!$Z$5:$Z$857),0))</f>
        <v>0</v>
      </c>
      <c r="P177" s="50">
        <f>INDEX('Atual 2021 1'!N$5:N$857,MATCH($A177,('Atual 2021 1'!$Z$5:$Z$857),0))</f>
        <v>20</v>
      </c>
      <c r="Q177" s="54">
        <f>INDEX('Antigo 2020 2'!N$5:N$857,MATCH($A177,('Atual 2021 1'!$Z$5:$Z$857),0))</f>
        <v>25</v>
      </c>
      <c r="R177" s="50" t="str">
        <f>INDEX('Atual 2021 1'!O$5:O$857,MATCH($A177,('Atual 2021 1'!$Z$5:$Z$857),0))</f>
        <v>Não</v>
      </c>
      <c r="S177" s="54" t="str">
        <f>INDEX('Antigo 2020 2'!O$5:O$857,MATCH($A177,('Atual 2021 1'!$Z$5:$Z$857),0))</f>
        <v>Não</v>
      </c>
      <c r="T177" s="53" t="e">
        <f>INDEX('Atual 2021 1'!P$5:P$857,MATCH($A177,('Atual 2021 1'!$Z$5:$Z$857),0))</f>
        <v>#DIV/0!</v>
      </c>
      <c r="U177" s="55">
        <f>INDEX('Antigo 2020 2'!P$5:P$857,MATCH($A177,('Atual 2021 1'!$Z$5:$Z$857),0))</f>
        <v>8.8935197614753881E-4</v>
      </c>
    </row>
    <row r="178" spans="1:21">
      <c r="A178" s="16">
        <v>175</v>
      </c>
      <c r="B178" s="51">
        <f>INDEX('Atual 2021 1'!X$5:X$857,MATCH($A178,('Atual 2021 1'!$Z$5:$Z$857),0))</f>
        <v>0</v>
      </c>
      <c r="C178" s="57" t="str">
        <f>INDEX('Atual 2021 1'!A$5:A$857,MATCH($A178,('Atual 2021 1'!$Z$5:$Z$857),0))</f>
        <v>Chácara</v>
      </c>
      <c r="D178" s="50">
        <f>INDEX('Atual 2021 1'!H$5:H$857,MATCH($A178,('Atual 2021 1'!$Z$5:$Z$857),0))</f>
        <v>94</v>
      </c>
      <c r="E178" s="54">
        <f>INDEX('Antigo 2020 2'!H$5:H$857,MATCH($A178,('Atual 2021 1'!$Z$5:$Z$857),0))</f>
        <v>94</v>
      </c>
      <c r="F178" s="50">
        <f>INDEX('Atual 2021 1'!I$5:I$857,MATCH($A178,('Atual 2021 1'!$Z$5:$Z$857),0))</f>
        <v>22</v>
      </c>
      <c r="G178" s="54">
        <f>INDEX('Antigo 2020 2'!I$5:I$857,MATCH($A178,('Atual 2021 1'!$Z$5:$Z$857),0))</f>
        <v>7</v>
      </c>
      <c r="H178" s="50">
        <f>INDEX('Atual 2021 1'!J$5:J$857,MATCH($A178,('Atual 2021 1'!$Z$5:$Z$857),0))</f>
        <v>0</v>
      </c>
      <c r="I178" s="54">
        <f>INDEX('Antigo 2020 2'!J$5:J$857,MATCH($A178,('Atual 2021 1'!$Z$5:$Z$857),0))</f>
        <v>0</v>
      </c>
      <c r="J178" s="50">
        <f>INDEX('Atual 2021 1'!K$5:K$857,MATCH($A178,('Atual 2021 1'!$Z$5:$Z$857),0))</f>
        <v>30</v>
      </c>
      <c r="K178" s="54">
        <f>INDEX('Antigo 2020 2'!K$5:K$857,MATCH($A178,('Atual 2021 1'!$Z$5:$Z$857),0))</f>
        <v>53</v>
      </c>
      <c r="L178" s="50">
        <f>INDEX('Atual 2021 1'!L$5:L$857,MATCH($A178,('Atual 2021 1'!$Z$5:$Z$857),0))</f>
        <v>35</v>
      </c>
      <c r="M178" s="54">
        <f>INDEX('Antigo 2020 2'!L$5:L$857,MATCH($A178,('Atual 2021 1'!$Z$5:$Z$857),0))</f>
        <v>0</v>
      </c>
      <c r="N178" s="50">
        <f>INDEX('Atual 2021 1'!M$5:M$857,MATCH($A178,('Atual 2021 1'!$Z$5:$Z$857),0))</f>
        <v>0</v>
      </c>
      <c r="O178" s="54">
        <f>INDEX('Antigo 2020 2'!M$5:M$857,MATCH($A178,('Atual 2021 1'!$Z$5:$Z$857),0))</f>
        <v>0</v>
      </c>
      <c r="P178" s="50">
        <f>INDEX('Atual 2021 1'!N$5:N$857,MATCH($A178,('Atual 2021 1'!$Z$5:$Z$857),0))</f>
        <v>0</v>
      </c>
      <c r="Q178" s="54">
        <f>INDEX('Antigo 2020 2'!N$5:N$857,MATCH($A178,('Atual 2021 1'!$Z$5:$Z$857),0))</f>
        <v>10</v>
      </c>
      <c r="R178" s="50" t="str">
        <f>INDEX('Atual 2021 1'!O$5:O$857,MATCH($A178,('Atual 2021 1'!$Z$5:$Z$857),0))</f>
        <v>Não</v>
      </c>
      <c r="S178" s="54" t="str">
        <f>INDEX('Antigo 2020 2'!O$5:O$857,MATCH($A178,('Atual 2021 1'!$Z$5:$Z$857),0))</f>
        <v>Não</v>
      </c>
      <c r="T178" s="53" t="e">
        <f>INDEX('Atual 2021 1'!P$5:P$857,MATCH($A178,('Atual 2021 1'!$Z$5:$Z$857),0))</f>
        <v>#DIV/0!</v>
      </c>
      <c r="U178" s="55">
        <f>INDEX('Antigo 2020 2'!P$5:P$857,MATCH($A178,('Atual 2021 1'!$Z$5:$Z$857),0))</f>
        <v>1.1758503406042925E-4</v>
      </c>
    </row>
    <row r="179" spans="1:21">
      <c r="A179" s="16">
        <v>176</v>
      </c>
      <c r="B179" s="51">
        <f>INDEX('Atual 2021 1'!X$5:X$857,MATCH($A179,('Atual 2021 1'!$Z$5:$Z$857),0))</f>
        <v>0</v>
      </c>
      <c r="C179" s="57" t="str">
        <f>INDEX('Atual 2021 1'!A$5:A$857,MATCH($A179,('Atual 2021 1'!$Z$5:$Z$857),0))</f>
        <v>Chalé</v>
      </c>
      <c r="D179" s="50">
        <f>INDEX('Atual 2021 1'!H$5:H$857,MATCH($A179,('Atual 2021 1'!$Z$5:$Z$857),0))</f>
        <v>1216</v>
      </c>
      <c r="E179" s="54">
        <f>INDEX('Antigo 2020 2'!H$5:H$857,MATCH($A179,('Atual 2021 1'!$Z$5:$Z$857),0))</f>
        <v>1216</v>
      </c>
      <c r="F179" s="50">
        <f>INDEX('Atual 2021 1'!I$5:I$857,MATCH($A179,('Atual 2021 1'!$Z$5:$Z$857),0))</f>
        <v>49</v>
      </c>
      <c r="G179" s="54">
        <f>INDEX('Antigo 2020 2'!I$5:I$857,MATCH($A179,('Atual 2021 1'!$Z$5:$Z$857),0))</f>
        <v>209</v>
      </c>
      <c r="H179" s="50">
        <f>INDEX('Atual 2021 1'!J$5:J$857,MATCH($A179,('Atual 2021 1'!$Z$5:$Z$857),0))</f>
        <v>0</v>
      </c>
      <c r="I179" s="54">
        <f>INDEX('Antigo 2020 2'!J$5:J$857,MATCH($A179,('Atual 2021 1'!$Z$5:$Z$857),0))</f>
        <v>0</v>
      </c>
      <c r="J179" s="50">
        <f>INDEX('Atual 2021 1'!K$5:K$857,MATCH($A179,('Atual 2021 1'!$Z$5:$Z$857),0))</f>
        <v>262</v>
      </c>
      <c r="K179" s="54">
        <f>INDEX('Antigo 2020 2'!K$5:K$857,MATCH($A179,('Atual 2021 1'!$Z$5:$Z$857),0))</f>
        <v>295</v>
      </c>
      <c r="L179" s="50">
        <f>INDEX('Atual 2021 1'!L$5:L$857,MATCH($A179,('Atual 2021 1'!$Z$5:$Z$857),0))</f>
        <v>0</v>
      </c>
      <c r="M179" s="54">
        <f>INDEX('Antigo 2020 2'!L$5:L$857,MATCH($A179,('Atual 2021 1'!$Z$5:$Z$857),0))</f>
        <v>0</v>
      </c>
      <c r="N179" s="50">
        <f>INDEX('Atual 2021 1'!M$5:M$857,MATCH($A179,('Atual 2021 1'!$Z$5:$Z$857),0))</f>
        <v>0</v>
      </c>
      <c r="O179" s="54">
        <f>INDEX('Antigo 2020 2'!M$5:M$857,MATCH($A179,('Atual 2021 1'!$Z$5:$Z$857),0))</f>
        <v>0</v>
      </c>
      <c r="P179" s="50">
        <f>INDEX('Atual 2021 1'!N$5:N$857,MATCH($A179,('Atual 2021 1'!$Z$5:$Z$857),0))</f>
        <v>4</v>
      </c>
      <c r="Q179" s="54">
        <f>INDEX('Antigo 2020 2'!N$5:N$857,MATCH($A179,('Atual 2021 1'!$Z$5:$Z$857),0))</f>
        <v>4</v>
      </c>
      <c r="R179" s="50" t="str">
        <f>INDEX('Atual 2021 1'!O$5:O$857,MATCH($A179,('Atual 2021 1'!$Z$5:$Z$857),0))</f>
        <v>Não</v>
      </c>
      <c r="S179" s="54" t="str">
        <f>INDEX('Antigo 2020 2'!O$5:O$857,MATCH($A179,('Atual 2021 1'!$Z$5:$Z$857),0))</f>
        <v>Não</v>
      </c>
      <c r="T179" s="53" t="e">
        <f>INDEX('Atual 2021 1'!P$5:P$857,MATCH($A179,('Atual 2021 1'!$Z$5:$Z$857),0))</f>
        <v>#DIV/0!</v>
      </c>
      <c r="U179" s="55">
        <f>INDEX('Antigo 2020 2'!P$5:P$857,MATCH($A179,('Atual 2021 1'!$Z$5:$Z$857),0))</f>
        <v>1.0684993625056497E-3</v>
      </c>
    </row>
    <row r="180" spans="1:21">
      <c r="A180" s="16">
        <v>177</v>
      </c>
      <c r="B180" s="51">
        <f>INDEX('Atual 2021 1'!X$5:X$857,MATCH($A180,('Atual 2021 1'!$Z$5:$Z$857),0))</f>
        <v>0</v>
      </c>
      <c r="C180" s="57" t="str">
        <f>INDEX('Atual 2021 1'!A$5:A$857,MATCH($A180,('Atual 2021 1'!$Z$5:$Z$857),0))</f>
        <v>Chapada do Norte</v>
      </c>
      <c r="D180" s="50">
        <f>INDEX('Atual 2021 1'!H$5:H$857,MATCH($A180,('Atual 2021 1'!$Z$5:$Z$857),0))</f>
        <v>2500</v>
      </c>
      <c r="E180" s="54">
        <f>INDEX('Antigo 2020 2'!H$5:H$857,MATCH($A180,('Atual 2021 1'!$Z$5:$Z$857),0))</f>
        <v>2500</v>
      </c>
      <c r="F180" s="50">
        <f>INDEX('Atual 2021 1'!I$5:I$857,MATCH($A180,('Atual 2021 1'!$Z$5:$Z$857),0))</f>
        <v>406</v>
      </c>
      <c r="G180" s="54">
        <f>INDEX('Antigo 2020 2'!I$5:I$857,MATCH($A180,('Atual 2021 1'!$Z$5:$Z$857),0))</f>
        <v>757</v>
      </c>
      <c r="H180" s="50">
        <f>INDEX('Atual 2021 1'!J$5:J$857,MATCH($A180,('Atual 2021 1'!$Z$5:$Z$857),0))</f>
        <v>0</v>
      </c>
      <c r="I180" s="54">
        <f>INDEX('Antigo 2020 2'!J$5:J$857,MATCH($A180,('Atual 2021 1'!$Z$5:$Z$857),0))</f>
        <v>0</v>
      </c>
      <c r="J180" s="50">
        <f>INDEX('Atual 2021 1'!K$5:K$857,MATCH($A180,('Atual 2021 1'!$Z$5:$Z$857),0))</f>
        <v>10</v>
      </c>
      <c r="K180" s="54">
        <f>INDEX('Antigo 2020 2'!K$5:K$857,MATCH($A180,('Atual 2021 1'!$Z$5:$Z$857),0))</f>
        <v>200</v>
      </c>
      <c r="L180" s="50">
        <f>INDEX('Atual 2021 1'!L$5:L$857,MATCH($A180,('Atual 2021 1'!$Z$5:$Z$857),0))</f>
        <v>0</v>
      </c>
      <c r="M180" s="54">
        <f>INDEX('Antigo 2020 2'!L$5:L$857,MATCH($A180,('Atual 2021 1'!$Z$5:$Z$857),0))</f>
        <v>0</v>
      </c>
      <c r="N180" s="50">
        <f>INDEX('Atual 2021 1'!M$5:M$857,MATCH($A180,('Atual 2021 1'!$Z$5:$Z$857),0))</f>
        <v>0</v>
      </c>
      <c r="O180" s="54">
        <f>INDEX('Antigo 2020 2'!M$5:M$857,MATCH($A180,('Atual 2021 1'!$Z$5:$Z$857),0))</f>
        <v>0</v>
      </c>
      <c r="P180" s="50">
        <f>INDEX('Atual 2021 1'!N$5:N$857,MATCH($A180,('Atual 2021 1'!$Z$5:$Z$857),0))</f>
        <v>45</v>
      </c>
      <c r="Q180" s="54">
        <f>INDEX('Antigo 2020 2'!N$5:N$857,MATCH($A180,('Atual 2021 1'!$Z$5:$Z$857),0))</f>
        <v>90</v>
      </c>
      <c r="R180" s="50" t="str">
        <f>INDEX('Atual 2021 1'!O$5:O$857,MATCH($A180,('Atual 2021 1'!$Z$5:$Z$857),0))</f>
        <v>Não</v>
      </c>
      <c r="S180" s="54" t="str">
        <f>INDEX('Antigo 2020 2'!O$5:O$857,MATCH($A180,('Atual 2021 1'!$Z$5:$Z$857),0))</f>
        <v>Não</v>
      </c>
      <c r="T180" s="53" t="e">
        <f>INDEX('Atual 2021 1'!P$5:P$857,MATCH($A180,('Atual 2021 1'!$Z$5:$Z$857),0))</f>
        <v>#DIV/0!</v>
      </c>
      <c r="U180" s="55">
        <f>INDEX('Antigo 2020 2'!P$5:P$857,MATCH($A180,('Atual 2021 1'!$Z$5:$Z$857),0))</f>
        <v>1.4137391676443906E-3</v>
      </c>
    </row>
    <row r="181" spans="1:21">
      <c r="A181" s="16">
        <v>178</v>
      </c>
      <c r="B181" s="51">
        <f>INDEX('Atual 2021 1'!X$5:X$857,MATCH($A181,('Atual 2021 1'!$Z$5:$Z$857),0))</f>
        <v>0</v>
      </c>
      <c r="C181" s="57" t="str">
        <f>INDEX('Atual 2021 1'!A$5:A$857,MATCH($A181,('Atual 2021 1'!$Z$5:$Z$857),0))</f>
        <v>Chapada Gaúcha</v>
      </c>
      <c r="D181" s="50">
        <f>INDEX('Atual 2021 1'!H$5:H$857,MATCH($A181,('Atual 2021 1'!$Z$5:$Z$857),0))</f>
        <v>4750</v>
      </c>
      <c r="E181" s="54">
        <f>INDEX('Antigo 2020 2'!H$5:H$857,MATCH($A181,('Atual 2021 1'!$Z$5:$Z$857),0))</f>
        <v>4800</v>
      </c>
      <c r="F181" s="50">
        <f>INDEX('Atual 2021 1'!I$5:I$857,MATCH($A181,('Atual 2021 1'!$Z$5:$Z$857),0))</f>
        <v>100</v>
      </c>
      <c r="G181" s="54">
        <f>INDEX('Antigo 2020 2'!I$5:I$857,MATCH($A181,('Atual 2021 1'!$Z$5:$Z$857),0))</f>
        <v>496</v>
      </c>
      <c r="H181" s="50">
        <f>INDEX('Atual 2021 1'!J$5:J$857,MATCH($A181,('Atual 2021 1'!$Z$5:$Z$857),0))</f>
        <v>200</v>
      </c>
      <c r="I181" s="54">
        <f>INDEX('Antigo 2020 2'!J$5:J$857,MATCH($A181,('Atual 2021 1'!$Z$5:$Z$857),0))</f>
        <v>0</v>
      </c>
      <c r="J181" s="50">
        <f>INDEX('Atual 2021 1'!K$5:K$857,MATCH($A181,('Atual 2021 1'!$Z$5:$Z$857),0))</f>
        <v>150</v>
      </c>
      <c r="K181" s="54">
        <f>INDEX('Antigo 2020 2'!K$5:K$857,MATCH($A181,('Atual 2021 1'!$Z$5:$Z$857),0))</f>
        <v>12</v>
      </c>
      <c r="L181" s="50">
        <f>INDEX('Atual 2021 1'!L$5:L$857,MATCH($A181,('Atual 2021 1'!$Z$5:$Z$857),0))</f>
        <v>450</v>
      </c>
      <c r="M181" s="54">
        <f>INDEX('Antigo 2020 2'!L$5:L$857,MATCH($A181,('Atual 2021 1'!$Z$5:$Z$857),0))</f>
        <v>0</v>
      </c>
      <c r="N181" s="50">
        <f>INDEX('Atual 2021 1'!M$5:M$857,MATCH($A181,('Atual 2021 1'!$Z$5:$Z$857),0))</f>
        <v>100</v>
      </c>
      <c r="O181" s="54">
        <f>INDEX('Antigo 2020 2'!M$5:M$857,MATCH($A181,('Atual 2021 1'!$Z$5:$Z$857),0))</f>
        <v>0</v>
      </c>
      <c r="P181" s="50">
        <f>INDEX('Atual 2021 1'!N$5:N$857,MATCH($A181,('Atual 2021 1'!$Z$5:$Z$857),0))</f>
        <v>110</v>
      </c>
      <c r="Q181" s="54">
        <f>INDEX('Antigo 2020 2'!N$5:N$857,MATCH($A181,('Atual 2021 1'!$Z$5:$Z$857),0))</f>
        <v>110</v>
      </c>
      <c r="R181" s="50" t="str">
        <f>INDEX('Atual 2021 1'!O$5:O$857,MATCH($A181,('Atual 2021 1'!$Z$5:$Z$857),0))</f>
        <v>Sim</v>
      </c>
      <c r="S181" s="54" t="str">
        <f>INDEX('Antigo 2020 2'!O$5:O$857,MATCH($A181,('Atual 2021 1'!$Z$5:$Z$857),0))</f>
        <v>Sim</v>
      </c>
      <c r="T181" s="53" t="e">
        <f>INDEX('Atual 2021 1'!P$5:P$857,MATCH($A181,('Atual 2021 1'!$Z$5:$Z$857),0))</f>
        <v>#DIV/0!</v>
      </c>
      <c r="U181" s="55">
        <f>INDEX('Antigo 2020 2'!P$5:P$857,MATCH($A181,('Atual 2021 1'!$Z$5:$Z$857),0))</f>
        <v>3.0068816673798175E-3</v>
      </c>
    </row>
    <row r="182" spans="1:21">
      <c r="A182" s="16">
        <v>179</v>
      </c>
      <c r="B182" s="51">
        <f>INDEX('Atual 2021 1'!X$5:X$857,MATCH($A182,('Atual 2021 1'!$Z$5:$Z$857),0))</f>
        <v>0</v>
      </c>
      <c r="C182" s="57" t="str">
        <f>INDEX('Atual 2021 1'!A$5:A$857,MATCH($A182,('Atual 2021 1'!$Z$5:$Z$857),0))</f>
        <v>Chiador</v>
      </c>
      <c r="D182" s="50">
        <f>INDEX('Atual 2021 1'!H$5:H$857,MATCH($A182,('Atual 2021 1'!$Z$5:$Z$857),0))</f>
        <v>65</v>
      </c>
      <c r="E182" s="54">
        <f>INDEX('Antigo 2020 2'!H$5:H$857,MATCH($A182,('Atual 2021 1'!$Z$5:$Z$857),0))</f>
        <v>65</v>
      </c>
      <c r="F182" s="50">
        <f>INDEX('Atual 2021 1'!I$5:I$857,MATCH($A182,('Atual 2021 1'!$Z$5:$Z$857),0))</f>
        <v>0</v>
      </c>
      <c r="G182" s="54" t="str">
        <f>INDEX('Antigo 2020 2'!I$5:I$857,MATCH($A182,('Atual 2021 1'!$Z$5:$Z$857),0))</f>
        <v/>
      </c>
      <c r="H182" s="50">
        <f>INDEX('Atual 2021 1'!J$5:J$857,MATCH($A182,('Atual 2021 1'!$Z$5:$Z$857),0))</f>
        <v>0</v>
      </c>
      <c r="I182" s="54">
        <f>INDEX('Antigo 2020 2'!J$5:J$857,MATCH($A182,('Atual 2021 1'!$Z$5:$Z$857),0))</f>
        <v>0</v>
      </c>
      <c r="J182" s="50">
        <f>INDEX('Atual 2021 1'!K$5:K$857,MATCH($A182,('Atual 2021 1'!$Z$5:$Z$857),0))</f>
        <v>62</v>
      </c>
      <c r="K182" s="54">
        <f>INDEX('Antigo 2020 2'!K$5:K$857,MATCH($A182,('Atual 2021 1'!$Z$5:$Z$857),0))</f>
        <v>23</v>
      </c>
      <c r="L182" s="50">
        <f>INDEX('Atual 2021 1'!L$5:L$857,MATCH($A182,('Atual 2021 1'!$Z$5:$Z$857),0))</f>
        <v>0</v>
      </c>
      <c r="M182" s="54">
        <f>INDEX('Antigo 2020 2'!L$5:L$857,MATCH($A182,('Atual 2021 1'!$Z$5:$Z$857),0))</f>
        <v>0</v>
      </c>
      <c r="N182" s="50">
        <f>INDEX('Atual 2021 1'!M$5:M$857,MATCH($A182,('Atual 2021 1'!$Z$5:$Z$857),0))</f>
        <v>0</v>
      </c>
      <c r="O182" s="54">
        <f>INDEX('Antigo 2020 2'!M$5:M$857,MATCH($A182,('Atual 2021 1'!$Z$5:$Z$857),0))</f>
        <v>0</v>
      </c>
      <c r="P182" s="50">
        <f>INDEX('Atual 2021 1'!N$5:N$857,MATCH($A182,('Atual 2021 1'!$Z$5:$Z$857),0))</f>
        <v>0</v>
      </c>
      <c r="Q182" s="54">
        <f>INDEX('Antigo 2020 2'!N$5:N$857,MATCH($A182,('Atual 2021 1'!$Z$5:$Z$857),0))</f>
        <v>0</v>
      </c>
      <c r="R182" s="50" t="str">
        <f>INDEX('Atual 2021 1'!O$5:O$857,MATCH($A182,('Atual 2021 1'!$Z$5:$Z$857),0))</f>
        <v>Não</v>
      </c>
      <c r="S182" s="54" t="str">
        <f>INDEX('Antigo 2020 2'!O$5:O$857,MATCH($A182,('Atual 2021 1'!$Z$5:$Z$857),0))</f>
        <v>Não</v>
      </c>
      <c r="T182" s="53" t="e">
        <f>INDEX('Atual 2021 1'!P$5:P$857,MATCH($A182,('Atual 2021 1'!$Z$5:$Z$857),0))</f>
        <v>#DIV/0!</v>
      </c>
      <c r="U182" s="55">
        <f>INDEX('Antigo 2020 2'!P$5:P$857,MATCH($A182,('Atual 2021 1'!$Z$5:$Z$857),0))</f>
        <v>2.2567428292464531E-4</v>
      </c>
    </row>
    <row r="183" spans="1:21">
      <c r="A183" s="16">
        <v>180</v>
      </c>
      <c r="B183" s="51">
        <f>INDEX('Atual 2021 1'!X$5:X$857,MATCH($A183,('Atual 2021 1'!$Z$5:$Z$857),0))</f>
        <v>0</v>
      </c>
      <c r="C183" s="57" t="str">
        <f>INDEX('Atual 2021 1'!A$5:A$857,MATCH($A183,('Atual 2021 1'!$Z$5:$Z$857),0))</f>
        <v>Cipotânea</v>
      </c>
      <c r="D183" s="50">
        <f>INDEX('Atual 2021 1'!H$5:H$857,MATCH($A183,('Atual 2021 1'!$Z$5:$Z$857),0))</f>
        <v>640</v>
      </c>
      <c r="E183" s="54">
        <f>INDEX('Antigo 2020 2'!H$5:H$857,MATCH($A183,('Atual 2021 1'!$Z$5:$Z$857),0))</f>
        <v>640</v>
      </c>
      <c r="F183" s="50">
        <f>INDEX('Atual 2021 1'!I$5:I$857,MATCH($A183,('Atual 2021 1'!$Z$5:$Z$857),0))</f>
        <v>139</v>
      </c>
      <c r="G183" s="54">
        <f>INDEX('Antigo 2020 2'!I$5:I$857,MATCH($A183,('Atual 2021 1'!$Z$5:$Z$857),0))</f>
        <v>287</v>
      </c>
      <c r="H183" s="50">
        <f>INDEX('Atual 2021 1'!J$5:J$857,MATCH($A183,('Atual 2021 1'!$Z$5:$Z$857),0))</f>
        <v>0</v>
      </c>
      <c r="I183" s="54">
        <f>INDEX('Antigo 2020 2'!J$5:J$857,MATCH($A183,('Atual 2021 1'!$Z$5:$Z$857),0))</f>
        <v>0</v>
      </c>
      <c r="J183" s="50">
        <f>INDEX('Atual 2021 1'!K$5:K$857,MATCH($A183,('Atual 2021 1'!$Z$5:$Z$857),0))</f>
        <v>0</v>
      </c>
      <c r="K183" s="54">
        <f>INDEX('Antigo 2020 2'!K$5:K$857,MATCH($A183,('Atual 2021 1'!$Z$5:$Z$857),0))</f>
        <v>182</v>
      </c>
      <c r="L183" s="50">
        <f>INDEX('Atual 2021 1'!L$5:L$857,MATCH($A183,('Atual 2021 1'!$Z$5:$Z$857),0))</f>
        <v>0</v>
      </c>
      <c r="M183" s="54">
        <f>INDEX('Antigo 2020 2'!L$5:L$857,MATCH($A183,('Atual 2021 1'!$Z$5:$Z$857),0))</f>
        <v>0</v>
      </c>
      <c r="N183" s="50">
        <f>INDEX('Atual 2021 1'!M$5:M$857,MATCH($A183,('Atual 2021 1'!$Z$5:$Z$857),0))</f>
        <v>0</v>
      </c>
      <c r="O183" s="54">
        <f>INDEX('Antigo 2020 2'!M$5:M$857,MATCH($A183,('Atual 2021 1'!$Z$5:$Z$857),0))</f>
        <v>0</v>
      </c>
      <c r="P183" s="50">
        <f>INDEX('Atual 2021 1'!N$5:N$857,MATCH($A183,('Atual 2021 1'!$Z$5:$Z$857),0))</f>
        <v>0</v>
      </c>
      <c r="Q183" s="54">
        <f>INDEX('Antigo 2020 2'!N$5:N$857,MATCH($A183,('Atual 2021 1'!$Z$5:$Z$857),0))</f>
        <v>0</v>
      </c>
      <c r="R183" s="50" t="str">
        <f>INDEX('Atual 2021 1'!O$5:O$857,MATCH($A183,('Atual 2021 1'!$Z$5:$Z$857),0))</f>
        <v>Não</v>
      </c>
      <c r="S183" s="54" t="str">
        <f>INDEX('Antigo 2020 2'!O$5:O$857,MATCH($A183,('Atual 2021 1'!$Z$5:$Z$857),0))</f>
        <v>Não</v>
      </c>
      <c r="T183" s="53" t="e">
        <f>INDEX('Atual 2021 1'!P$5:P$857,MATCH($A183,('Atual 2021 1'!$Z$5:$Z$857),0))</f>
        <v>#DIV/0!</v>
      </c>
      <c r="U183" s="55">
        <f>INDEX('Antigo 2020 2'!P$5:P$857,MATCH($A183,('Atual 2021 1'!$Z$5:$Z$857),0))</f>
        <v>4.6609715534073643E-4</v>
      </c>
    </row>
    <row r="184" spans="1:21">
      <c r="A184" s="16">
        <v>181</v>
      </c>
      <c r="B184" s="51">
        <f>INDEX('Atual 2021 1'!X$5:X$857,MATCH($A184,('Atual 2021 1'!$Z$5:$Z$857),0))</f>
        <v>0</v>
      </c>
      <c r="C184" s="57" t="str">
        <f>INDEX('Atual 2021 1'!A$5:A$857,MATCH($A184,('Atual 2021 1'!$Z$5:$Z$857),0))</f>
        <v>Claraval</v>
      </c>
      <c r="D184" s="50">
        <f>INDEX('Atual 2021 1'!H$5:H$857,MATCH($A184,('Atual 2021 1'!$Z$5:$Z$857),0))</f>
        <v>600</v>
      </c>
      <c r="E184" s="54">
        <f>INDEX('Antigo 2020 2'!H$5:H$857,MATCH($A184,('Atual 2021 1'!$Z$5:$Z$857),0))</f>
        <v>600</v>
      </c>
      <c r="F184" s="50">
        <f>INDEX('Atual 2021 1'!I$5:I$857,MATCH($A184,('Atual 2021 1'!$Z$5:$Z$857),0))</f>
        <v>259</v>
      </c>
      <c r="G184" s="54">
        <f>INDEX('Antigo 2020 2'!I$5:I$857,MATCH($A184,('Atual 2021 1'!$Z$5:$Z$857),0))</f>
        <v>528</v>
      </c>
      <c r="H184" s="50">
        <f>INDEX('Atual 2021 1'!J$5:J$857,MATCH($A184,('Atual 2021 1'!$Z$5:$Z$857),0))</f>
        <v>0</v>
      </c>
      <c r="I184" s="54">
        <f>INDEX('Antigo 2020 2'!J$5:J$857,MATCH($A184,('Atual 2021 1'!$Z$5:$Z$857),0))</f>
        <v>0</v>
      </c>
      <c r="J184" s="50">
        <f>INDEX('Atual 2021 1'!K$5:K$857,MATCH($A184,('Atual 2021 1'!$Z$5:$Z$857),0))</f>
        <v>60</v>
      </c>
      <c r="K184" s="54">
        <f>INDEX('Antigo 2020 2'!K$5:K$857,MATCH($A184,('Atual 2021 1'!$Z$5:$Z$857),0))</f>
        <v>0</v>
      </c>
      <c r="L184" s="50">
        <f>INDEX('Atual 2021 1'!L$5:L$857,MATCH($A184,('Atual 2021 1'!$Z$5:$Z$857),0))</f>
        <v>0</v>
      </c>
      <c r="M184" s="54">
        <f>INDEX('Antigo 2020 2'!L$5:L$857,MATCH($A184,('Atual 2021 1'!$Z$5:$Z$857),0))</f>
        <v>0</v>
      </c>
      <c r="N184" s="50">
        <f>INDEX('Atual 2021 1'!M$5:M$857,MATCH($A184,('Atual 2021 1'!$Z$5:$Z$857),0))</f>
        <v>0</v>
      </c>
      <c r="O184" s="54">
        <f>INDEX('Antigo 2020 2'!M$5:M$857,MATCH($A184,('Atual 2021 1'!$Z$5:$Z$857),0))</f>
        <v>0</v>
      </c>
      <c r="P184" s="50">
        <f>INDEX('Atual 2021 1'!N$5:N$857,MATCH($A184,('Atual 2021 1'!$Z$5:$Z$857),0))</f>
        <v>12</v>
      </c>
      <c r="Q184" s="54">
        <f>INDEX('Antigo 2020 2'!N$5:N$857,MATCH($A184,('Atual 2021 1'!$Z$5:$Z$857),0))</f>
        <v>0</v>
      </c>
      <c r="R184" s="50" t="str">
        <f>INDEX('Atual 2021 1'!O$5:O$857,MATCH($A184,('Atual 2021 1'!$Z$5:$Z$857),0))</f>
        <v>Não</v>
      </c>
      <c r="S184" s="54" t="str">
        <f>INDEX('Antigo 2020 2'!O$5:O$857,MATCH($A184,('Atual 2021 1'!$Z$5:$Z$857),0))</f>
        <v>Não</v>
      </c>
      <c r="T184" s="53" t="e">
        <f>INDEX('Atual 2021 1'!P$5:P$857,MATCH($A184,('Atual 2021 1'!$Z$5:$Z$857),0))</f>
        <v>#DIV/0!</v>
      </c>
      <c r="U184" s="55">
        <f>INDEX('Antigo 2020 2'!P$5:P$857,MATCH($A184,('Atual 2021 1'!$Z$5:$Z$857),0))</f>
        <v>5.5883550155440471E-4</v>
      </c>
    </row>
    <row r="185" spans="1:21">
      <c r="A185" s="16">
        <v>182</v>
      </c>
      <c r="B185" s="51">
        <f>INDEX('Atual 2021 1'!X$5:X$857,MATCH($A185,('Atual 2021 1'!$Z$5:$Z$857),0))</f>
        <v>0</v>
      </c>
      <c r="C185" s="57" t="str">
        <f>INDEX('Atual 2021 1'!A$5:A$857,MATCH($A185,('Atual 2021 1'!$Z$5:$Z$857),0))</f>
        <v>Claro dos Poções</v>
      </c>
      <c r="D185" s="50">
        <f>INDEX('Atual 2021 1'!H$5:H$857,MATCH($A185,('Atual 2021 1'!$Z$5:$Z$857),0))</f>
        <v>1200</v>
      </c>
      <c r="E185" s="54">
        <f>INDEX('Antigo 2020 2'!H$5:H$857,MATCH($A185,('Atual 2021 1'!$Z$5:$Z$857),0))</f>
        <v>1200</v>
      </c>
      <c r="F185" s="50">
        <f>INDEX('Atual 2021 1'!I$5:I$857,MATCH($A185,('Atual 2021 1'!$Z$5:$Z$857),0))</f>
        <v>353</v>
      </c>
      <c r="G185" s="54">
        <f>INDEX('Antigo 2020 2'!I$5:I$857,MATCH($A185,('Atual 2021 1'!$Z$5:$Z$857),0))</f>
        <v>886</v>
      </c>
      <c r="H185" s="50">
        <f>INDEX('Atual 2021 1'!J$5:J$857,MATCH($A185,('Atual 2021 1'!$Z$5:$Z$857),0))</f>
        <v>0</v>
      </c>
      <c r="I185" s="54">
        <f>INDEX('Antigo 2020 2'!J$5:J$857,MATCH($A185,('Atual 2021 1'!$Z$5:$Z$857),0))</f>
        <v>0</v>
      </c>
      <c r="J185" s="50">
        <f>INDEX('Atual 2021 1'!K$5:K$857,MATCH($A185,('Atual 2021 1'!$Z$5:$Z$857),0))</f>
        <v>58</v>
      </c>
      <c r="K185" s="54">
        <f>INDEX('Antigo 2020 2'!K$5:K$857,MATCH($A185,('Atual 2021 1'!$Z$5:$Z$857),0))</f>
        <v>385</v>
      </c>
      <c r="L185" s="50">
        <f>INDEX('Atual 2021 1'!L$5:L$857,MATCH($A185,('Atual 2021 1'!$Z$5:$Z$857),0))</f>
        <v>0</v>
      </c>
      <c r="M185" s="54">
        <f>INDEX('Antigo 2020 2'!L$5:L$857,MATCH($A185,('Atual 2021 1'!$Z$5:$Z$857),0))</f>
        <v>125</v>
      </c>
      <c r="N185" s="50">
        <f>INDEX('Atual 2021 1'!M$5:M$857,MATCH($A185,('Atual 2021 1'!$Z$5:$Z$857),0))</f>
        <v>0</v>
      </c>
      <c r="O185" s="54">
        <f>INDEX('Antigo 2020 2'!M$5:M$857,MATCH($A185,('Atual 2021 1'!$Z$5:$Z$857),0))</f>
        <v>0</v>
      </c>
      <c r="P185" s="50">
        <f>INDEX('Atual 2021 1'!N$5:N$857,MATCH($A185,('Atual 2021 1'!$Z$5:$Z$857),0))</f>
        <v>50</v>
      </c>
      <c r="Q185" s="54">
        <f>INDEX('Antigo 2020 2'!N$5:N$857,MATCH($A185,('Atual 2021 1'!$Z$5:$Z$857),0))</f>
        <v>80</v>
      </c>
      <c r="R185" s="50" t="str">
        <f>INDEX('Atual 2021 1'!O$5:O$857,MATCH($A185,('Atual 2021 1'!$Z$5:$Z$857),0))</f>
        <v>Sim</v>
      </c>
      <c r="S185" s="54" t="str">
        <f>INDEX('Antigo 2020 2'!O$5:O$857,MATCH($A185,('Atual 2021 1'!$Z$5:$Z$857),0))</f>
        <v>Sim</v>
      </c>
      <c r="T185" s="53" t="e">
        <f>INDEX('Atual 2021 1'!P$5:P$857,MATCH($A185,('Atual 2021 1'!$Z$5:$Z$857),0))</f>
        <v>#DIV/0!</v>
      </c>
      <c r="U185" s="55">
        <f>INDEX('Antigo 2020 2'!P$5:P$857,MATCH($A185,('Atual 2021 1'!$Z$5:$Z$857),0))</f>
        <v>1.535995668584488E-3</v>
      </c>
    </row>
    <row r="186" spans="1:21">
      <c r="A186" s="16">
        <v>183</v>
      </c>
      <c r="B186" s="51">
        <f>INDEX('Atual 2021 1'!X$5:X$857,MATCH($A186,('Atual 2021 1'!$Z$5:$Z$857),0))</f>
        <v>0</v>
      </c>
      <c r="C186" s="57" t="str">
        <f>INDEX('Atual 2021 1'!A$5:A$857,MATCH($A186,('Atual 2021 1'!$Z$5:$Z$857),0))</f>
        <v>Cláudio</v>
      </c>
      <c r="D186" s="50">
        <f>INDEX('Atual 2021 1'!H$5:H$857,MATCH($A186,('Atual 2021 1'!$Z$5:$Z$857),0))</f>
        <v>1047</v>
      </c>
      <c r="E186" s="54">
        <f>INDEX('Antigo 2020 2'!H$5:H$857,MATCH($A186,('Atual 2021 1'!$Z$5:$Z$857),0))</f>
        <v>1810</v>
      </c>
      <c r="F186" s="50">
        <f>INDEX('Atual 2021 1'!I$5:I$857,MATCH($A186,('Atual 2021 1'!$Z$5:$Z$857),0))</f>
        <v>136</v>
      </c>
      <c r="G186" s="54">
        <f>INDEX('Antigo 2020 2'!I$5:I$857,MATCH($A186,('Atual 2021 1'!$Z$5:$Z$857),0))</f>
        <v>235</v>
      </c>
      <c r="H186" s="50">
        <f>INDEX('Atual 2021 1'!J$5:J$857,MATCH($A186,('Atual 2021 1'!$Z$5:$Z$857),0))</f>
        <v>0</v>
      </c>
      <c r="I186" s="54">
        <f>INDEX('Antigo 2020 2'!J$5:J$857,MATCH($A186,('Atual 2021 1'!$Z$5:$Z$857),0))</f>
        <v>0</v>
      </c>
      <c r="J186" s="50">
        <f>INDEX('Atual 2021 1'!K$5:K$857,MATCH($A186,('Atual 2021 1'!$Z$5:$Z$857),0))</f>
        <v>13</v>
      </c>
      <c r="K186" s="54">
        <f>INDEX('Antigo 2020 2'!K$5:K$857,MATCH($A186,('Atual 2021 1'!$Z$5:$Z$857),0))</f>
        <v>15</v>
      </c>
      <c r="L186" s="50">
        <f>INDEX('Atual 2021 1'!L$5:L$857,MATCH($A186,('Atual 2021 1'!$Z$5:$Z$857),0))</f>
        <v>0</v>
      </c>
      <c r="M186" s="54">
        <f>INDEX('Antigo 2020 2'!L$5:L$857,MATCH($A186,('Atual 2021 1'!$Z$5:$Z$857),0))</f>
        <v>0</v>
      </c>
      <c r="N186" s="50">
        <f>INDEX('Atual 2021 1'!M$5:M$857,MATCH($A186,('Atual 2021 1'!$Z$5:$Z$857),0))</f>
        <v>0</v>
      </c>
      <c r="O186" s="54">
        <f>INDEX('Antigo 2020 2'!M$5:M$857,MATCH($A186,('Atual 2021 1'!$Z$5:$Z$857),0))</f>
        <v>0</v>
      </c>
      <c r="P186" s="50">
        <f>INDEX('Atual 2021 1'!N$5:N$857,MATCH($A186,('Atual 2021 1'!$Z$5:$Z$857),0))</f>
        <v>24</v>
      </c>
      <c r="Q186" s="54">
        <f>INDEX('Antigo 2020 2'!N$5:N$857,MATCH($A186,('Atual 2021 1'!$Z$5:$Z$857),0))</f>
        <v>21</v>
      </c>
      <c r="R186" s="50" t="str">
        <f>INDEX('Atual 2021 1'!O$5:O$857,MATCH($A186,('Atual 2021 1'!$Z$5:$Z$857),0))</f>
        <v>Sim</v>
      </c>
      <c r="S186" s="54" t="str">
        <f>INDEX('Antigo 2020 2'!O$5:O$857,MATCH($A186,('Atual 2021 1'!$Z$5:$Z$857),0))</f>
        <v>Sim</v>
      </c>
      <c r="T186" s="53" t="e">
        <f>INDEX('Atual 2021 1'!P$5:P$857,MATCH($A186,('Atual 2021 1'!$Z$5:$Z$857),0))</f>
        <v>#DIV/0!</v>
      </c>
      <c r="U186" s="55">
        <f>INDEX('Antigo 2020 2'!P$5:P$857,MATCH($A186,('Atual 2021 1'!$Z$5:$Z$857),0))</f>
        <v>8.8737095473836027E-4</v>
      </c>
    </row>
    <row r="187" spans="1:21">
      <c r="A187" s="16">
        <v>184</v>
      </c>
      <c r="B187" s="51">
        <f>INDEX('Atual 2021 1'!X$5:X$857,MATCH($A187,('Atual 2021 1'!$Z$5:$Z$857),0))</f>
        <v>0</v>
      </c>
      <c r="C187" s="57" t="str">
        <f>INDEX('Atual 2021 1'!A$5:A$857,MATCH($A187,('Atual 2021 1'!$Z$5:$Z$857),0))</f>
        <v>Coimbra</v>
      </c>
      <c r="D187" s="50">
        <f>INDEX('Atual 2021 1'!H$5:H$857,MATCH($A187,('Atual 2021 1'!$Z$5:$Z$857),0))</f>
        <v>1576</v>
      </c>
      <c r="E187" s="54">
        <f>INDEX('Antigo 2020 2'!H$5:H$857,MATCH($A187,('Atual 2021 1'!$Z$5:$Z$857),0))</f>
        <v>1576</v>
      </c>
      <c r="F187" s="50">
        <f>INDEX('Atual 2021 1'!I$5:I$857,MATCH($A187,('Atual 2021 1'!$Z$5:$Z$857),0))</f>
        <v>242</v>
      </c>
      <c r="G187" s="54">
        <f>INDEX('Antigo 2020 2'!I$5:I$857,MATCH($A187,('Atual 2021 1'!$Z$5:$Z$857),0))</f>
        <v>267</v>
      </c>
      <c r="H187" s="50">
        <f>INDEX('Atual 2021 1'!J$5:J$857,MATCH($A187,('Atual 2021 1'!$Z$5:$Z$857),0))</f>
        <v>0</v>
      </c>
      <c r="I187" s="54">
        <f>INDEX('Antigo 2020 2'!J$5:J$857,MATCH($A187,('Atual 2021 1'!$Z$5:$Z$857),0))</f>
        <v>0</v>
      </c>
      <c r="J187" s="50">
        <f>INDEX('Atual 2021 1'!K$5:K$857,MATCH($A187,('Atual 2021 1'!$Z$5:$Z$857),0))</f>
        <v>100</v>
      </c>
      <c r="K187" s="54">
        <f>INDEX('Antigo 2020 2'!K$5:K$857,MATCH($A187,('Atual 2021 1'!$Z$5:$Z$857),0))</f>
        <v>300</v>
      </c>
      <c r="L187" s="50">
        <f>INDEX('Atual 2021 1'!L$5:L$857,MATCH($A187,('Atual 2021 1'!$Z$5:$Z$857),0))</f>
        <v>0</v>
      </c>
      <c r="M187" s="54">
        <f>INDEX('Antigo 2020 2'!L$5:L$857,MATCH($A187,('Atual 2021 1'!$Z$5:$Z$857),0))</f>
        <v>0</v>
      </c>
      <c r="N187" s="50">
        <f>INDEX('Atual 2021 1'!M$5:M$857,MATCH($A187,('Atual 2021 1'!$Z$5:$Z$857),0))</f>
        <v>0</v>
      </c>
      <c r="O187" s="54">
        <f>INDEX('Antigo 2020 2'!M$5:M$857,MATCH($A187,('Atual 2021 1'!$Z$5:$Z$857),0))</f>
        <v>0</v>
      </c>
      <c r="P187" s="50">
        <f>INDEX('Atual 2021 1'!N$5:N$857,MATCH($A187,('Atual 2021 1'!$Z$5:$Z$857),0))</f>
        <v>30</v>
      </c>
      <c r="Q187" s="54">
        <f>INDEX('Antigo 2020 2'!N$5:N$857,MATCH($A187,('Atual 2021 1'!$Z$5:$Z$857),0))</f>
        <v>30</v>
      </c>
      <c r="R187" s="50" t="str">
        <f>INDEX('Atual 2021 1'!O$5:O$857,MATCH($A187,('Atual 2021 1'!$Z$5:$Z$857),0))</f>
        <v>Não</v>
      </c>
      <c r="S187" s="54" t="str">
        <f>INDEX('Antigo 2020 2'!O$5:O$857,MATCH($A187,('Atual 2021 1'!$Z$5:$Z$857),0))</f>
        <v>Não</v>
      </c>
      <c r="T187" s="53" t="e">
        <f>INDEX('Atual 2021 1'!P$5:P$857,MATCH($A187,('Atual 2021 1'!$Z$5:$Z$857),0))</f>
        <v>#DIV/0!</v>
      </c>
      <c r="U187" s="55">
        <f>INDEX('Antigo 2020 2'!P$5:P$857,MATCH($A187,('Atual 2021 1'!$Z$5:$Z$857),0))</f>
        <v>8.3159787667865242E-4</v>
      </c>
    </row>
    <row r="188" spans="1:21">
      <c r="A188" s="16">
        <v>185</v>
      </c>
      <c r="B188" s="51">
        <f>INDEX('Atual 2021 1'!X$5:X$857,MATCH($A188,('Atual 2021 1'!$Z$5:$Z$857),0))</f>
        <v>0</v>
      </c>
      <c r="C188" s="57" t="str">
        <f>INDEX('Atual 2021 1'!A$5:A$857,MATCH($A188,('Atual 2021 1'!$Z$5:$Z$857),0))</f>
        <v>Coluna</v>
      </c>
      <c r="D188" s="50">
        <f>INDEX('Atual 2021 1'!H$5:H$857,MATCH($A188,('Atual 2021 1'!$Z$5:$Z$857),0))</f>
        <v>950</v>
      </c>
      <c r="E188" s="54">
        <f>INDEX('Antigo 2020 2'!H$5:H$857,MATCH($A188,('Atual 2021 1'!$Z$5:$Z$857),0))</f>
        <v>950</v>
      </c>
      <c r="F188" s="50">
        <f>INDEX('Atual 2021 1'!I$5:I$857,MATCH($A188,('Atual 2021 1'!$Z$5:$Z$857),0))</f>
        <v>31</v>
      </c>
      <c r="G188" s="54">
        <f>INDEX('Antigo 2020 2'!I$5:I$857,MATCH($A188,('Atual 2021 1'!$Z$5:$Z$857),0))</f>
        <v>114</v>
      </c>
      <c r="H188" s="50">
        <f>INDEX('Atual 2021 1'!J$5:J$857,MATCH($A188,('Atual 2021 1'!$Z$5:$Z$857),0))</f>
        <v>0</v>
      </c>
      <c r="I188" s="54">
        <f>INDEX('Antigo 2020 2'!J$5:J$857,MATCH($A188,('Atual 2021 1'!$Z$5:$Z$857),0))</f>
        <v>0</v>
      </c>
      <c r="J188" s="50">
        <f>INDEX('Atual 2021 1'!K$5:K$857,MATCH($A188,('Atual 2021 1'!$Z$5:$Z$857),0))</f>
        <v>0</v>
      </c>
      <c r="K188" s="54">
        <f>INDEX('Antigo 2020 2'!K$5:K$857,MATCH($A188,('Atual 2021 1'!$Z$5:$Z$857),0))</f>
        <v>0</v>
      </c>
      <c r="L188" s="50">
        <f>INDEX('Atual 2021 1'!L$5:L$857,MATCH($A188,('Atual 2021 1'!$Z$5:$Z$857),0))</f>
        <v>0</v>
      </c>
      <c r="M188" s="54">
        <f>INDEX('Antigo 2020 2'!L$5:L$857,MATCH($A188,('Atual 2021 1'!$Z$5:$Z$857),0))</f>
        <v>0</v>
      </c>
      <c r="N188" s="50">
        <f>INDEX('Atual 2021 1'!M$5:M$857,MATCH($A188,('Atual 2021 1'!$Z$5:$Z$857),0))</f>
        <v>0</v>
      </c>
      <c r="O188" s="54">
        <f>INDEX('Antigo 2020 2'!M$5:M$857,MATCH($A188,('Atual 2021 1'!$Z$5:$Z$857),0))</f>
        <v>0</v>
      </c>
      <c r="P188" s="50">
        <f>INDEX('Atual 2021 1'!N$5:N$857,MATCH($A188,('Atual 2021 1'!$Z$5:$Z$857),0))</f>
        <v>25</v>
      </c>
      <c r="Q188" s="54">
        <f>INDEX('Antigo 2020 2'!N$5:N$857,MATCH($A188,('Atual 2021 1'!$Z$5:$Z$857),0))</f>
        <v>25</v>
      </c>
      <c r="R188" s="50" t="str">
        <f>INDEX('Atual 2021 1'!O$5:O$857,MATCH($A188,('Atual 2021 1'!$Z$5:$Z$857),0))</f>
        <v>Sim</v>
      </c>
      <c r="S188" s="54" t="str">
        <f>INDEX('Antigo 2020 2'!O$5:O$857,MATCH($A188,('Atual 2021 1'!$Z$5:$Z$857),0))</f>
        <v>Sim</v>
      </c>
      <c r="T188" s="53" t="e">
        <f>INDEX('Atual 2021 1'!P$5:P$857,MATCH($A188,('Atual 2021 1'!$Z$5:$Z$857),0))</f>
        <v>#DIV/0!</v>
      </c>
      <c r="U188" s="55">
        <f>INDEX('Antigo 2020 2'!P$5:P$857,MATCH($A188,('Atual 2021 1'!$Z$5:$Z$857),0))</f>
        <v>7.3554112592714267E-4</v>
      </c>
    </row>
    <row r="189" spans="1:21">
      <c r="A189" s="16">
        <v>186</v>
      </c>
      <c r="B189" s="51">
        <f>INDEX('Atual 2021 1'!X$5:X$857,MATCH($A189,('Atual 2021 1'!$Z$5:$Z$857),0))</f>
        <v>0</v>
      </c>
      <c r="C189" s="57" t="str">
        <f>INDEX('Atual 2021 1'!A$5:A$857,MATCH($A189,('Atual 2021 1'!$Z$5:$Z$857),0))</f>
        <v>Comendador Gomes</v>
      </c>
      <c r="D189" s="50">
        <f>INDEX('Atual 2021 1'!H$5:H$857,MATCH($A189,('Atual 2021 1'!$Z$5:$Z$857),0))</f>
        <v>750</v>
      </c>
      <c r="E189" s="54">
        <f>INDEX('Antigo 2020 2'!H$5:H$857,MATCH($A189,('Atual 2021 1'!$Z$5:$Z$857),0))</f>
        <v>750</v>
      </c>
      <c r="F189" s="50">
        <f>INDEX('Atual 2021 1'!I$5:I$857,MATCH($A189,('Atual 2021 1'!$Z$5:$Z$857),0))</f>
        <v>24</v>
      </c>
      <c r="G189" s="54">
        <f>INDEX('Antigo 2020 2'!I$5:I$857,MATCH($A189,('Atual 2021 1'!$Z$5:$Z$857),0))</f>
        <v>268</v>
      </c>
      <c r="H189" s="50">
        <f>INDEX('Atual 2021 1'!J$5:J$857,MATCH($A189,('Atual 2021 1'!$Z$5:$Z$857),0))</f>
        <v>0</v>
      </c>
      <c r="I189" s="54">
        <f>INDEX('Antigo 2020 2'!J$5:J$857,MATCH($A189,('Atual 2021 1'!$Z$5:$Z$857),0))</f>
        <v>0</v>
      </c>
      <c r="J189" s="50">
        <f>INDEX('Atual 2021 1'!K$5:K$857,MATCH($A189,('Atual 2021 1'!$Z$5:$Z$857),0))</f>
        <v>35</v>
      </c>
      <c r="K189" s="54">
        <f>INDEX('Antigo 2020 2'!K$5:K$857,MATCH($A189,('Atual 2021 1'!$Z$5:$Z$857),0))</f>
        <v>35</v>
      </c>
      <c r="L189" s="50">
        <f>INDEX('Atual 2021 1'!L$5:L$857,MATCH($A189,('Atual 2021 1'!$Z$5:$Z$857),0))</f>
        <v>0</v>
      </c>
      <c r="M189" s="54">
        <f>INDEX('Antigo 2020 2'!L$5:L$857,MATCH($A189,('Atual 2021 1'!$Z$5:$Z$857),0))</f>
        <v>0</v>
      </c>
      <c r="N189" s="50">
        <f>INDEX('Atual 2021 1'!M$5:M$857,MATCH($A189,('Atual 2021 1'!$Z$5:$Z$857),0))</f>
        <v>0</v>
      </c>
      <c r="O189" s="54">
        <f>INDEX('Antigo 2020 2'!M$5:M$857,MATCH($A189,('Atual 2021 1'!$Z$5:$Z$857),0))</f>
        <v>0</v>
      </c>
      <c r="P189" s="50">
        <f>INDEX('Atual 2021 1'!N$5:N$857,MATCH($A189,('Atual 2021 1'!$Z$5:$Z$857),0))</f>
        <v>10</v>
      </c>
      <c r="Q189" s="54">
        <f>INDEX('Antigo 2020 2'!N$5:N$857,MATCH($A189,('Atual 2021 1'!$Z$5:$Z$857),0))</f>
        <v>15</v>
      </c>
      <c r="R189" s="50" t="str">
        <f>INDEX('Atual 2021 1'!O$5:O$857,MATCH($A189,('Atual 2021 1'!$Z$5:$Z$857),0))</f>
        <v>Sim</v>
      </c>
      <c r="S189" s="54" t="str">
        <f>INDEX('Antigo 2020 2'!O$5:O$857,MATCH($A189,('Atual 2021 1'!$Z$5:$Z$857),0))</f>
        <v>Sim</v>
      </c>
      <c r="T189" s="53" t="e">
        <f>INDEX('Atual 2021 1'!P$5:P$857,MATCH($A189,('Atual 2021 1'!$Z$5:$Z$857),0))</f>
        <v>#DIV/0!</v>
      </c>
      <c r="U189" s="55">
        <f>INDEX('Antigo 2020 2'!P$5:P$857,MATCH($A189,('Atual 2021 1'!$Z$5:$Z$857),0))</f>
        <v>1.611151596549968E-3</v>
      </c>
    </row>
    <row r="190" spans="1:21">
      <c r="A190" s="16">
        <v>187</v>
      </c>
      <c r="B190" s="51">
        <f>INDEX('Atual 2021 1'!X$5:X$857,MATCH($A190,('Atual 2021 1'!$Z$5:$Z$857),0))</f>
        <v>0</v>
      </c>
      <c r="C190" s="57" t="str">
        <f>INDEX('Atual 2021 1'!A$5:A$857,MATCH($A190,('Atual 2021 1'!$Z$5:$Z$857),0))</f>
        <v>Comercinho</v>
      </c>
      <c r="D190" s="50">
        <f>INDEX('Atual 2021 1'!H$5:H$857,MATCH($A190,('Atual 2021 1'!$Z$5:$Z$857),0))</f>
        <v>2020</v>
      </c>
      <c r="E190" s="54">
        <f>INDEX('Antigo 2020 2'!H$5:H$857,MATCH($A190,('Atual 2021 1'!$Z$5:$Z$857),0))</f>
        <v>2020</v>
      </c>
      <c r="F190" s="50">
        <f>INDEX('Atual 2021 1'!I$5:I$857,MATCH($A190,('Atual 2021 1'!$Z$5:$Z$857),0))</f>
        <v>182</v>
      </c>
      <c r="G190" s="54">
        <f>INDEX('Antigo 2020 2'!I$5:I$857,MATCH($A190,('Atual 2021 1'!$Z$5:$Z$857),0))</f>
        <v>831</v>
      </c>
      <c r="H190" s="50">
        <f>INDEX('Atual 2021 1'!J$5:J$857,MATCH($A190,('Atual 2021 1'!$Z$5:$Z$857),0))</f>
        <v>0</v>
      </c>
      <c r="I190" s="54">
        <f>INDEX('Antigo 2020 2'!J$5:J$857,MATCH($A190,('Atual 2021 1'!$Z$5:$Z$857),0))</f>
        <v>0</v>
      </c>
      <c r="J190" s="50">
        <f>INDEX('Atual 2021 1'!K$5:K$857,MATCH($A190,('Atual 2021 1'!$Z$5:$Z$857),0))</f>
        <v>26</v>
      </c>
      <c r="K190" s="54">
        <f>INDEX('Antigo 2020 2'!K$5:K$857,MATCH($A190,('Atual 2021 1'!$Z$5:$Z$857),0))</f>
        <v>18</v>
      </c>
      <c r="L190" s="50">
        <f>INDEX('Atual 2021 1'!L$5:L$857,MATCH($A190,('Atual 2021 1'!$Z$5:$Z$857),0))</f>
        <v>0</v>
      </c>
      <c r="M190" s="54">
        <f>INDEX('Antigo 2020 2'!L$5:L$857,MATCH($A190,('Atual 2021 1'!$Z$5:$Z$857),0))</f>
        <v>0</v>
      </c>
      <c r="N190" s="50">
        <f>INDEX('Atual 2021 1'!M$5:M$857,MATCH($A190,('Atual 2021 1'!$Z$5:$Z$857),0))</f>
        <v>0</v>
      </c>
      <c r="O190" s="54">
        <f>INDEX('Antigo 2020 2'!M$5:M$857,MATCH($A190,('Atual 2021 1'!$Z$5:$Z$857),0))</f>
        <v>0</v>
      </c>
      <c r="P190" s="50">
        <f>INDEX('Atual 2021 1'!N$5:N$857,MATCH($A190,('Atual 2021 1'!$Z$5:$Z$857),0))</f>
        <v>30</v>
      </c>
      <c r="Q190" s="54">
        <f>INDEX('Antigo 2020 2'!N$5:N$857,MATCH($A190,('Atual 2021 1'!$Z$5:$Z$857),0))</f>
        <v>30</v>
      </c>
      <c r="R190" s="50" t="str">
        <f>INDEX('Atual 2021 1'!O$5:O$857,MATCH($A190,('Atual 2021 1'!$Z$5:$Z$857),0))</f>
        <v>Sim</v>
      </c>
      <c r="S190" s="54" t="str">
        <f>INDEX('Antigo 2020 2'!O$5:O$857,MATCH($A190,('Atual 2021 1'!$Z$5:$Z$857),0))</f>
        <v>Sim</v>
      </c>
      <c r="T190" s="53" t="e">
        <f>INDEX('Atual 2021 1'!P$5:P$857,MATCH($A190,('Atual 2021 1'!$Z$5:$Z$857),0))</f>
        <v>#DIV/0!</v>
      </c>
      <c r="U190" s="55">
        <f>INDEX('Antigo 2020 2'!P$5:P$857,MATCH($A190,('Atual 2021 1'!$Z$5:$Z$857),0))</f>
        <v>1.178519710666677E-3</v>
      </c>
    </row>
    <row r="191" spans="1:21">
      <c r="A191" s="16">
        <v>188</v>
      </c>
      <c r="B191" s="51">
        <f>INDEX('Atual 2021 1'!X$5:X$857,MATCH($A191,('Atual 2021 1'!$Z$5:$Z$857),0))</f>
        <v>0</v>
      </c>
      <c r="C191" s="57" t="str">
        <f>INDEX('Atual 2021 1'!A$5:A$857,MATCH($A191,('Atual 2021 1'!$Z$5:$Z$857),0))</f>
        <v>Conceição da Aparecida</v>
      </c>
      <c r="D191" s="50">
        <f>INDEX('Atual 2021 1'!H$5:H$857,MATCH($A191,('Atual 2021 1'!$Z$5:$Z$857),0))</f>
        <v>1600</v>
      </c>
      <c r="E191" s="54">
        <f>INDEX('Antigo 2020 2'!H$5:H$857,MATCH($A191,('Atual 2021 1'!$Z$5:$Z$857),0))</f>
        <v>1600</v>
      </c>
      <c r="F191" s="50">
        <f>INDEX('Atual 2021 1'!I$5:I$857,MATCH($A191,('Atual 2021 1'!$Z$5:$Z$857),0))</f>
        <v>35</v>
      </c>
      <c r="G191" s="54">
        <f>INDEX('Antigo 2020 2'!I$5:I$857,MATCH($A191,('Atual 2021 1'!$Z$5:$Z$857),0))</f>
        <v>236</v>
      </c>
      <c r="H191" s="50">
        <f>INDEX('Atual 2021 1'!J$5:J$857,MATCH($A191,('Atual 2021 1'!$Z$5:$Z$857),0))</f>
        <v>0</v>
      </c>
      <c r="I191" s="54">
        <f>INDEX('Antigo 2020 2'!J$5:J$857,MATCH($A191,('Atual 2021 1'!$Z$5:$Z$857),0))</f>
        <v>0</v>
      </c>
      <c r="J191" s="50">
        <f>INDEX('Atual 2021 1'!K$5:K$857,MATCH($A191,('Atual 2021 1'!$Z$5:$Z$857),0))</f>
        <v>50</v>
      </c>
      <c r="K191" s="54">
        <f>INDEX('Antigo 2020 2'!K$5:K$857,MATCH($A191,('Atual 2021 1'!$Z$5:$Z$857),0))</f>
        <v>50</v>
      </c>
      <c r="L191" s="50">
        <f>INDEX('Atual 2021 1'!L$5:L$857,MATCH($A191,('Atual 2021 1'!$Z$5:$Z$857),0))</f>
        <v>0</v>
      </c>
      <c r="M191" s="54">
        <f>INDEX('Antigo 2020 2'!L$5:L$857,MATCH($A191,('Atual 2021 1'!$Z$5:$Z$857),0))</f>
        <v>0</v>
      </c>
      <c r="N191" s="50">
        <f>INDEX('Atual 2021 1'!M$5:M$857,MATCH($A191,('Atual 2021 1'!$Z$5:$Z$857),0))</f>
        <v>0</v>
      </c>
      <c r="O191" s="54">
        <f>INDEX('Antigo 2020 2'!M$5:M$857,MATCH($A191,('Atual 2021 1'!$Z$5:$Z$857),0))</f>
        <v>0</v>
      </c>
      <c r="P191" s="50">
        <f>INDEX('Atual 2021 1'!N$5:N$857,MATCH($A191,('Atual 2021 1'!$Z$5:$Z$857),0))</f>
        <v>12</v>
      </c>
      <c r="Q191" s="54">
        <f>INDEX('Antigo 2020 2'!N$5:N$857,MATCH($A191,('Atual 2021 1'!$Z$5:$Z$857),0))</f>
        <v>6</v>
      </c>
      <c r="R191" s="50" t="str">
        <f>INDEX('Atual 2021 1'!O$5:O$857,MATCH($A191,('Atual 2021 1'!$Z$5:$Z$857),0))</f>
        <v>Não</v>
      </c>
      <c r="S191" s="54" t="str">
        <f>INDEX('Antigo 2020 2'!O$5:O$857,MATCH($A191,('Atual 2021 1'!$Z$5:$Z$857),0))</f>
        <v>Não</v>
      </c>
      <c r="T191" s="53" t="e">
        <f>INDEX('Atual 2021 1'!P$5:P$857,MATCH($A191,('Atual 2021 1'!$Z$5:$Z$857),0))</f>
        <v>#DIV/0!</v>
      </c>
      <c r="U191" s="55">
        <f>INDEX('Antigo 2020 2'!P$5:P$857,MATCH($A191,('Atual 2021 1'!$Z$5:$Z$857),0))</f>
        <v>9.6435817818236558E-4</v>
      </c>
    </row>
    <row r="192" spans="1:21">
      <c r="A192" s="16">
        <v>189</v>
      </c>
      <c r="B192" s="51">
        <f>INDEX('Atual 2021 1'!X$5:X$857,MATCH($A192,('Atual 2021 1'!$Z$5:$Z$857),0))</f>
        <v>0</v>
      </c>
      <c r="C192" s="57" t="str">
        <f>INDEX('Atual 2021 1'!A$5:A$857,MATCH($A192,('Atual 2021 1'!$Z$5:$Z$857),0))</f>
        <v>Conceição da Barra de Minas</v>
      </c>
      <c r="D192" s="50">
        <f>INDEX('Atual 2021 1'!H$5:H$857,MATCH($A192,('Atual 2021 1'!$Z$5:$Z$857),0))</f>
        <v>600</v>
      </c>
      <c r="E192" s="54">
        <f>INDEX('Antigo 2020 2'!H$5:H$857,MATCH($A192,('Atual 2021 1'!$Z$5:$Z$857),0))</f>
        <v>600</v>
      </c>
      <c r="F192" s="50">
        <f>INDEX('Atual 2021 1'!I$5:I$857,MATCH($A192,('Atual 2021 1'!$Z$5:$Z$857),0))</f>
        <v>163</v>
      </c>
      <c r="G192" s="54">
        <f>INDEX('Antigo 2020 2'!I$5:I$857,MATCH($A192,('Atual 2021 1'!$Z$5:$Z$857),0))</f>
        <v>352</v>
      </c>
      <c r="H192" s="50">
        <f>INDEX('Atual 2021 1'!J$5:J$857,MATCH($A192,('Atual 2021 1'!$Z$5:$Z$857),0))</f>
        <v>0</v>
      </c>
      <c r="I192" s="54">
        <f>INDEX('Antigo 2020 2'!J$5:J$857,MATCH($A192,('Atual 2021 1'!$Z$5:$Z$857),0))</f>
        <v>0</v>
      </c>
      <c r="J192" s="50">
        <f>INDEX('Atual 2021 1'!K$5:K$857,MATCH($A192,('Atual 2021 1'!$Z$5:$Z$857),0))</f>
        <v>0</v>
      </c>
      <c r="K192" s="54">
        <f>INDEX('Antigo 2020 2'!K$5:K$857,MATCH($A192,('Atual 2021 1'!$Z$5:$Z$857),0))</f>
        <v>0</v>
      </c>
      <c r="L192" s="50">
        <f>INDEX('Atual 2021 1'!L$5:L$857,MATCH($A192,('Atual 2021 1'!$Z$5:$Z$857),0))</f>
        <v>0</v>
      </c>
      <c r="M192" s="54">
        <f>INDEX('Antigo 2020 2'!L$5:L$857,MATCH($A192,('Atual 2021 1'!$Z$5:$Z$857),0))</f>
        <v>0</v>
      </c>
      <c r="N192" s="50">
        <f>INDEX('Atual 2021 1'!M$5:M$857,MATCH($A192,('Atual 2021 1'!$Z$5:$Z$857),0))</f>
        <v>0</v>
      </c>
      <c r="O192" s="54">
        <f>INDEX('Antigo 2020 2'!M$5:M$857,MATCH($A192,('Atual 2021 1'!$Z$5:$Z$857),0))</f>
        <v>0</v>
      </c>
      <c r="P192" s="50">
        <f>INDEX('Atual 2021 1'!N$5:N$857,MATCH($A192,('Atual 2021 1'!$Z$5:$Z$857),0))</f>
        <v>0</v>
      </c>
      <c r="Q192" s="54">
        <f>INDEX('Antigo 2020 2'!N$5:N$857,MATCH($A192,('Atual 2021 1'!$Z$5:$Z$857),0))</f>
        <v>0</v>
      </c>
      <c r="R192" s="50" t="str">
        <f>INDEX('Atual 2021 1'!O$5:O$857,MATCH($A192,('Atual 2021 1'!$Z$5:$Z$857),0))</f>
        <v>Não</v>
      </c>
      <c r="S192" s="54" t="str">
        <f>INDEX('Antigo 2020 2'!O$5:O$857,MATCH($A192,('Atual 2021 1'!$Z$5:$Z$857),0))</f>
        <v>Não</v>
      </c>
      <c r="T192" s="53" t="e">
        <f>INDEX('Atual 2021 1'!P$5:P$857,MATCH($A192,('Atual 2021 1'!$Z$5:$Z$857),0))</f>
        <v>#DIV/0!</v>
      </c>
      <c r="U192" s="55">
        <f>INDEX('Antigo 2020 2'!P$5:P$857,MATCH($A192,('Atual 2021 1'!$Z$5:$Z$857),0))</f>
        <v>4.945561458192389E-4</v>
      </c>
    </row>
    <row r="193" spans="1:21">
      <c r="A193" s="16">
        <v>190</v>
      </c>
      <c r="B193" s="51">
        <f>INDEX('Atual 2021 1'!X$5:X$857,MATCH($A193,('Atual 2021 1'!$Z$5:$Z$857),0))</f>
        <v>0</v>
      </c>
      <c r="C193" s="57" t="str">
        <f>INDEX('Atual 2021 1'!A$5:A$857,MATCH($A193,('Atual 2021 1'!$Z$5:$Z$857),0))</f>
        <v>Conceição das Alagoas</v>
      </c>
      <c r="D193" s="50">
        <f>INDEX('Atual 2021 1'!H$5:H$857,MATCH($A193,('Atual 2021 1'!$Z$5:$Z$857),0))</f>
        <v>476</v>
      </c>
      <c r="E193" s="54">
        <f>INDEX('Antigo 2020 2'!H$5:H$857,MATCH($A193,('Atual 2021 1'!$Z$5:$Z$857),0))</f>
        <v>476</v>
      </c>
      <c r="F193" s="50">
        <f>INDEX('Atual 2021 1'!I$5:I$857,MATCH($A193,('Atual 2021 1'!$Z$5:$Z$857),0))</f>
        <v>56</v>
      </c>
      <c r="G193" s="54">
        <f>INDEX('Antigo 2020 2'!I$5:I$857,MATCH($A193,('Atual 2021 1'!$Z$5:$Z$857),0))</f>
        <v>305</v>
      </c>
      <c r="H193" s="50">
        <f>INDEX('Atual 2021 1'!J$5:J$857,MATCH($A193,('Atual 2021 1'!$Z$5:$Z$857),0))</f>
        <v>0</v>
      </c>
      <c r="I193" s="54">
        <f>INDEX('Antigo 2020 2'!J$5:J$857,MATCH($A193,('Atual 2021 1'!$Z$5:$Z$857),0))</f>
        <v>0</v>
      </c>
      <c r="J193" s="50">
        <f>INDEX('Atual 2021 1'!K$5:K$857,MATCH($A193,('Atual 2021 1'!$Z$5:$Z$857),0))</f>
        <v>75</v>
      </c>
      <c r="K193" s="54">
        <f>INDEX('Antigo 2020 2'!K$5:K$857,MATCH($A193,('Atual 2021 1'!$Z$5:$Z$857),0))</f>
        <v>80</v>
      </c>
      <c r="L193" s="50">
        <f>INDEX('Atual 2021 1'!L$5:L$857,MATCH($A193,('Atual 2021 1'!$Z$5:$Z$857),0))</f>
        <v>0</v>
      </c>
      <c r="M193" s="54">
        <f>INDEX('Antigo 2020 2'!L$5:L$857,MATCH($A193,('Atual 2021 1'!$Z$5:$Z$857),0))</f>
        <v>0</v>
      </c>
      <c r="N193" s="50">
        <f>INDEX('Atual 2021 1'!M$5:M$857,MATCH($A193,('Atual 2021 1'!$Z$5:$Z$857),0))</f>
        <v>0</v>
      </c>
      <c r="O193" s="54">
        <f>INDEX('Antigo 2020 2'!M$5:M$857,MATCH($A193,('Atual 2021 1'!$Z$5:$Z$857),0))</f>
        <v>0</v>
      </c>
      <c r="P193" s="50">
        <f>INDEX('Atual 2021 1'!N$5:N$857,MATCH($A193,('Atual 2021 1'!$Z$5:$Z$857),0))</f>
        <v>35</v>
      </c>
      <c r="Q193" s="54">
        <f>INDEX('Antigo 2020 2'!N$5:N$857,MATCH($A193,('Atual 2021 1'!$Z$5:$Z$857),0))</f>
        <v>19</v>
      </c>
      <c r="R193" s="50" t="str">
        <f>INDEX('Atual 2021 1'!O$5:O$857,MATCH($A193,('Atual 2021 1'!$Z$5:$Z$857),0))</f>
        <v>Não</v>
      </c>
      <c r="S193" s="54" t="str">
        <f>INDEX('Antigo 2020 2'!O$5:O$857,MATCH($A193,('Atual 2021 1'!$Z$5:$Z$857),0))</f>
        <v>Sim</v>
      </c>
      <c r="T193" s="53" t="e">
        <f>INDEX('Atual 2021 1'!P$5:P$857,MATCH($A193,('Atual 2021 1'!$Z$5:$Z$857),0))</f>
        <v>#DIV/0!</v>
      </c>
      <c r="U193" s="55">
        <f>INDEX('Antigo 2020 2'!P$5:P$857,MATCH($A193,('Atual 2021 1'!$Z$5:$Z$857),0))</f>
        <v>2.0607465376335631E-3</v>
      </c>
    </row>
    <row r="194" spans="1:21">
      <c r="A194" s="16">
        <v>191</v>
      </c>
      <c r="B194" s="51">
        <f>INDEX('Atual 2021 1'!X$5:X$857,MATCH($A194,('Atual 2021 1'!$Z$5:$Z$857),0))</f>
        <v>0</v>
      </c>
      <c r="C194" s="57" t="str">
        <f>INDEX('Atual 2021 1'!A$5:A$857,MATCH($A194,('Atual 2021 1'!$Z$5:$Z$857),0))</f>
        <v>Conceição das Pedras</v>
      </c>
      <c r="D194" s="50">
        <f>INDEX('Atual 2021 1'!H$5:H$857,MATCH($A194,('Atual 2021 1'!$Z$5:$Z$857),0))</f>
        <v>745</v>
      </c>
      <c r="E194" s="54">
        <f>INDEX('Antigo 2020 2'!H$5:H$857,MATCH($A194,('Atual 2021 1'!$Z$5:$Z$857),0))</f>
        <v>745</v>
      </c>
      <c r="F194" s="50">
        <f>INDEX('Atual 2021 1'!I$5:I$857,MATCH($A194,('Atual 2021 1'!$Z$5:$Z$857),0))</f>
        <v>109</v>
      </c>
      <c r="G194" s="54">
        <f>INDEX('Antigo 2020 2'!I$5:I$857,MATCH($A194,('Atual 2021 1'!$Z$5:$Z$857),0))</f>
        <v>220</v>
      </c>
      <c r="H194" s="50">
        <f>INDEX('Atual 2021 1'!J$5:J$857,MATCH($A194,('Atual 2021 1'!$Z$5:$Z$857),0))</f>
        <v>0</v>
      </c>
      <c r="I194" s="54">
        <f>INDEX('Antigo 2020 2'!J$5:J$857,MATCH($A194,('Atual 2021 1'!$Z$5:$Z$857),0))</f>
        <v>0</v>
      </c>
      <c r="J194" s="50">
        <f>INDEX('Atual 2021 1'!K$5:K$857,MATCH($A194,('Atual 2021 1'!$Z$5:$Z$857),0))</f>
        <v>350</v>
      </c>
      <c r="K194" s="54">
        <f>INDEX('Antigo 2020 2'!K$5:K$857,MATCH($A194,('Atual 2021 1'!$Z$5:$Z$857),0))</f>
        <v>200</v>
      </c>
      <c r="L194" s="50">
        <f>INDEX('Atual 2021 1'!L$5:L$857,MATCH($A194,('Atual 2021 1'!$Z$5:$Z$857),0))</f>
        <v>0</v>
      </c>
      <c r="M194" s="54">
        <f>INDEX('Antigo 2020 2'!L$5:L$857,MATCH($A194,('Atual 2021 1'!$Z$5:$Z$857),0))</f>
        <v>0</v>
      </c>
      <c r="N194" s="50">
        <f>INDEX('Atual 2021 1'!M$5:M$857,MATCH($A194,('Atual 2021 1'!$Z$5:$Z$857),0))</f>
        <v>0</v>
      </c>
      <c r="O194" s="54">
        <f>INDEX('Antigo 2020 2'!M$5:M$857,MATCH($A194,('Atual 2021 1'!$Z$5:$Z$857),0))</f>
        <v>0</v>
      </c>
      <c r="P194" s="50">
        <f>INDEX('Atual 2021 1'!N$5:N$857,MATCH($A194,('Atual 2021 1'!$Z$5:$Z$857),0))</f>
        <v>0</v>
      </c>
      <c r="Q194" s="54">
        <f>INDEX('Antigo 2020 2'!N$5:N$857,MATCH($A194,('Atual 2021 1'!$Z$5:$Z$857),0))</f>
        <v>0</v>
      </c>
      <c r="R194" s="50" t="str">
        <f>INDEX('Atual 2021 1'!O$5:O$857,MATCH($A194,('Atual 2021 1'!$Z$5:$Z$857),0))</f>
        <v>Não</v>
      </c>
      <c r="S194" s="54" t="str">
        <f>INDEX('Antigo 2020 2'!O$5:O$857,MATCH($A194,('Atual 2021 1'!$Z$5:$Z$857),0))</f>
        <v>Não</v>
      </c>
      <c r="T194" s="53" t="e">
        <f>INDEX('Atual 2021 1'!P$5:P$857,MATCH($A194,('Atual 2021 1'!$Z$5:$Z$857),0))</f>
        <v>#DIV/0!</v>
      </c>
      <c r="U194" s="55">
        <f>INDEX('Antigo 2020 2'!P$5:P$857,MATCH($A194,('Atual 2021 1'!$Z$5:$Z$857),0))</f>
        <v>9.2674428113869367E-4</v>
      </c>
    </row>
    <row r="195" spans="1:21">
      <c r="A195" s="16">
        <v>192</v>
      </c>
      <c r="B195" s="51">
        <f>INDEX('Atual 2021 1'!X$5:X$857,MATCH($A195,('Atual 2021 1'!$Z$5:$Z$857),0))</f>
        <v>0</v>
      </c>
      <c r="C195" s="57" t="str">
        <f>INDEX('Atual 2021 1'!A$5:A$857,MATCH($A195,('Atual 2021 1'!$Z$5:$Z$857),0))</f>
        <v>Conceição de Ipanema</v>
      </c>
      <c r="D195" s="50">
        <f>INDEX('Atual 2021 1'!H$5:H$857,MATCH($A195,('Atual 2021 1'!$Z$5:$Z$857),0))</f>
        <v>550</v>
      </c>
      <c r="E195" s="54">
        <f>INDEX('Antigo 2020 2'!H$5:H$857,MATCH($A195,('Atual 2021 1'!$Z$5:$Z$857),0))</f>
        <v>600</v>
      </c>
      <c r="F195" s="50">
        <f>INDEX('Atual 2021 1'!I$5:I$857,MATCH($A195,('Atual 2021 1'!$Z$5:$Z$857),0))</f>
        <v>63</v>
      </c>
      <c r="G195" s="54">
        <f>INDEX('Antigo 2020 2'!I$5:I$857,MATCH($A195,('Atual 2021 1'!$Z$5:$Z$857),0))</f>
        <v>150</v>
      </c>
      <c r="H195" s="50">
        <f>INDEX('Atual 2021 1'!J$5:J$857,MATCH($A195,('Atual 2021 1'!$Z$5:$Z$857),0))</f>
        <v>0</v>
      </c>
      <c r="I195" s="54">
        <f>INDEX('Antigo 2020 2'!J$5:J$857,MATCH($A195,('Atual 2021 1'!$Z$5:$Z$857),0))</f>
        <v>0</v>
      </c>
      <c r="J195" s="50">
        <f>INDEX('Atual 2021 1'!K$5:K$857,MATCH($A195,('Atual 2021 1'!$Z$5:$Z$857),0))</f>
        <v>358</v>
      </c>
      <c r="K195" s="54">
        <f>INDEX('Antigo 2020 2'!K$5:K$857,MATCH($A195,('Atual 2021 1'!$Z$5:$Z$857),0))</f>
        <v>540</v>
      </c>
      <c r="L195" s="50">
        <f>INDEX('Atual 2021 1'!L$5:L$857,MATCH($A195,('Atual 2021 1'!$Z$5:$Z$857),0))</f>
        <v>15</v>
      </c>
      <c r="M195" s="54">
        <f>INDEX('Antigo 2020 2'!L$5:L$857,MATCH($A195,('Atual 2021 1'!$Z$5:$Z$857),0))</f>
        <v>0</v>
      </c>
      <c r="N195" s="50">
        <f>INDEX('Atual 2021 1'!M$5:M$857,MATCH($A195,('Atual 2021 1'!$Z$5:$Z$857),0))</f>
        <v>0</v>
      </c>
      <c r="O195" s="54">
        <f>INDEX('Antigo 2020 2'!M$5:M$857,MATCH($A195,('Atual 2021 1'!$Z$5:$Z$857),0))</f>
        <v>60</v>
      </c>
      <c r="P195" s="50">
        <f>INDEX('Atual 2021 1'!N$5:N$857,MATCH($A195,('Atual 2021 1'!$Z$5:$Z$857),0))</f>
        <v>15</v>
      </c>
      <c r="Q195" s="54">
        <f>INDEX('Antigo 2020 2'!N$5:N$857,MATCH($A195,('Atual 2021 1'!$Z$5:$Z$857),0))</f>
        <v>15</v>
      </c>
      <c r="R195" s="50" t="str">
        <f>INDEX('Atual 2021 1'!O$5:O$857,MATCH($A195,('Atual 2021 1'!$Z$5:$Z$857),0))</f>
        <v>Sim</v>
      </c>
      <c r="S195" s="54" t="str">
        <f>INDEX('Antigo 2020 2'!O$5:O$857,MATCH($A195,('Atual 2021 1'!$Z$5:$Z$857),0))</f>
        <v>Sim</v>
      </c>
      <c r="T195" s="53" t="e">
        <f>INDEX('Atual 2021 1'!P$5:P$857,MATCH($A195,('Atual 2021 1'!$Z$5:$Z$857),0))</f>
        <v>#DIV/0!</v>
      </c>
      <c r="U195" s="55">
        <f>INDEX('Antigo 2020 2'!P$5:P$857,MATCH($A195,('Atual 2021 1'!$Z$5:$Z$857),0))</f>
        <v>9.5058121178223068E-4</v>
      </c>
    </row>
    <row r="196" spans="1:21">
      <c r="A196" s="16">
        <v>193</v>
      </c>
      <c r="B196" s="51">
        <f>INDEX('Atual 2021 1'!X$5:X$857,MATCH($A196,('Atual 2021 1'!$Z$5:$Z$857),0))</f>
        <v>0</v>
      </c>
      <c r="C196" s="57" t="str">
        <f>INDEX('Atual 2021 1'!A$5:A$857,MATCH($A196,('Atual 2021 1'!$Z$5:$Z$857),0))</f>
        <v>Conceição do Mato Dentro</v>
      </c>
      <c r="D196" s="50">
        <f>INDEX('Atual 2021 1'!H$5:H$857,MATCH($A196,('Atual 2021 1'!$Z$5:$Z$857),0))</f>
        <v>850</v>
      </c>
      <c r="E196" s="54">
        <f>INDEX('Antigo 2020 2'!H$5:H$857,MATCH($A196,('Atual 2021 1'!$Z$5:$Z$857),0))</f>
        <v>850</v>
      </c>
      <c r="F196" s="50">
        <f>INDEX('Atual 2021 1'!I$5:I$857,MATCH($A196,('Atual 2021 1'!$Z$5:$Z$857),0))</f>
        <v>61</v>
      </c>
      <c r="G196" s="54">
        <f>INDEX('Antigo 2020 2'!I$5:I$857,MATCH($A196,('Atual 2021 1'!$Z$5:$Z$857),0))</f>
        <v>701</v>
      </c>
      <c r="H196" s="50">
        <f>INDEX('Atual 2021 1'!J$5:J$857,MATCH($A196,('Atual 2021 1'!$Z$5:$Z$857),0))</f>
        <v>0</v>
      </c>
      <c r="I196" s="54">
        <f>INDEX('Antigo 2020 2'!J$5:J$857,MATCH($A196,('Atual 2021 1'!$Z$5:$Z$857),0))</f>
        <v>0</v>
      </c>
      <c r="J196" s="50">
        <f>INDEX('Atual 2021 1'!K$5:K$857,MATCH($A196,('Atual 2021 1'!$Z$5:$Z$857),0))</f>
        <v>120</v>
      </c>
      <c r="K196" s="54">
        <f>INDEX('Antigo 2020 2'!K$5:K$857,MATCH($A196,('Atual 2021 1'!$Z$5:$Z$857),0))</f>
        <v>120</v>
      </c>
      <c r="L196" s="50">
        <f>INDEX('Atual 2021 1'!L$5:L$857,MATCH($A196,('Atual 2021 1'!$Z$5:$Z$857),0))</f>
        <v>120</v>
      </c>
      <c r="M196" s="54">
        <f>INDEX('Antigo 2020 2'!L$5:L$857,MATCH($A196,('Atual 2021 1'!$Z$5:$Z$857),0))</f>
        <v>120</v>
      </c>
      <c r="N196" s="50">
        <f>INDEX('Atual 2021 1'!M$5:M$857,MATCH($A196,('Atual 2021 1'!$Z$5:$Z$857),0))</f>
        <v>20</v>
      </c>
      <c r="O196" s="54">
        <f>INDEX('Antigo 2020 2'!M$5:M$857,MATCH($A196,('Atual 2021 1'!$Z$5:$Z$857),0))</f>
        <v>20</v>
      </c>
      <c r="P196" s="50">
        <f>INDEX('Atual 2021 1'!N$5:N$857,MATCH($A196,('Atual 2021 1'!$Z$5:$Z$857),0))</f>
        <v>80</v>
      </c>
      <c r="Q196" s="54">
        <f>INDEX('Antigo 2020 2'!N$5:N$857,MATCH($A196,('Atual 2021 1'!$Z$5:$Z$857),0))</f>
        <v>107</v>
      </c>
      <c r="R196" s="50" t="str">
        <f>INDEX('Atual 2021 1'!O$5:O$857,MATCH($A196,('Atual 2021 1'!$Z$5:$Z$857),0))</f>
        <v>Sim</v>
      </c>
      <c r="S196" s="54" t="str">
        <f>INDEX('Antigo 2020 2'!O$5:O$857,MATCH($A196,('Atual 2021 1'!$Z$5:$Z$857),0))</f>
        <v>Sim</v>
      </c>
      <c r="T196" s="53" t="e">
        <f>INDEX('Atual 2021 1'!P$5:P$857,MATCH($A196,('Atual 2021 1'!$Z$5:$Z$857),0))</f>
        <v>#DIV/0!</v>
      </c>
      <c r="U196" s="55">
        <f>INDEX('Antigo 2020 2'!P$5:P$857,MATCH($A196,('Atual 2021 1'!$Z$5:$Z$857),0))</f>
        <v>2.1454462482775019E-3</v>
      </c>
    </row>
    <row r="197" spans="1:21">
      <c r="A197" s="16">
        <v>194</v>
      </c>
      <c r="B197" s="51">
        <f>INDEX('Atual 2021 1'!X$5:X$857,MATCH($A197,('Atual 2021 1'!$Z$5:$Z$857),0))</f>
        <v>0</v>
      </c>
      <c r="C197" s="57" t="str">
        <f>INDEX('Atual 2021 1'!A$5:A$857,MATCH($A197,('Atual 2021 1'!$Z$5:$Z$857),0))</f>
        <v>Conceição do Pará</v>
      </c>
      <c r="D197" s="50">
        <f>INDEX('Atual 2021 1'!H$5:H$857,MATCH($A197,('Atual 2021 1'!$Z$5:$Z$857),0))</f>
        <v>407</v>
      </c>
      <c r="E197" s="54">
        <f>INDEX('Antigo 2020 2'!H$5:H$857,MATCH($A197,('Atual 2021 1'!$Z$5:$Z$857),0))</f>
        <v>407</v>
      </c>
      <c r="F197" s="50">
        <f>INDEX('Atual 2021 1'!I$5:I$857,MATCH($A197,('Atual 2021 1'!$Z$5:$Z$857),0))</f>
        <v>35</v>
      </c>
      <c r="G197" s="54">
        <f>INDEX('Antigo 2020 2'!I$5:I$857,MATCH($A197,('Atual 2021 1'!$Z$5:$Z$857),0))</f>
        <v>52</v>
      </c>
      <c r="H197" s="50">
        <f>INDEX('Atual 2021 1'!J$5:J$857,MATCH($A197,('Atual 2021 1'!$Z$5:$Z$857),0))</f>
        <v>0</v>
      </c>
      <c r="I197" s="54">
        <f>INDEX('Antigo 2020 2'!J$5:J$857,MATCH($A197,('Atual 2021 1'!$Z$5:$Z$857),0))</f>
        <v>0</v>
      </c>
      <c r="J197" s="50">
        <f>INDEX('Atual 2021 1'!K$5:K$857,MATCH($A197,('Atual 2021 1'!$Z$5:$Z$857),0))</f>
        <v>15</v>
      </c>
      <c r="K197" s="54">
        <f>INDEX('Antigo 2020 2'!K$5:K$857,MATCH($A197,('Atual 2021 1'!$Z$5:$Z$857),0))</f>
        <v>8</v>
      </c>
      <c r="L197" s="50">
        <f>INDEX('Atual 2021 1'!L$5:L$857,MATCH($A197,('Atual 2021 1'!$Z$5:$Z$857),0))</f>
        <v>180</v>
      </c>
      <c r="M197" s="54">
        <f>INDEX('Antigo 2020 2'!L$5:L$857,MATCH($A197,('Atual 2021 1'!$Z$5:$Z$857),0))</f>
        <v>0</v>
      </c>
      <c r="N197" s="50">
        <f>INDEX('Atual 2021 1'!M$5:M$857,MATCH($A197,('Atual 2021 1'!$Z$5:$Z$857),0))</f>
        <v>0</v>
      </c>
      <c r="O197" s="54">
        <f>INDEX('Antigo 2020 2'!M$5:M$857,MATCH($A197,('Atual 2021 1'!$Z$5:$Z$857),0))</f>
        <v>0</v>
      </c>
      <c r="P197" s="50">
        <f>INDEX('Atual 2021 1'!N$5:N$857,MATCH($A197,('Atual 2021 1'!$Z$5:$Z$857),0))</f>
        <v>0</v>
      </c>
      <c r="Q197" s="54">
        <f>INDEX('Antigo 2020 2'!N$5:N$857,MATCH($A197,('Atual 2021 1'!$Z$5:$Z$857),0))</f>
        <v>0</v>
      </c>
      <c r="R197" s="50" t="str">
        <f>INDEX('Atual 2021 1'!O$5:O$857,MATCH($A197,('Atual 2021 1'!$Z$5:$Z$857),0))</f>
        <v>Não</v>
      </c>
      <c r="S197" s="54" t="str">
        <f>INDEX('Antigo 2020 2'!O$5:O$857,MATCH($A197,('Atual 2021 1'!$Z$5:$Z$857),0))</f>
        <v>Não</v>
      </c>
      <c r="T197" s="53" t="e">
        <f>INDEX('Atual 2021 1'!P$5:P$857,MATCH($A197,('Atual 2021 1'!$Z$5:$Z$857),0))</f>
        <v>#DIV/0!</v>
      </c>
      <c r="U197" s="55">
        <f>INDEX('Antigo 2020 2'!P$5:P$857,MATCH($A197,('Atual 2021 1'!$Z$5:$Z$857),0))</f>
        <v>2.9166011725174429E-4</v>
      </c>
    </row>
    <row r="198" spans="1:21">
      <c r="A198" s="16">
        <v>195</v>
      </c>
      <c r="B198" s="51">
        <f>INDEX('Atual 2021 1'!X$5:X$857,MATCH($A198,('Atual 2021 1'!$Z$5:$Z$857),0))</f>
        <v>0</v>
      </c>
      <c r="C198" s="57" t="str">
        <f>INDEX('Atual 2021 1'!A$5:A$857,MATCH($A198,('Atual 2021 1'!$Z$5:$Z$857),0))</f>
        <v>Conceição do Rio Verde</v>
      </c>
      <c r="D198" s="50">
        <f>INDEX('Atual 2021 1'!H$5:H$857,MATCH($A198,('Atual 2021 1'!$Z$5:$Z$857),0))</f>
        <v>374</v>
      </c>
      <c r="E198" s="54">
        <f>INDEX('Antigo 2020 2'!H$5:H$857,MATCH($A198,('Atual 2021 1'!$Z$5:$Z$857),0))</f>
        <v>480</v>
      </c>
      <c r="F198" s="50">
        <f>INDEX('Atual 2021 1'!I$5:I$857,MATCH($A198,('Atual 2021 1'!$Z$5:$Z$857),0))</f>
        <v>168</v>
      </c>
      <c r="G198" s="54">
        <f>INDEX('Antigo 2020 2'!I$5:I$857,MATCH($A198,('Atual 2021 1'!$Z$5:$Z$857),0))</f>
        <v>347</v>
      </c>
      <c r="H198" s="50">
        <f>INDEX('Atual 2021 1'!J$5:J$857,MATCH($A198,('Atual 2021 1'!$Z$5:$Z$857),0))</f>
        <v>0</v>
      </c>
      <c r="I198" s="54">
        <f>INDEX('Antigo 2020 2'!J$5:J$857,MATCH($A198,('Atual 2021 1'!$Z$5:$Z$857),0))</f>
        <v>0</v>
      </c>
      <c r="J198" s="50">
        <f>INDEX('Atual 2021 1'!K$5:K$857,MATCH($A198,('Atual 2021 1'!$Z$5:$Z$857),0))</f>
        <v>5</v>
      </c>
      <c r="K198" s="54">
        <f>INDEX('Antigo 2020 2'!K$5:K$857,MATCH($A198,('Atual 2021 1'!$Z$5:$Z$857),0))</f>
        <v>5</v>
      </c>
      <c r="L198" s="50">
        <f>INDEX('Atual 2021 1'!L$5:L$857,MATCH($A198,('Atual 2021 1'!$Z$5:$Z$857),0))</f>
        <v>0</v>
      </c>
      <c r="M198" s="54">
        <f>INDEX('Antigo 2020 2'!L$5:L$857,MATCH($A198,('Atual 2021 1'!$Z$5:$Z$857),0))</f>
        <v>0</v>
      </c>
      <c r="N198" s="50">
        <f>INDEX('Atual 2021 1'!M$5:M$857,MATCH($A198,('Atual 2021 1'!$Z$5:$Z$857),0))</f>
        <v>0</v>
      </c>
      <c r="O198" s="54">
        <f>INDEX('Antigo 2020 2'!M$5:M$857,MATCH($A198,('Atual 2021 1'!$Z$5:$Z$857),0))</f>
        <v>0</v>
      </c>
      <c r="P198" s="50">
        <f>INDEX('Atual 2021 1'!N$5:N$857,MATCH($A198,('Atual 2021 1'!$Z$5:$Z$857),0))</f>
        <v>23</v>
      </c>
      <c r="Q198" s="54">
        <f>INDEX('Antigo 2020 2'!N$5:N$857,MATCH($A198,('Atual 2021 1'!$Z$5:$Z$857),0))</f>
        <v>23</v>
      </c>
      <c r="R198" s="50" t="str">
        <f>INDEX('Atual 2021 1'!O$5:O$857,MATCH($A198,('Atual 2021 1'!$Z$5:$Z$857),0))</f>
        <v>Não</v>
      </c>
      <c r="S198" s="54" t="str">
        <f>INDEX('Antigo 2020 2'!O$5:O$857,MATCH($A198,('Atual 2021 1'!$Z$5:$Z$857),0))</f>
        <v>Não</v>
      </c>
      <c r="T198" s="53" t="e">
        <f>INDEX('Atual 2021 1'!P$5:P$857,MATCH($A198,('Atual 2021 1'!$Z$5:$Z$857),0))</f>
        <v>#DIV/0!</v>
      </c>
      <c r="U198" s="55">
        <f>INDEX('Antigo 2020 2'!P$5:P$857,MATCH($A198,('Atual 2021 1'!$Z$5:$Z$857),0))</f>
        <v>7.0918241697992589E-4</v>
      </c>
    </row>
    <row r="199" spans="1:21">
      <c r="A199" s="16">
        <v>196</v>
      </c>
      <c r="B199" s="51">
        <f>INDEX('Atual 2021 1'!X$5:X$857,MATCH($A199,('Atual 2021 1'!$Z$5:$Z$857),0))</f>
        <v>0</v>
      </c>
      <c r="C199" s="57" t="str">
        <f>INDEX('Atual 2021 1'!A$5:A$857,MATCH($A199,('Atual 2021 1'!$Z$5:$Z$857),0))</f>
        <v>Conceição dos Ouros</v>
      </c>
      <c r="D199" s="50">
        <f>INDEX('Atual 2021 1'!H$5:H$857,MATCH($A199,('Atual 2021 1'!$Z$5:$Z$857),0))</f>
        <v>750</v>
      </c>
      <c r="E199" s="54">
        <f>INDEX('Antigo 2020 2'!H$5:H$857,MATCH($A199,('Atual 2021 1'!$Z$5:$Z$857),0))</f>
        <v>750</v>
      </c>
      <c r="F199" s="50">
        <f>INDEX('Atual 2021 1'!I$5:I$857,MATCH($A199,('Atual 2021 1'!$Z$5:$Z$857),0))</f>
        <v>163</v>
      </c>
      <c r="G199" s="54">
        <f>INDEX('Antigo 2020 2'!I$5:I$857,MATCH($A199,('Atual 2021 1'!$Z$5:$Z$857),0))</f>
        <v>480</v>
      </c>
      <c r="H199" s="50">
        <f>INDEX('Atual 2021 1'!J$5:J$857,MATCH($A199,('Atual 2021 1'!$Z$5:$Z$857),0))</f>
        <v>0</v>
      </c>
      <c r="I199" s="54">
        <f>INDEX('Antigo 2020 2'!J$5:J$857,MATCH($A199,('Atual 2021 1'!$Z$5:$Z$857),0))</f>
        <v>0</v>
      </c>
      <c r="J199" s="50">
        <f>INDEX('Atual 2021 1'!K$5:K$857,MATCH($A199,('Atual 2021 1'!$Z$5:$Z$857),0))</f>
        <v>0</v>
      </c>
      <c r="K199" s="54">
        <f>INDEX('Antigo 2020 2'!K$5:K$857,MATCH($A199,('Atual 2021 1'!$Z$5:$Z$857),0))</f>
        <v>0</v>
      </c>
      <c r="L199" s="50">
        <f>INDEX('Atual 2021 1'!L$5:L$857,MATCH($A199,('Atual 2021 1'!$Z$5:$Z$857),0))</f>
        <v>0</v>
      </c>
      <c r="M199" s="54">
        <f>INDEX('Antigo 2020 2'!L$5:L$857,MATCH($A199,('Atual 2021 1'!$Z$5:$Z$857),0))</f>
        <v>0</v>
      </c>
      <c r="N199" s="50">
        <f>INDEX('Atual 2021 1'!M$5:M$857,MATCH($A199,('Atual 2021 1'!$Z$5:$Z$857),0))</f>
        <v>0</v>
      </c>
      <c r="O199" s="54">
        <f>INDEX('Antigo 2020 2'!M$5:M$857,MATCH($A199,('Atual 2021 1'!$Z$5:$Z$857),0))</f>
        <v>0</v>
      </c>
      <c r="P199" s="50">
        <f>INDEX('Atual 2021 1'!N$5:N$857,MATCH($A199,('Atual 2021 1'!$Z$5:$Z$857),0))</f>
        <v>20</v>
      </c>
      <c r="Q199" s="54">
        <f>INDEX('Antigo 2020 2'!N$5:N$857,MATCH($A199,('Atual 2021 1'!$Z$5:$Z$857),0))</f>
        <v>14</v>
      </c>
      <c r="R199" s="50" t="str">
        <f>INDEX('Atual 2021 1'!O$5:O$857,MATCH($A199,('Atual 2021 1'!$Z$5:$Z$857),0))</f>
        <v>Sim</v>
      </c>
      <c r="S199" s="54" t="str">
        <f>INDEX('Antigo 2020 2'!O$5:O$857,MATCH($A199,('Atual 2021 1'!$Z$5:$Z$857),0))</f>
        <v>Sim</v>
      </c>
      <c r="T199" s="53" t="e">
        <f>INDEX('Atual 2021 1'!P$5:P$857,MATCH($A199,('Atual 2021 1'!$Z$5:$Z$857),0))</f>
        <v>#DIV/0!</v>
      </c>
      <c r="U199" s="55">
        <f>INDEX('Antigo 2020 2'!P$5:P$857,MATCH($A199,('Atual 2021 1'!$Z$5:$Z$857),0))</f>
        <v>7.3414751766556828E-4</v>
      </c>
    </row>
    <row r="200" spans="1:21">
      <c r="A200" s="16">
        <v>197</v>
      </c>
      <c r="B200" s="51">
        <f>INDEX('Atual 2021 1'!X$5:X$857,MATCH($A200,('Atual 2021 1'!$Z$5:$Z$857),0))</f>
        <v>0</v>
      </c>
      <c r="C200" s="57" t="str">
        <f>INDEX('Atual 2021 1'!A$5:A$857,MATCH($A200,('Atual 2021 1'!$Z$5:$Z$857),0))</f>
        <v>Cônego Marinho</v>
      </c>
      <c r="D200" s="50">
        <f>INDEX('Atual 2021 1'!H$5:H$857,MATCH($A200,('Atual 2021 1'!$Z$5:$Z$857),0))</f>
        <v>3500</v>
      </c>
      <c r="E200" s="54">
        <f>INDEX('Antigo 2020 2'!H$5:H$857,MATCH($A200,('Atual 2021 1'!$Z$5:$Z$857),0))</f>
        <v>3500</v>
      </c>
      <c r="F200" s="50">
        <f>INDEX('Atual 2021 1'!I$5:I$857,MATCH($A200,('Atual 2021 1'!$Z$5:$Z$857),0))</f>
        <v>453</v>
      </c>
      <c r="G200" s="54">
        <f>INDEX('Antigo 2020 2'!I$5:I$857,MATCH($A200,('Atual 2021 1'!$Z$5:$Z$857),0))</f>
        <v>842</v>
      </c>
      <c r="H200" s="50">
        <f>INDEX('Atual 2021 1'!J$5:J$857,MATCH($A200,('Atual 2021 1'!$Z$5:$Z$857),0))</f>
        <v>0</v>
      </c>
      <c r="I200" s="54">
        <f>INDEX('Antigo 2020 2'!J$5:J$857,MATCH($A200,('Atual 2021 1'!$Z$5:$Z$857),0))</f>
        <v>0</v>
      </c>
      <c r="J200" s="50">
        <f>INDEX('Atual 2021 1'!K$5:K$857,MATCH($A200,('Atual 2021 1'!$Z$5:$Z$857),0))</f>
        <v>0</v>
      </c>
      <c r="K200" s="54">
        <f>INDEX('Antigo 2020 2'!K$5:K$857,MATCH($A200,('Atual 2021 1'!$Z$5:$Z$857),0))</f>
        <v>0</v>
      </c>
      <c r="L200" s="50">
        <f>INDEX('Atual 2021 1'!L$5:L$857,MATCH($A200,('Atual 2021 1'!$Z$5:$Z$857),0))</f>
        <v>0</v>
      </c>
      <c r="M200" s="54">
        <f>INDEX('Antigo 2020 2'!L$5:L$857,MATCH($A200,('Atual 2021 1'!$Z$5:$Z$857),0))</f>
        <v>0</v>
      </c>
      <c r="N200" s="50">
        <f>INDEX('Atual 2021 1'!M$5:M$857,MATCH($A200,('Atual 2021 1'!$Z$5:$Z$857),0))</f>
        <v>0</v>
      </c>
      <c r="O200" s="54">
        <f>INDEX('Antigo 2020 2'!M$5:M$857,MATCH($A200,('Atual 2021 1'!$Z$5:$Z$857),0))</f>
        <v>0</v>
      </c>
      <c r="P200" s="50">
        <f>INDEX('Atual 2021 1'!N$5:N$857,MATCH($A200,('Atual 2021 1'!$Z$5:$Z$857),0))</f>
        <v>23</v>
      </c>
      <c r="Q200" s="54">
        <f>INDEX('Antigo 2020 2'!N$5:N$857,MATCH($A200,('Atual 2021 1'!$Z$5:$Z$857),0))</f>
        <v>21</v>
      </c>
      <c r="R200" s="50" t="str">
        <f>INDEX('Atual 2021 1'!O$5:O$857,MATCH($A200,('Atual 2021 1'!$Z$5:$Z$857),0))</f>
        <v>Não</v>
      </c>
      <c r="S200" s="54" t="str">
        <f>INDEX('Antigo 2020 2'!O$5:O$857,MATCH($A200,('Atual 2021 1'!$Z$5:$Z$857),0))</f>
        <v>Sim</v>
      </c>
      <c r="T200" s="53" t="e">
        <f>INDEX('Atual 2021 1'!P$5:P$857,MATCH($A200,('Atual 2021 1'!$Z$5:$Z$857),0))</f>
        <v>#DIV/0!</v>
      </c>
      <c r="U200" s="55">
        <f>INDEX('Antigo 2020 2'!P$5:P$857,MATCH($A200,('Atual 2021 1'!$Z$5:$Z$857),0))</f>
        <v>1.4573275071589117E-3</v>
      </c>
    </row>
    <row r="201" spans="1:21">
      <c r="A201" s="16">
        <v>198</v>
      </c>
      <c r="B201" s="51">
        <f>INDEX('Atual 2021 1'!X$5:X$857,MATCH($A201,('Atual 2021 1'!$Z$5:$Z$857),0))</f>
        <v>0</v>
      </c>
      <c r="C201" s="57" t="str">
        <f>INDEX('Atual 2021 1'!A$5:A$857,MATCH($A201,('Atual 2021 1'!$Z$5:$Z$857),0))</f>
        <v>Confins</v>
      </c>
      <c r="D201" s="50">
        <f>INDEX('Atual 2021 1'!H$5:H$857,MATCH($A201,('Atual 2021 1'!$Z$5:$Z$857),0))</f>
        <v>6</v>
      </c>
      <c r="E201" s="54">
        <f>INDEX('Antigo 2020 2'!H$5:H$857,MATCH($A201,('Atual 2021 1'!$Z$5:$Z$857),0))</f>
        <v>6</v>
      </c>
      <c r="F201" s="50">
        <f>INDEX('Atual 2021 1'!I$5:I$857,MATCH($A201,('Atual 2021 1'!$Z$5:$Z$857),0))</f>
        <v>0</v>
      </c>
      <c r="G201" s="54" t="str">
        <f>INDEX('Antigo 2020 2'!I$5:I$857,MATCH($A201,('Atual 2021 1'!$Z$5:$Z$857),0))</f>
        <v/>
      </c>
      <c r="H201" s="50">
        <f>INDEX('Atual 2021 1'!J$5:J$857,MATCH($A201,('Atual 2021 1'!$Z$5:$Z$857),0))</f>
        <v>0</v>
      </c>
      <c r="I201" s="54">
        <f>INDEX('Antigo 2020 2'!J$5:J$857,MATCH($A201,('Atual 2021 1'!$Z$5:$Z$857),0))</f>
        <v>0</v>
      </c>
      <c r="J201" s="50">
        <f>INDEX('Atual 2021 1'!K$5:K$857,MATCH($A201,('Atual 2021 1'!$Z$5:$Z$857),0))</f>
        <v>0</v>
      </c>
      <c r="K201" s="54">
        <f>INDEX('Antigo 2020 2'!K$5:K$857,MATCH($A201,('Atual 2021 1'!$Z$5:$Z$857),0))</f>
        <v>0</v>
      </c>
      <c r="L201" s="50">
        <f>INDEX('Atual 2021 1'!L$5:L$857,MATCH($A201,('Atual 2021 1'!$Z$5:$Z$857),0))</f>
        <v>0</v>
      </c>
      <c r="M201" s="54">
        <f>INDEX('Antigo 2020 2'!L$5:L$857,MATCH($A201,('Atual 2021 1'!$Z$5:$Z$857),0))</f>
        <v>0</v>
      </c>
      <c r="N201" s="50">
        <f>INDEX('Atual 2021 1'!M$5:M$857,MATCH($A201,('Atual 2021 1'!$Z$5:$Z$857),0))</f>
        <v>0</v>
      </c>
      <c r="O201" s="54">
        <f>INDEX('Antigo 2020 2'!M$5:M$857,MATCH($A201,('Atual 2021 1'!$Z$5:$Z$857),0))</f>
        <v>0</v>
      </c>
      <c r="P201" s="50">
        <f>INDEX('Atual 2021 1'!N$5:N$857,MATCH($A201,('Atual 2021 1'!$Z$5:$Z$857),0))</f>
        <v>1</v>
      </c>
      <c r="Q201" s="54">
        <f>INDEX('Antigo 2020 2'!N$5:N$857,MATCH($A201,('Atual 2021 1'!$Z$5:$Z$857),0))</f>
        <v>1</v>
      </c>
      <c r="R201" s="50" t="str">
        <f>INDEX('Atual 2021 1'!O$5:O$857,MATCH($A201,('Atual 2021 1'!$Z$5:$Z$857),0))</f>
        <v>Não</v>
      </c>
      <c r="S201" s="54" t="str">
        <f>INDEX('Antigo 2020 2'!O$5:O$857,MATCH($A201,('Atual 2021 1'!$Z$5:$Z$857),0))</f>
        <v>Não</v>
      </c>
      <c r="T201" s="53" t="e">
        <f>INDEX('Atual 2021 1'!P$5:P$857,MATCH($A201,('Atual 2021 1'!$Z$5:$Z$857),0))</f>
        <v>#DIV/0!</v>
      </c>
      <c r="U201" s="55">
        <f>INDEX('Antigo 2020 2'!P$5:P$857,MATCH($A201,('Atual 2021 1'!$Z$5:$Z$857),0))</f>
        <v>1.3004896276330964E-5</v>
      </c>
    </row>
    <row r="202" spans="1:21">
      <c r="A202" s="16">
        <v>199</v>
      </c>
      <c r="B202" s="51">
        <f>INDEX('Atual 2021 1'!X$5:X$857,MATCH($A202,('Atual 2021 1'!$Z$5:$Z$857),0))</f>
        <v>0</v>
      </c>
      <c r="C202" s="57" t="str">
        <f>INDEX('Atual 2021 1'!A$5:A$857,MATCH($A202,('Atual 2021 1'!$Z$5:$Z$857),0))</f>
        <v>Congonhal</v>
      </c>
      <c r="D202" s="50">
        <f>INDEX('Atual 2021 1'!H$5:H$857,MATCH($A202,('Atual 2021 1'!$Z$5:$Z$857),0))</f>
        <v>600</v>
      </c>
      <c r="E202" s="54">
        <f>INDEX('Antigo 2020 2'!H$5:H$857,MATCH($A202,('Atual 2021 1'!$Z$5:$Z$857),0))</f>
        <v>600</v>
      </c>
      <c r="F202" s="50">
        <f>INDEX('Atual 2021 1'!I$5:I$857,MATCH($A202,('Atual 2021 1'!$Z$5:$Z$857),0))</f>
        <v>159</v>
      </c>
      <c r="G202" s="54">
        <f>INDEX('Antigo 2020 2'!I$5:I$857,MATCH($A202,('Atual 2021 1'!$Z$5:$Z$857),0))</f>
        <v>315</v>
      </c>
      <c r="H202" s="50">
        <f>INDEX('Atual 2021 1'!J$5:J$857,MATCH($A202,('Atual 2021 1'!$Z$5:$Z$857),0))</f>
        <v>0</v>
      </c>
      <c r="I202" s="54">
        <f>INDEX('Antigo 2020 2'!J$5:J$857,MATCH($A202,('Atual 2021 1'!$Z$5:$Z$857),0))</f>
        <v>0</v>
      </c>
      <c r="J202" s="50">
        <f>INDEX('Atual 2021 1'!K$5:K$857,MATCH($A202,('Atual 2021 1'!$Z$5:$Z$857),0))</f>
        <v>8</v>
      </c>
      <c r="K202" s="54">
        <f>INDEX('Antigo 2020 2'!K$5:K$857,MATCH($A202,('Atual 2021 1'!$Z$5:$Z$857),0))</f>
        <v>15</v>
      </c>
      <c r="L202" s="50">
        <f>INDEX('Atual 2021 1'!L$5:L$857,MATCH($A202,('Atual 2021 1'!$Z$5:$Z$857),0))</f>
        <v>3</v>
      </c>
      <c r="M202" s="54">
        <f>INDEX('Antigo 2020 2'!L$5:L$857,MATCH($A202,('Atual 2021 1'!$Z$5:$Z$857),0))</f>
        <v>15</v>
      </c>
      <c r="N202" s="50">
        <f>INDEX('Atual 2021 1'!M$5:M$857,MATCH($A202,('Atual 2021 1'!$Z$5:$Z$857),0))</f>
        <v>0</v>
      </c>
      <c r="O202" s="54">
        <f>INDEX('Antigo 2020 2'!M$5:M$857,MATCH($A202,('Atual 2021 1'!$Z$5:$Z$857),0))</f>
        <v>0</v>
      </c>
      <c r="P202" s="50">
        <f>INDEX('Atual 2021 1'!N$5:N$857,MATCH($A202,('Atual 2021 1'!$Z$5:$Z$857),0))</f>
        <v>5</v>
      </c>
      <c r="Q202" s="54">
        <f>INDEX('Antigo 2020 2'!N$5:N$857,MATCH($A202,('Atual 2021 1'!$Z$5:$Z$857),0))</f>
        <v>3</v>
      </c>
      <c r="R202" s="50" t="str">
        <f>INDEX('Atual 2021 1'!O$5:O$857,MATCH($A202,('Atual 2021 1'!$Z$5:$Z$857),0))</f>
        <v>Não</v>
      </c>
      <c r="S202" s="54" t="str">
        <f>INDEX('Antigo 2020 2'!O$5:O$857,MATCH($A202,('Atual 2021 1'!$Z$5:$Z$857),0))</f>
        <v>Não</v>
      </c>
      <c r="T202" s="53" t="e">
        <f>INDEX('Atual 2021 1'!P$5:P$857,MATCH($A202,('Atual 2021 1'!$Z$5:$Z$857),0))</f>
        <v>#DIV/0!</v>
      </c>
      <c r="U202" s="55">
        <f>INDEX('Antigo 2020 2'!P$5:P$857,MATCH($A202,('Atual 2021 1'!$Z$5:$Z$857),0))</f>
        <v>5.8067862718188981E-4</v>
      </c>
    </row>
    <row r="203" spans="1:21">
      <c r="A203" s="16">
        <v>200</v>
      </c>
      <c r="B203" s="51">
        <f>INDEX('Atual 2021 1'!X$5:X$857,MATCH($A203,('Atual 2021 1'!$Z$5:$Z$857),0))</f>
        <v>0</v>
      </c>
      <c r="C203" s="57" t="str">
        <f>INDEX('Atual 2021 1'!A$5:A$857,MATCH($A203,('Atual 2021 1'!$Z$5:$Z$857),0))</f>
        <v>Congonhas</v>
      </c>
      <c r="D203" s="50">
        <f>INDEX('Atual 2021 1'!H$5:H$857,MATCH($A203,('Atual 2021 1'!$Z$5:$Z$857),0))</f>
        <v>285</v>
      </c>
      <c r="E203" s="54">
        <f>INDEX('Antigo 2020 2'!H$5:H$857,MATCH($A203,('Atual 2021 1'!$Z$5:$Z$857),0))</f>
        <v>285</v>
      </c>
      <c r="F203" s="50">
        <f>INDEX('Atual 2021 1'!I$5:I$857,MATCH($A203,('Atual 2021 1'!$Z$5:$Z$857),0))</f>
        <v>66</v>
      </c>
      <c r="G203" s="54">
        <f>INDEX('Antigo 2020 2'!I$5:I$857,MATCH($A203,('Atual 2021 1'!$Z$5:$Z$857),0))</f>
        <v>37</v>
      </c>
      <c r="H203" s="50">
        <f>INDEX('Atual 2021 1'!J$5:J$857,MATCH($A203,('Atual 2021 1'!$Z$5:$Z$857),0))</f>
        <v>0</v>
      </c>
      <c r="I203" s="54">
        <f>INDEX('Antigo 2020 2'!J$5:J$857,MATCH($A203,('Atual 2021 1'!$Z$5:$Z$857),0))</f>
        <v>0</v>
      </c>
      <c r="J203" s="50">
        <f>INDEX('Atual 2021 1'!K$5:K$857,MATCH($A203,('Atual 2021 1'!$Z$5:$Z$857),0))</f>
        <v>19</v>
      </c>
      <c r="K203" s="54">
        <f>INDEX('Antigo 2020 2'!K$5:K$857,MATCH($A203,('Atual 2021 1'!$Z$5:$Z$857),0))</f>
        <v>8</v>
      </c>
      <c r="L203" s="50">
        <f>INDEX('Atual 2021 1'!L$5:L$857,MATCH($A203,('Atual 2021 1'!$Z$5:$Z$857),0))</f>
        <v>0</v>
      </c>
      <c r="M203" s="54">
        <f>INDEX('Antigo 2020 2'!L$5:L$857,MATCH($A203,('Atual 2021 1'!$Z$5:$Z$857),0))</f>
        <v>90</v>
      </c>
      <c r="N203" s="50">
        <f>INDEX('Atual 2021 1'!M$5:M$857,MATCH($A203,('Atual 2021 1'!$Z$5:$Z$857),0))</f>
        <v>0</v>
      </c>
      <c r="O203" s="54">
        <f>INDEX('Antigo 2020 2'!M$5:M$857,MATCH($A203,('Atual 2021 1'!$Z$5:$Z$857),0))</f>
        <v>8</v>
      </c>
      <c r="P203" s="50">
        <f>INDEX('Atual 2021 1'!N$5:N$857,MATCH($A203,('Atual 2021 1'!$Z$5:$Z$857),0))</f>
        <v>45</v>
      </c>
      <c r="Q203" s="54">
        <f>INDEX('Antigo 2020 2'!N$5:N$857,MATCH($A203,('Atual 2021 1'!$Z$5:$Z$857),0))</f>
        <v>96</v>
      </c>
      <c r="R203" s="50" t="str">
        <f>INDEX('Atual 2021 1'!O$5:O$857,MATCH($A203,('Atual 2021 1'!$Z$5:$Z$857),0))</f>
        <v>Não</v>
      </c>
      <c r="S203" s="54" t="str">
        <f>INDEX('Antigo 2020 2'!O$5:O$857,MATCH($A203,('Atual 2021 1'!$Z$5:$Z$857),0))</f>
        <v>Não</v>
      </c>
      <c r="T203" s="53" t="e">
        <f>INDEX('Atual 2021 1'!P$5:P$857,MATCH($A203,('Atual 2021 1'!$Z$5:$Z$857),0))</f>
        <v>#DIV/0!</v>
      </c>
      <c r="U203" s="55">
        <f>INDEX('Antigo 2020 2'!P$5:P$857,MATCH($A203,('Atual 2021 1'!$Z$5:$Z$857),0))</f>
        <v>2.6676923202519542E-4</v>
      </c>
    </row>
    <row r="204" spans="1:21">
      <c r="A204" s="16">
        <v>201</v>
      </c>
      <c r="B204" s="51">
        <f>INDEX('Atual 2021 1'!X$5:X$857,MATCH($A204,('Atual 2021 1'!$Z$5:$Z$857),0))</f>
        <v>0</v>
      </c>
      <c r="C204" s="57" t="str">
        <f>INDEX('Atual 2021 1'!A$5:A$857,MATCH($A204,('Atual 2021 1'!$Z$5:$Z$857),0))</f>
        <v>Congonhas do Norte</v>
      </c>
      <c r="D204" s="50">
        <f>INDEX('Atual 2021 1'!H$5:H$857,MATCH($A204,('Atual 2021 1'!$Z$5:$Z$857),0))</f>
        <v>409</v>
      </c>
      <c r="E204" s="54">
        <f>INDEX('Antigo 2020 2'!H$5:H$857,MATCH($A204,('Atual 2021 1'!$Z$5:$Z$857),0))</f>
        <v>409</v>
      </c>
      <c r="F204" s="50">
        <f>INDEX('Atual 2021 1'!I$5:I$857,MATCH($A204,('Atual 2021 1'!$Z$5:$Z$857),0))</f>
        <v>154</v>
      </c>
      <c r="G204" s="54">
        <f>INDEX('Antigo 2020 2'!I$5:I$857,MATCH($A204,('Atual 2021 1'!$Z$5:$Z$857),0))</f>
        <v>405</v>
      </c>
      <c r="H204" s="50">
        <f>INDEX('Atual 2021 1'!J$5:J$857,MATCH($A204,('Atual 2021 1'!$Z$5:$Z$857),0))</f>
        <v>0</v>
      </c>
      <c r="I204" s="54">
        <f>INDEX('Antigo 2020 2'!J$5:J$857,MATCH($A204,('Atual 2021 1'!$Z$5:$Z$857),0))</f>
        <v>0</v>
      </c>
      <c r="J204" s="50">
        <f>INDEX('Atual 2021 1'!K$5:K$857,MATCH($A204,('Atual 2021 1'!$Z$5:$Z$857),0))</f>
        <v>184</v>
      </c>
      <c r="K204" s="54">
        <f>INDEX('Antigo 2020 2'!K$5:K$857,MATCH($A204,('Atual 2021 1'!$Z$5:$Z$857),0))</f>
        <v>100</v>
      </c>
      <c r="L204" s="50">
        <f>INDEX('Atual 2021 1'!L$5:L$857,MATCH($A204,('Atual 2021 1'!$Z$5:$Z$857),0))</f>
        <v>0</v>
      </c>
      <c r="M204" s="54">
        <f>INDEX('Antigo 2020 2'!L$5:L$857,MATCH($A204,('Atual 2021 1'!$Z$5:$Z$857),0))</f>
        <v>0</v>
      </c>
      <c r="N204" s="50">
        <f>INDEX('Atual 2021 1'!M$5:M$857,MATCH($A204,('Atual 2021 1'!$Z$5:$Z$857),0))</f>
        <v>0</v>
      </c>
      <c r="O204" s="54">
        <f>INDEX('Antigo 2020 2'!M$5:M$857,MATCH($A204,('Atual 2021 1'!$Z$5:$Z$857),0))</f>
        <v>0</v>
      </c>
      <c r="P204" s="50">
        <f>INDEX('Atual 2021 1'!N$5:N$857,MATCH($A204,('Atual 2021 1'!$Z$5:$Z$857),0))</f>
        <v>17</v>
      </c>
      <c r="Q204" s="54">
        <f>INDEX('Antigo 2020 2'!N$5:N$857,MATCH($A204,('Atual 2021 1'!$Z$5:$Z$857),0))</f>
        <v>16</v>
      </c>
      <c r="R204" s="50" t="str">
        <f>INDEX('Atual 2021 1'!O$5:O$857,MATCH($A204,('Atual 2021 1'!$Z$5:$Z$857),0))</f>
        <v>Sim</v>
      </c>
      <c r="S204" s="54" t="str">
        <f>INDEX('Antigo 2020 2'!O$5:O$857,MATCH($A204,('Atual 2021 1'!$Z$5:$Z$857),0))</f>
        <v>Sim</v>
      </c>
      <c r="T204" s="53" t="e">
        <f>INDEX('Atual 2021 1'!P$5:P$857,MATCH($A204,('Atual 2021 1'!$Z$5:$Z$857),0))</f>
        <v>#DIV/0!</v>
      </c>
      <c r="U204" s="55">
        <f>INDEX('Antigo 2020 2'!P$5:P$857,MATCH($A204,('Atual 2021 1'!$Z$5:$Z$857),0))</f>
        <v>6.2783302606141968E-4</v>
      </c>
    </row>
    <row r="205" spans="1:21">
      <c r="A205" s="16">
        <v>202</v>
      </c>
      <c r="B205" s="51">
        <f>INDEX('Atual 2021 1'!X$5:X$857,MATCH($A205,('Atual 2021 1'!$Z$5:$Z$857),0))</f>
        <v>0</v>
      </c>
      <c r="C205" s="57" t="str">
        <f>INDEX('Atual 2021 1'!A$5:A$857,MATCH($A205,('Atual 2021 1'!$Z$5:$Z$857),0))</f>
        <v>Conquista</v>
      </c>
      <c r="D205" s="50">
        <f>INDEX('Atual 2021 1'!H$5:H$857,MATCH($A205,('Atual 2021 1'!$Z$5:$Z$857),0))</f>
        <v>240</v>
      </c>
      <c r="E205" s="54">
        <f>INDEX('Antigo 2020 2'!H$5:H$857,MATCH($A205,('Atual 2021 1'!$Z$5:$Z$857),0))</f>
        <v>240</v>
      </c>
      <c r="F205" s="50">
        <f>INDEX('Atual 2021 1'!I$5:I$857,MATCH($A205,('Atual 2021 1'!$Z$5:$Z$857),0))</f>
        <v>25</v>
      </c>
      <c r="G205" s="54">
        <f>INDEX('Antigo 2020 2'!I$5:I$857,MATCH($A205,('Atual 2021 1'!$Z$5:$Z$857),0))</f>
        <v>65</v>
      </c>
      <c r="H205" s="50">
        <f>INDEX('Atual 2021 1'!J$5:J$857,MATCH($A205,('Atual 2021 1'!$Z$5:$Z$857),0))</f>
        <v>0</v>
      </c>
      <c r="I205" s="54">
        <f>INDEX('Antigo 2020 2'!J$5:J$857,MATCH($A205,('Atual 2021 1'!$Z$5:$Z$857),0))</f>
        <v>0</v>
      </c>
      <c r="J205" s="50">
        <f>INDEX('Atual 2021 1'!K$5:K$857,MATCH($A205,('Atual 2021 1'!$Z$5:$Z$857),0))</f>
        <v>17</v>
      </c>
      <c r="K205" s="54">
        <f>INDEX('Antigo 2020 2'!K$5:K$857,MATCH($A205,('Atual 2021 1'!$Z$5:$Z$857),0))</f>
        <v>85</v>
      </c>
      <c r="L205" s="50">
        <f>INDEX('Atual 2021 1'!L$5:L$857,MATCH($A205,('Atual 2021 1'!$Z$5:$Z$857),0))</f>
        <v>0</v>
      </c>
      <c r="M205" s="54">
        <f>INDEX('Antigo 2020 2'!L$5:L$857,MATCH($A205,('Atual 2021 1'!$Z$5:$Z$857),0))</f>
        <v>0</v>
      </c>
      <c r="N205" s="50">
        <f>INDEX('Atual 2021 1'!M$5:M$857,MATCH($A205,('Atual 2021 1'!$Z$5:$Z$857),0))</f>
        <v>0</v>
      </c>
      <c r="O205" s="54">
        <f>INDEX('Antigo 2020 2'!M$5:M$857,MATCH($A205,('Atual 2021 1'!$Z$5:$Z$857),0))</f>
        <v>0</v>
      </c>
      <c r="P205" s="50">
        <f>INDEX('Atual 2021 1'!N$5:N$857,MATCH($A205,('Atual 2021 1'!$Z$5:$Z$857),0))</f>
        <v>2</v>
      </c>
      <c r="Q205" s="54">
        <f>INDEX('Antigo 2020 2'!N$5:N$857,MATCH($A205,('Atual 2021 1'!$Z$5:$Z$857),0))</f>
        <v>6</v>
      </c>
      <c r="R205" s="50" t="str">
        <f>INDEX('Atual 2021 1'!O$5:O$857,MATCH($A205,('Atual 2021 1'!$Z$5:$Z$857),0))</f>
        <v>Não</v>
      </c>
      <c r="S205" s="54" t="str">
        <f>INDEX('Antigo 2020 2'!O$5:O$857,MATCH($A205,('Atual 2021 1'!$Z$5:$Z$857),0))</f>
        <v>Não</v>
      </c>
      <c r="T205" s="53" t="e">
        <f>INDEX('Atual 2021 1'!P$5:P$857,MATCH($A205,('Atual 2021 1'!$Z$5:$Z$857),0))</f>
        <v>#DIV/0!</v>
      </c>
      <c r="U205" s="55">
        <f>INDEX('Antigo 2020 2'!P$5:P$857,MATCH($A205,('Atual 2021 1'!$Z$5:$Z$857),0))</f>
        <v>9.4870388067350739E-4</v>
      </c>
    </row>
    <row r="206" spans="1:21">
      <c r="A206" s="16">
        <v>203</v>
      </c>
      <c r="B206" s="51">
        <f>INDEX('Atual 2021 1'!X$5:X$857,MATCH($A206,('Atual 2021 1'!$Z$5:$Z$857),0))</f>
        <v>0</v>
      </c>
      <c r="C206" s="57" t="str">
        <f>INDEX('Atual 2021 1'!A$5:A$857,MATCH($A206,('Atual 2021 1'!$Z$5:$Z$857),0))</f>
        <v>Conselheiro Lafaiete</v>
      </c>
      <c r="D206" s="50">
        <f>INDEX('Atual 2021 1'!H$5:H$857,MATCH($A206,('Atual 2021 1'!$Z$5:$Z$857),0))</f>
        <v>210</v>
      </c>
      <c r="E206" s="54">
        <f>INDEX('Antigo 2020 2'!H$5:H$857,MATCH($A206,('Atual 2021 1'!$Z$5:$Z$857),0))</f>
        <v>216</v>
      </c>
      <c r="F206" s="50">
        <f>INDEX('Atual 2021 1'!I$5:I$857,MATCH($A206,('Atual 2021 1'!$Z$5:$Z$857),0))</f>
        <v>62</v>
      </c>
      <c r="G206" s="54">
        <f>INDEX('Antigo 2020 2'!I$5:I$857,MATCH($A206,('Atual 2021 1'!$Z$5:$Z$857),0))</f>
        <v>159</v>
      </c>
      <c r="H206" s="50">
        <f>INDEX('Atual 2021 1'!J$5:J$857,MATCH($A206,('Atual 2021 1'!$Z$5:$Z$857),0))</f>
        <v>0</v>
      </c>
      <c r="I206" s="54">
        <f>INDEX('Antigo 2020 2'!J$5:J$857,MATCH($A206,('Atual 2021 1'!$Z$5:$Z$857),0))</f>
        <v>0</v>
      </c>
      <c r="J206" s="50">
        <f>INDEX('Atual 2021 1'!K$5:K$857,MATCH($A206,('Atual 2021 1'!$Z$5:$Z$857),0))</f>
        <v>0</v>
      </c>
      <c r="K206" s="54">
        <f>INDEX('Antigo 2020 2'!K$5:K$857,MATCH($A206,('Atual 2021 1'!$Z$5:$Z$857),0))</f>
        <v>29</v>
      </c>
      <c r="L206" s="50">
        <f>INDEX('Atual 2021 1'!L$5:L$857,MATCH($A206,('Atual 2021 1'!$Z$5:$Z$857),0))</f>
        <v>0</v>
      </c>
      <c r="M206" s="54">
        <f>INDEX('Antigo 2020 2'!L$5:L$857,MATCH($A206,('Atual 2021 1'!$Z$5:$Z$857),0))</f>
        <v>6</v>
      </c>
      <c r="N206" s="50">
        <f>INDEX('Atual 2021 1'!M$5:M$857,MATCH($A206,('Atual 2021 1'!$Z$5:$Z$857),0))</f>
        <v>0</v>
      </c>
      <c r="O206" s="54">
        <f>INDEX('Antigo 2020 2'!M$5:M$857,MATCH($A206,('Atual 2021 1'!$Z$5:$Z$857),0))</f>
        <v>0</v>
      </c>
      <c r="P206" s="50">
        <f>INDEX('Atual 2021 1'!N$5:N$857,MATCH($A206,('Atual 2021 1'!$Z$5:$Z$857),0))</f>
        <v>15</v>
      </c>
      <c r="Q206" s="54">
        <f>INDEX('Antigo 2020 2'!N$5:N$857,MATCH($A206,('Atual 2021 1'!$Z$5:$Z$857),0))</f>
        <v>15</v>
      </c>
      <c r="R206" s="50" t="str">
        <f>INDEX('Atual 2021 1'!O$5:O$857,MATCH($A206,('Atual 2021 1'!$Z$5:$Z$857),0))</f>
        <v>Não</v>
      </c>
      <c r="S206" s="54" t="str">
        <f>INDEX('Antigo 2020 2'!O$5:O$857,MATCH($A206,('Atual 2021 1'!$Z$5:$Z$857),0))</f>
        <v>Sim</v>
      </c>
      <c r="T206" s="53" t="e">
        <f>INDEX('Atual 2021 1'!P$5:P$857,MATCH($A206,('Atual 2021 1'!$Z$5:$Z$857),0))</f>
        <v>#DIV/0!</v>
      </c>
      <c r="U206" s="55">
        <f>INDEX('Antigo 2020 2'!P$5:P$857,MATCH($A206,('Atual 2021 1'!$Z$5:$Z$857),0))</f>
        <v>2.7682994603528914E-4</v>
      </c>
    </row>
    <row r="207" spans="1:21">
      <c r="A207" s="16">
        <v>204</v>
      </c>
      <c r="B207" s="51">
        <f>INDEX('Atual 2021 1'!X$5:X$857,MATCH($A207,('Atual 2021 1'!$Z$5:$Z$857),0))</f>
        <v>0</v>
      </c>
      <c r="C207" s="57" t="str">
        <f>INDEX('Atual 2021 1'!A$5:A$857,MATCH($A207,('Atual 2021 1'!$Z$5:$Z$857),0))</f>
        <v>Conselheiro Pena</v>
      </c>
      <c r="D207" s="50">
        <f>INDEX('Atual 2021 1'!H$5:H$857,MATCH($A207,('Atual 2021 1'!$Z$5:$Z$857),0))</f>
        <v>1200</v>
      </c>
      <c r="E207" s="54">
        <f>INDEX('Antigo 2020 2'!H$5:H$857,MATCH($A207,('Atual 2021 1'!$Z$5:$Z$857),0))</f>
        <v>1200</v>
      </c>
      <c r="F207" s="50">
        <f>INDEX('Atual 2021 1'!I$5:I$857,MATCH($A207,('Atual 2021 1'!$Z$5:$Z$857),0))</f>
        <v>5</v>
      </c>
      <c r="G207" s="54">
        <f>INDEX('Antigo 2020 2'!I$5:I$857,MATCH($A207,('Atual 2021 1'!$Z$5:$Z$857),0))</f>
        <v>50</v>
      </c>
      <c r="H207" s="50">
        <f>INDEX('Atual 2021 1'!J$5:J$857,MATCH($A207,('Atual 2021 1'!$Z$5:$Z$857),0))</f>
        <v>370</v>
      </c>
      <c r="I207" s="54">
        <f>INDEX('Antigo 2020 2'!J$5:J$857,MATCH($A207,('Atual 2021 1'!$Z$5:$Z$857),0))</f>
        <v>370</v>
      </c>
      <c r="J207" s="50">
        <f>INDEX('Atual 2021 1'!K$5:K$857,MATCH($A207,('Atual 2021 1'!$Z$5:$Z$857),0))</f>
        <v>200</v>
      </c>
      <c r="K207" s="54">
        <f>INDEX('Antigo 2020 2'!K$5:K$857,MATCH($A207,('Atual 2021 1'!$Z$5:$Z$857),0))</f>
        <v>520</v>
      </c>
      <c r="L207" s="50">
        <f>INDEX('Atual 2021 1'!L$5:L$857,MATCH($A207,('Atual 2021 1'!$Z$5:$Z$857),0))</f>
        <v>85</v>
      </c>
      <c r="M207" s="54">
        <f>INDEX('Antigo 2020 2'!L$5:L$857,MATCH($A207,('Atual 2021 1'!$Z$5:$Z$857),0))</f>
        <v>120</v>
      </c>
      <c r="N207" s="50">
        <f>INDEX('Atual 2021 1'!M$5:M$857,MATCH($A207,('Atual 2021 1'!$Z$5:$Z$857),0))</f>
        <v>0</v>
      </c>
      <c r="O207" s="54">
        <f>INDEX('Antigo 2020 2'!M$5:M$857,MATCH($A207,('Atual 2021 1'!$Z$5:$Z$857),0))</f>
        <v>0</v>
      </c>
      <c r="P207" s="50">
        <f>INDEX('Atual 2021 1'!N$5:N$857,MATCH($A207,('Atual 2021 1'!$Z$5:$Z$857),0))</f>
        <v>25</v>
      </c>
      <c r="Q207" s="54">
        <f>INDEX('Antigo 2020 2'!N$5:N$857,MATCH($A207,('Atual 2021 1'!$Z$5:$Z$857),0))</f>
        <v>92</v>
      </c>
      <c r="R207" s="50" t="str">
        <f>INDEX('Atual 2021 1'!O$5:O$857,MATCH($A207,('Atual 2021 1'!$Z$5:$Z$857),0))</f>
        <v>Sim</v>
      </c>
      <c r="S207" s="54" t="str">
        <f>INDEX('Antigo 2020 2'!O$5:O$857,MATCH($A207,('Atual 2021 1'!$Z$5:$Z$857),0))</f>
        <v>Sim</v>
      </c>
      <c r="T207" s="53" t="e">
        <f>INDEX('Atual 2021 1'!P$5:P$857,MATCH($A207,('Atual 2021 1'!$Z$5:$Z$857),0))</f>
        <v>#DIV/0!</v>
      </c>
      <c r="U207" s="55">
        <f>INDEX('Antigo 2020 2'!P$5:P$857,MATCH($A207,('Atual 2021 1'!$Z$5:$Z$857),0))</f>
        <v>2.9489912603807475E-3</v>
      </c>
    </row>
    <row r="208" spans="1:21">
      <c r="A208" s="16">
        <v>205</v>
      </c>
      <c r="B208" s="51">
        <f>INDEX('Atual 2021 1'!X$5:X$857,MATCH($A208,('Atual 2021 1'!$Z$5:$Z$857),0))</f>
        <v>0</v>
      </c>
      <c r="C208" s="57" t="str">
        <f>INDEX('Atual 2021 1'!A$5:A$857,MATCH($A208,('Atual 2021 1'!$Z$5:$Z$857),0))</f>
        <v>Consolação</v>
      </c>
      <c r="D208" s="50">
        <f>INDEX('Atual 2021 1'!H$5:H$857,MATCH($A208,('Atual 2021 1'!$Z$5:$Z$857),0))</f>
        <v>298</v>
      </c>
      <c r="E208" s="54">
        <f>INDEX('Antigo 2020 2'!H$5:H$857,MATCH($A208,('Atual 2021 1'!$Z$5:$Z$857),0))</f>
        <v>298</v>
      </c>
      <c r="F208" s="50">
        <f>INDEX('Atual 2021 1'!I$5:I$857,MATCH($A208,('Atual 2021 1'!$Z$5:$Z$857),0))</f>
        <v>55</v>
      </c>
      <c r="G208" s="54">
        <f>INDEX('Antigo 2020 2'!I$5:I$857,MATCH($A208,('Atual 2021 1'!$Z$5:$Z$857),0))</f>
        <v>35</v>
      </c>
      <c r="H208" s="50">
        <f>INDEX('Atual 2021 1'!J$5:J$857,MATCH($A208,('Atual 2021 1'!$Z$5:$Z$857),0))</f>
        <v>0</v>
      </c>
      <c r="I208" s="54">
        <f>INDEX('Antigo 2020 2'!J$5:J$857,MATCH($A208,('Atual 2021 1'!$Z$5:$Z$857),0))</f>
        <v>0</v>
      </c>
      <c r="J208" s="50">
        <f>INDEX('Atual 2021 1'!K$5:K$857,MATCH($A208,('Atual 2021 1'!$Z$5:$Z$857),0))</f>
        <v>73</v>
      </c>
      <c r="K208" s="54">
        <f>INDEX('Antigo 2020 2'!K$5:K$857,MATCH($A208,('Atual 2021 1'!$Z$5:$Z$857),0))</f>
        <v>75</v>
      </c>
      <c r="L208" s="50">
        <f>INDEX('Atual 2021 1'!L$5:L$857,MATCH($A208,('Atual 2021 1'!$Z$5:$Z$857),0))</f>
        <v>50</v>
      </c>
      <c r="M208" s="54">
        <f>INDEX('Antigo 2020 2'!L$5:L$857,MATCH($A208,('Atual 2021 1'!$Z$5:$Z$857),0))</f>
        <v>32</v>
      </c>
      <c r="N208" s="50">
        <f>INDEX('Atual 2021 1'!M$5:M$857,MATCH($A208,('Atual 2021 1'!$Z$5:$Z$857),0))</f>
        <v>0</v>
      </c>
      <c r="O208" s="54">
        <f>INDEX('Antigo 2020 2'!M$5:M$857,MATCH($A208,('Atual 2021 1'!$Z$5:$Z$857),0))</f>
        <v>4</v>
      </c>
      <c r="P208" s="50">
        <f>INDEX('Atual 2021 1'!N$5:N$857,MATCH($A208,('Atual 2021 1'!$Z$5:$Z$857),0))</f>
        <v>58</v>
      </c>
      <c r="Q208" s="54">
        <f>INDEX('Antigo 2020 2'!N$5:N$857,MATCH($A208,('Atual 2021 1'!$Z$5:$Z$857),0))</f>
        <v>24</v>
      </c>
      <c r="R208" s="50" t="str">
        <f>INDEX('Atual 2021 1'!O$5:O$857,MATCH($A208,('Atual 2021 1'!$Z$5:$Z$857),0))</f>
        <v>Não</v>
      </c>
      <c r="S208" s="54" t="str">
        <f>INDEX('Antigo 2020 2'!O$5:O$857,MATCH($A208,('Atual 2021 1'!$Z$5:$Z$857),0))</f>
        <v>Não</v>
      </c>
      <c r="T208" s="53" t="e">
        <f>INDEX('Atual 2021 1'!P$5:P$857,MATCH($A208,('Atual 2021 1'!$Z$5:$Z$857),0))</f>
        <v>#DIV/0!</v>
      </c>
      <c r="U208" s="55">
        <f>INDEX('Antigo 2020 2'!P$5:P$857,MATCH($A208,('Atual 2021 1'!$Z$5:$Z$857),0))</f>
        <v>2.2784358100522698E-4</v>
      </c>
    </row>
    <row r="209" spans="1:21">
      <c r="A209" s="16">
        <v>206</v>
      </c>
      <c r="B209" s="51">
        <f>INDEX('Atual 2021 1'!X$5:X$857,MATCH($A209,('Atual 2021 1'!$Z$5:$Z$857),0))</f>
        <v>0</v>
      </c>
      <c r="C209" s="57" t="str">
        <f>INDEX('Atual 2021 1'!A$5:A$857,MATCH($A209,('Atual 2021 1'!$Z$5:$Z$857),0))</f>
        <v>Contagem</v>
      </c>
      <c r="D209" s="50">
        <f>INDEX('Atual 2021 1'!H$5:H$857,MATCH($A209,('Atual 2021 1'!$Z$5:$Z$857),0))</f>
        <v>10</v>
      </c>
      <c r="E209" s="54">
        <f>INDEX('Antigo 2020 2'!H$5:H$857,MATCH($A209,('Atual 2021 1'!$Z$5:$Z$857),0))</f>
        <v>1</v>
      </c>
      <c r="F209" s="50">
        <f>INDEX('Atual 2021 1'!I$5:I$857,MATCH($A209,('Atual 2021 1'!$Z$5:$Z$857),0))</f>
        <v>2</v>
      </c>
      <c r="G209" s="54" t="str">
        <f>INDEX('Antigo 2020 2'!I$5:I$857,MATCH($A209,('Atual 2021 1'!$Z$5:$Z$857),0))</f>
        <v/>
      </c>
      <c r="H209" s="50">
        <f>INDEX('Atual 2021 1'!J$5:J$857,MATCH($A209,('Atual 2021 1'!$Z$5:$Z$857),0))</f>
        <v>0</v>
      </c>
      <c r="I209" s="54">
        <f>INDEX('Antigo 2020 2'!J$5:J$857,MATCH($A209,('Atual 2021 1'!$Z$5:$Z$857),0))</f>
        <v>0</v>
      </c>
      <c r="J209" s="50">
        <f>INDEX('Atual 2021 1'!K$5:K$857,MATCH($A209,('Atual 2021 1'!$Z$5:$Z$857),0))</f>
        <v>0</v>
      </c>
      <c r="K209" s="54">
        <f>INDEX('Antigo 2020 2'!K$5:K$857,MATCH($A209,('Atual 2021 1'!$Z$5:$Z$857),0))</f>
        <v>0</v>
      </c>
      <c r="L209" s="50">
        <f>INDEX('Atual 2021 1'!L$5:L$857,MATCH($A209,('Atual 2021 1'!$Z$5:$Z$857),0))</f>
        <v>0</v>
      </c>
      <c r="M209" s="54">
        <f>INDEX('Antigo 2020 2'!L$5:L$857,MATCH($A209,('Atual 2021 1'!$Z$5:$Z$857),0))</f>
        <v>0</v>
      </c>
      <c r="N209" s="50">
        <f>INDEX('Atual 2021 1'!M$5:M$857,MATCH($A209,('Atual 2021 1'!$Z$5:$Z$857),0))</f>
        <v>0</v>
      </c>
      <c r="O209" s="54">
        <f>INDEX('Antigo 2020 2'!M$5:M$857,MATCH($A209,('Atual 2021 1'!$Z$5:$Z$857),0))</f>
        <v>0</v>
      </c>
      <c r="P209" s="50">
        <f>INDEX('Atual 2021 1'!N$5:N$857,MATCH($A209,('Atual 2021 1'!$Z$5:$Z$857),0))</f>
        <v>0</v>
      </c>
      <c r="Q209" s="54">
        <f>INDEX('Antigo 2020 2'!N$5:N$857,MATCH($A209,('Atual 2021 1'!$Z$5:$Z$857),0))</f>
        <v>0</v>
      </c>
      <c r="R209" s="50" t="str">
        <f>INDEX('Atual 2021 1'!O$5:O$857,MATCH($A209,('Atual 2021 1'!$Z$5:$Z$857),0))</f>
        <v>Não</v>
      </c>
      <c r="S209" s="54" t="str">
        <f>INDEX('Antigo 2020 2'!O$5:O$857,MATCH($A209,('Atual 2021 1'!$Z$5:$Z$857),0))</f>
        <v>Sim</v>
      </c>
      <c r="T209" s="53" t="e">
        <f>INDEX('Atual 2021 1'!P$5:P$857,MATCH($A209,('Atual 2021 1'!$Z$5:$Z$857),0))</f>
        <v>#DIV/0!</v>
      </c>
      <c r="U209" s="55">
        <f>INDEX('Antigo 2020 2'!P$5:P$857,MATCH($A209,('Atual 2021 1'!$Z$5:$Z$857),0))</f>
        <v>3.9858592688866989E-6</v>
      </c>
    </row>
    <row r="210" spans="1:21">
      <c r="A210" s="16">
        <v>207</v>
      </c>
      <c r="B210" s="51">
        <f>INDEX('Atual 2021 1'!X$5:X$857,MATCH($A210,('Atual 2021 1'!$Z$5:$Z$857),0))</f>
        <v>0</v>
      </c>
      <c r="C210" s="57" t="str">
        <f>INDEX('Atual 2021 1'!A$5:A$857,MATCH($A210,('Atual 2021 1'!$Z$5:$Z$857),0))</f>
        <v>Coqueiral</v>
      </c>
      <c r="D210" s="50">
        <f>INDEX('Atual 2021 1'!H$5:H$857,MATCH($A210,('Atual 2021 1'!$Z$5:$Z$857),0))</f>
        <v>1562</v>
      </c>
      <c r="E210" s="54">
        <f>INDEX('Antigo 2020 2'!H$5:H$857,MATCH($A210,('Atual 2021 1'!$Z$5:$Z$857),0))</f>
        <v>1562</v>
      </c>
      <c r="F210" s="50">
        <f>INDEX('Atual 2021 1'!I$5:I$857,MATCH($A210,('Atual 2021 1'!$Z$5:$Z$857),0))</f>
        <v>314</v>
      </c>
      <c r="G210" s="54">
        <f>INDEX('Antigo 2020 2'!I$5:I$857,MATCH($A210,('Atual 2021 1'!$Z$5:$Z$857),0))</f>
        <v>695</v>
      </c>
      <c r="H210" s="50">
        <f>INDEX('Atual 2021 1'!J$5:J$857,MATCH($A210,('Atual 2021 1'!$Z$5:$Z$857),0))</f>
        <v>0</v>
      </c>
      <c r="I210" s="54">
        <f>INDEX('Antigo 2020 2'!J$5:J$857,MATCH($A210,('Atual 2021 1'!$Z$5:$Z$857),0))</f>
        <v>0</v>
      </c>
      <c r="J210" s="50">
        <f>INDEX('Atual 2021 1'!K$5:K$857,MATCH($A210,('Atual 2021 1'!$Z$5:$Z$857),0))</f>
        <v>35</v>
      </c>
      <c r="K210" s="54">
        <f>INDEX('Antigo 2020 2'!K$5:K$857,MATCH($A210,('Atual 2021 1'!$Z$5:$Z$857),0))</f>
        <v>34</v>
      </c>
      <c r="L210" s="50">
        <f>INDEX('Atual 2021 1'!L$5:L$857,MATCH($A210,('Atual 2021 1'!$Z$5:$Z$857),0))</f>
        <v>0</v>
      </c>
      <c r="M210" s="54">
        <f>INDEX('Antigo 2020 2'!L$5:L$857,MATCH($A210,('Atual 2021 1'!$Z$5:$Z$857),0))</f>
        <v>0</v>
      </c>
      <c r="N210" s="50">
        <f>INDEX('Atual 2021 1'!M$5:M$857,MATCH($A210,('Atual 2021 1'!$Z$5:$Z$857),0))</f>
        <v>0</v>
      </c>
      <c r="O210" s="54">
        <f>INDEX('Antigo 2020 2'!M$5:M$857,MATCH($A210,('Atual 2021 1'!$Z$5:$Z$857),0))</f>
        <v>0</v>
      </c>
      <c r="P210" s="50">
        <f>INDEX('Atual 2021 1'!N$5:N$857,MATCH($A210,('Atual 2021 1'!$Z$5:$Z$857),0))</f>
        <v>10</v>
      </c>
      <c r="Q210" s="54">
        <f>INDEX('Antigo 2020 2'!N$5:N$857,MATCH($A210,('Atual 2021 1'!$Z$5:$Z$857),0))</f>
        <v>22</v>
      </c>
      <c r="R210" s="50" t="str">
        <f>INDEX('Atual 2021 1'!O$5:O$857,MATCH($A210,('Atual 2021 1'!$Z$5:$Z$857),0))</f>
        <v>Não</v>
      </c>
      <c r="S210" s="54" t="str">
        <f>INDEX('Antigo 2020 2'!O$5:O$857,MATCH($A210,('Atual 2021 1'!$Z$5:$Z$857),0))</f>
        <v>Não</v>
      </c>
      <c r="T210" s="53" t="e">
        <f>INDEX('Atual 2021 1'!P$5:P$857,MATCH($A210,('Atual 2021 1'!$Z$5:$Z$857),0))</f>
        <v>#DIV/0!</v>
      </c>
      <c r="U210" s="55">
        <f>INDEX('Antigo 2020 2'!P$5:P$857,MATCH($A210,('Atual 2021 1'!$Z$5:$Z$857),0))</f>
        <v>1.0503146566528065E-3</v>
      </c>
    </row>
    <row r="211" spans="1:21">
      <c r="A211" s="16">
        <v>208</v>
      </c>
      <c r="B211" s="51">
        <f>INDEX('Atual 2021 1'!X$5:X$857,MATCH($A211,('Atual 2021 1'!$Z$5:$Z$857),0))</f>
        <v>0</v>
      </c>
      <c r="C211" s="57" t="str">
        <f>INDEX('Atual 2021 1'!A$5:A$857,MATCH($A211,('Atual 2021 1'!$Z$5:$Z$857),0))</f>
        <v>Coração de Jesus</v>
      </c>
      <c r="D211" s="50">
        <f>INDEX('Atual 2021 1'!H$5:H$857,MATCH($A211,('Atual 2021 1'!$Z$5:$Z$857),0))</f>
        <v>5045</v>
      </c>
      <c r="E211" s="54">
        <f>INDEX('Antigo 2020 2'!H$5:H$857,MATCH($A211,('Atual 2021 1'!$Z$5:$Z$857),0))</f>
        <v>5045</v>
      </c>
      <c r="F211" s="50">
        <f>INDEX('Atual 2021 1'!I$5:I$857,MATCH($A211,('Atual 2021 1'!$Z$5:$Z$857),0))</f>
        <v>772</v>
      </c>
      <c r="G211" s="54">
        <f>INDEX('Antigo 2020 2'!I$5:I$857,MATCH($A211,('Atual 2021 1'!$Z$5:$Z$857),0))</f>
        <v>2640</v>
      </c>
      <c r="H211" s="50">
        <f>INDEX('Atual 2021 1'!J$5:J$857,MATCH($A211,('Atual 2021 1'!$Z$5:$Z$857),0))</f>
        <v>0</v>
      </c>
      <c r="I211" s="54">
        <f>INDEX('Antigo 2020 2'!J$5:J$857,MATCH($A211,('Atual 2021 1'!$Z$5:$Z$857),0))</f>
        <v>0</v>
      </c>
      <c r="J211" s="50">
        <f>INDEX('Atual 2021 1'!K$5:K$857,MATCH($A211,('Atual 2021 1'!$Z$5:$Z$857),0))</f>
        <v>1600</v>
      </c>
      <c r="K211" s="54">
        <f>INDEX('Antigo 2020 2'!K$5:K$857,MATCH($A211,('Atual 2021 1'!$Z$5:$Z$857),0))</f>
        <v>3100</v>
      </c>
      <c r="L211" s="50">
        <f>INDEX('Atual 2021 1'!L$5:L$857,MATCH($A211,('Atual 2021 1'!$Z$5:$Z$857),0))</f>
        <v>680</v>
      </c>
      <c r="M211" s="54">
        <f>INDEX('Antigo 2020 2'!L$5:L$857,MATCH($A211,('Atual 2021 1'!$Z$5:$Z$857),0))</f>
        <v>1400</v>
      </c>
      <c r="N211" s="50">
        <f>INDEX('Atual 2021 1'!M$5:M$857,MATCH($A211,('Atual 2021 1'!$Z$5:$Z$857),0))</f>
        <v>0</v>
      </c>
      <c r="O211" s="54">
        <f>INDEX('Antigo 2020 2'!M$5:M$857,MATCH($A211,('Atual 2021 1'!$Z$5:$Z$857),0))</f>
        <v>0</v>
      </c>
      <c r="P211" s="50">
        <f>INDEX('Atual 2021 1'!N$5:N$857,MATCH($A211,('Atual 2021 1'!$Z$5:$Z$857),0))</f>
        <v>830</v>
      </c>
      <c r="Q211" s="54">
        <f>INDEX('Antigo 2020 2'!N$5:N$857,MATCH($A211,('Atual 2021 1'!$Z$5:$Z$857),0))</f>
        <v>1325</v>
      </c>
      <c r="R211" s="50" t="str">
        <f>INDEX('Atual 2021 1'!O$5:O$857,MATCH($A211,('Atual 2021 1'!$Z$5:$Z$857),0))</f>
        <v>Sim</v>
      </c>
      <c r="S211" s="54" t="str">
        <f>INDEX('Antigo 2020 2'!O$5:O$857,MATCH($A211,('Atual 2021 1'!$Z$5:$Z$857),0))</f>
        <v>Sim</v>
      </c>
      <c r="T211" s="53" t="e">
        <f>INDEX('Atual 2021 1'!P$5:P$857,MATCH($A211,('Atual 2021 1'!$Z$5:$Z$857),0))</f>
        <v>#DIV/0!</v>
      </c>
      <c r="U211" s="55">
        <f>INDEX('Antigo 2020 2'!P$5:P$857,MATCH($A211,('Atual 2021 1'!$Z$5:$Z$857),0))</f>
        <v>7.4123592020145452E-3</v>
      </c>
    </row>
    <row r="212" spans="1:21">
      <c r="A212" s="16">
        <v>209</v>
      </c>
      <c r="B212" s="51">
        <f>INDEX('Atual 2021 1'!X$5:X$857,MATCH($A212,('Atual 2021 1'!$Z$5:$Z$857),0))</f>
        <v>0</v>
      </c>
      <c r="C212" s="57" t="str">
        <f>INDEX('Atual 2021 1'!A$5:A$857,MATCH($A212,('Atual 2021 1'!$Z$5:$Z$857),0))</f>
        <v>Cordisburgo</v>
      </c>
      <c r="D212" s="50">
        <f>INDEX('Atual 2021 1'!H$5:H$857,MATCH($A212,('Atual 2021 1'!$Z$5:$Z$857),0))</f>
        <v>430</v>
      </c>
      <c r="E212" s="54">
        <f>INDEX('Antigo 2020 2'!H$5:H$857,MATCH($A212,('Atual 2021 1'!$Z$5:$Z$857),0))</f>
        <v>429</v>
      </c>
      <c r="F212" s="50">
        <f>INDEX('Atual 2021 1'!I$5:I$857,MATCH($A212,('Atual 2021 1'!$Z$5:$Z$857),0))</f>
        <v>199</v>
      </c>
      <c r="G212" s="54">
        <f>INDEX('Antigo 2020 2'!I$5:I$857,MATCH($A212,('Atual 2021 1'!$Z$5:$Z$857),0))</f>
        <v>335</v>
      </c>
      <c r="H212" s="50">
        <f>INDEX('Atual 2021 1'!J$5:J$857,MATCH($A212,('Atual 2021 1'!$Z$5:$Z$857),0))</f>
        <v>0</v>
      </c>
      <c r="I212" s="54">
        <f>INDEX('Antigo 2020 2'!J$5:J$857,MATCH($A212,('Atual 2021 1'!$Z$5:$Z$857),0))</f>
        <v>0</v>
      </c>
      <c r="J212" s="50">
        <f>INDEX('Atual 2021 1'!K$5:K$857,MATCH($A212,('Atual 2021 1'!$Z$5:$Z$857),0))</f>
        <v>20</v>
      </c>
      <c r="K212" s="54">
        <f>INDEX('Antigo 2020 2'!K$5:K$857,MATCH($A212,('Atual 2021 1'!$Z$5:$Z$857),0))</f>
        <v>15</v>
      </c>
      <c r="L212" s="50">
        <f>INDEX('Atual 2021 1'!L$5:L$857,MATCH($A212,('Atual 2021 1'!$Z$5:$Z$857),0))</f>
        <v>0</v>
      </c>
      <c r="M212" s="54">
        <f>INDEX('Antigo 2020 2'!L$5:L$857,MATCH($A212,('Atual 2021 1'!$Z$5:$Z$857),0))</f>
        <v>0</v>
      </c>
      <c r="N212" s="50">
        <f>INDEX('Atual 2021 1'!M$5:M$857,MATCH($A212,('Atual 2021 1'!$Z$5:$Z$857),0))</f>
        <v>0</v>
      </c>
      <c r="O212" s="54">
        <f>INDEX('Antigo 2020 2'!M$5:M$857,MATCH($A212,('Atual 2021 1'!$Z$5:$Z$857),0))</f>
        <v>0</v>
      </c>
      <c r="P212" s="50">
        <f>INDEX('Atual 2021 1'!N$5:N$857,MATCH($A212,('Atual 2021 1'!$Z$5:$Z$857),0))</f>
        <v>10</v>
      </c>
      <c r="Q212" s="54">
        <f>INDEX('Antigo 2020 2'!N$5:N$857,MATCH($A212,('Atual 2021 1'!$Z$5:$Z$857),0))</f>
        <v>9</v>
      </c>
      <c r="R212" s="50" t="str">
        <f>INDEX('Atual 2021 1'!O$5:O$857,MATCH($A212,('Atual 2021 1'!$Z$5:$Z$857),0))</f>
        <v>Sim</v>
      </c>
      <c r="S212" s="54" t="str">
        <f>INDEX('Antigo 2020 2'!O$5:O$857,MATCH($A212,('Atual 2021 1'!$Z$5:$Z$857),0))</f>
        <v>Sim</v>
      </c>
      <c r="T212" s="53" t="e">
        <f>INDEX('Atual 2021 1'!P$5:P$857,MATCH($A212,('Atual 2021 1'!$Z$5:$Z$857),0))</f>
        <v>#DIV/0!</v>
      </c>
      <c r="U212" s="55">
        <f>INDEX('Antigo 2020 2'!P$5:P$857,MATCH($A212,('Atual 2021 1'!$Z$5:$Z$857),0))</f>
        <v>9.5543328394215614E-4</v>
      </c>
    </row>
    <row r="213" spans="1:21">
      <c r="A213" s="16">
        <v>210</v>
      </c>
      <c r="B213" s="51">
        <f>INDEX('Atual 2021 1'!X$5:X$857,MATCH($A213,('Atual 2021 1'!$Z$5:$Z$857),0))</f>
        <v>0</v>
      </c>
      <c r="C213" s="57" t="str">
        <f>INDEX('Atual 2021 1'!A$5:A$857,MATCH($A213,('Atual 2021 1'!$Z$5:$Z$857),0))</f>
        <v>Cordislândia</v>
      </c>
      <c r="D213" s="50">
        <f>INDEX('Atual 2021 1'!H$5:H$857,MATCH($A213,('Atual 2021 1'!$Z$5:$Z$857),0))</f>
        <v>200</v>
      </c>
      <c r="E213" s="54">
        <f>INDEX('Antigo 2020 2'!H$5:H$857,MATCH($A213,('Atual 2021 1'!$Z$5:$Z$857),0))</f>
        <v>120</v>
      </c>
      <c r="F213" s="50">
        <f>INDEX('Atual 2021 1'!I$5:I$857,MATCH($A213,('Atual 2021 1'!$Z$5:$Z$857),0))</f>
        <v>0</v>
      </c>
      <c r="G213" s="54">
        <f>INDEX('Antigo 2020 2'!I$5:I$857,MATCH($A213,('Atual 2021 1'!$Z$5:$Z$857),0))</f>
        <v>119</v>
      </c>
      <c r="H213" s="50">
        <f>INDEX('Atual 2021 1'!J$5:J$857,MATCH($A213,('Atual 2021 1'!$Z$5:$Z$857),0))</f>
        <v>0</v>
      </c>
      <c r="I213" s="54">
        <f>INDEX('Antigo 2020 2'!J$5:J$857,MATCH($A213,('Atual 2021 1'!$Z$5:$Z$857),0))</f>
        <v>0</v>
      </c>
      <c r="J213" s="50">
        <f>INDEX('Atual 2021 1'!K$5:K$857,MATCH($A213,('Atual 2021 1'!$Z$5:$Z$857),0))</f>
        <v>80</v>
      </c>
      <c r="K213" s="54">
        <f>INDEX('Antigo 2020 2'!K$5:K$857,MATCH($A213,('Atual 2021 1'!$Z$5:$Z$857),0))</f>
        <v>80</v>
      </c>
      <c r="L213" s="50">
        <f>INDEX('Atual 2021 1'!L$5:L$857,MATCH($A213,('Atual 2021 1'!$Z$5:$Z$857),0))</f>
        <v>0</v>
      </c>
      <c r="M213" s="54">
        <f>INDEX('Antigo 2020 2'!L$5:L$857,MATCH($A213,('Atual 2021 1'!$Z$5:$Z$857),0))</f>
        <v>0</v>
      </c>
      <c r="N213" s="50">
        <f>INDEX('Atual 2021 1'!M$5:M$857,MATCH($A213,('Atual 2021 1'!$Z$5:$Z$857),0))</f>
        <v>10</v>
      </c>
      <c r="O213" s="54">
        <f>INDEX('Antigo 2020 2'!M$5:M$857,MATCH($A213,('Atual 2021 1'!$Z$5:$Z$857),0))</f>
        <v>50</v>
      </c>
      <c r="P213" s="50">
        <f>INDEX('Atual 2021 1'!N$5:N$857,MATCH($A213,('Atual 2021 1'!$Z$5:$Z$857),0))</f>
        <v>5</v>
      </c>
      <c r="Q213" s="54">
        <f>INDEX('Antigo 2020 2'!N$5:N$857,MATCH($A213,('Atual 2021 1'!$Z$5:$Z$857),0))</f>
        <v>3</v>
      </c>
      <c r="R213" s="50" t="str">
        <f>INDEX('Atual 2021 1'!O$5:O$857,MATCH($A213,('Atual 2021 1'!$Z$5:$Z$857),0))</f>
        <v>Não</v>
      </c>
      <c r="S213" s="54" t="str">
        <f>INDEX('Antigo 2020 2'!O$5:O$857,MATCH($A213,('Atual 2021 1'!$Z$5:$Z$857),0))</f>
        <v>Não</v>
      </c>
      <c r="T213" s="53" t="e">
        <f>INDEX('Atual 2021 1'!P$5:P$857,MATCH($A213,('Atual 2021 1'!$Z$5:$Z$857),0))</f>
        <v>#DIV/0!</v>
      </c>
      <c r="U213" s="55">
        <f>INDEX('Antigo 2020 2'!P$5:P$857,MATCH($A213,('Atual 2021 1'!$Z$5:$Z$857),0))</f>
        <v>3.2535273177480395E-4</v>
      </c>
    </row>
    <row r="214" spans="1:21">
      <c r="A214" s="16">
        <v>211</v>
      </c>
      <c r="B214" s="51">
        <f>INDEX('Atual 2021 1'!X$5:X$857,MATCH($A214,('Atual 2021 1'!$Z$5:$Z$857),0))</f>
        <v>0</v>
      </c>
      <c r="C214" s="57" t="str">
        <f>INDEX('Atual 2021 1'!A$5:A$857,MATCH($A214,('Atual 2021 1'!$Z$5:$Z$857),0))</f>
        <v>Corinto</v>
      </c>
      <c r="D214" s="50">
        <f>INDEX('Atual 2021 1'!H$5:H$857,MATCH($A214,('Atual 2021 1'!$Z$5:$Z$857),0))</f>
        <v>627</v>
      </c>
      <c r="E214" s="54">
        <f>INDEX('Antigo 2020 2'!H$5:H$857,MATCH($A214,('Atual 2021 1'!$Z$5:$Z$857),0))</f>
        <v>450</v>
      </c>
      <c r="F214" s="50">
        <f>INDEX('Atual 2021 1'!I$5:I$857,MATCH($A214,('Atual 2021 1'!$Z$5:$Z$857),0))</f>
        <v>151</v>
      </c>
      <c r="G214" s="54">
        <f>INDEX('Antigo 2020 2'!I$5:I$857,MATCH($A214,('Atual 2021 1'!$Z$5:$Z$857),0))</f>
        <v>250</v>
      </c>
      <c r="H214" s="50">
        <f>INDEX('Atual 2021 1'!J$5:J$857,MATCH($A214,('Atual 2021 1'!$Z$5:$Z$857),0))</f>
        <v>0</v>
      </c>
      <c r="I214" s="54">
        <f>INDEX('Antigo 2020 2'!J$5:J$857,MATCH($A214,('Atual 2021 1'!$Z$5:$Z$857),0))</f>
        <v>0</v>
      </c>
      <c r="J214" s="50">
        <f>INDEX('Atual 2021 1'!K$5:K$857,MATCH($A214,('Atual 2021 1'!$Z$5:$Z$857),0))</f>
        <v>0</v>
      </c>
      <c r="K214" s="54">
        <f>INDEX('Antigo 2020 2'!K$5:K$857,MATCH($A214,('Atual 2021 1'!$Z$5:$Z$857),0))</f>
        <v>0</v>
      </c>
      <c r="L214" s="50">
        <f>INDEX('Atual 2021 1'!L$5:L$857,MATCH($A214,('Atual 2021 1'!$Z$5:$Z$857),0))</f>
        <v>0</v>
      </c>
      <c r="M214" s="54">
        <f>INDEX('Antigo 2020 2'!L$5:L$857,MATCH($A214,('Atual 2021 1'!$Z$5:$Z$857),0))</f>
        <v>0</v>
      </c>
      <c r="N214" s="50">
        <f>INDEX('Atual 2021 1'!M$5:M$857,MATCH($A214,('Atual 2021 1'!$Z$5:$Z$857),0))</f>
        <v>0</v>
      </c>
      <c r="O214" s="54">
        <f>INDEX('Antigo 2020 2'!M$5:M$857,MATCH($A214,('Atual 2021 1'!$Z$5:$Z$857),0))</f>
        <v>0</v>
      </c>
      <c r="P214" s="50">
        <f>INDEX('Atual 2021 1'!N$5:N$857,MATCH($A214,('Atual 2021 1'!$Z$5:$Z$857),0))</f>
        <v>25</v>
      </c>
      <c r="Q214" s="54">
        <f>INDEX('Antigo 2020 2'!N$5:N$857,MATCH($A214,('Atual 2021 1'!$Z$5:$Z$857),0))</f>
        <v>26</v>
      </c>
      <c r="R214" s="50" t="str">
        <f>INDEX('Atual 2021 1'!O$5:O$857,MATCH($A214,('Atual 2021 1'!$Z$5:$Z$857),0))</f>
        <v>Sim</v>
      </c>
      <c r="S214" s="54" t="str">
        <f>INDEX('Antigo 2020 2'!O$5:O$857,MATCH($A214,('Atual 2021 1'!$Z$5:$Z$857),0))</f>
        <v>Sim</v>
      </c>
      <c r="T214" s="53" t="e">
        <f>INDEX('Atual 2021 1'!P$5:P$857,MATCH($A214,('Atual 2021 1'!$Z$5:$Z$857),0))</f>
        <v>#DIV/0!</v>
      </c>
      <c r="U214" s="55">
        <f>INDEX('Antigo 2020 2'!P$5:P$857,MATCH($A214,('Atual 2021 1'!$Z$5:$Z$857),0))</f>
        <v>1.4871098512360353E-3</v>
      </c>
    </row>
    <row r="215" spans="1:21">
      <c r="A215" s="16">
        <v>212</v>
      </c>
      <c r="B215" s="51">
        <f>INDEX('Atual 2021 1'!X$5:X$857,MATCH($A215,('Atual 2021 1'!$Z$5:$Z$857),0))</f>
        <v>0</v>
      </c>
      <c r="C215" s="57" t="str">
        <f>INDEX('Atual 2021 1'!A$5:A$857,MATCH($A215,('Atual 2021 1'!$Z$5:$Z$857),0))</f>
        <v>Coroaci</v>
      </c>
      <c r="D215" s="50">
        <f>INDEX('Atual 2021 1'!H$5:H$857,MATCH($A215,('Atual 2021 1'!$Z$5:$Z$857),0))</f>
        <v>1100</v>
      </c>
      <c r="E215" s="54">
        <f>INDEX('Antigo 2020 2'!H$5:H$857,MATCH($A215,('Atual 2021 1'!$Z$5:$Z$857),0))</f>
        <v>1150</v>
      </c>
      <c r="F215" s="50">
        <f>INDEX('Atual 2021 1'!I$5:I$857,MATCH($A215,('Atual 2021 1'!$Z$5:$Z$857),0))</f>
        <v>0</v>
      </c>
      <c r="G215" s="54" t="str">
        <f>INDEX('Antigo 2020 2'!I$5:I$857,MATCH($A215,('Atual 2021 1'!$Z$5:$Z$857),0))</f>
        <v/>
      </c>
      <c r="H215" s="50">
        <f>INDEX('Atual 2021 1'!J$5:J$857,MATCH($A215,('Atual 2021 1'!$Z$5:$Z$857),0))</f>
        <v>0</v>
      </c>
      <c r="I215" s="54">
        <f>INDEX('Antigo 2020 2'!J$5:J$857,MATCH($A215,('Atual 2021 1'!$Z$5:$Z$857),0))</f>
        <v>0</v>
      </c>
      <c r="J215" s="50">
        <f>INDEX('Atual 2021 1'!K$5:K$857,MATCH($A215,('Atual 2021 1'!$Z$5:$Z$857),0))</f>
        <v>100</v>
      </c>
      <c r="K215" s="54">
        <f>INDEX('Antigo 2020 2'!K$5:K$857,MATCH($A215,('Atual 2021 1'!$Z$5:$Z$857),0))</f>
        <v>180</v>
      </c>
      <c r="L215" s="50">
        <f>INDEX('Atual 2021 1'!L$5:L$857,MATCH($A215,('Atual 2021 1'!$Z$5:$Z$857),0))</f>
        <v>510</v>
      </c>
      <c r="M215" s="54">
        <f>INDEX('Antigo 2020 2'!L$5:L$857,MATCH($A215,('Atual 2021 1'!$Z$5:$Z$857),0))</f>
        <v>0</v>
      </c>
      <c r="N215" s="50">
        <f>INDEX('Atual 2021 1'!M$5:M$857,MATCH($A215,('Atual 2021 1'!$Z$5:$Z$857),0))</f>
        <v>132</v>
      </c>
      <c r="O215" s="54">
        <f>INDEX('Antigo 2020 2'!M$5:M$857,MATCH($A215,('Atual 2021 1'!$Z$5:$Z$857),0))</f>
        <v>0</v>
      </c>
      <c r="P215" s="50">
        <f>INDEX('Atual 2021 1'!N$5:N$857,MATCH($A215,('Atual 2021 1'!$Z$5:$Z$857),0))</f>
        <v>29</v>
      </c>
      <c r="Q215" s="54">
        <f>INDEX('Antigo 2020 2'!N$5:N$857,MATCH($A215,('Atual 2021 1'!$Z$5:$Z$857),0))</f>
        <v>15</v>
      </c>
      <c r="R215" s="50" t="str">
        <f>INDEX('Atual 2021 1'!O$5:O$857,MATCH($A215,('Atual 2021 1'!$Z$5:$Z$857),0))</f>
        <v>Sim</v>
      </c>
      <c r="S215" s="54" t="str">
        <f>INDEX('Antigo 2020 2'!O$5:O$857,MATCH($A215,('Atual 2021 1'!$Z$5:$Z$857),0))</f>
        <v>Não</v>
      </c>
      <c r="T215" s="53" t="e">
        <f>INDEX('Atual 2021 1'!P$5:P$857,MATCH($A215,('Atual 2021 1'!$Z$5:$Z$857),0))</f>
        <v>#DIV/0!</v>
      </c>
      <c r="U215" s="55">
        <f>INDEX('Antigo 2020 2'!P$5:P$857,MATCH($A215,('Atual 2021 1'!$Z$5:$Z$857),0))</f>
        <v>7.8477285566418457E-4</v>
      </c>
    </row>
    <row r="216" spans="1:21">
      <c r="A216" s="16">
        <v>213</v>
      </c>
      <c r="B216" s="51">
        <f>INDEX('Atual 2021 1'!X$5:X$857,MATCH($A216,('Atual 2021 1'!$Z$5:$Z$857),0))</f>
        <v>0</v>
      </c>
      <c r="C216" s="57" t="str">
        <f>INDEX('Atual 2021 1'!A$5:A$857,MATCH($A216,('Atual 2021 1'!$Z$5:$Z$857),0))</f>
        <v>Coromandel</v>
      </c>
      <c r="D216" s="50">
        <f>INDEX('Atual 2021 1'!H$5:H$857,MATCH($A216,('Atual 2021 1'!$Z$5:$Z$857),0))</f>
        <v>750</v>
      </c>
      <c r="E216" s="54">
        <f>INDEX('Antigo 2020 2'!H$5:H$857,MATCH($A216,('Atual 2021 1'!$Z$5:$Z$857),0))</f>
        <v>750</v>
      </c>
      <c r="F216" s="50">
        <f>INDEX('Atual 2021 1'!I$5:I$857,MATCH($A216,('Atual 2021 1'!$Z$5:$Z$857),0))</f>
        <v>329</v>
      </c>
      <c r="G216" s="54">
        <f>INDEX('Antigo 2020 2'!I$5:I$857,MATCH($A216,('Atual 2021 1'!$Z$5:$Z$857),0))</f>
        <v>551</v>
      </c>
      <c r="H216" s="50">
        <f>INDEX('Atual 2021 1'!J$5:J$857,MATCH($A216,('Atual 2021 1'!$Z$5:$Z$857),0))</f>
        <v>0</v>
      </c>
      <c r="I216" s="54">
        <f>INDEX('Antigo 2020 2'!J$5:J$857,MATCH($A216,('Atual 2021 1'!$Z$5:$Z$857),0))</f>
        <v>0</v>
      </c>
      <c r="J216" s="50">
        <f>INDEX('Atual 2021 1'!K$5:K$857,MATCH($A216,('Atual 2021 1'!$Z$5:$Z$857),0))</f>
        <v>330</v>
      </c>
      <c r="K216" s="54">
        <f>INDEX('Antigo 2020 2'!K$5:K$857,MATCH($A216,('Atual 2021 1'!$Z$5:$Z$857),0))</f>
        <v>240</v>
      </c>
      <c r="L216" s="50">
        <f>INDEX('Atual 2021 1'!L$5:L$857,MATCH($A216,('Atual 2021 1'!$Z$5:$Z$857),0))</f>
        <v>0</v>
      </c>
      <c r="M216" s="54">
        <f>INDEX('Antigo 2020 2'!L$5:L$857,MATCH($A216,('Atual 2021 1'!$Z$5:$Z$857),0))</f>
        <v>0</v>
      </c>
      <c r="N216" s="50">
        <f>INDEX('Atual 2021 1'!M$5:M$857,MATCH($A216,('Atual 2021 1'!$Z$5:$Z$857),0))</f>
        <v>0</v>
      </c>
      <c r="O216" s="54">
        <f>INDEX('Antigo 2020 2'!M$5:M$857,MATCH($A216,('Atual 2021 1'!$Z$5:$Z$857),0))</f>
        <v>0</v>
      </c>
      <c r="P216" s="50">
        <f>INDEX('Atual 2021 1'!N$5:N$857,MATCH($A216,('Atual 2021 1'!$Z$5:$Z$857),0))</f>
        <v>18</v>
      </c>
      <c r="Q216" s="54">
        <f>INDEX('Antigo 2020 2'!N$5:N$857,MATCH($A216,('Atual 2021 1'!$Z$5:$Z$857),0))</f>
        <v>8</v>
      </c>
      <c r="R216" s="50" t="str">
        <f>INDEX('Atual 2021 1'!O$5:O$857,MATCH($A216,('Atual 2021 1'!$Z$5:$Z$857),0))</f>
        <v>Sim</v>
      </c>
      <c r="S216" s="54" t="str">
        <f>INDEX('Antigo 2020 2'!O$5:O$857,MATCH($A216,('Atual 2021 1'!$Z$5:$Z$857),0))</f>
        <v>Sim</v>
      </c>
      <c r="T216" s="53" t="e">
        <f>INDEX('Atual 2021 1'!P$5:P$857,MATCH($A216,('Atual 2021 1'!$Z$5:$Z$857),0))</f>
        <v>#DIV/0!</v>
      </c>
      <c r="U216" s="55">
        <f>INDEX('Antigo 2020 2'!P$5:P$857,MATCH($A216,('Atual 2021 1'!$Z$5:$Z$857),0))</f>
        <v>3.9174333798524833E-3</v>
      </c>
    </row>
    <row r="217" spans="1:21">
      <c r="A217" s="16">
        <v>214</v>
      </c>
      <c r="B217" s="51">
        <f>INDEX('Atual 2021 1'!X$5:X$857,MATCH($A217,('Atual 2021 1'!$Z$5:$Z$857),0))</f>
        <v>0</v>
      </c>
      <c r="C217" s="57" t="str">
        <f>INDEX('Atual 2021 1'!A$5:A$857,MATCH($A217,('Atual 2021 1'!$Z$5:$Z$857),0))</f>
        <v>Coronel Fabriciano</v>
      </c>
      <c r="D217" s="50">
        <f>INDEX('Atual 2021 1'!H$5:H$857,MATCH($A217,('Atual 2021 1'!$Z$5:$Z$857),0))</f>
        <v>240</v>
      </c>
      <c r="E217" s="54">
        <f>INDEX('Antigo 2020 2'!H$5:H$857,MATCH($A217,('Atual 2021 1'!$Z$5:$Z$857),0))</f>
        <v>270</v>
      </c>
      <c r="F217" s="50">
        <f>INDEX('Atual 2021 1'!I$5:I$857,MATCH($A217,('Atual 2021 1'!$Z$5:$Z$857),0))</f>
        <v>70</v>
      </c>
      <c r="G217" s="54">
        <f>INDEX('Antigo 2020 2'!I$5:I$857,MATCH($A217,('Atual 2021 1'!$Z$5:$Z$857),0))</f>
        <v>115</v>
      </c>
      <c r="H217" s="50">
        <f>INDEX('Atual 2021 1'!J$5:J$857,MATCH($A217,('Atual 2021 1'!$Z$5:$Z$857),0))</f>
        <v>0</v>
      </c>
      <c r="I217" s="54">
        <f>INDEX('Antigo 2020 2'!J$5:J$857,MATCH($A217,('Atual 2021 1'!$Z$5:$Z$857),0))</f>
        <v>0</v>
      </c>
      <c r="J217" s="50">
        <f>INDEX('Atual 2021 1'!K$5:K$857,MATCH($A217,('Atual 2021 1'!$Z$5:$Z$857),0))</f>
        <v>5</v>
      </c>
      <c r="K217" s="54">
        <f>INDEX('Antigo 2020 2'!K$5:K$857,MATCH($A217,('Atual 2021 1'!$Z$5:$Z$857),0))</f>
        <v>0</v>
      </c>
      <c r="L217" s="50">
        <f>INDEX('Atual 2021 1'!L$5:L$857,MATCH($A217,('Atual 2021 1'!$Z$5:$Z$857),0))</f>
        <v>5</v>
      </c>
      <c r="M217" s="54">
        <f>INDEX('Antigo 2020 2'!L$5:L$857,MATCH($A217,('Atual 2021 1'!$Z$5:$Z$857),0))</f>
        <v>10</v>
      </c>
      <c r="N217" s="50">
        <f>INDEX('Atual 2021 1'!M$5:M$857,MATCH($A217,('Atual 2021 1'!$Z$5:$Z$857),0))</f>
        <v>5</v>
      </c>
      <c r="O217" s="54">
        <f>INDEX('Antigo 2020 2'!M$5:M$857,MATCH($A217,('Atual 2021 1'!$Z$5:$Z$857),0))</f>
        <v>0</v>
      </c>
      <c r="P217" s="50">
        <f>INDEX('Atual 2021 1'!N$5:N$857,MATCH($A217,('Atual 2021 1'!$Z$5:$Z$857),0))</f>
        <v>36</v>
      </c>
      <c r="Q217" s="54">
        <f>INDEX('Antigo 2020 2'!N$5:N$857,MATCH($A217,('Atual 2021 1'!$Z$5:$Z$857),0))</f>
        <v>30</v>
      </c>
      <c r="R217" s="50" t="str">
        <f>INDEX('Atual 2021 1'!O$5:O$857,MATCH($A217,('Atual 2021 1'!$Z$5:$Z$857),0))</f>
        <v>Sim</v>
      </c>
      <c r="S217" s="54" t="str">
        <f>INDEX('Antigo 2020 2'!O$5:O$857,MATCH($A217,('Atual 2021 1'!$Z$5:$Z$857),0))</f>
        <v>Não</v>
      </c>
      <c r="T217" s="53" t="e">
        <f>INDEX('Atual 2021 1'!P$5:P$857,MATCH($A217,('Atual 2021 1'!$Z$5:$Z$857),0))</f>
        <v>#DIV/0!</v>
      </c>
      <c r="U217" s="55">
        <f>INDEX('Antigo 2020 2'!P$5:P$857,MATCH($A217,('Atual 2021 1'!$Z$5:$Z$857),0))</f>
        <v>2.9336900730944258E-4</v>
      </c>
    </row>
    <row r="218" spans="1:21">
      <c r="A218" s="16">
        <v>215</v>
      </c>
      <c r="B218" s="51">
        <f>INDEX('Atual 2021 1'!X$5:X$857,MATCH($A218,('Atual 2021 1'!$Z$5:$Z$857),0))</f>
        <v>0</v>
      </c>
      <c r="C218" s="57" t="str">
        <f>INDEX('Atual 2021 1'!A$5:A$857,MATCH($A218,('Atual 2021 1'!$Z$5:$Z$857),0))</f>
        <v>Coronel Murta</v>
      </c>
      <c r="D218" s="50">
        <f>INDEX('Atual 2021 1'!H$5:H$857,MATCH($A218,('Atual 2021 1'!$Z$5:$Z$857),0))</f>
        <v>1100</v>
      </c>
      <c r="E218" s="54">
        <f>INDEX('Antigo 2020 2'!H$5:H$857,MATCH($A218,('Atual 2021 1'!$Z$5:$Z$857),0))</f>
        <v>1100</v>
      </c>
      <c r="F218" s="50">
        <f>INDEX('Atual 2021 1'!I$5:I$857,MATCH($A218,('Atual 2021 1'!$Z$5:$Z$857),0))</f>
        <v>275</v>
      </c>
      <c r="G218" s="54">
        <f>INDEX('Antigo 2020 2'!I$5:I$857,MATCH($A218,('Atual 2021 1'!$Z$5:$Z$857),0))</f>
        <v>604</v>
      </c>
      <c r="H218" s="50">
        <f>INDEX('Atual 2021 1'!J$5:J$857,MATCH($A218,('Atual 2021 1'!$Z$5:$Z$857),0))</f>
        <v>0</v>
      </c>
      <c r="I218" s="54">
        <f>INDEX('Antigo 2020 2'!J$5:J$857,MATCH($A218,('Atual 2021 1'!$Z$5:$Z$857),0))</f>
        <v>0</v>
      </c>
      <c r="J218" s="50">
        <f>INDEX('Atual 2021 1'!K$5:K$857,MATCH($A218,('Atual 2021 1'!$Z$5:$Z$857),0))</f>
        <v>96</v>
      </c>
      <c r="K218" s="54">
        <f>INDEX('Antigo 2020 2'!K$5:K$857,MATCH($A218,('Atual 2021 1'!$Z$5:$Z$857),0))</f>
        <v>113</v>
      </c>
      <c r="L218" s="50">
        <f>INDEX('Atual 2021 1'!L$5:L$857,MATCH($A218,('Atual 2021 1'!$Z$5:$Z$857),0))</f>
        <v>0</v>
      </c>
      <c r="M218" s="54">
        <f>INDEX('Antigo 2020 2'!L$5:L$857,MATCH($A218,('Atual 2021 1'!$Z$5:$Z$857),0))</f>
        <v>0</v>
      </c>
      <c r="N218" s="50">
        <f>INDEX('Atual 2021 1'!M$5:M$857,MATCH($A218,('Atual 2021 1'!$Z$5:$Z$857),0))</f>
        <v>0</v>
      </c>
      <c r="O218" s="54">
        <f>INDEX('Antigo 2020 2'!M$5:M$857,MATCH($A218,('Atual 2021 1'!$Z$5:$Z$857),0))</f>
        <v>0</v>
      </c>
      <c r="P218" s="50">
        <f>INDEX('Atual 2021 1'!N$5:N$857,MATCH($A218,('Atual 2021 1'!$Z$5:$Z$857),0))</f>
        <v>90</v>
      </c>
      <c r="Q218" s="54">
        <f>INDEX('Antigo 2020 2'!N$5:N$857,MATCH($A218,('Atual 2021 1'!$Z$5:$Z$857),0))</f>
        <v>64</v>
      </c>
      <c r="R218" s="50" t="str">
        <f>INDEX('Atual 2021 1'!O$5:O$857,MATCH($A218,('Atual 2021 1'!$Z$5:$Z$857),0))</f>
        <v>Sim</v>
      </c>
      <c r="S218" s="54" t="str">
        <f>INDEX('Antigo 2020 2'!O$5:O$857,MATCH($A218,('Atual 2021 1'!$Z$5:$Z$857),0))</f>
        <v>Sim</v>
      </c>
      <c r="T218" s="53" t="e">
        <f>INDEX('Atual 2021 1'!P$5:P$857,MATCH($A218,('Atual 2021 1'!$Z$5:$Z$857),0))</f>
        <v>#DIV/0!</v>
      </c>
      <c r="U218" s="55">
        <f>INDEX('Antigo 2020 2'!P$5:P$857,MATCH($A218,('Atual 2021 1'!$Z$5:$Z$857),0))</f>
        <v>1.3510699313904284E-3</v>
      </c>
    </row>
    <row r="219" spans="1:21">
      <c r="A219" s="16">
        <v>216</v>
      </c>
      <c r="B219" s="51">
        <f>INDEX('Atual 2021 1'!X$5:X$857,MATCH($A219,('Atual 2021 1'!$Z$5:$Z$857),0))</f>
        <v>0</v>
      </c>
      <c r="C219" s="57" t="str">
        <f>INDEX('Atual 2021 1'!A$5:A$857,MATCH($A219,('Atual 2021 1'!$Z$5:$Z$857),0))</f>
        <v>Coronel Pacheco</v>
      </c>
      <c r="D219" s="50">
        <f>INDEX('Atual 2021 1'!H$5:H$857,MATCH($A219,('Atual 2021 1'!$Z$5:$Z$857),0))</f>
        <v>90</v>
      </c>
      <c r="E219" s="54">
        <f>INDEX('Antigo 2020 2'!H$5:H$857,MATCH($A219,('Atual 2021 1'!$Z$5:$Z$857),0))</f>
        <v>90</v>
      </c>
      <c r="F219" s="50">
        <f>INDEX('Atual 2021 1'!I$5:I$857,MATCH($A219,('Atual 2021 1'!$Z$5:$Z$857),0))</f>
        <v>64</v>
      </c>
      <c r="G219" s="54">
        <f>INDEX('Antigo 2020 2'!I$5:I$857,MATCH($A219,('Atual 2021 1'!$Z$5:$Z$857),0))</f>
        <v>45</v>
      </c>
      <c r="H219" s="50">
        <f>INDEX('Atual 2021 1'!J$5:J$857,MATCH($A219,('Atual 2021 1'!$Z$5:$Z$857),0))</f>
        <v>0</v>
      </c>
      <c r="I219" s="54">
        <f>INDEX('Antigo 2020 2'!J$5:J$857,MATCH($A219,('Atual 2021 1'!$Z$5:$Z$857),0))</f>
        <v>0</v>
      </c>
      <c r="J219" s="50">
        <f>INDEX('Atual 2021 1'!K$5:K$857,MATCH($A219,('Atual 2021 1'!$Z$5:$Z$857),0))</f>
        <v>40</v>
      </c>
      <c r="K219" s="54">
        <f>INDEX('Antigo 2020 2'!K$5:K$857,MATCH($A219,('Atual 2021 1'!$Z$5:$Z$857),0))</f>
        <v>50</v>
      </c>
      <c r="L219" s="50">
        <f>INDEX('Atual 2021 1'!L$5:L$857,MATCH($A219,('Atual 2021 1'!$Z$5:$Z$857),0))</f>
        <v>0</v>
      </c>
      <c r="M219" s="54">
        <f>INDEX('Antigo 2020 2'!L$5:L$857,MATCH($A219,('Atual 2021 1'!$Z$5:$Z$857),0))</f>
        <v>0</v>
      </c>
      <c r="N219" s="50">
        <f>INDEX('Atual 2021 1'!M$5:M$857,MATCH($A219,('Atual 2021 1'!$Z$5:$Z$857),0))</f>
        <v>0</v>
      </c>
      <c r="O219" s="54">
        <f>INDEX('Antigo 2020 2'!M$5:M$857,MATCH($A219,('Atual 2021 1'!$Z$5:$Z$857),0))</f>
        <v>0</v>
      </c>
      <c r="P219" s="50">
        <f>INDEX('Atual 2021 1'!N$5:N$857,MATCH($A219,('Atual 2021 1'!$Z$5:$Z$857),0))</f>
        <v>6</v>
      </c>
      <c r="Q219" s="54">
        <f>INDEX('Antigo 2020 2'!N$5:N$857,MATCH($A219,('Atual 2021 1'!$Z$5:$Z$857),0))</f>
        <v>6</v>
      </c>
      <c r="R219" s="50" t="str">
        <f>INDEX('Atual 2021 1'!O$5:O$857,MATCH($A219,('Atual 2021 1'!$Z$5:$Z$857),0))</f>
        <v>Não</v>
      </c>
      <c r="S219" s="54" t="str">
        <f>INDEX('Antigo 2020 2'!O$5:O$857,MATCH($A219,('Atual 2021 1'!$Z$5:$Z$857),0))</f>
        <v>Não</v>
      </c>
      <c r="T219" s="53" t="e">
        <f>INDEX('Atual 2021 1'!P$5:P$857,MATCH($A219,('Atual 2021 1'!$Z$5:$Z$857),0))</f>
        <v>#DIV/0!</v>
      </c>
      <c r="U219" s="55">
        <f>INDEX('Antigo 2020 2'!P$5:P$857,MATCH($A219,('Atual 2021 1'!$Z$5:$Z$857),0))</f>
        <v>2.3996061718430212E-4</v>
      </c>
    </row>
    <row r="220" spans="1:21">
      <c r="A220" s="16">
        <v>217</v>
      </c>
      <c r="B220" s="51">
        <f>INDEX('Atual 2021 1'!X$5:X$857,MATCH($A220,('Atual 2021 1'!$Z$5:$Z$857),0))</f>
        <v>0</v>
      </c>
      <c r="C220" s="57" t="str">
        <f>INDEX('Atual 2021 1'!A$5:A$857,MATCH($A220,('Atual 2021 1'!$Z$5:$Z$857),0))</f>
        <v>Coronel Xavier Chaves</v>
      </c>
      <c r="D220" s="50">
        <f>INDEX('Atual 2021 1'!H$5:H$857,MATCH($A220,('Atual 2021 1'!$Z$5:$Z$857),0))</f>
        <v>250</v>
      </c>
      <c r="E220" s="54">
        <f>INDEX('Antigo 2020 2'!H$5:H$857,MATCH($A220,('Atual 2021 1'!$Z$5:$Z$857),0))</f>
        <v>250</v>
      </c>
      <c r="F220" s="50">
        <f>INDEX('Atual 2021 1'!I$5:I$857,MATCH($A220,('Atual 2021 1'!$Z$5:$Z$857),0))</f>
        <v>92</v>
      </c>
      <c r="G220" s="54">
        <f>INDEX('Antigo 2020 2'!I$5:I$857,MATCH($A220,('Atual 2021 1'!$Z$5:$Z$857),0))</f>
        <v>229</v>
      </c>
      <c r="H220" s="50">
        <f>INDEX('Atual 2021 1'!J$5:J$857,MATCH($A220,('Atual 2021 1'!$Z$5:$Z$857),0))</f>
        <v>0</v>
      </c>
      <c r="I220" s="54">
        <f>INDEX('Antigo 2020 2'!J$5:J$857,MATCH($A220,('Atual 2021 1'!$Z$5:$Z$857),0))</f>
        <v>0</v>
      </c>
      <c r="J220" s="50">
        <f>INDEX('Atual 2021 1'!K$5:K$857,MATCH($A220,('Atual 2021 1'!$Z$5:$Z$857),0))</f>
        <v>54</v>
      </c>
      <c r="K220" s="54">
        <f>INDEX('Antigo 2020 2'!K$5:K$857,MATCH($A220,('Atual 2021 1'!$Z$5:$Z$857),0))</f>
        <v>175</v>
      </c>
      <c r="L220" s="50">
        <f>INDEX('Atual 2021 1'!L$5:L$857,MATCH($A220,('Atual 2021 1'!$Z$5:$Z$857),0))</f>
        <v>0</v>
      </c>
      <c r="M220" s="54">
        <f>INDEX('Antigo 2020 2'!L$5:L$857,MATCH($A220,('Atual 2021 1'!$Z$5:$Z$857),0))</f>
        <v>0</v>
      </c>
      <c r="N220" s="50">
        <f>INDEX('Atual 2021 1'!M$5:M$857,MATCH($A220,('Atual 2021 1'!$Z$5:$Z$857),0))</f>
        <v>0</v>
      </c>
      <c r="O220" s="54">
        <f>INDEX('Antigo 2020 2'!M$5:M$857,MATCH($A220,('Atual 2021 1'!$Z$5:$Z$857),0))</f>
        <v>0</v>
      </c>
      <c r="P220" s="50">
        <f>INDEX('Atual 2021 1'!N$5:N$857,MATCH($A220,('Atual 2021 1'!$Z$5:$Z$857),0))</f>
        <v>42</v>
      </c>
      <c r="Q220" s="54">
        <f>INDEX('Antigo 2020 2'!N$5:N$857,MATCH($A220,('Atual 2021 1'!$Z$5:$Z$857),0))</f>
        <v>65</v>
      </c>
      <c r="R220" s="50" t="str">
        <f>INDEX('Atual 2021 1'!O$5:O$857,MATCH($A220,('Atual 2021 1'!$Z$5:$Z$857),0))</f>
        <v>Sim</v>
      </c>
      <c r="S220" s="54" t="str">
        <f>INDEX('Antigo 2020 2'!O$5:O$857,MATCH($A220,('Atual 2021 1'!$Z$5:$Z$857),0))</f>
        <v>Sim</v>
      </c>
      <c r="T220" s="53" t="e">
        <f>INDEX('Atual 2021 1'!P$5:P$857,MATCH($A220,('Atual 2021 1'!$Z$5:$Z$857),0))</f>
        <v>#DIV/0!</v>
      </c>
      <c r="U220" s="55">
        <f>INDEX('Antigo 2020 2'!P$5:P$857,MATCH($A220,('Atual 2021 1'!$Z$5:$Z$857),0))</f>
        <v>6.4025886180124267E-4</v>
      </c>
    </row>
    <row r="221" spans="1:21">
      <c r="A221" s="16">
        <v>218</v>
      </c>
      <c r="B221" s="51">
        <f>INDEX('Atual 2021 1'!X$5:X$857,MATCH($A221,('Atual 2021 1'!$Z$5:$Z$857),0))</f>
        <v>0</v>
      </c>
      <c r="C221" s="57" t="str">
        <f>INDEX('Atual 2021 1'!A$5:A$857,MATCH($A221,('Atual 2021 1'!$Z$5:$Z$857),0))</f>
        <v>Córrego Danta</v>
      </c>
      <c r="D221" s="50">
        <f>INDEX('Atual 2021 1'!H$5:H$857,MATCH($A221,('Atual 2021 1'!$Z$5:$Z$857),0))</f>
        <v>587</v>
      </c>
      <c r="E221" s="54">
        <f>INDEX('Antigo 2020 2'!H$5:H$857,MATCH($A221,('Atual 2021 1'!$Z$5:$Z$857),0))</f>
        <v>761</v>
      </c>
      <c r="F221" s="50">
        <f>INDEX('Atual 2021 1'!I$5:I$857,MATCH($A221,('Atual 2021 1'!$Z$5:$Z$857),0))</f>
        <v>11</v>
      </c>
      <c r="G221" s="54">
        <f>INDEX('Antigo 2020 2'!I$5:I$857,MATCH($A221,('Atual 2021 1'!$Z$5:$Z$857),0))</f>
        <v>62</v>
      </c>
      <c r="H221" s="50">
        <f>INDEX('Atual 2021 1'!J$5:J$857,MATCH($A221,('Atual 2021 1'!$Z$5:$Z$857),0))</f>
        <v>0</v>
      </c>
      <c r="I221" s="54">
        <f>INDEX('Antigo 2020 2'!J$5:J$857,MATCH($A221,('Atual 2021 1'!$Z$5:$Z$857),0))</f>
        <v>0</v>
      </c>
      <c r="J221" s="50">
        <f>INDEX('Atual 2021 1'!K$5:K$857,MATCH($A221,('Atual 2021 1'!$Z$5:$Z$857),0))</f>
        <v>67</v>
      </c>
      <c r="K221" s="54">
        <f>INDEX('Antigo 2020 2'!K$5:K$857,MATCH($A221,('Atual 2021 1'!$Z$5:$Z$857),0))</f>
        <v>175</v>
      </c>
      <c r="L221" s="50">
        <f>INDEX('Atual 2021 1'!L$5:L$857,MATCH($A221,('Atual 2021 1'!$Z$5:$Z$857),0))</f>
        <v>0</v>
      </c>
      <c r="M221" s="54">
        <f>INDEX('Antigo 2020 2'!L$5:L$857,MATCH($A221,('Atual 2021 1'!$Z$5:$Z$857),0))</f>
        <v>0</v>
      </c>
      <c r="N221" s="50">
        <f>INDEX('Atual 2021 1'!M$5:M$857,MATCH($A221,('Atual 2021 1'!$Z$5:$Z$857),0))</f>
        <v>3</v>
      </c>
      <c r="O221" s="54">
        <f>INDEX('Antigo 2020 2'!M$5:M$857,MATCH($A221,('Atual 2021 1'!$Z$5:$Z$857),0))</f>
        <v>35</v>
      </c>
      <c r="P221" s="50">
        <f>INDEX('Atual 2021 1'!N$5:N$857,MATCH($A221,('Atual 2021 1'!$Z$5:$Z$857),0))</f>
        <v>10</v>
      </c>
      <c r="Q221" s="54">
        <f>INDEX('Antigo 2020 2'!N$5:N$857,MATCH($A221,('Atual 2021 1'!$Z$5:$Z$857),0))</f>
        <v>13</v>
      </c>
      <c r="R221" s="50" t="str">
        <f>INDEX('Atual 2021 1'!O$5:O$857,MATCH($A221,('Atual 2021 1'!$Z$5:$Z$857),0))</f>
        <v>Não</v>
      </c>
      <c r="S221" s="54" t="str">
        <f>INDEX('Antigo 2020 2'!O$5:O$857,MATCH($A221,('Atual 2021 1'!$Z$5:$Z$857),0))</f>
        <v>Não</v>
      </c>
      <c r="T221" s="53" t="e">
        <f>INDEX('Atual 2021 1'!P$5:P$857,MATCH($A221,('Atual 2021 1'!$Z$5:$Z$857),0))</f>
        <v>#DIV/0!</v>
      </c>
      <c r="U221" s="55">
        <f>INDEX('Antigo 2020 2'!P$5:P$857,MATCH($A221,('Atual 2021 1'!$Z$5:$Z$857),0))</f>
        <v>8.0169702096195708E-4</v>
      </c>
    </row>
    <row r="222" spans="1:21">
      <c r="A222" s="16">
        <v>219</v>
      </c>
      <c r="B222" s="51">
        <f>INDEX('Atual 2021 1'!X$5:X$857,MATCH($A222,('Atual 2021 1'!$Z$5:$Z$857),0))</f>
        <v>0</v>
      </c>
      <c r="C222" s="57" t="str">
        <f>INDEX('Atual 2021 1'!A$5:A$857,MATCH($A222,('Atual 2021 1'!$Z$5:$Z$857),0))</f>
        <v>Córrego do Bom Jesus</v>
      </c>
      <c r="D222" s="50">
        <f>INDEX('Atual 2021 1'!H$5:H$857,MATCH($A222,('Atual 2021 1'!$Z$5:$Z$857),0))</f>
        <v>810</v>
      </c>
      <c r="E222" s="54">
        <f>INDEX('Antigo 2020 2'!H$5:H$857,MATCH($A222,('Atual 2021 1'!$Z$5:$Z$857),0))</f>
        <v>810</v>
      </c>
      <c r="F222" s="50">
        <f>INDEX('Atual 2021 1'!I$5:I$857,MATCH($A222,('Atual 2021 1'!$Z$5:$Z$857),0))</f>
        <v>1</v>
      </c>
      <c r="G222" s="54">
        <f>INDEX('Antigo 2020 2'!I$5:I$857,MATCH($A222,('Atual 2021 1'!$Z$5:$Z$857),0))</f>
        <v>38</v>
      </c>
      <c r="H222" s="50">
        <f>INDEX('Atual 2021 1'!J$5:J$857,MATCH($A222,('Atual 2021 1'!$Z$5:$Z$857),0))</f>
        <v>0</v>
      </c>
      <c r="I222" s="54">
        <f>INDEX('Antigo 2020 2'!J$5:J$857,MATCH($A222,('Atual 2021 1'!$Z$5:$Z$857),0))</f>
        <v>0</v>
      </c>
      <c r="J222" s="50">
        <f>INDEX('Atual 2021 1'!K$5:K$857,MATCH($A222,('Atual 2021 1'!$Z$5:$Z$857),0))</f>
        <v>2</v>
      </c>
      <c r="K222" s="54">
        <f>INDEX('Antigo 2020 2'!K$5:K$857,MATCH($A222,('Atual 2021 1'!$Z$5:$Z$857),0))</f>
        <v>0</v>
      </c>
      <c r="L222" s="50">
        <f>INDEX('Atual 2021 1'!L$5:L$857,MATCH($A222,('Atual 2021 1'!$Z$5:$Z$857),0))</f>
        <v>0</v>
      </c>
      <c r="M222" s="54">
        <f>INDEX('Antigo 2020 2'!L$5:L$857,MATCH($A222,('Atual 2021 1'!$Z$5:$Z$857),0))</f>
        <v>0</v>
      </c>
      <c r="N222" s="50">
        <f>INDEX('Atual 2021 1'!M$5:M$857,MATCH($A222,('Atual 2021 1'!$Z$5:$Z$857),0))</f>
        <v>0</v>
      </c>
      <c r="O222" s="54">
        <f>INDEX('Antigo 2020 2'!M$5:M$857,MATCH($A222,('Atual 2021 1'!$Z$5:$Z$857),0))</f>
        <v>0</v>
      </c>
      <c r="P222" s="50">
        <f>INDEX('Atual 2021 1'!N$5:N$857,MATCH($A222,('Atual 2021 1'!$Z$5:$Z$857),0))</f>
        <v>3</v>
      </c>
      <c r="Q222" s="54">
        <f>INDEX('Antigo 2020 2'!N$5:N$857,MATCH($A222,('Atual 2021 1'!$Z$5:$Z$857),0))</f>
        <v>0</v>
      </c>
      <c r="R222" s="50" t="str">
        <f>INDEX('Atual 2021 1'!O$5:O$857,MATCH($A222,('Atual 2021 1'!$Z$5:$Z$857),0))</f>
        <v>Não</v>
      </c>
      <c r="S222" s="54" t="str">
        <f>INDEX('Antigo 2020 2'!O$5:O$857,MATCH($A222,('Atual 2021 1'!$Z$5:$Z$857),0))</f>
        <v>Não</v>
      </c>
      <c r="T222" s="53" t="e">
        <f>INDEX('Atual 2021 1'!P$5:P$857,MATCH($A222,('Atual 2021 1'!$Z$5:$Z$857),0))</f>
        <v>#DIV/0!</v>
      </c>
      <c r="U222" s="55">
        <f>INDEX('Antigo 2020 2'!P$5:P$857,MATCH($A222,('Atual 2021 1'!$Z$5:$Z$857),0))</f>
        <v>2.9805108016886788E-4</v>
      </c>
    </row>
    <row r="223" spans="1:21">
      <c r="A223" s="16">
        <v>220</v>
      </c>
      <c r="B223" s="51">
        <f>INDEX('Atual 2021 1'!X$5:X$857,MATCH($A223,('Atual 2021 1'!$Z$5:$Z$857),0))</f>
        <v>0</v>
      </c>
      <c r="C223" s="57" t="str">
        <f>INDEX('Atual 2021 1'!A$5:A$857,MATCH($A223,('Atual 2021 1'!$Z$5:$Z$857),0))</f>
        <v>Córrego Fundo</v>
      </c>
      <c r="D223" s="50">
        <f>INDEX('Atual 2021 1'!H$5:H$857,MATCH($A223,('Atual 2021 1'!$Z$5:$Z$857),0))</f>
        <v>270</v>
      </c>
      <c r="E223" s="54">
        <f>INDEX('Antigo 2020 2'!H$5:H$857,MATCH($A223,('Atual 2021 1'!$Z$5:$Z$857),0))</f>
        <v>270</v>
      </c>
      <c r="F223" s="50">
        <f>INDEX('Atual 2021 1'!I$5:I$857,MATCH($A223,('Atual 2021 1'!$Z$5:$Z$857),0))</f>
        <v>64</v>
      </c>
      <c r="G223" s="54">
        <f>INDEX('Antigo 2020 2'!I$5:I$857,MATCH($A223,('Atual 2021 1'!$Z$5:$Z$857),0))</f>
        <v>157</v>
      </c>
      <c r="H223" s="50">
        <f>INDEX('Atual 2021 1'!J$5:J$857,MATCH($A223,('Atual 2021 1'!$Z$5:$Z$857),0))</f>
        <v>0</v>
      </c>
      <c r="I223" s="54">
        <f>INDEX('Antigo 2020 2'!J$5:J$857,MATCH($A223,('Atual 2021 1'!$Z$5:$Z$857),0))</f>
        <v>0</v>
      </c>
      <c r="J223" s="50">
        <f>INDEX('Atual 2021 1'!K$5:K$857,MATCH($A223,('Atual 2021 1'!$Z$5:$Z$857),0))</f>
        <v>90</v>
      </c>
      <c r="K223" s="54">
        <f>INDEX('Antigo 2020 2'!K$5:K$857,MATCH($A223,('Atual 2021 1'!$Z$5:$Z$857),0))</f>
        <v>149</v>
      </c>
      <c r="L223" s="50">
        <f>INDEX('Atual 2021 1'!L$5:L$857,MATCH($A223,('Atual 2021 1'!$Z$5:$Z$857),0))</f>
        <v>0</v>
      </c>
      <c r="M223" s="54">
        <f>INDEX('Antigo 2020 2'!L$5:L$857,MATCH($A223,('Atual 2021 1'!$Z$5:$Z$857),0))</f>
        <v>0</v>
      </c>
      <c r="N223" s="50">
        <f>INDEX('Atual 2021 1'!M$5:M$857,MATCH($A223,('Atual 2021 1'!$Z$5:$Z$857),0))</f>
        <v>0</v>
      </c>
      <c r="O223" s="54">
        <f>INDEX('Antigo 2020 2'!M$5:M$857,MATCH($A223,('Atual 2021 1'!$Z$5:$Z$857),0))</f>
        <v>0</v>
      </c>
      <c r="P223" s="50">
        <f>INDEX('Atual 2021 1'!N$5:N$857,MATCH($A223,('Atual 2021 1'!$Z$5:$Z$857),0))</f>
        <v>23</v>
      </c>
      <c r="Q223" s="54">
        <f>INDEX('Antigo 2020 2'!N$5:N$857,MATCH($A223,('Atual 2021 1'!$Z$5:$Z$857),0))</f>
        <v>28</v>
      </c>
      <c r="R223" s="50" t="str">
        <f>INDEX('Atual 2021 1'!O$5:O$857,MATCH($A223,('Atual 2021 1'!$Z$5:$Z$857),0))</f>
        <v>Não</v>
      </c>
      <c r="S223" s="54" t="str">
        <f>INDEX('Antigo 2020 2'!O$5:O$857,MATCH($A223,('Atual 2021 1'!$Z$5:$Z$857),0))</f>
        <v>Não</v>
      </c>
      <c r="T223" s="53" t="e">
        <f>INDEX('Atual 2021 1'!P$5:P$857,MATCH($A223,('Atual 2021 1'!$Z$5:$Z$857),0))</f>
        <v>#DIV/0!</v>
      </c>
      <c r="U223" s="55">
        <f>INDEX('Antigo 2020 2'!P$5:P$857,MATCH($A223,('Atual 2021 1'!$Z$5:$Z$857),0))</f>
        <v>2.9535711023389991E-4</v>
      </c>
    </row>
    <row r="224" spans="1:21">
      <c r="A224" s="16">
        <v>221</v>
      </c>
      <c r="B224" s="51">
        <f>INDEX('Atual 2021 1'!X$5:X$857,MATCH($A224,('Atual 2021 1'!$Z$5:$Z$857),0))</f>
        <v>0</v>
      </c>
      <c r="C224" s="57" t="str">
        <f>INDEX('Atual 2021 1'!A$5:A$857,MATCH($A224,('Atual 2021 1'!$Z$5:$Z$857),0))</f>
        <v>Córrego Novo</v>
      </c>
      <c r="D224" s="50">
        <f>INDEX('Atual 2021 1'!H$5:H$857,MATCH($A224,('Atual 2021 1'!$Z$5:$Z$857),0))</f>
        <v>395</v>
      </c>
      <c r="E224" s="54">
        <f>INDEX('Antigo 2020 2'!H$5:H$857,MATCH($A224,('Atual 2021 1'!$Z$5:$Z$857),0))</f>
        <v>395</v>
      </c>
      <c r="F224" s="50">
        <f>INDEX('Atual 2021 1'!I$5:I$857,MATCH($A224,('Atual 2021 1'!$Z$5:$Z$857),0))</f>
        <v>0</v>
      </c>
      <c r="G224" s="54" t="str">
        <f>INDEX('Antigo 2020 2'!I$5:I$857,MATCH($A224,('Atual 2021 1'!$Z$5:$Z$857),0))</f>
        <v/>
      </c>
      <c r="H224" s="50">
        <f>INDEX('Atual 2021 1'!J$5:J$857,MATCH($A224,('Atual 2021 1'!$Z$5:$Z$857),0))</f>
        <v>0</v>
      </c>
      <c r="I224" s="54">
        <f>INDEX('Antigo 2020 2'!J$5:J$857,MATCH($A224,('Atual 2021 1'!$Z$5:$Z$857),0))</f>
        <v>0</v>
      </c>
      <c r="J224" s="50">
        <f>INDEX('Atual 2021 1'!K$5:K$857,MATCH($A224,('Atual 2021 1'!$Z$5:$Z$857),0))</f>
        <v>0</v>
      </c>
      <c r="K224" s="54">
        <f>INDEX('Antigo 2020 2'!K$5:K$857,MATCH($A224,('Atual 2021 1'!$Z$5:$Z$857),0))</f>
        <v>0</v>
      </c>
      <c r="L224" s="50">
        <f>INDEX('Atual 2021 1'!L$5:L$857,MATCH($A224,('Atual 2021 1'!$Z$5:$Z$857),0))</f>
        <v>0</v>
      </c>
      <c r="M224" s="54">
        <f>INDEX('Antigo 2020 2'!L$5:L$857,MATCH($A224,('Atual 2021 1'!$Z$5:$Z$857),0))</f>
        <v>0</v>
      </c>
      <c r="N224" s="50">
        <f>INDEX('Atual 2021 1'!M$5:M$857,MATCH($A224,('Atual 2021 1'!$Z$5:$Z$857),0))</f>
        <v>0</v>
      </c>
      <c r="O224" s="54">
        <f>INDEX('Antigo 2020 2'!M$5:M$857,MATCH($A224,('Atual 2021 1'!$Z$5:$Z$857),0))</f>
        <v>0</v>
      </c>
      <c r="P224" s="50">
        <f>INDEX('Atual 2021 1'!N$5:N$857,MATCH($A224,('Atual 2021 1'!$Z$5:$Z$857),0))</f>
        <v>0</v>
      </c>
      <c r="Q224" s="54">
        <f>INDEX('Antigo 2020 2'!N$5:N$857,MATCH($A224,('Atual 2021 1'!$Z$5:$Z$857),0))</f>
        <v>0</v>
      </c>
      <c r="R224" s="50" t="str">
        <f>INDEX('Atual 2021 1'!O$5:O$857,MATCH($A224,('Atual 2021 1'!$Z$5:$Z$857),0))</f>
        <v>Não</v>
      </c>
      <c r="S224" s="54" t="str">
        <f>INDEX('Antigo 2020 2'!O$5:O$857,MATCH($A224,('Atual 2021 1'!$Z$5:$Z$857),0))</f>
        <v>Não</v>
      </c>
      <c r="T224" s="53" t="e">
        <f>INDEX('Atual 2021 1'!P$5:P$857,MATCH($A224,('Atual 2021 1'!$Z$5:$Z$857),0))</f>
        <v>#DIV/0!</v>
      </c>
      <c r="U224" s="55">
        <f>INDEX('Antigo 2020 2'!P$5:P$857,MATCH($A224,('Atual 2021 1'!$Z$5:$Z$857),0))</f>
        <v>1.262428083370151E-4</v>
      </c>
    </row>
    <row r="225" spans="1:21">
      <c r="A225" s="16">
        <v>222</v>
      </c>
      <c r="B225" s="51">
        <f>INDEX('Atual 2021 1'!X$5:X$857,MATCH($A225,('Atual 2021 1'!$Z$5:$Z$857),0))</f>
        <v>0</v>
      </c>
      <c r="C225" s="57" t="str">
        <f>INDEX('Atual 2021 1'!A$5:A$857,MATCH($A225,('Atual 2021 1'!$Z$5:$Z$857),0))</f>
        <v>Couto de Magalhães de Minas</v>
      </c>
      <c r="D225" s="50">
        <f>INDEX('Atual 2021 1'!H$5:H$857,MATCH($A225,('Atual 2021 1'!$Z$5:$Z$857),0))</f>
        <v>205</v>
      </c>
      <c r="E225" s="54">
        <f>INDEX('Antigo 2020 2'!H$5:H$857,MATCH($A225,('Atual 2021 1'!$Z$5:$Z$857),0))</f>
        <v>205</v>
      </c>
      <c r="F225" s="50">
        <f>INDEX('Atual 2021 1'!I$5:I$857,MATCH($A225,('Atual 2021 1'!$Z$5:$Z$857),0))</f>
        <v>90</v>
      </c>
      <c r="G225" s="54">
        <f>INDEX('Antigo 2020 2'!I$5:I$857,MATCH($A225,('Atual 2021 1'!$Z$5:$Z$857),0))</f>
        <v>195</v>
      </c>
      <c r="H225" s="50">
        <f>INDEX('Atual 2021 1'!J$5:J$857,MATCH($A225,('Atual 2021 1'!$Z$5:$Z$857),0))</f>
        <v>0</v>
      </c>
      <c r="I225" s="54">
        <f>INDEX('Antigo 2020 2'!J$5:J$857,MATCH($A225,('Atual 2021 1'!$Z$5:$Z$857),0))</f>
        <v>0</v>
      </c>
      <c r="J225" s="50">
        <f>INDEX('Atual 2021 1'!K$5:K$857,MATCH($A225,('Atual 2021 1'!$Z$5:$Z$857),0))</f>
        <v>0</v>
      </c>
      <c r="K225" s="54">
        <f>INDEX('Antigo 2020 2'!K$5:K$857,MATCH($A225,('Atual 2021 1'!$Z$5:$Z$857),0))</f>
        <v>0</v>
      </c>
      <c r="L225" s="50">
        <f>INDEX('Atual 2021 1'!L$5:L$857,MATCH($A225,('Atual 2021 1'!$Z$5:$Z$857),0))</f>
        <v>0</v>
      </c>
      <c r="M225" s="54">
        <f>INDEX('Antigo 2020 2'!L$5:L$857,MATCH($A225,('Atual 2021 1'!$Z$5:$Z$857),0))</f>
        <v>21</v>
      </c>
      <c r="N225" s="50">
        <f>INDEX('Atual 2021 1'!M$5:M$857,MATCH($A225,('Atual 2021 1'!$Z$5:$Z$857),0))</f>
        <v>0</v>
      </c>
      <c r="O225" s="54">
        <f>INDEX('Antigo 2020 2'!M$5:M$857,MATCH($A225,('Atual 2021 1'!$Z$5:$Z$857),0))</f>
        <v>5</v>
      </c>
      <c r="P225" s="50">
        <f>INDEX('Atual 2021 1'!N$5:N$857,MATCH($A225,('Atual 2021 1'!$Z$5:$Z$857),0))</f>
        <v>38</v>
      </c>
      <c r="Q225" s="54">
        <f>INDEX('Antigo 2020 2'!N$5:N$857,MATCH($A225,('Atual 2021 1'!$Z$5:$Z$857),0))</f>
        <v>38</v>
      </c>
      <c r="R225" s="50" t="str">
        <f>INDEX('Atual 2021 1'!O$5:O$857,MATCH($A225,('Atual 2021 1'!$Z$5:$Z$857),0))</f>
        <v>Sim</v>
      </c>
      <c r="S225" s="54" t="str">
        <f>INDEX('Antigo 2020 2'!O$5:O$857,MATCH($A225,('Atual 2021 1'!$Z$5:$Z$857),0))</f>
        <v>Sim</v>
      </c>
      <c r="T225" s="53" t="e">
        <f>INDEX('Atual 2021 1'!P$5:P$857,MATCH($A225,('Atual 2021 1'!$Z$5:$Z$857),0))</f>
        <v>#DIV/0!</v>
      </c>
      <c r="U225" s="55">
        <f>INDEX('Antigo 2020 2'!P$5:P$857,MATCH($A225,('Atual 2021 1'!$Z$5:$Z$857),0))</f>
        <v>4.4955211091272679E-4</v>
      </c>
    </row>
    <row r="226" spans="1:21">
      <c r="A226" s="16">
        <v>223</v>
      </c>
      <c r="B226" s="51">
        <f>INDEX('Atual 2021 1'!X$5:X$857,MATCH($A226,('Atual 2021 1'!$Z$5:$Z$857),0))</f>
        <v>0</v>
      </c>
      <c r="C226" s="57" t="str">
        <f>INDEX('Atual 2021 1'!A$5:A$857,MATCH($A226,('Atual 2021 1'!$Z$5:$Z$857),0))</f>
        <v>Crisólita</v>
      </c>
      <c r="D226" s="50">
        <f>INDEX('Atual 2021 1'!H$5:H$857,MATCH($A226,('Atual 2021 1'!$Z$5:$Z$857),0))</f>
        <v>731</v>
      </c>
      <c r="E226" s="54">
        <f>INDEX('Antigo 2020 2'!H$5:H$857,MATCH($A226,('Atual 2021 1'!$Z$5:$Z$857),0))</f>
        <v>731</v>
      </c>
      <c r="F226" s="50">
        <f>INDEX('Atual 2021 1'!I$5:I$857,MATCH($A226,('Atual 2021 1'!$Z$5:$Z$857),0))</f>
        <v>770</v>
      </c>
      <c r="G226" s="54">
        <f>INDEX('Antigo 2020 2'!I$5:I$857,MATCH($A226,('Atual 2021 1'!$Z$5:$Z$857),0))</f>
        <v>968</v>
      </c>
      <c r="H226" s="50">
        <f>INDEX('Atual 2021 1'!J$5:J$857,MATCH($A226,('Atual 2021 1'!$Z$5:$Z$857),0))</f>
        <v>0</v>
      </c>
      <c r="I226" s="54">
        <f>INDEX('Antigo 2020 2'!J$5:J$857,MATCH($A226,('Atual 2021 1'!$Z$5:$Z$857),0))</f>
        <v>0</v>
      </c>
      <c r="J226" s="50">
        <f>INDEX('Atual 2021 1'!K$5:K$857,MATCH($A226,('Atual 2021 1'!$Z$5:$Z$857),0))</f>
        <v>361</v>
      </c>
      <c r="K226" s="54">
        <f>INDEX('Antigo 2020 2'!K$5:K$857,MATCH($A226,('Atual 2021 1'!$Z$5:$Z$857),0))</f>
        <v>320</v>
      </c>
      <c r="L226" s="50">
        <f>INDEX('Atual 2021 1'!L$5:L$857,MATCH($A226,('Atual 2021 1'!$Z$5:$Z$857),0))</f>
        <v>120</v>
      </c>
      <c r="M226" s="54">
        <f>INDEX('Antigo 2020 2'!L$5:L$857,MATCH($A226,('Atual 2021 1'!$Z$5:$Z$857),0))</f>
        <v>248</v>
      </c>
      <c r="N226" s="50">
        <f>INDEX('Atual 2021 1'!M$5:M$857,MATCH($A226,('Atual 2021 1'!$Z$5:$Z$857),0))</f>
        <v>95</v>
      </c>
      <c r="O226" s="54">
        <f>INDEX('Antigo 2020 2'!M$5:M$857,MATCH($A226,('Atual 2021 1'!$Z$5:$Z$857),0))</f>
        <v>53</v>
      </c>
      <c r="P226" s="50">
        <f>INDEX('Atual 2021 1'!N$5:N$857,MATCH($A226,('Atual 2021 1'!$Z$5:$Z$857),0))</f>
        <v>117</v>
      </c>
      <c r="Q226" s="54">
        <f>INDEX('Antigo 2020 2'!N$5:N$857,MATCH($A226,('Atual 2021 1'!$Z$5:$Z$857),0))</f>
        <v>142</v>
      </c>
      <c r="R226" s="50" t="str">
        <f>INDEX('Atual 2021 1'!O$5:O$857,MATCH($A226,('Atual 2021 1'!$Z$5:$Z$857),0))</f>
        <v>Sim</v>
      </c>
      <c r="S226" s="54" t="str">
        <f>INDEX('Antigo 2020 2'!O$5:O$857,MATCH($A226,('Atual 2021 1'!$Z$5:$Z$857),0))</f>
        <v>Sim</v>
      </c>
      <c r="T226" s="53" t="e">
        <f>INDEX('Atual 2021 1'!P$5:P$857,MATCH($A226,('Atual 2021 1'!$Z$5:$Z$857),0))</f>
        <v>#DIV/0!</v>
      </c>
      <c r="U226" s="55">
        <f>INDEX('Antigo 2020 2'!P$5:P$857,MATCH($A226,('Atual 2021 1'!$Z$5:$Z$857),0))</f>
        <v>2.0011668069151753E-3</v>
      </c>
    </row>
    <row r="227" spans="1:21">
      <c r="A227" s="16">
        <v>224</v>
      </c>
      <c r="B227" s="51">
        <f>INDEX('Atual 2021 1'!X$5:X$857,MATCH($A227,('Atual 2021 1'!$Z$5:$Z$857),0))</f>
        <v>0</v>
      </c>
      <c r="C227" s="57" t="str">
        <f>INDEX('Atual 2021 1'!A$5:A$857,MATCH($A227,('Atual 2021 1'!$Z$5:$Z$857),0))</f>
        <v>Cristais</v>
      </c>
      <c r="D227" s="50">
        <f>INDEX('Atual 2021 1'!H$5:H$857,MATCH($A227,('Atual 2021 1'!$Z$5:$Z$857),0))</f>
        <v>935</v>
      </c>
      <c r="E227" s="54">
        <f>INDEX('Antigo 2020 2'!H$5:H$857,MATCH($A227,('Atual 2021 1'!$Z$5:$Z$857),0))</f>
        <v>935</v>
      </c>
      <c r="F227" s="50">
        <f>INDEX('Atual 2021 1'!I$5:I$857,MATCH($A227,('Atual 2021 1'!$Z$5:$Z$857),0))</f>
        <v>163</v>
      </c>
      <c r="G227" s="54">
        <f>INDEX('Antigo 2020 2'!I$5:I$857,MATCH($A227,('Atual 2021 1'!$Z$5:$Z$857),0))</f>
        <v>457</v>
      </c>
      <c r="H227" s="50">
        <f>INDEX('Atual 2021 1'!J$5:J$857,MATCH($A227,('Atual 2021 1'!$Z$5:$Z$857),0))</f>
        <v>0</v>
      </c>
      <c r="I227" s="54">
        <f>INDEX('Antigo 2020 2'!J$5:J$857,MATCH($A227,('Atual 2021 1'!$Z$5:$Z$857),0))</f>
        <v>0</v>
      </c>
      <c r="J227" s="50">
        <f>INDEX('Atual 2021 1'!K$5:K$857,MATCH($A227,('Atual 2021 1'!$Z$5:$Z$857),0))</f>
        <v>32</v>
      </c>
      <c r="K227" s="54">
        <f>INDEX('Antigo 2020 2'!K$5:K$857,MATCH($A227,('Atual 2021 1'!$Z$5:$Z$857),0))</f>
        <v>52</v>
      </c>
      <c r="L227" s="50">
        <f>INDEX('Atual 2021 1'!L$5:L$857,MATCH($A227,('Atual 2021 1'!$Z$5:$Z$857),0))</f>
        <v>0</v>
      </c>
      <c r="M227" s="54">
        <f>INDEX('Antigo 2020 2'!L$5:L$857,MATCH($A227,('Atual 2021 1'!$Z$5:$Z$857),0))</f>
        <v>0</v>
      </c>
      <c r="N227" s="50">
        <f>INDEX('Atual 2021 1'!M$5:M$857,MATCH($A227,('Atual 2021 1'!$Z$5:$Z$857),0))</f>
        <v>0</v>
      </c>
      <c r="O227" s="54">
        <f>INDEX('Antigo 2020 2'!M$5:M$857,MATCH($A227,('Atual 2021 1'!$Z$5:$Z$857),0))</f>
        <v>0</v>
      </c>
      <c r="P227" s="50">
        <f>INDEX('Atual 2021 1'!N$5:N$857,MATCH($A227,('Atual 2021 1'!$Z$5:$Z$857),0))</f>
        <v>3</v>
      </c>
      <c r="Q227" s="54">
        <f>INDEX('Antigo 2020 2'!N$5:N$857,MATCH($A227,('Atual 2021 1'!$Z$5:$Z$857),0))</f>
        <v>3</v>
      </c>
      <c r="R227" s="50" t="str">
        <f>INDEX('Atual 2021 1'!O$5:O$857,MATCH($A227,('Atual 2021 1'!$Z$5:$Z$857),0))</f>
        <v>Não</v>
      </c>
      <c r="S227" s="54" t="str">
        <f>INDEX('Antigo 2020 2'!O$5:O$857,MATCH($A227,('Atual 2021 1'!$Z$5:$Z$857),0))</f>
        <v>Não</v>
      </c>
      <c r="T227" s="53" t="e">
        <f>INDEX('Atual 2021 1'!P$5:P$857,MATCH($A227,('Atual 2021 1'!$Z$5:$Z$857),0))</f>
        <v>#DIV/0!</v>
      </c>
      <c r="U227" s="55">
        <f>INDEX('Antigo 2020 2'!P$5:P$857,MATCH($A227,('Atual 2021 1'!$Z$5:$Z$857),0))</f>
        <v>1.0942883112237648E-3</v>
      </c>
    </row>
    <row r="228" spans="1:21">
      <c r="A228" s="16">
        <v>225</v>
      </c>
      <c r="B228" s="51">
        <f>INDEX('Atual 2021 1'!X$5:X$857,MATCH($A228,('Atual 2021 1'!$Z$5:$Z$857),0))</f>
        <v>0</v>
      </c>
      <c r="C228" s="57" t="str">
        <f>INDEX('Atual 2021 1'!A$5:A$857,MATCH($A228,('Atual 2021 1'!$Z$5:$Z$857),0))</f>
        <v>Cristália</v>
      </c>
      <c r="D228" s="50">
        <f>INDEX('Atual 2021 1'!H$5:H$857,MATCH($A228,('Atual 2021 1'!$Z$5:$Z$857),0))</f>
        <v>975</v>
      </c>
      <c r="E228" s="54">
        <f>INDEX('Antigo 2020 2'!H$5:H$857,MATCH($A228,('Atual 2021 1'!$Z$5:$Z$857),0))</f>
        <v>970</v>
      </c>
      <c r="F228" s="50">
        <f>INDEX('Atual 2021 1'!I$5:I$857,MATCH($A228,('Atual 2021 1'!$Z$5:$Z$857),0))</f>
        <v>246</v>
      </c>
      <c r="G228" s="54">
        <f>INDEX('Antigo 2020 2'!I$5:I$857,MATCH($A228,('Atual 2021 1'!$Z$5:$Z$857),0))</f>
        <v>573</v>
      </c>
      <c r="H228" s="50">
        <f>INDEX('Atual 2021 1'!J$5:J$857,MATCH($A228,('Atual 2021 1'!$Z$5:$Z$857),0))</f>
        <v>0</v>
      </c>
      <c r="I228" s="54">
        <f>INDEX('Antigo 2020 2'!J$5:J$857,MATCH($A228,('Atual 2021 1'!$Z$5:$Z$857),0))</f>
        <v>0</v>
      </c>
      <c r="J228" s="50">
        <f>INDEX('Atual 2021 1'!K$5:K$857,MATCH($A228,('Atual 2021 1'!$Z$5:$Z$857),0))</f>
        <v>100</v>
      </c>
      <c r="K228" s="54">
        <f>INDEX('Antigo 2020 2'!K$5:K$857,MATCH($A228,('Atual 2021 1'!$Z$5:$Z$857),0))</f>
        <v>300</v>
      </c>
      <c r="L228" s="50">
        <f>INDEX('Atual 2021 1'!L$5:L$857,MATCH($A228,('Atual 2021 1'!$Z$5:$Z$857),0))</f>
        <v>0</v>
      </c>
      <c r="M228" s="54">
        <f>INDEX('Antigo 2020 2'!L$5:L$857,MATCH($A228,('Atual 2021 1'!$Z$5:$Z$857),0))</f>
        <v>0</v>
      </c>
      <c r="N228" s="50">
        <f>INDEX('Atual 2021 1'!M$5:M$857,MATCH($A228,('Atual 2021 1'!$Z$5:$Z$857),0))</f>
        <v>0</v>
      </c>
      <c r="O228" s="54">
        <f>INDEX('Antigo 2020 2'!M$5:M$857,MATCH($A228,('Atual 2021 1'!$Z$5:$Z$857),0))</f>
        <v>0</v>
      </c>
      <c r="P228" s="50">
        <f>INDEX('Atual 2021 1'!N$5:N$857,MATCH($A228,('Atual 2021 1'!$Z$5:$Z$857),0))</f>
        <v>100</v>
      </c>
      <c r="Q228" s="54">
        <f>INDEX('Antigo 2020 2'!N$5:N$857,MATCH($A228,('Atual 2021 1'!$Z$5:$Z$857),0))</f>
        <v>220</v>
      </c>
      <c r="R228" s="50" t="str">
        <f>INDEX('Atual 2021 1'!O$5:O$857,MATCH($A228,('Atual 2021 1'!$Z$5:$Z$857),0))</f>
        <v>Sim</v>
      </c>
      <c r="S228" s="54" t="str">
        <f>INDEX('Antigo 2020 2'!O$5:O$857,MATCH($A228,('Atual 2021 1'!$Z$5:$Z$857),0))</f>
        <v>Sim</v>
      </c>
      <c r="T228" s="53" t="e">
        <f>INDEX('Atual 2021 1'!P$5:P$857,MATCH($A228,('Atual 2021 1'!$Z$5:$Z$857),0))</f>
        <v>#DIV/0!</v>
      </c>
      <c r="U228" s="55">
        <f>INDEX('Antigo 2020 2'!P$5:P$857,MATCH($A228,('Atual 2021 1'!$Z$5:$Z$857),0))</f>
        <v>1.1985213286413419E-3</v>
      </c>
    </row>
    <row r="229" spans="1:21">
      <c r="A229" s="16">
        <v>226</v>
      </c>
      <c r="B229" s="51">
        <f>INDEX('Atual 2021 1'!X$5:X$857,MATCH($A229,('Atual 2021 1'!$Z$5:$Z$857),0))</f>
        <v>0</v>
      </c>
      <c r="C229" s="57" t="str">
        <f>INDEX('Atual 2021 1'!A$5:A$857,MATCH($A229,('Atual 2021 1'!$Z$5:$Z$857),0))</f>
        <v>Cristiano Otoni</v>
      </c>
      <c r="D229" s="50">
        <f>INDEX('Atual 2021 1'!H$5:H$857,MATCH($A229,('Atual 2021 1'!$Z$5:$Z$857),0))</f>
        <v>333</v>
      </c>
      <c r="E229" s="54">
        <f>INDEX('Antigo 2020 2'!H$5:H$857,MATCH($A229,('Atual 2021 1'!$Z$5:$Z$857),0))</f>
        <v>539</v>
      </c>
      <c r="F229" s="50">
        <f>INDEX('Atual 2021 1'!I$5:I$857,MATCH($A229,('Atual 2021 1'!$Z$5:$Z$857),0))</f>
        <v>91</v>
      </c>
      <c r="G229" s="54">
        <f>INDEX('Antigo 2020 2'!I$5:I$857,MATCH($A229,('Atual 2021 1'!$Z$5:$Z$857),0))</f>
        <v>160</v>
      </c>
      <c r="H229" s="50">
        <f>INDEX('Atual 2021 1'!J$5:J$857,MATCH($A229,('Atual 2021 1'!$Z$5:$Z$857),0))</f>
        <v>0</v>
      </c>
      <c r="I229" s="54">
        <f>INDEX('Antigo 2020 2'!J$5:J$857,MATCH($A229,('Atual 2021 1'!$Z$5:$Z$857),0))</f>
        <v>0</v>
      </c>
      <c r="J229" s="50">
        <f>INDEX('Atual 2021 1'!K$5:K$857,MATCH($A229,('Atual 2021 1'!$Z$5:$Z$857),0))</f>
        <v>0</v>
      </c>
      <c r="K229" s="54">
        <f>INDEX('Antigo 2020 2'!K$5:K$857,MATCH($A229,('Atual 2021 1'!$Z$5:$Z$857),0))</f>
        <v>20</v>
      </c>
      <c r="L229" s="50">
        <f>INDEX('Atual 2021 1'!L$5:L$857,MATCH($A229,('Atual 2021 1'!$Z$5:$Z$857),0))</f>
        <v>0</v>
      </c>
      <c r="M229" s="54">
        <f>INDEX('Antigo 2020 2'!L$5:L$857,MATCH($A229,('Atual 2021 1'!$Z$5:$Z$857),0))</f>
        <v>0</v>
      </c>
      <c r="N229" s="50">
        <f>INDEX('Atual 2021 1'!M$5:M$857,MATCH($A229,('Atual 2021 1'!$Z$5:$Z$857),0))</f>
        <v>0</v>
      </c>
      <c r="O229" s="54">
        <f>INDEX('Antigo 2020 2'!M$5:M$857,MATCH($A229,('Atual 2021 1'!$Z$5:$Z$857),0))</f>
        <v>0</v>
      </c>
      <c r="P229" s="50">
        <f>INDEX('Atual 2021 1'!N$5:N$857,MATCH($A229,('Atual 2021 1'!$Z$5:$Z$857),0))</f>
        <v>0</v>
      </c>
      <c r="Q229" s="54">
        <f>INDEX('Antigo 2020 2'!N$5:N$857,MATCH($A229,('Atual 2021 1'!$Z$5:$Z$857),0))</f>
        <v>2</v>
      </c>
      <c r="R229" s="50" t="str">
        <f>INDEX('Atual 2021 1'!O$5:O$857,MATCH($A229,('Atual 2021 1'!$Z$5:$Z$857),0))</f>
        <v>Não</v>
      </c>
      <c r="S229" s="54" t="str">
        <f>INDEX('Antigo 2020 2'!O$5:O$857,MATCH($A229,('Atual 2021 1'!$Z$5:$Z$857),0))</f>
        <v>Não</v>
      </c>
      <c r="T229" s="53" t="e">
        <f>INDEX('Atual 2021 1'!P$5:P$857,MATCH($A229,('Atual 2021 1'!$Z$5:$Z$857),0))</f>
        <v>#DIV/0!</v>
      </c>
      <c r="U229" s="55">
        <f>INDEX('Antigo 2020 2'!P$5:P$857,MATCH($A229,('Atual 2021 1'!$Z$5:$Z$857),0))</f>
        <v>2.204472363849665E-4</v>
      </c>
    </row>
    <row r="230" spans="1:21">
      <c r="A230" s="16">
        <v>227</v>
      </c>
      <c r="B230" s="51">
        <f>INDEX('Atual 2021 1'!X$5:X$857,MATCH($A230,('Atual 2021 1'!$Z$5:$Z$857),0))</f>
        <v>0</v>
      </c>
      <c r="C230" s="57" t="str">
        <f>INDEX('Atual 2021 1'!A$5:A$857,MATCH($A230,('Atual 2021 1'!$Z$5:$Z$857),0))</f>
        <v>Cristina</v>
      </c>
      <c r="D230" s="50">
        <f>INDEX('Atual 2021 1'!H$5:H$857,MATCH($A230,('Atual 2021 1'!$Z$5:$Z$857),0))</f>
        <v>750</v>
      </c>
      <c r="E230" s="54">
        <f>INDEX('Antigo 2020 2'!H$5:H$857,MATCH($A230,('Atual 2021 1'!$Z$5:$Z$857),0))</f>
        <v>750</v>
      </c>
      <c r="F230" s="50">
        <f>INDEX('Atual 2021 1'!I$5:I$857,MATCH($A230,('Atual 2021 1'!$Z$5:$Z$857),0))</f>
        <v>62</v>
      </c>
      <c r="G230" s="54">
        <f>INDEX('Antigo 2020 2'!I$5:I$857,MATCH($A230,('Atual 2021 1'!$Z$5:$Z$857),0))</f>
        <v>242</v>
      </c>
      <c r="H230" s="50">
        <f>INDEX('Atual 2021 1'!J$5:J$857,MATCH($A230,('Atual 2021 1'!$Z$5:$Z$857),0))</f>
        <v>0</v>
      </c>
      <c r="I230" s="54">
        <f>INDEX('Antigo 2020 2'!J$5:J$857,MATCH($A230,('Atual 2021 1'!$Z$5:$Z$857),0))</f>
        <v>0</v>
      </c>
      <c r="J230" s="50">
        <f>INDEX('Atual 2021 1'!K$5:K$857,MATCH($A230,('Atual 2021 1'!$Z$5:$Z$857),0))</f>
        <v>0</v>
      </c>
      <c r="K230" s="54">
        <f>INDEX('Antigo 2020 2'!K$5:K$857,MATCH($A230,('Atual 2021 1'!$Z$5:$Z$857),0))</f>
        <v>2</v>
      </c>
      <c r="L230" s="50">
        <f>INDEX('Atual 2021 1'!L$5:L$857,MATCH($A230,('Atual 2021 1'!$Z$5:$Z$857),0))</f>
        <v>0</v>
      </c>
      <c r="M230" s="54">
        <f>INDEX('Antigo 2020 2'!L$5:L$857,MATCH($A230,('Atual 2021 1'!$Z$5:$Z$857),0))</f>
        <v>0</v>
      </c>
      <c r="N230" s="50">
        <f>INDEX('Atual 2021 1'!M$5:M$857,MATCH($A230,('Atual 2021 1'!$Z$5:$Z$857),0))</f>
        <v>0</v>
      </c>
      <c r="O230" s="54">
        <f>INDEX('Antigo 2020 2'!M$5:M$857,MATCH($A230,('Atual 2021 1'!$Z$5:$Z$857),0))</f>
        <v>0</v>
      </c>
      <c r="P230" s="50">
        <f>INDEX('Atual 2021 1'!N$5:N$857,MATCH($A230,('Atual 2021 1'!$Z$5:$Z$857),0))</f>
        <v>6</v>
      </c>
      <c r="Q230" s="54">
        <f>INDEX('Antigo 2020 2'!N$5:N$857,MATCH($A230,('Atual 2021 1'!$Z$5:$Z$857),0))</f>
        <v>7</v>
      </c>
      <c r="R230" s="50" t="str">
        <f>INDEX('Atual 2021 1'!O$5:O$857,MATCH($A230,('Atual 2021 1'!$Z$5:$Z$857),0))</f>
        <v>Não</v>
      </c>
      <c r="S230" s="54" t="str">
        <f>INDEX('Antigo 2020 2'!O$5:O$857,MATCH($A230,('Atual 2021 1'!$Z$5:$Z$857),0))</f>
        <v>Não</v>
      </c>
      <c r="T230" s="53" t="e">
        <f>INDEX('Atual 2021 1'!P$5:P$857,MATCH($A230,('Atual 2021 1'!$Z$5:$Z$857),0))</f>
        <v>#DIV/0!</v>
      </c>
      <c r="U230" s="55">
        <f>INDEX('Antigo 2020 2'!P$5:P$857,MATCH($A230,('Atual 2021 1'!$Z$5:$Z$857),0))</f>
        <v>5.7022403052327643E-4</v>
      </c>
    </row>
    <row r="231" spans="1:21">
      <c r="A231" s="16">
        <v>228</v>
      </c>
      <c r="B231" s="51">
        <f>INDEX('Atual 2021 1'!X$5:X$857,MATCH($A231,('Atual 2021 1'!$Z$5:$Z$857),0))</f>
        <v>0</v>
      </c>
      <c r="C231" s="57" t="str">
        <f>INDEX('Atual 2021 1'!A$5:A$857,MATCH($A231,('Atual 2021 1'!$Z$5:$Z$857),0))</f>
        <v>Crucilândia</v>
      </c>
      <c r="D231" s="50">
        <f>INDEX('Atual 2021 1'!H$5:H$857,MATCH($A231,('Atual 2021 1'!$Z$5:$Z$857),0))</f>
        <v>1270</v>
      </c>
      <c r="E231" s="54">
        <f>INDEX('Antigo 2020 2'!H$5:H$857,MATCH($A231,('Atual 2021 1'!$Z$5:$Z$857),0))</f>
        <v>1250</v>
      </c>
      <c r="F231" s="50">
        <f>INDEX('Atual 2021 1'!I$5:I$857,MATCH($A231,('Atual 2021 1'!$Z$5:$Z$857),0))</f>
        <v>39</v>
      </c>
      <c r="G231" s="54">
        <f>INDEX('Antigo 2020 2'!I$5:I$857,MATCH($A231,('Atual 2021 1'!$Z$5:$Z$857),0))</f>
        <v>137</v>
      </c>
      <c r="H231" s="50">
        <f>INDEX('Atual 2021 1'!J$5:J$857,MATCH($A231,('Atual 2021 1'!$Z$5:$Z$857),0))</f>
        <v>0</v>
      </c>
      <c r="I231" s="54">
        <f>INDEX('Antigo 2020 2'!J$5:J$857,MATCH($A231,('Atual 2021 1'!$Z$5:$Z$857),0))</f>
        <v>0</v>
      </c>
      <c r="J231" s="50">
        <f>INDEX('Atual 2021 1'!K$5:K$857,MATCH($A231,('Atual 2021 1'!$Z$5:$Z$857),0))</f>
        <v>50</v>
      </c>
      <c r="K231" s="54">
        <f>INDEX('Antigo 2020 2'!K$5:K$857,MATCH($A231,('Atual 2021 1'!$Z$5:$Z$857),0))</f>
        <v>180</v>
      </c>
      <c r="L231" s="50">
        <f>INDEX('Atual 2021 1'!L$5:L$857,MATCH($A231,('Atual 2021 1'!$Z$5:$Z$857),0))</f>
        <v>0</v>
      </c>
      <c r="M231" s="54">
        <f>INDEX('Antigo 2020 2'!L$5:L$857,MATCH($A231,('Atual 2021 1'!$Z$5:$Z$857),0))</f>
        <v>220</v>
      </c>
      <c r="N231" s="50">
        <f>INDEX('Atual 2021 1'!M$5:M$857,MATCH($A231,('Atual 2021 1'!$Z$5:$Z$857),0))</f>
        <v>0</v>
      </c>
      <c r="O231" s="54">
        <f>INDEX('Antigo 2020 2'!M$5:M$857,MATCH($A231,('Atual 2021 1'!$Z$5:$Z$857),0))</f>
        <v>0</v>
      </c>
      <c r="P231" s="50">
        <f>INDEX('Atual 2021 1'!N$5:N$857,MATCH($A231,('Atual 2021 1'!$Z$5:$Z$857),0))</f>
        <v>40</v>
      </c>
      <c r="Q231" s="54">
        <f>INDEX('Antigo 2020 2'!N$5:N$857,MATCH($A231,('Atual 2021 1'!$Z$5:$Z$857),0))</f>
        <v>42</v>
      </c>
      <c r="R231" s="50" t="str">
        <f>INDEX('Atual 2021 1'!O$5:O$857,MATCH($A231,('Atual 2021 1'!$Z$5:$Z$857),0))</f>
        <v>Sim</v>
      </c>
      <c r="S231" s="54" t="str">
        <f>INDEX('Antigo 2020 2'!O$5:O$857,MATCH($A231,('Atual 2021 1'!$Z$5:$Z$857),0))</f>
        <v>Sim</v>
      </c>
      <c r="T231" s="53" t="e">
        <f>INDEX('Atual 2021 1'!P$5:P$857,MATCH($A231,('Atual 2021 1'!$Z$5:$Z$857),0))</f>
        <v>#DIV/0!</v>
      </c>
      <c r="U231" s="55">
        <f>INDEX('Antigo 2020 2'!P$5:P$857,MATCH($A231,('Atual 2021 1'!$Z$5:$Z$857),0))</f>
        <v>1.1387075956879864E-3</v>
      </c>
    </row>
    <row r="232" spans="1:21">
      <c r="A232" s="16">
        <v>229</v>
      </c>
      <c r="B232" s="51">
        <f>INDEX('Atual 2021 1'!X$5:X$857,MATCH($A232,('Atual 2021 1'!$Z$5:$Z$857),0))</f>
        <v>0</v>
      </c>
      <c r="C232" s="57" t="str">
        <f>INDEX('Atual 2021 1'!A$5:A$857,MATCH($A232,('Atual 2021 1'!$Z$5:$Z$857),0))</f>
        <v>Cruzeiro da Fortaleza</v>
      </c>
      <c r="D232" s="50">
        <f>INDEX('Atual 2021 1'!H$5:H$857,MATCH($A232,('Atual 2021 1'!$Z$5:$Z$857),0))</f>
        <v>600</v>
      </c>
      <c r="E232" s="54">
        <f>INDEX('Antigo 2020 2'!H$5:H$857,MATCH($A232,('Atual 2021 1'!$Z$5:$Z$857),0))</f>
        <v>270</v>
      </c>
      <c r="F232" s="50">
        <f>INDEX('Atual 2021 1'!I$5:I$857,MATCH($A232,('Atual 2021 1'!$Z$5:$Z$857),0))</f>
        <v>24</v>
      </c>
      <c r="G232" s="54">
        <f>INDEX('Antigo 2020 2'!I$5:I$857,MATCH($A232,('Atual 2021 1'!$Z$5:$Z$857),0))</f>
        <v>71</v>
      </c>
      <c r="H232" s="50">
        <f>INDEX('Atual 2021 1'!J$5:J$857,MATCH($A232,('Atual 2021 1'!$Z$5:$Z$857),0))</f>
        <v>0</v>
      </c>
      <c r="I232" s="54">
        <f>INDEX('Antigo 2020 2'!J$5:J$857,MATCH($A232,('Atual 2021 1'!$Z$5:$Z$857),0))</f>
        <v>0</v>
      </c>
      <c r="J232" s="50">
        <f>INDEX('Atual 2021 1'!K$5:K$857,MATCH($A232,('Atual 2021 1'!$Z$5:$Z$857),0))</f>
        <v>35</v>
      </c>
      <c r="K232" s="54">
        <f>INDEX('Antigo 2020 2'!K$5:K$857,MATCH($A232,('Atual 2021 1'!$Z$5:$Z$857),0))</f>
        <v>78</v>
      </c>
      <c r="L232" s="50">
        <f>INDEX('Atual 2021 1'!L$5:L$857,MATCH($A232,('Atual 2021 1'!$Z$5:$Z$857),0))</f>
        <v>0</v>
      </c>
      <c r="M232" s="54">
        <f>INDEX('Antigo 2020 2'!L$5:L$857,MATCH($A232,('Atual 2021 1'!$Z$5:$Z$857),0))</f>
        <v>0</v>
      </c>
      <c r="N232" s="50">
        <f>INDEX('Atual 2021 1'!M$5:M$857,MATCH($A232,('Atual 2021 1'!$Z$5:$Z$857),0))</f>
        <v>0</v>
      </c>
      <c r="O232" s="54">
        <f>INDEX('Antigo 2020 2'!M$5:M$857,MATCH($A232,('Atual 2021 1'!$Z$5:$Z$857),0))</f>
        <v>0</v>
      </c>
      <c r="P232" s="50">
        <f>INDEX('Atual 2021 1'!N$5:N$857,MATCH($A232,('Atual 2021 1'!$Z$5:$Z$857),0))</f>
        <v>20</v>
      </c>
      <c r="Q232" s="54">
        <f>INDEX('Antigo 2020 2'!N$5:N$857,MATCH($A232,('Atual 2021 1'!$Z$5:$Z$857),0))</f>
        <v>15</v>
      </c>
      <c r="R232" s="50" t="str">
        <f>INDEX('Atual 2021 1'!O$5:O$857,MATCH($A232,('Atual 2021 1'!$Z$5:$Z$857),0))</f>
        <v>Não</v>
      </c>
      <c r="S232" s="54" t="str">
        <f>INDEX('Antigo 2020 2'!O$5:O$857,MATCH($A232,('Atual 2021 1'!$Z$5:$Z$857),0))</f>
        <v>Sim</v>
      </c>
      <c r="T232" s="53" t="e">
        <f>INDEX('Atual 2021 1'!P$5:P$857,MATCH($A232,('Atual 2021 1'!$Z$5:$Z$857),0))</f>
        <v>#DIV/0!</v>
      </c>
      <c r="U232" s="55">
        <f>INDEX('Antigo 2020 2'!P$5:P$857,MATCH($A232,('Atual 2021 1'!$Z$5:$Z$857),0))</f>
        <v>4.4498708441656053E-4</v>
      </c>
    </row>
    <row r="233" spans="1:21">
      <c r="A233" s="16">
        <v>230</v>
      </c>
      <c r="B233" s="51">
        <f>INDEX('Atual 2021 1'!X$5:X$857,MATCH($A233,('Atual 2021 1'!$Z$5:$Z$857),0))</f>
        <v>0</v>
      </c>
      <c r="C233" s="57" t="str">
        <f>INDEX('Atual 2021 1'!A$5:A$857,MATCH($A233,('Atual 2021 1'!$Z$5:$Z$857),0))</f>
        <v>Cruzília</v>
      </c>
      <c r="D233" s="50">
        <f>INDEX('Atual 2021 1'!H$5:H$857,MATCH($A233,('Atual 2021 1'!$Z$5:$Z$857),0))</f>
        <v>1152</v>
      </c>
      <c r="E233" s="54">
        <f>INDEX('Antigo 2020 2'!H$5:H$857,MATCH($A233,('Atual 2021 1'!$Z$5:$Z$857),0))</f>
        <v>1352</v>
      </c>
      <c r="F233" s="50">
        <f>INDEX('Atual 2021 1'!I$5:I$857,MATCH($A233,('Atual 2021 1'!$Z$5:$Z$857),0))</f>
        <v>134</v>
      </c>
      <c r="G233" s="54">
        <f>INDEX('Antigo 2020 2'!I$5:I$857,MATCH($A233,('Atual 2021 1'!$Z$5:$Z$857),0))</f>
        <v>276</v>
      </c>
      <c r="H233" s="50">
        <f>INDEX('Atual 2021 1'!J$5:J$857,MATCH($A233,('Atual 2021 1'!$Z$5:$Z$857),0))</f>
        <v>0</v>
      </c>
      <c r="I233" s="54">
        <f>INDEX('Antigo 2020 2'!J$5:J$857,MATCH($A233,('Atual 2021 1'!$Z$5:$Z$857),0))</f>
        <v>0</v>
      </c>
      <c r="J233" s="50">
        <f>INDEX('Atual 2021 1'!K$5:K$857,MATCH($A233,('Atual 2021 1'!$Z$5:$Z$857),0))</f>
        <v>30</v>
      </c>
      <c r="K233" s="54">
        <f>INDEX('Antigo 2020 2'!K$5:K$857,MATCH($A233,('Atual 2021 1'!$Z$5:$Z$857),0))</f>
        <v>50</v>
      </c>
      <c r="L233" s="50">
        <f>INDEX('Atual 2021 1'!L$5:L$857,MATCH($A233,('Atual 2021 1'!$Z$5:$Z$857),0))</f>
        <v>0</v>
      </c>
      <c r="M233" s="54">
        <f>INDEX('Antigo 2020 2'!L$5:L$857,MATCH($A233,('Atual 2021 1'!$Z$5:$Z$857),0))</f>
        <v>0</v>
      </c>
      <c r="N233" s="50">
        <f>INDEX('Atual 2021 1'!M$5:M$857,MATCH($A233,('Atual 2021 1'!$Z$5:$Z$857),0))</f>
        <v>0</v>
      </c>
      <c r="O233" s="54">
        <f>INDEX('Antigo 2020 2'!M$5:M$857,MATCH($A233,('Atual 2021 1'!$Z$5:$Z$857),0))</f>
        <v>0</v>
      </c>
      <c r="P233" s="50">
        <f>INDEX('Atual 2021 1'!N$5:N$857,MATCH($A233,('Atual 2021 1'!$Z$5:$Z$857),0))</f>
        <v>11</v>
      </c>
      <c r="Q233" s="54">
        <f>INDEX('Antigo 2020 2'!N$5:N$857,MATCH($A233,('Atual 2021 1'!$Z$5:$Z$857),0))</f>
        <v>6</v>
      </c>
      <c r="R233" s="50" t="str">
        <f>INDEX('Atual 2021 1'!O$5:O$857,MATCH($A233,('Atual 2021 1'!$Z$5:$Z$857),0))</f>
        <v>Sim</v>
      </c>
      <c r="S233" s="54" t="str">
        <f>INDEX('Antigo 2020 2'!O$5:O$857,MATCH($A233,('Atual 2021 1'!$Z$5:$Z$857),0))</f>
        <v>Sim</v>
      </c>
      <c r="T233" s="53" t="e">
        <f>INDEX('Atual 2021 1'!P$5:P$857,MATCH($A233,('Atual 2021 1'!$Z$5:$Z$857),0))</f>
        <v>#DIV/0!</v>
      </c>
      <c r="U233" s="55">
        <f>INDEX('Antigo 2020 2'!P$5:P$857,MATCH($A233,('Atual 2021 1'!$Z$5:$Z$857),0))</f>
        <v>9.2611198967739307E-4</v>
      </c>
    </row>
    <row r="234" spans="1:21">
      <c r="A234" s="16">
        <v>231</v>
      </c>
      <c r="B234" s="51">
        <f>INDEX('Atual 2021 1'!X$5:X$857,MATCH($A234,('Atual 2021 1'!$Z$5:$Z$857),0))</f>
        <v>0</v>
      </c>
      <c r="C234" s="57" t="str">
        <f>INDEX('Atual 2021 1'!A$5:A$857,MATCH($A234,('Atual 2021 1'!$Z$5:$Z$857),0))</f>
        <v>Cuparaque</v>
      </c>
      <c r="D234" s="50">
        <f>INDEX('Atual 2021 1'!H$5:H$857,MATCH($A234,('Atual 2021 1'!$Z$5:$Z$857),0))</f>
        <v>200</v>
      </c>
      <c r="E234" s="54">
        <f>INDEX('Antigo 2020 2'!H$5:H$857,MATCH($A234,('Atual 2021 1'!$Z$5:$Z$857),0))</f>
        <v>200</v>
      </c>
      <c r="F234" s="50">
        <f>INDEX('Atual 2021 1'!I$5:I$857,MATCH($A234,('Atual 2021 1'!$Z$5:$Z$857),0))</f>
        <v>0</v>
      </c>
      <c r="G234" s="54" t="str">
        <f>INDEX('Antigo 2020 2'!I$5:I$857,MATCH($A234,('Atual 2021 1'!$Z$5:$Z$857),0))</f>
        <v/>
      </c>
      <c r="H234" s="50">
        <f>INDEX('Atual 2021 1'!J$5:J$857,MATCH($A234,('Atual 2021 1'!$Z$5:$Z$857),0))</f>
        <v>0</v>
      </c>
      <c r="I234" s="54">
        <f>INDEX('Antigo 2020 2'!J$5:J$857,MATCH($A234,('Atual 2021 1'!$Z$5:$Z$857),0))</f>
        <v>0</v>
      </c>
      <c r="J234" s="50">
        <f>INDEX('Atual 2021 1'!K$5:K$857,MATCH($A234,('Atual 2021 1'!$Z$5:$Z$857),0))</f>
        <v>0</v>
      </c>
      <c r="K234" s="54">
        <f>INDEX('Antigo 2020 2'!K$5:K$857,MATCH($A234,('Atual 2021 1'!$Z$5:$Z$857),0))</f>
        <v>0</v>
      </c>
      <c r="L234" s="50">
        <f>INDEX('Atual 2021 1'!L$5:L$857,MATCH($A234,('Atual 2021 1'!$Z$5:$Z$857),0))</f>
        <v>0</v>
      </c>
      <c r="M234" s="54">
        <f>INDEX('Antigo 2020 2'!L$5:L$857,MATCH($A234,('Atual 2021 1'!$Z$5:$Z$857),0))</f>
        <v>0</v>
      </c>
      <c r="N234" s="50">
        <f>INDEX('Atual 2021 1'!M$5:M$857,MATCH($A234,('Atual 2021 1'!$Z$5:$Z$857),0))</f>
        <v>0</v>
      </c>
      <c r="O234" s="54">
        <f>INDEX('Antigo 2020 2'!M$5:M$857,MATCH($A234,('Atual 2021 1'!$Z$5:$Z$857),0))</f>
        <v>0</v>
      </c>
      <c r="P234" s="50">
        <f>INDEX('Atual 2021 1'!N$5:N$857,MATCH($A234,('Atual 2021 1'!$Z$5:$Z$857),0))</f>
        <v>0</v>
      </c>
      <c r="Q234" s="54">
        <f>INDEX('Antigo 2020 2'!N$5:N$857,MATCH($A234,('Atual 2021 1'!$Z$5:$Z$857),0))</f>
        <v>0</v>
      </c>
      <c r="R234" s="50" t="str">
        <f>INDEX('Atual 2021 1'!O$5:O$857,MATCH($A234,('Atual 2021 1'!$Z$5:$Z$857),0))</f>
        <v>Não</v>
      </c>
      <c r="S234" s="54" t="str">
        <f>INDEX('Antigo 2020 2'!O$5:O$857,MATCH($A234,('Atual 2021 1'!$Z$5:$Z$857),0))</f>
        <v>Não</v>
      </c>
      <c r="T234" s="53" t="e">
        <f>INDEX('Atual 2021 1'!P$5:P$857,MATCH($A234,('Atual 2021 1'!$Z$5:$Z$857),0))</f>
        <v>#DIV/0!</v>
      </c>
      <c r="U234" s="55">
        <f>INDEX('Antigo 2020 2'!P$5:P$857,MATCH($A234,('Atual 2021 1'!$Z$5:$Z$857),0))</f>
        <v>1.2713342949796251E-4</v>
      </c>
    </row>
    <row r="235" spans="1:21">
      <c r="A235" s="16">
        <v>232</v>
      </c>
      <c r="B235" s="51">
        <f>INDEX('Atual 2021 1'!X$5:X$857,MATCH($A235,('Atual 2021 1'!$Z$5:$Z$857),0))</f>
        <v>0</v>
      </c>
      <c r="C235" s="57" t="str">
        <f>INDEX('Atual 2021 1'!A$5:A$857,MATCH($A235,('Atual 2021 1'!$Z$5:$Z$857),0))</f>
        <v>Curral de Dentro</v>
      </c>
      <c r="D235" s="50">
        <f>INDEX('Atual 2021 1'!H$5:H$857,MATCH($A235,('Atual 2021 1'!$Z$5:$Z$857),0))</f>
        <v>600</v>
      </c>
      <c r="E235" s="54">
        <f>INDEX('Antigo 2020 2'!H$5:H$857,MATCH($A235,('Atual 2021 1'!$Z$5:$Z$857),0))</f>
        <v>570</v>
      </c>
      <c r="F235" s="50">
        <f>INDEX('Atual 2021 1'!I$5:I$857,MATCH($A235,('Atual 2021 1'!$Z$5:$Z$857),0))</f>
        <v>276</v>
      </c>
      <c r="G235" s="54">
        <f>INDEX('Antigo 2020 2'!I$5:I$857,MATCH($A235,('Atual 2021 1'!$Z$5:$Z$857),0))</f>
        <v>483</v>
      </c>
      <c r="H235" s="50">
        <f>INDEX('Atual 2021 1'!J$5:J$857,MATCH($A235,('Atual 2021 1'!$Z$5:$Z$857),0))</f>
        <v>0</v>
      </c>
      <c r="I235" s="54">
        <f>INDEX('Antigo 2020 2'!J$5:J$857,MATCH($A235,('Atual 2021 1'!$Z$5:$Z$857),0))</f>
        <v>0</v>
      </c>
      <c r="J235" s="50">
        <f>INDEX('Atual 2021 1'!K$5:K$857,MATCH($A235,('Atual 2021 1'!$Z$5:$Z$857),0))</f>
        <v>180</v>
      </c>
      <c r="K235" s="54">
        <f>INDEX('Antigo 2020 2'!K$5:K$857,MATCH($A235,('Atual 2021 1'!$Z$5:$Z$857),0))</f>
        <v>275</v>
      </c>
      <c r="L235" s="50">
        <f>INDEX('Atual 2021 1'!L$5:L$857,MATCH($A235,('Atual 2021 1'!$Z$5:$Z$857),0))</f>
        <v>0</v>
      </c>
      <c r="M235" s="54">
        <f>INDEX('Antigo 2020 2'!L$5:L$857,MATCH($A235,('Atual 2021 1'!$Z$5:$Z$857),0))</f>
        <v>25</v>
      </c>
      <c r="N235" s="50">
        <f>INDEX('Atual 2021 1'!M$5:M$857,MATCH($A235,('Atual 2021 1'!$Z$5:$Z$857),0))</f>
        <v>0</v>
      </c>
      <c r="O235" s="54">
        <f>INDEX('Antigo 2020 2'!M$5:M$857,MATCH($A235,('Atual 2021 1'!$Z$5:$Z$857),0))</f>
        <v>0</v>
      </c>
      <c r="P235" s="50">
        <f>INDEX('Atual 2021 1'!N$5:N$857,MATCH($A235,('Atual 2021 1'!$Z$5:$Z$857),0))</f>
        <v>90</v>
      </c>
      <c r="Q235" s="54">
        <f>INDEX('Antigo 2020 2'!N$5:N$857,MATCH($A235,('Atual 2021 1'!$Z$5:$Z$857),0))</f>
        <v>90</v>
      </c>
      <c r="R235" s="50" t="str">
        <f>INDEX('Atual 2021 1'!O$5:O$857,MATCH($A235,('Atual 2021 1'!$Z$5:$Z$857),0))</f>
        <v>Sim</v>
      </c>
      <c r="S235" s="54" t="str">
        <f>INDEX('Antigo 2020 2'!O$5:O$857,MATCH($A235,('Atual 2021 1'!$Z$5:$Z$857),0))</f>
        <v>Sim</v>
      </c>
      <c r="T235" s="53" t="e">
        <f>INDEX('Atual 2021 1'!P$5:P$857,MATCH($A235,('Atual 2021 1'!$Z$5:$Z$857),0))</f>
        <v>#DIV/0!</v>
      </c>
      <c r="U235" s="55">
        <f>INDEX('Antigo 2020 2'!P$5:P$857,MATCH($A235,('Atual 2021 1'!$Z$5:$Z$857),0))</f>
        <v>9.3812487730539069E-4</v>
      </c>
    </row>
    <row r="236" spans="1:21">
      <c r="A236" s="16">
        <v>233</v>
      </c>
      <c r="B236" s="51">
        <f>INDEX('Atual 2021 1'!X$5:X$857,MATCH($A236,('Atual 2021 1'!$Z$5:$Z$857),0))</f>
        <v>0</v>
      </c>
      <c r="C236" s="57" t="str">
        <f>INDEX('Atual 2021 1'!A$5:A$857,MATCH($A236,('Atual 2021 1'!$Z$5:$Z$857),0))</f>
        <v>Curvelo</v>
      </c>
      <c r="D236" s="50">
        <f>INDEX('Atual 2021 1'!H$5:H$857,MATCH($A236,('Atual 2021 1'!$Z$5:$Z$857),0))</f>
        <v>717</v>
      </c>
      <c r="E236" s="54">
        <f>INDEX('Antigo 2020 2'!H$5:H$857,MATCH($A236,('Atual 2021 1'!$Z$5:$Z$857),0))</f>
        <v>721</v>
      </c>
      <c r="F236" s="50">
        <f>INDEX('Atual 2021 1'!I$5:I$857,MATCH($A236,('Atual 2021 1'!$Z$5:$Z$857),0))</f>
        <v>9</v>
      </c>
      <c r="G236" s="54">
        <f>INDEX('Antigo 2020 2'!I$5:I$857,MATCH($A236,('Atual 2021 1'!$Z$5:$Z$857),0))</f>
        <v>164</v>
      </c>
      <c r="H236" s="50">
        <f>INDEX('Atual 2021 1'!J$5:J$857,MATCH($A236,('Atual 2021 1'!$Z$5:$Z$857),0))</f>
        <v>0</v>
      </c>
      <c r="I236" s="54">
        <f>INDEX('Antigo 2020 2'!J$5:J$857,MATCH($A236,('Atual 2021 1'!$Z$5:$Z$857),0))</f>
        <v>0</v>
      </c>
      <c r="J236" s="50">
        <f>INDEX('Atual 2021 1'!K$5:K$857,MATCH($A236,('Atual 2021 1'!$Z$5:$Z$857),0))</f>
        <v>0</v>
      </c>
      <c r="K236" s="54">
        <f>INDEX('Antigo 2020 2'!K$5:K$857,MATCH($A236,('Atual 2021 1'!$Z$5:$Z$857),0))</f>
        <v>0</v>
      </c>
      <c r="L236" s="50">
        <f>INDEX('Atual 2021 1'!L$5:L$857,MATCH($A236,('Atual 2021 1'!$Z$5:$Z$857),0))</f>
        <v>0</v>
      </c>
      <c r="M236" s="54">
        <f>INDEX('Antigo 2020 2'!L$5:L$857,MATCH($A236,('Atual 2021 1'!$Z$5:$Z$857),0))</f>
        <v>0</v>
      </c>
      <c r="N236" s="50">
        <f>INDEX('Atual 2021 1'!M$5:M$857,MATCH($A236,('Atual 2021 1'!$Z$5:$Z$857),0))</f>
        <v>0</v>
      </c>
      <c r="O236" s="54">
        <f>INDEX('Antigo 2020 2'!M$5:M$857,MATCH($A236,('Atual 2021 1'!$Z$5:$Z$857),0))</f>
        <v>0</v>
      </c>
      <c r="P236" s="50">
        <f>INDEX('Atual 2021 1'!N$5:N$857,MATCH($A236,('Atual 2021 1'!$Z$5:$Z$857),0))</f>
        <v>50</v>
      </c>
      <c r="Q236" s="54">
        <f>INDEX('Antigo 2020 2'!N$5:N$857,MATCH($A236,('Atual 2021 1'!$Z$5:$Z$857),0))</f>
        <v>60</v>
      </c>
      <c r="R236" s="50" t="str">
        <f>INDEX('Atual 2021 1'!O$5:O$857,MATCH($A236,('Atual 2021 1'!$Z$5:$Z$857),0))</f>
        <v>Sim</v>
      </c>
      <c r="S236" s="54" t="str">
        <f>INDEX('Antigo 2020 2'!O$5:O$857,MATCH($A236,('Atual 2021 1'!$Z$5:$Z$857),0))</f>
        <v>Sim</v>
      </c>
      <c r="T236" s="53" t="e">
        <f>INDEX('Atual 2021 1'!P$5:P$857,MATCH($A236,('Atual 2021 1'!$Z$5:$Z$857),0))</f>
        <v>#DIV/0!</v>
      </c>
      <c r="U236" s="55">
        <f>INDEX('Antigo 2020 2'!P$5:P$857,MATCH($A236,('Atual 2021 1'!$Z$5:$Z$857),0))</f>
        <v>1.3120161558434476E-3</v>
      </c>
    </row>
    <row r="237" spans="1:21">
      <c r="A237" s="16">
        <v>234</v>
      </c>
      <c r="B237" s="51">
        <f>INDEX('Atual 2021 1'!X$5:X$857,MATCH($A237,('Atual 2021 1'!$Z$5:$Z$857),0))</f>
        <v>0</v>
      </c>
      <c r="C237" s="57" t="str">
        <f>INDEX('Atual 2021 1'!A$5:A$857,MATCH($A237,('Atual 2021 1'!$Z$5:$Z$857),0))</f>
        <v>Datas</v>
      </c>
      <c r="D237" s="50">
        <f>INDEX('Atual 2021 1'!H$5:H$857,MATCH($A237,('Atual 2021 1'!$Z$5:$Z$857),0))</f>
        <v>742</v>
      </c>
      <c r="E237" s="54">
        <f>INDEX('Antigo 2020 2'!H$5:H$857,MATCH($A237,('Atual 2021 1'!$Z$5:$Z$857),0))</f>
        <v>741</v>
      </c>
      <c r="F237" s="50">
        <f>INDEX('Atual 2021 1'!I$5:I$857,MATCH($A237,('Atual 2021 1'!$Z$5:$Z$857),0))</f>
        <v>204</v>
      </c>
      <c r="G237" s="54">
        <f>INDEX('Antigo 2020 2'!I$5:I$857,MATCH($A237,('Atual 2021 1'!$Z$5:$Z$857),0))</f>
        <v>588</v>
      </c>
      <c r="H237" s="50">
        <f>INDEX('Atual 2021 1'!J$5:J$857,MATCH($A237,('Atual 2021 1'!$Z$5:$Z$857),0))</f>
        <v>0</v>
      </c>
      <c r="I237" s="54">
        <f>INDEX('Antigo 2020 2'!J$5:J$857,MATCH($A237,('Atual 2021 1'!$Z$5:$Z$857),0))</f>
        <v>0</v>
      </c>
      <c r="J237" s="50">
        <f>INDEX('Atual 2021 1'!K$5:K$857,MATCH($A237,('Atual 2021 1'!$Z$5:$Z$857),0))</f>
        <v>99</v>
      </c>
      <c r="K237" s="54">
        <f>INDEX('Antigo 2020 2'!K$5:K$857,MATCH($A237,('Atual 2021 1'!$Z$5:$Z$857),0))</f>
        <v>87</v>
      </c>
      <c r="L237" s="50">
        <f>INDEX('Atual 2021 1'!L$5:L$857,MATCH($A237,('Atual 2021 1'!$Z$5:$Z$857),0))</f>
        <v>0</v>
      </c>
      <c r="M237" s="54">
        <f>INDEX('Antigo 2020 2'!L$5:L$857,MATCH($A237,('Atual 2021 1'!$Z$5:$Z$857),0))</f>
        <v>0</v>
      </c>
      <c r="N237" s="50">
        <f>INDEX('Atual 2021 1'!M$5:M$857,MATCH($A237,('Atual 2021 1'!$Z$5:$Z$857),0))</f>
        <v>0</v>
      </c>
      <c r="O237" s="54">
        <f>INDEX('Antigo 2020 2'!M$5:M$857,MATCH($A237,('Atual 2021 1'!$Z$5:$Z$857),0))</f>
        <v>0</v>
      </c>
      <c r="P237" s="50">
        <f>INDEX('Atual 2021 1'!N$5:N$857,MATCH($A237,('Atual 2021 1'!$Z$5:$Z$857),0))</f>
        <v>27</v>
      </c>
      <c r="Q237" s="54">
        <f>INDEX('Antigo 2020 2'!N$5:N$857,MATCH($A237,('Atual 2021 1'!$Z$5:$Z$857),0))</f>
        <v>48</v>
      </c>
      <c r="R237" s="50" t="str">
        <f>INDEX('Atual 2021 1'!O$5:O$857,MATCH($A237,('Atual 2021 1'!$Z$5:$Z$857),0))</f>
        <v>Sim</v>
      </c>
      <c r="S237" s="54" t="str">
        <f>INDEX('Antigo 2020 2'!O$5:O$857,MATCH($A237,('Atual 2021 1'!$Z$5:$Z$857),0))</f>
        <v>Sim</v>
      </c>
      <c r="T237" s="53" t="e">
        <f>INDEX('Atual 2021 1'!P$5:P$857,MATCH($A237,('Atual 2021 1'!$Z$5:$Z$857),0))</f>
        <v>#DIV/0!</v>
      </c>
      <c r="U237" s="55">
        <f>INDEX('Antigo 2020 2'!P$5:P$857,MATCH($A237,('Atual 2021 1'!$Z$5:$Z$857),0))</f>
        <v>8.1478514152890334E-4</v>
      </c>
    </row>
    <row r="238" spans="1:21">
      <c r="A238" s="16">
        <v>235</v>
      </c>
      <c r="B238" s="51">
        <f>INDEX('Atual 2021 1'!X$5:X$857,MATCH($A238,('Atual 2021 1'!$Z$5:$Z$857),0))</f>
        <v>0</v>
      </c>
      <c r="C238" s="57" t="str">
        <f>INDEX('Atual 2021 1'!A$5:A$857,MATCH($A238,('Atual 2021 1'!$Z$5:$Z$857),0))</f>
        <v>Delfim Moreira</v>
      </c>
      <c r="D238" s="50">
        <f>INDEX('Atual 2021 1'!H$5:H$857,MATCH($A238,('Atual 2021 1'!$Z$5:$Z$857),0))</f>
        <v>645</v>
      </c>
      <c r="E238" s="54">
        <f>INDEX('Antigo 2020 2'!H$5:H$857,MATCH($A238,('Atual 2021 1'!$Z$5:$Z$857),0))</f>
        <v>645</v>
      </c>
      <c r="F238" s="50">
        <f>INDEX('Atual 2021 1'!I$5:I$857,MATCH($A238,('Atual 2021 1'!$Z$5:$Z$857),0))</f>
        <v>150</v>
      </c>
      <c r="G238" s="54">
        <f>INDEX('Antigo 2020 2'!I$5:I$857,MATCH($A238,('Atual 2021 1'!$Z$5:$Z$857),0))</f>
        <v>301</v>
      </c>
      <c r="H238" s="50">
        <f>INDEX('Atual 2021 1'!J$5:J$857,MATCH($A238,('Atual 2021 1'!$Z$5:$Z$857),0))</f>
        <v>0</v>
      </c>
      <c r="I238" s="54">
        <f>INDEX('Antigo 2020 2'!J$5:J$857,MATCH($A238,('Atual 2021 1'!$Z$5:$Z$857),0))</f>
        <v>0</v>
      </c>
      <c r="J238" s="50">
        <f>INDEX('Atual 2021 1'!K$5:K$857,MATCH($A238,('Atual 2021 1'!$Z$5:$Z$857),0))</f>
        <v>20</v>
      </c>
      <c r="K238" s="54">
        <f>INDEX('Antigo 2020 2'!K$5:K$857,MATCH($A238,('Atual 2021 1'!$Z$5:$Z$857),0))</f>
        <v>58</v>
      </c>
      <c r="L238" s="50">
        <f>INDEX('Atual 2021 1'!L$5:L$857,MATCH($A238,('Atual 2021 1'!$Z$5:$Z$857),0))</f>
        <v>471</v>
      </c>
      <c r="M238" s="54">
        <f>INDEX('Antigo 2020 2'!L$5:L$857,MATCH($A238,('Atual 2021 1'!$Z$5:$Z$857),0))</f>
        <v>471</v>
      </c>
      <c r="N238" s="50">
        <f>INDEX('Atual 2021 1'!M$5:M$857,MATCH($A238,('Atual 2021 1'!$Z$5:$Z$857),0))</f>
        <v>5</v>
      </c>
      <c r="O238" s="54">
        <f>INDEX('Antigo 2020 2'!M$5:M$857,MATCH($A238,('Atual 2021 1'!$Z$5:$Z$857),0))</f>
        <v>5</v>
      </c>
      <c r="P238" s="50">
        <f>INDEX('Atual 2021 1'!N$5:N$857,MATCH($A238,('Atual 2021 1'!$Z$5:$Z$857),0))</f>
        <v>208</v>
      </c>
      <c r="Q238" s="54">
        <f>INDEX('Antigo 2020 2'!N$5:N$857,MATCH($A238,('Atual 2021 1'!$Z$5:$Z$857),0))</f>
        <v>40</v>
      </c>
      <c r="R238" s="50" t="str">
        <f>INDEX('Atual 2021 1'!O$5:O$857,MATCH($A238,('Atual 2021 1'!$Z$5:$Z$857),0))</f>
        <v>Sim</v>
      </c>
      <c r="S238" s="54" t="str">
        <f>INDEX('Antigo 2020 2'!O$5:O$857,MATCH($A238,('Atual 2021 1'!$Z$5:$Z$857),0))</f>
        <v>Sim</v>
      </c>
      <c r="T238" s="53" t="e">
        <f>INDEX('Atual 2021 1'!P$5:P$857,MATCH($A238,('Atual 2021 1'!$Z$5:$Z$857),0))</f>
        <v>#DIV/0!</v>
      </c>
      <c r="U238" s="55">
        <f>INDEX('Antigo 2020 2'!P$5:P$857,MATCH($A238,('Atual 2021 1'!$Z$5:$Z$857),0))</f>
        <v>2.4934907220299203E-3</v>
      </c>
    </row>
    <row r="239" spans="1:21">
      <c r="A239" s="16">
        <v>236</v>
      </c>
      <c r="B239" s="51">
        <f>INDEX('Atual 2021 1'!X$5:X$857,MATCH($A239,('Atual 2021 1'!$Z$5:$Z$857),0))</f>
        <v>0</v>
      </c>
      <c r="C239" s="57" t="str">
        <f>INDEX('Atual 2021 1'!A$5:A$857,MATCH($A239,('Atual 2021 1'!$Z$5:$Z$857),0))</f>
        <v>Delfinópolis</v>
      </c>
      <c r="D239" s="50">
        <f>INDEX('Atual 2021 1'!H$5:H$857,MATCH($A239,('Atual 2021 1'!$Z$5:$Z$857),0))</f>
        <v>360</v>
      </c>
      <c r="E239" s="54">
        <f>INDEX('Antigo 2020 2'!H$5:H$857,MATCH($A239,('Atual 2021 1'!$Z$5:$Z$857),0))</f>
        <v>360</v>
      </c>
      <c r="F239" s="50">
        <f>INDEX('Atual 2021 1'!I$5:I$857,MATCH($A239,('Atual 2021 1'!$Z$5:$Z$857),0))</f>
        <v>98</v>
      </c>
      <c r="G239" s="54">
        <f>INDEX('Antigo 2020 2'!I$5:I$857,MATCH($A239,('Atual 2021 1'!$Z$5:$Z$857),0))</f>
        <v>217</v>
      </c>
      <c r="H239" s="50">
        <f>INDEX('Atual 2021 1'!J$5:J$857,MATCH($A239,('Atual 2021 1'!$Z$5:$Z$857),0))</f>
        <v>0</v>
      </c>
      <c r="I239" s="54">
        <f>INDEX('Antigo 2020 2'!J$5:J$857,MATCH($A239,('Atual 2021 1'!$Z$5:$Z$857),0))</f>
        <v>0</v>
      </c>
      <c r="J239" s="50">
        <f>INDEX('Atual 2021 1'!K$5:K$857,MATCH($A239,('Atual 2021 1'!$Z$5:$Z$857),0))</f>
        <v>80</v>
      </c>
      <c r="K239" s="54">
        <f>INDEX('Antigo 2020 2'!K$5:K$857,MATCH($A239,('Atual 2021 1'!$Z$5:$Z$857),0))</f>
        <v>80</v>
      </c>
      <c r="L239" s="50">
        <f>INDEX('Atual 2021 1'!L$5:L$857,MATCH($A239,('Atual 2021 1'!$Z$5:$Z$857),0))</f>
        <v>0</v>
      </c>
      <c r="M239" s="54">
        <f>INDEX('Antigo 2020 2'!L$5:L$857,MATCH($A239,('Atual 2021 1'!$Z$5:$Z$857),0))</f>
        <v>0</v>
      </c>
      <c r="N239" s="50">
        <f>INDEX('Atual 2021 1'!M$5:M$857,MATCH($A239,('Atual 2021 1'!$Z$5:$Z$857),0))</f>
        <v>0</v>
      </c>
      <c r="O239" s="54">
        <f>INDEX('Antigo 2020 2'!M$5:M$857,MATCH($A239,('Atual 2021 1'!$Z$5:$Z$857),0))</f>
        <v>0</v>
      </c>
      <c r="P239" s="50">
        <f>INDEX('Atual 2021 1'!N$5:N$857,MATCH($A239,('Atual 2021 1'!$Z$5:$Z$857),0))</f>
        <v>12</v>
      </c>
      <c r="Q239" s="54">
        <f>INDEX('Antigo 2020 2'!N$5:N$857,MATCH($A239,('Atual 2021 1'!$Z$5:$Z$857),0))</f>
        <v>12</v>
      </c>
      <c r="R239" s="50" t="str">
        <f>INDEX('Atual 2021 1'!O$5:O$857,MATCH($A239,('Atual 2021 1'!$Z$5:$Z$857),0))</f>
        <v>Não</v>
      </c>
      <c r="S239" s="54" t="str">
        <f>INDEX('Antigo 2020 2'!O$5:O$857,MATCH($A239,('Atual 2021 1'!$Z$5:$Z$857),0))</f>
        <v>Não</v>
      </c>
      <c r="T239" s="53" t="e">
        <f>INDEX('Atual 2021 1'!P$5:P$857,MATCH($A239,('Atual 2021 1'!$Z$5:$Z$857),0))</f>
        <v>#DIV/0!</v>
      </c>
      <c r="U239" s="55">
        <f>INDEX('Antigo 2020 2'!P$5:P$857,MATCH($A239,('Atual 2021 1'!$Z$5:$Z$857),0))</f>
        <v>1.0169725745022961E-3</v>
      </c>
    </row>
    <row r="240" spans="1:21">
      <c r="A240" s="16">
        <v>237</v>
      </c>
      <c r="B240" s="51">
        <f>INDEX('Atual 2021 1'!X$5:X$857,MATCH($A240,('Atual 2021 1'!$Z$5:$Z$857),0))</f>
        <v>0</v>
      </c>
      <c r="C240" s="57" t="str">
        <f>INDEX('Atual 2021 1'!A$5:A$857,MATCH($A240,('Atual 2021 1'!$Z$5:$Z$857),0))</f>
        <v>Delta</v>
      </c>
      <c r="D240" s="50">
        <f>INDEX('Atual 2021 1'!H$5:H$857,MATCH($A240,('Atual 2021 1'!$Z$5:$Z$857),0))</f>
        <v>118</v>
      </c>
      <c r="E240" s="54">
        <f>INDEX('Antigo 2020 2'!H$5:H$857,MATCH($A240,('Atual 2021 1'!$Z$5:$Z$857),0))</f>
        <v>110</v>
      </c>
      <c r="F240" s="50">
        <f>INDEX('Atual 2021 1'!I$5:I$857,MATCH($A240,('Atual 2021 1'!$Z$5:$Z$857),0))</f>
        <v>35</v>
      </c>
      <c r="G240" s="54">
        <f>INDEX('Antigo 2020 2'!I$5:I$857,MATCH($A240,('Atual 2021 1'!$Z$5:$Z$857),0))</f>
        <v>28</v>
      </c>
      <c r="H240" s="50">
        <f>INDEX('Atual 2021 1'!J$5:J$857,MATCH($A240,('Atual 2021 1'!$Z$5:$Z$857),0))</f>
        <v>0</v>
      </c>
      <c r="I240" s="54">
        <f>INDEX('Antigo 2020 2'!J$5:J$857,MATCH($A240,('Atual 2021 1'!$Z$5:$Z$857),0))</f>
        <v>0</v>
      </c>
      <c r="J240" s="50">
        <f>INDEX('Atual 2021 1'!K$5:K$857,MATCH($A240,('Atual 2021 1'!$Z$5:$Z$857),0))</f>
        <v>42</v>
      </c>
      <c r="K240" s="54">
        <f>INDEX('Antigo 2020 2'!K$5:K$857,MATCH($A240,('Atual 2021 1'!$Z$5:$Z$857),0))</f>
        <v>35</v>
      </c>
      <c r="L240" s="50">
        <f>INDEX('Atual 2021 1'!L$5:L$857,MATCH($A240,('Atual 2021 1'!$Z$5:$Z$857),0))</f>
        <v>0</v>
      </c>
      <c r="M240" s="54">
        <f>INDEX('Antigo 2020 2'!L$5:L$857,MATCH($A240,('Atual 2021 1'!$Z$5:$Z$857),0))</f>
        <v>0</v>
      </c>
      <c r="N240" s="50">
        <f>INDEX('Atual 2021 1'!M$5:M$857,MATCH($A240,('Atual 2021 1'!$Z$5:$Z$857),0))</f>
        <v>0</v>
      </c>
      <c r="O240" s="54">
        <f>INDEX('Antigo 2020 2'!M$5:M$857,MATCH($A240,('Atual 2021 1'!$Z$5:$Z$857),0))</f>
        <v>0</v>
      </c>
      <c r="P240" s="50">
        <f>INDEX('Atual 2021 1'!N$5:N$857,MATCH($A240,('Atual 2021 1'!$Z$5:$Z$857),0))</f>
        <v>5</v>
      </c>
      <c r="Q240" s="54">
        <f>INDEX('Antigo 2020 2'!N$5:N$857,MATCH($A240,('Atual 2021 1'!$Z$5:$Z$857),0))</f>
        <v>4</v>
      </c>
      <c r="R240" s="50" t="str">
        <f>INDEX('Atual 2021 1'!O$5:O$857,MATCH($A240,('Atual 2021 1'!$Z$5:$Z$857),0))</f>
        <v>Sim</v>
      </c>
      <c r="S240" s="54" t="str">
        <f>INDEX('Antigo 2020 2'!O$5:O$857,MATCH($A240,('Atual 2021 1'!$Z$5:$Z$857),0))</f>
        <v>Sim</v>
      </c>
      <c r="T240" s="53" t="e">
        <f>INDEX('Atual 2021 1'!P$5:P$857,MATCH($A240,('Atual 2021 1'!$Z$5:$Z$857),0))</f>
        <v>#DIV/0!</v>
      </c>
      <c r="U240" s="55">
        <f>INDEX('Antigo 2020 2'!P$5:P$857,MATCH($A240,('Atual 2021 1'!$Z$5:$Z$857),0))</f>
        <v>3.6667262145359601E-4</v>
      </c>
    </row>
    <row r="241" spans="1:21">
      <c r="A241" s="16">
        <v>238</v>
      </c>
      <c r="B241" s="51">
        <f>INDEX('Atual 2021 1'!X$5:X$857,MATCH($A241,('Atual 2021 1'!$Z$5:$Z$857),0))</f>
        <v>0</v>
      </c>
      <c r="C241" s="57" t="str">
        <f>INDEX('Atual 2021 1'!A$5:A$857,MATCH($A241,('Atual 2021 1'!$Z$5:$Z$857),0))</f>
        <v>Descoberto</v>
      </c>
      <c r="D241" s="50">
        <f>INDEX('Atual 2021 1'!H$5:H$857,MATCH($A241,('Atual 2021 1'!$Z$5:$Z$857),0))</f>
        <v>380</v>
      </c>
      <c r="E241" s="54">
        <f>INDEX('Antigo 2020 2'!H$5:H$857,MATCH($A241,('Atual 2021 1'!$Z$5:$Z$857),0))</f>
        <v>380</v>
      </c>
      <c r="F241" s="50">
        <f>INDEX('Atual 2021 1'!I$5:I$857,MATCH($A241,('Atual 2021 1'!$Z$5:$Z$857),0))</f>
        <v>117</v>
      </c>
      <c r="G241" s="54">
        <f>INDEX('Antigo 2020 2'!I$5:I$857,MATCH($A241,('Atual 2021 1'!$Z$5:$Z$857),0))</f>
        <v>288</v>
      </c>
      <c r="H241" s="50">
        <f>INDEX('Atual 2021 1'!J$5:J$857,MATCH($A241,('Atual 2021 1'!$Z$5:$Z$857),0))</f>
        <v>0</v>
      </c>
      <c r="I241" s="54">
        <f>INDEX('Antigo 2020 2'!J$5:J$857,MATCH($A241,('Atual 2021 1'!$Z$5:$Z$857),0))</f>
        <v>0</v>
      </c>
      <c r="J241" s="50">
        <f>INDEX('Atual 2021 1'!K$5:K$857,MATCH($A241,('Atual 2021 1'!$Z$5:$Z$857),0))</f>
        <v>0</v>
      </c>
      <c r="K241" s="54">
        <f>INDEX('Antigo 2020 2'!K$5:K$857,MATCH($A241,('Atual 2021 1'!$Z$5:$Z$857),0))</f>
        <v>0</v>
      </c>
      <c r="L241" s="50">
        <f>INDEX('Atual 2021 1'!L$5:L$857,MATCH($A241,('Atual 2021 1'!$Z$5:$Z$857),0))</f>
        <v>0</v>
      </c>
      <c r="M241" s="54">
        <f>INDEX('Antigo 2020 2'!L$5:L$857,MATCH($A241,('Atual 2021 1'!$Z$5:$Z$857),0))</f>
        <v>0</v>
      </c>
      <c r="N241" s="50">
        <f>INDEX('Atual 2021 1'!M$5:M$857,MATCH($A241,('Atual 2021 1'!$Z$5:$Z$857),0))</f>
        <v>0</v>
      </c>
      <c r="O241" s="54">
        <f>INDEX('Antigo 2020 2'!M$5:M$857,MATCH($A241,('Atual 2021 1'!$Z$5:$Z$857),0))</f>
        <v>0</v>
      </c>
      <c r="P241" s="50">
        <f>INDEX('Atual 2021 1'!N$5:N$857,MATCH($A241,('Atual 2021 1'!$Z$5:$Z$857),0))</f>
        <v>6</v>
      </c>
      <c r="Q241" s="54">
        <f>INDEX('Antigo 2020 2'!N$5:N$857,MATCH($A241,('Atual 2021 1'!$Z$5:$Z$857),0))</f>
        <v>6</v>
      </c>
      <c r="R241" s="50" t="str">
        <f>INDEX('Atual 2021 1'!O$5:O$857,MATCH($A241,('Atual 2021 1'!$Z$5:$Z$857),0))</f>
        <v>Sim</v>
      </c>
      <c r="S241" s="54" t="str">
        <f>INDEX('Antigo 2020 2'!O$5:O$857,MATCH($A241,('Atual 2021 1'!$Z$5:$Z$857),0))</f>
        <v>Sim</v>
      </c>
      <c r="T241" s="53" t="e">
        <f>INDEX('Atual 2021 1'!P$5:P$857,MATCH($A241,('Atual 2021 1'!$Z$5:$Z$857),0))</f>
        <v>#DIV/0!</v>
      </c>
      <c r="U241" s="55">
        <f>INDEX('Antigo 2020 2'!P$5:P$857,MATCH($A241,('Atual 2021 1'!$Z$5:$Z$857),0))</f>
        <v>4.5792853299539405E-4</v>
      </c>
    </row>
    <row r="242" spans="1:21">
      <c r="A242" s="16">
        <v>239</v>
      </c>
      <c r="B242" s="51">
        <f>INDEX('Atual 2021 1'!X$5:X$857,MATCH($A242,('Atual 2021 1'!$Z$5:$Z$857),0))</f>
        <v>0</v>
      </c>
      <c r="C242" s="57" t="str">
        <f>INDEX('Atual 2021 1'!A$5:A$857,MATCH($A242,('Atual 2021 1'!$Z$5:$Z$857),0))</f>
        <v>Desterro de Entre Rios</v>
      </c>
      <c r="D242" s="50">
        <f>INDEX('Atual 2021 1'!H$5:H$857,MATCH($A242,('Atual 2021 1'!$Z$5:$Z$857),0))</f>
        <v>2620</v>
      </c>
      <c r="E242" s="54">
        <f>INDEX('Antigo 2020 2'!H$5:H$857,MATCH($A242,('Atual 2021 1'!$Z$5:$Z$857),0))</f>
        <v>2620</v>
      </c>
      <c r="F242" s="50">
        <f>INDEX('Atual 2021 1'!I$5:I$857,MATCH($A242,('Atual 2021 1'!$Z$5:$Z$857),0))</f>
        <v>159</v>
      </c>
      <c r="G242" s="54">
        <f>INDEX('Antigo 2020 2'!I$5:I$857,MATCH($A242,('Atual 2021 1'!$Z$5:$Z$857),0))</f>
        <v>4</v>
      </c>
      <c r="H242" s="50">
        <f>INDEX('Atual 2021 1'!J$5:J$857,MATCH($A242,('Atual 2021 1'!$Z$5:$Z$857),0))</f>
        <v>0</v>
      </c>
      <c r="I242" s="54">
        <f>INDEX('Antigo 2020 2'!J$5:J$857,MATCH($A242,('Atual 2021 1'!$Z$5:$Z$857),0))</f>
        <v>0</v>
      </c>
      <c r="J242" s="50">
        <f>INDEX('Atual 2021 1'!K$5:K$857,MATCH($A242,('Atual 2021 1'!$Z$5:$Z$857),0))</f>
        <v>80</v>
      </c>
      <c r="K242" s="54">
        <f>INDEX('Antigo 2020 2'!K$5:K$857,MATCH($A242,('Atual 2021 1'!$Z$5:$Z$857),0))</f>
        <v>150</v>
      </c>
      <c r="L242" s="50">
        <f>INDEX('Atual 2021 1'!L$5:L$857,MATCH($A242,('Atual 2021 1'!$Z$5:$Z$857),0))</f>
        <v>50</v>
      </c>
      <c r="M242" s="54">
        <f>INDEX('Antigo 2020 2'!L$5:L$857,MATCH($A242,('Atual 2021 1'!$Z$5:$Z$857),0))</f>
        <v>80</v>
      </c>
      <c r="N242" s="50">
        <f>INDEX('Atual 2021 1'!M$5:M$857,MATCH($A242,('Atual 2021 1'!$Z$5:$Z$857),0))</f>
        <v>0</v>
      </c>
      <c r="O242" s="54">
        <f>INDEX('Antigo 2020 2'!M$5:M$857,MATCH($A242,('Atual 2021 1'!$Z$5:$Z$857),0))</f>
        <v>0</v>
      </c>
      <c r="P242" s="50">
        <f>INDEX('Atual 2021 1'!N$5:N$857,MATCH($A242,('Atual 2021 1'!$Z$5:$Z$857),0))</f>
        <v>6</v>
      </c>
      <c r="Q242" s="54">
        <f>INDEX('Antigo 2020 2'!N$5:N$857,MATCH($A242,('Atual 2021 1'!$Z$5:$Z$857),0))</f>
        <v>12</v>
      </c>
      <c r="R242" s="50" t="str">
        <f>INDEX('Atual 2021 1'!O$5:O$857,MATCH($A242,('Atual 2021 1'!$Z$5:$Z$857),0))</f>
        <v>Não</v>
      </c>
      <c r="S242" s="54" t="str">
        <f>INDEX('Antigo 2020 2'!O$5:O$857,MATCH($A242,('Atual 2021 1'!$Z$5:$Z$857),0))</f>
        <v>Não</v>
      </c>
      <c r="T242" s="53" t="e">
        <f>INDEX('Atual 2021 1'!P$5:P$857,MATCH($A242,('Atual 2021 1'!$Z$5:$Z$857),0))</f>
        <v>#DIV/0!</v>
      </c>
      <c r="U242" s="55">
        <f>INDEX('Antigo 2020 2'!P$5:P$857,MATCH($A242,('Atual 2021 1'!$Z$5:$Z$857),0))</f>
        <v>1.0645584888105744E-3</v>
      </c>
    </row>
    <row r="243" spans="1:21">
      <c r="A243" s="16">
        <v>240</v>
      </c>
      <c r="B243" s="51">
        <f>INDEX('Atual 2021 1'!X$5:X$857,MATCH($A243,('Atual 2021 1'!$Z$5:$Z$857),0))</f>
        <v>0</v>
      </c>
      <c r="C243" s="57" t="str">
        <f>INDEX('Atual 2021 1'!A$5:A$857,MATCH($A243,('Atual 2021 1'!$Z$5:$Z$857),0))</f>
        <v>Desterro do Melo</v>
      </c>
      <c r="D243" s="50">
        <f>INDEX('Atual 2021 1'!H$5:H$857,MATCH($A243,('Atual 2021 1'!$Z$5:$Z$857),0))</f>
        <v>698</v>
      </c>
      <c r="E243" s="54">
        <f>INDEX('Antigo 2020 2'!H$5:H$857,MATCH($A243,('Atual 2021 1'!$Z$5:$Z$857),0))</f>
        <v>1275</v>
      </c>
      <c r="F243" s="50">
        <f>INDEX('Atual 2021 1'!I$5:I$857,MATCH($A243,('Atual 2021 1'!$Z$5:$Z$857),0))</f>
        <v>235</v>
      </c>
      <c r="G243" s="54">
        <f>INDEX('Antigo 2020 2'!I$5:I$857,MATCH($A243,('Atual 2021 1'!$Z$5:$Z$857),0))</f>
        <v>258</v>
      </c>
      <c r="H243" s="50">
        <f>INDEX('Atual 2021 1'!J$5:J$857,MATCH($A243,('Atual 2021 1'!$Z$5:$Z$857),0))</f>
        <v>0</v>
      </c>
      <c r="I243" s="54">
        <f>INDEX('Antigo 2020 2'!J$5:J$857,MATCH($A243,('Atual 2021 1'!$Z$5:$Z$857),0))</f>
        <v>0</v>
      </c>
      <c r="J243" s="50">
        <f>INDEX('Atual 2021 1'!K$5:K$857,MATCH($A243,('Atual 2021 1'!$Z$5:$Z$857),0))</f>
        <v>42</v>
      </c>
      <c r="K243" s="54">
        <f>INDEX('Antigo 2020 2'!K$5:K$857,MATCH($A243,('Atual 2021 1'!$Z$5:$Z$857),0))</f>
        <v>130</v>
      </c>
      <c r="L243" s="50">
        <f>INDEX('Atual 2021 1'!L$5:L$857,MATCH($A243,('Atual 2021 1'!$Z$5:$Z$857),0))</f>
        <v>0</v>
      </c>
      <c r="M243" s="54">
        <f>INDEX('Antigo 2020 2'!L$5:L$857,MATCH($A243,('Atual 2021 1'!$Z$5:$Z$857),0))</f>
        <v>0</v>
      </c>
      <c r="N243" s="50">
        <f>INDEX('Atual 2021 1'!M$5:M$857,MATCH($A243,('Atual 2021 1'!$Z$5:$Z$857),0))</f>
        <v>0</v>
      </c>
      <c r="O243" s="54">
        <f>INDEX('Antigo 2020 2'!M$5:M$857,MATCH($A243,('Atual 2021 1'!$Z$5:$Z$857),0))</f>
        <v>0</v>
      </c>
      <c r="P243" s="50">
        <f>INDEX('Atual 2021 1'!N$5:N$857,MATCH($A243,('Atual 2021 1'!$Z$5:$Z$857),0))</f>
        <v>25</v>
      </c>
      <c r="Q243" s="54">
        <f>INDEX('Antigo 2020 2'!N$5:N$857,MATCH($A243,('Atual 2021 1'!$Z$5:$Z$857),0))</f>
        <v>20</v>
      </c>
      <c r="R243" s="50" t="str">
        <f>INDEX('Atual 2021 1'!O$5:O$857,MATCH($A243,('Atual 2021 1'!$Z$5:$Z$857),0))</f>
        <v>Sim</v>
      </c>
      <c r="S243" s="54" t="str">
        <f>INDEX('Antigo 2020 2'!O$5:O$857,MATCH($A243,('Atual 2021 1'!$Z$5:$Z$857),0))</f>
        <v>Sim</v>
      </c>
      <c r="T243" s="53" t="e">
        <f>INDEX('Atual 2021 1'!P$5:P$857,MATCH($A243,('Atual 2021 1'!$Z$5:$Z$857),0))</f>
        <v>#DIV/0!</v>
      </c>
      <c r="U243" s="55">
        <f>INDEX('Antigo 2020 2'!P$5:P$857,MATCH($A243,('Atual 2021 1'!$Z$5:$Z$857),0))</f>
        <v>8.2271452658106109E-4</v>
      </c>
    </row>
    <row r="244" spans="1:21">
      <c r="A244" s="16">
        <v>241</v>
      </c>
      <c r="B244" s="51">
        <f>INDEX('Atual 2021 1'!X$5:X$857,MATCH($A244,('Atual 2021 1'!$Z$5:$Z$857),0))</f>
        <v>0</v>
      </c>
      <c r="C244" s="57" t="str">
        <f>INDEX('Atual 2021 1'!A$5:A$857,MATCH($A244,('Atual 2021 1'!$Z$5:$Z$857),0))</f>
        <v>Diamantina</v>
      </c>
      <c r="D244" s="50">
        <f>INDEX('Atual 2021 1'!H$5:H$857,MATCH($A244,('Atual 2021 1'!$Z$5:$Z$857),0))</f>
        <v>1000</v>
      </c>
      <c r="E244" s="54">
        <f>INDEX('Antigo 2020 2'!H$5:H$857,MATCH($A244,('Atual 2021 1'!$Z$5:$Z$857),0))</f>
        <v>1000</v>
      </c>
      <c r="F244" s="50">
        <f>INDEX('Atual 2021 1'!I$5:I$857,MATCH($A244,('Atual 2021 1'!$Z$5:$Z$857),0))</f>
        <v>350</v>
      </c>
      <c r="G244" s="54">
        <f>INDEX('Antigo 2020 2'!I$5:I$857,MATCH($A244,('Atual 2021 1'!$Z$5:$Z$857),0))</f>
        <v>1050</v>
      </c>
      <c r="H244" s="50">
        <f>INDEX('Atual 2021 1'!J$5:J$857,MATCH($A244,('Atual 2021 1'!$Z$5:$Z$857),0))</f>
        <v>0</v>
      </c>
      <c r="I244" s="54">
        <f>INDEX('Antigo 2020 2'!J$5:J$857,MATCH($A244,('Atual 2021 1'!$Z$5:$Z$857),0))</f>
        <v>0</v>
      </c>
      <c r="J244" s="50">
        <f>INDEX('Atual 2021 1'!K$5:K$857,MATCH($A244,('Atual 2021 1'!$Z$5:$Z$857),0))</f>
        <v>250</v>
      </c>
      <c r="K244" s="54">
        <f>INDEX('Antigo 2020 2'!K$5:K$857,MATCH($A244,('Atual 2021 1'!$Z$5:$Z$857),0))</f>
        <v>290</v>
      </c>
      <c r="L244" s="50">
        <f>INDEX('Atual 2021 1'!L$5:L$857,MATCH($A244,('Atual 2021 1'!$Z$5:$Z$857),0))</f>
        <v>0</v>
      </c>
      <c r="M244" s="54">
        <f>INDEX('Antigo 2020 2'!L$5:L$857,MATCH($A244,('Atual 2021 1'!$Z$5:$Z$857),0))</f>
        <v>0</v>
      </c>
      <c r="N244" s="50">
        <f>INDEX('Atual 2021 1'!M$5:M$857,MATCH($A244,('Atual 2021 1'!$Z$5:$Z$857),0))</f>
        <v>0</v>
      </c>
      <c r="O244" s="54">
        <f>INDEX('Antigo 2020 2'!M$5:M$857,MATCH($A244,('Atual 2021 1'!$Z$5:$Z$857),0))</f>
        <v>0</v>
      </c>
      <c r="P244" s="50">
        <f>INDEX('Atual 2021 1'!N$5:N$857,MATCH($A244,('Atual 2021 1'!$Z$5:$Z$857),0))</f>
        <v>400</v>
      </c>
      <c r="Q244" s="54">
        <f>INDEX('Antigo 2020 2'!N$5:N$857,MATCH($A244,('Atual 2021 1'!$Z$5:$Z$857),0))</f>
        <v>237</v>
      </c>
      <c r="R244" s="50" t="str">
        <f>INDEX('Atual 2021 1'!O$5:O$857,MATCH($A244,('Atual 2021 1'!$Z$5:$Z$857),0))</f>
        <v>Sim</v>
      </c>
      <c r="S244" s="54" t="str">
        <f>INDEX('Antigo 2020 2'!O$5:O$857,MATCH($A244,('Atual 2021 1'!$Z$5:$Z$857),0))</f>
        <v>Sim</v>
      </c>
      <c r="T244" s="53" t="e">
        <f>INDEX('Atual 2021 1'!P$5:P$857,MATCH($A244,('Atual 2021 1'!$Z$5:$Z$857),0))</f>
        <v>#DIV/0!</v>
      </c>
      <c r="U244" s="55">
        <f>INDEX('Antigo 2020 2'!P$5:P$857,MATCH($A244,('Atual 2021 1'!$Z$5:$Z$857),0))</f>
        <v>1.5077803740723634E-3</v>
      </c>
    </row>
    <row r="245" spans="1:21">
      <c r="A245" s="16">
        <v>242</v>
      </c>
      <c r="B245" s="51">
        <f>INDEX('Atual 2021 1'!X$5:X$857,MATCH($A245,('Atual 2021 1'!$Z$5:$Z$857),0))</f>
        <v>0</v>
      </c>
      <c r="C245" s="57" t="str">
        <f>INDEX('Atual 2021 1'!A$5:A$857,MATCH($A245,('Atual 2021 1'!$Z$5:$Z$857),0))</f>
        <v>Diogo de Vasconcelos</v>
      </c>
      <c r="D245" s="50">
        <f>INDEX('Atual 2021 1'!H$5:H$857,MATCH($A245,('Atual 2021 1'!$Z$5:$Z$857),0))</f>
        <v>650</v>
      </c>
      <c r="E245" s="54">
        <f>INDEX('Antigo 2020 2'!H$5:H$857,MATCH($A245,('Atual 2021 1'!$Z$5:$Z$857),0))</f>
        <v>650</v>
      </c>
      <c r="F245" s="50">
        <f>INDEX('Atual 2021 1'!I$5:I$857,MATCH($A245,('Atual 2021 1'!$Z$5:$Z$857),0))</f>
        <v>0</v>
      </c>
      <c r="G245" s="54" t="str">
        <f>INDEX('Antigo 2020 2'!I$5:I$857,MATCH($A245,('Atual 2021 1'!$Z$5:$Z$857),0))</f>
        <v/>
      </c>
      <c r="H245" s="50">
        <f>INDEX('Atual 2021 1'!J$5:J$857,MATCH($A245,('Atual 2021 1'!$Z$5:$Z$857),0))</f>
        <v>0</v>
      </c>
      <c r="I245" s="54">
        <f>INDEX('Antigo 2020 2'!J$5:J$857,MATCH($A245,('Atual 2021 1'!$Z$5:$Z$857),0))</f>
        <v>0</v>
      </c>
      <c r="J245" s="50">
        <f>INDEX('Atual 2021 1'!K$5:K$857,MATCH($A245,('Atual 2021 1'!$Z$5:$Z$857),0))</f>
        <v>120</v>
      </c>
      <c r="K245" s="54">
        <f>INDEX('Antigo 2020 2'!K$5:K$857,MATCH($A245,('Atual 2021 1'!$Z$5:$Z$857),0))</f>
        <v>650</v>
      </c>
      <c r="L245" s="50">
        <f>INDEX('Atual 2021 1'!L$5:L$857,MATCH($A245,('Atual 2021 1'!$Z$5:$Z$857),0))</f>
        <v>122</v>
      </c>
      <c r="M245" s="54">
        <f>INDEX('Antigo 2020 2'!L$5:L$857,MATCH($A245,('Atual 2021 1'!$Z$5:$Z$857),0))</f>
        <v>250</v>
      </c>
      <c r="N245" s="50">
        <f>INDEX('Atual 2021 1'!M$5:M$857,MATCH($A245,('Atual 2021 1'!$Z$5:$Z$857),0))</f>
        <v>0</v>
      </c>
      <c r="O245" s="54">
        <f>INDEX('Antigo 2020 2'!M$5:M$857,MATCH($A245,('Atual 2021 1'!$Z$5:$Z$857),0))</f>
        <v>0</v>
      </c>
      <c r="P245" s="50">
        <f>INDEX('Atual 2021 1'!N$5:N$857,MATCH($A245,('Atual 2021 1'!$Z$5:$Z$857),0))</f>
        <v>26</v>
      </c>
      <c r="Q245" s="54">
        <f>INDEX('Antigo 2020 2'!N$5:N$857,MATCH($A245,('Atual 2021 1'!$Z$5:$Z$857),0))</f>
        <v>50</v>
      </c>
      <c r="R245" s="50" t="str">
        <f>INDEX('Atual 2021 1'!O$5:O$857,MATCH($A245,('Atual 2021 1'!$Z$5:$Z$857),0))</f>
        <v>Sim</v>
      </c>
      <c r="S245" s="54" t="str">
        <f>INDEX('Antigo 2020 2'!O$5:O$857,MATCH($A245,('Atual 2021 1'!$Z$5:$Z$857),0))</f>
        <v>Sim</v>
      </c>
      <c r="T245" s="53" t="e">
        <f>INDEX('Atual 2021 1'!P$5:P$857,MATCH($A245,('Atual 2021 1'!$Z$5:$Z$857),0))</f>
        <v>#DIV/0!</v>
      </c>
      <c r="U245" s="55">
        <f>INDEX('Antigo 2020 2'!P$5:P$857,MATCH($A245,('Atual 2021 1'!$Z$5:$Z$857),0))</f>
        <v>1.1780386926303751E-3</v>
      </c>
    </row>
    <row r="246" spans="1:21">
      <c r="A246" s="16">
        <v>243</v>
      </c>
      <c r="B246" s="51">
        <f>INDEX('Atual 2021 1'!X$5:X$857,MATCH($A246,('Atual 2021 1'!$Z$5:$Z$857),0))</f>
        <v>0</v>
      </c>
      <c r="C246" s="57" t="str">
        <f>INDEX('Atual 2021 1'!A$5:A$857,MATCH($A246,('Atual 2021 1'!$Z$5:$Z$857),0))</f>
        <v>Dionísio</v>
      </c>
      <c r="D246" s="50">
        <f>INDEX('Atual 2021 1'!H$5:H$857,MATCH($A246,('Atual 2021 1'!$Z$5:$Z$857),0))</f>
        <v>968</v>
      </c>
      <c r="E246" s="54">
        <f>INDEX('Antigo 2020 2'!H$5:H$857,MATCH($A246,('Atual 2021 1'!$Z$5:$Z$857),0))</f>
        <v>968</v>
      </c>
      <c r="F246" s="50">
        <f>INDEX('Atual 2021 1'!I$5:I$857,MATCH($A246,('Atual 2021 1'!$Z$5:$Z$857),0))</f>
        <v>36</v>
      </c>
      <c r="G246" s="54">
        <f>INDEX('Antigo 2020 2'!I$5:I$857,MATCH($A246,('Atual 2021 1'!$Z$5:$Z$857),0))</f>
        <v>77</v>
      </c>
      <c r="H246" s="50">
        <f>INDEX('Atual 2021 1'!J$5:J$857,MATCH($A246,('Atual 2021 1'!$Z$5:$Z$857),0))</f>
        <v>0</v>
      </c>
      <c r="I246" s="54">
        <f>INDEX('Antigo 2020 2'!J$5:J$857,MATCH($A246,('Atual 2021 1'!$Z$5:$Z$857),0))</f>
        <v>0</v>
      </c>
      <c r="J246" s="50">
        <f>INDEX('Atual 2021 1'!K$5:K$857,MATCH($A246,('Atual 2021 1'!$Z$5:$Z$857),0))</f>
        <v>44</v>
      </c>
      <c r="K246" s="54">
        <f>INDEX('Antigo 2020 2'!K$5:K$857,MATCH($A246,('Atual 2021 1'!$Z$5:$Z$857),0))</f>
        <v>150</v>
      </c>
      <c r="L246" s="50">
        <f>INDEX('Atual 2021 1'!L$5:L$857,MATCH($A246,('Atual 2021 1'!$Z$5:$Z$857),0))</f>
        <v>0</v>
      </c>
      <c r="M246" s="54">
        <f>INDEX('Antigo 2020 2'!L$5:L$857,MATCH($A246,('Atual 2021 1'!$Z$5:$Z$857),0))</f>
        <v>0</v>
      </c>
      <c r="N246" s="50">
        <f>INDEX('Atual 2021 1'!M$5:M$857,MATCH($A246,('Atual 2021 1'!$Z$5:$Z$857),0))</f>
        <v>5</v>
      </c>
      <c r="O246" s="54">
        <f>INDEX('Antigo 2020 2'!M$5:M$857,MATCH($A246,('Atual 2021 1'!$Z$5:$Z$857),0))</f>
        <v>20</v>
      </c>
      <c r="P246" s="50">
        <f>INDEX('Atual 2021 1'!N$5:N$857,MATCH($A246,('Atual 2021 1'!$Z$5:$Z$857),0))</f>
        <v>30</v>
      </c>
      <c r="Q246" s="54">
        <f>INDEX('Antigo 2020 2'!N$5:N$857,MATCH($A246,('Atual 2021 1'!$Z$5:$Z$857),0))</f>
        <v>22</v>
      </c>
      <c r="R246" s="50" t="str">
        <f>INDEX('Atual 2021 1'!O$5:O$857,MATCH($A246,('Atual 2021 1'!$Z$5:$Z$857),0))</f>
        <v>Sim</v>
      </c>
      <c r="S246" s="54" t="str">
        <f>INDEX('Antigo 2020 2'!O$5:O$857,MATCH($A246,('Atual 2021 1'!$Z$5:$Z$857),0))</f>
        <v>Sim</v>
      </c>
      <c r="T246" s="53" t="e">
        <f>INDEX('Atual 2021 1'!P$5:P$857,MATCH($A246,('Atual 2021 1'!$Z$5:$Z$857),0))</f>
        <v>#DIV/0!</v>
      </c>
      <c r="U246" s="55">
        <f>INDEX('Antigo 2020 2'!P$5:P$857,MATCH($A246,('Atual 2021 1'!$Z$5:$Z$857),0))</f>
        <v>1.0046773876864078E-3</v>
      </c>
    </row>
    <row r="247" spans="1:21">
      <c r="A247" s="16">
        <v>244</v>
      </c>
      <c r="B247" s="51">
        <f>INDEX('Atual 2021 1'!X$5:X$857,MATCH($A247,('Atual 2021 1'!$Z$5:$Z$857),0))</f>
        <v>0</v>
      </c>
      <c r="C247" s="57" t="str">
        <f>INDEX('Atual 2021 1'!A$5:A$857,MATCH($A247,('Atual 2021 1'!$Z$5:$Z$857),0))</f>
        <v>Divinésia</v>
      </c>
      <c r="D247" s="50">
        <f>INDEX('Atual 2021 1'!H$5:H$857,MATCH($A247,('Atual 2021 1'!$Z$5:$Z$857),0))</f>
        <v>768</v>
      </c>
      <c r="E247" s="54">
        <f>INDEX('Antigo 2020 2'!H$5:H$857,MATCH($A247,('Atual 2021 1'!$Z$5:$Z$857),0))</f>
        <v>768</v>
      </c>
      <c r="F247" s="50">
        <f>INDEX('Atual 2021 1'!I$5:I$857,MATCH($A247,('Atual 2021 1'!$Z$5:$Z$857),0))</f>
        <v>46</v>
      </c>
      <c r="G247" s="54">
        <f>INDEX('Antigo 2020 2'!I$5:I$857,MATCH($A247,('Atual 2021 1'!$Z$5:$Z$857),0))</f>
        <v>85</v>
      </c>
      <c r="H247" s="50">
        <f>INDEX('Atual 2021 1'!J$5:J$857,MATCH($A247,('Atual 2021 1'!$Z$5:$Z$857),0))</f>
        <v>0</v>
      </c>
      <c r="I247" s="54">
        <f>INDEX('Antigo 2020 2'!J$5:J$857,MATCH($A247,('Atual 2021 1'!$Z$5:$Z$857),0))</f>
        <v>0</v>
      </c>
      <c r="J247" s="50">
        <f>INDEX('Atual 2021 1'!K$5:K$857,MATCH($A247,('Atual 2021 1'!$Z$5:$Z$857),0))</f>
        <v>174</v>
      </c>
      <c r="K247" s="54">
        <f>INDEX('Antigo 2020 2'!K$5:K$857,MATCH($A247,('Atual 2021 1'!$Z$5:$Z$857),0))</f>
        <v>285</v>
      </c>
      <c r="L247" s="50">
        <f>INDEX('Atual 2021 1'!L$5:L$857,MATCH($A247,('Atual 2021 1'!$Z$5:$Z$857),0))</f>
        <v>0</v>
      </c>
      <c r="M247" s="54">
        <f>INDEX('Antigo 2020 2'!L$5:L$857,MATCH($A247,('Atual 2021 1'!$Z$5:$Z$857),0))</f>
        <v>78</v>
      </c>
      <c r="N247" s="50">
        <f>INDEX('Atual 2021 1'!M$5:M$857,MATCH($A247,('Atual 2021 1'!$Z$5:$Z$857),0))</f>
        <v>16</v>
      </c>
      <c r="O247" s="54">
        <f>INDEX('Antigo 2020 2'!M$5:M$857,MATCH($A247,('Atual 2021 1'!$Z$5:$Z$857),0))</f>
        <v>5</v>
      </c>
      <c r="P247" s="50">
        <f>INDEX('Atual 2021 1'!N$5:N$857,MATCH($A247,('Atual 2021 1'!$Z$5:$Z$857),0))</f>
        <v>5</v>
      </c>
      <c r="Q247" s="54">
        <f>INDEX('Antigo 2020 2'!N$5:N$857,MATCH($A247,('Atual 2021 1'!$Z$5:$Z$857),0))</f>
        <v>6</v>
      </c>
      <c r="R247" s="50" t="str">
        <f>INDEX('Atual 2021 1'!O$5:O$857,MATCH($A247,('Atual 2021 1'!$Z$5:$Z$857),0))</f>
        <v>Não</v>
      </c>
      <c r="S247" s="54" t="str">
        <f>INDEX('Antigo 2020 2'!O$5:O$857,MATCH($A247,('Atual 2021 1'!$Z$5:$Z$857),0))</f>
        <v>Não</v>
      </c>
      <c r="T247" s="53" t="e">
        <f>INDEX('Atual 2021 1'!P$5:P$857,MATCH($A247,('Atual 2021 1'!$Z$5:$Z$857),0))</f>
        <v>#DIV/0!</v>
      </c>
      <c r="U247" s="55">
        <f>INDEX('Antigo 2020 2'!P$5:P$857,MATCH($A247,('Atual 2021 1'!$Z$5:$Z$857),0))</f>
        <v>7.3959729540039852E-4</v>
      </c>
    </row>
    <row r="248" spans="1:21">
      <c r="A248" s="16">
        <v>245</v>
      </c>
      <c r="B248" s="51">
        <f>INDEX('Atual 2021 1'!X$5:X$857,MATCH($A248,('Atual 2021 1'!$Z$5:$Z$857),0))</f>
        <v>0</v>
      </c>
      <c r="C248" s="57" t="str">
        <f>INDEX('Atual 2021 1'!A$5:A$857,MATCH($A248,('Atual 2021 1'!$Z$5:$Z$857),0))</f>
        <v>Divino</v>
      </c>
      <c r="D248" s="50">
        <f>INDEX('Atual 2021 1'!H$5:H$857,MATCH($A248,('Atual 2021 1'!$Z$5:$Z$857),0))</f>
        <v>3700</v>
      </c>
      <c r="E248" s="54">
        <f>INDEX('Antigo 2020 2'!H$5:H$857,MATCH($A248,('Atual 2021 1'!$Z$5:$Z$857),0))</f>
        <v>3700</v>
      </c>
      <c r="F248" s="50">
        <f>INDEX('Atual 2021 1'!I$5:I$857,MATCH($A248,('Atual 2021 1'!$Z$5:$Z$857),0))</f>
        <v>204</v>
      </c>
      <c r="G248" s="54">
        <f>INDEX('Antigo 2020 2'!I$5:I$857,MATCH($A248,('Atual 2021 1'!$Z$5:$Z$857),0))</f>
        <v>569</v>
      </c>
      <c r="H248" s="50">
        <f>INDEX('Atual 2021 1'!J$5:J$857,MATCH($A248,('Atual 2021 1'!$Z$5:$Z$857),0))</f>
        <v>0</v>
      </c>
      <c r="I248" s="54">
        <f>INDEX('Antigo 2020 2'!J$5:J$857,MATCH($A248,('Atual 2021 1'!$Z$5:$Z$857),0))</f>
        <v>0</v>
      </c>
      <c r="J248" s="50">
        <f>INDEX('Atual 2021 1'!K$5:K$857,MATCH($A248,('Atual 2021 1'!$Z$5:$Z$857),0))</f>
        <v>70</v>
      </c>
      <c r="K248" s="54">
        <f>INDEX('Antigo 2020 2'!K$5:K$857,MATCH($A248,('Atual 2021 1'!$Z$5:$Z$857),0))</f>
        <v>300</v>
      </c>
      <c r="L248" s="50">
        <f>INDEX('Atual 2021 1'!L$5:L$857,MATCH($A248,('Atual 2021 1'!$Z$5:$Z$857),0))</f>
        <v>0</v>
      </c>
      <c r="M248" s="54">
        <f>INDEX('Antigo 2020 2'!L$5:L$857,MATCH($A248,('Atual 2021 1'!$Z$5:$Z$857),0))</f>
        <v>0</v>
      </c>
      <c r="N248" s="50">
        <f>INDEX('Atual 2021 1'!M$5:M$857,MATCH($A248,('Atual 2021 1'!$Z$5:$Z$857),0))</f>
        <v>0</v>
      </c>
      <c r="O248" s="54">
        <f>INDEX('Antigo 2020 2'!M$5:M$857,MATCH($A248,('Atual 2021 1'!$Z$5:$Z$857),0))</f>
        <v>0</v>
      </c>
      <c r="P248" s="50">
        <f>INDEX('Atual 2021 1'!N$5:N$857,MATCH($A248,('Atual 2021 1'!$Z$5:$Z$857),0))</f>
        <v>45</v>
      </c>
      <c r="Q248" s="54">
        <f>INDEX('Antigo 2020 2'!N$5:N$857,MATCH($A248,('Atual 2021 1'!$Z$5:$Z$857),0))</f>
        <v>42</v>
      </c>
      <c r="R248" s="50" t="str">
        <f>INDEX('Atual 2021 1'!O$5:O$857,MATCH($A248,('Atual 2021 1'!$Z$5:$Z$857),0))</f>
        <v>Sim</v>
      </c>
      <c r="S248" s="54" t="str">
        <f>INDEX('Antigo 2020 2'!O$5:O$857,MATCH($A248,('Atual 2021 1'!$Z$5:$Z$857),0))</f>
        <v>Sim</v>
      </c>
      <c r="T248" s="53" t="e">
        <f>INDEX('Atual 2021 1'!P$5:P$857,MATCH($A248,('Atual 2021 1'!$Z$5:$Z$857),0))</f>
        <v>#DIV/0!</v>
      </c>
      <c r="U248" s="55">
        <f>INDEX('Antigo 2020 2'!P$5:P$857,MATCH($A248,('Atual 2021 1'!$Z$5:$Z$857),0))</f>
        <v>1.8631595158429084E-3</v>
      </c>
    </row>
    <row r="249" spans="1:21">
      <c r="A249" s="16">
        <v>246</v>
      </c>
      <c r="B249" s="51">
        <f>INDEX('Atual 2021 1'!X$5:X$857,MATCH($A249,('Atual 2021 1'!$Z$5:$Z$857),0))</f>
        <v>0</v>
      </c>
      <c r="C249" s="57" t="str">
        <f>INDEX('Atual 2021 1'!A$5:A$857,MATCH($A249,('Atual 2021 1'!$Z$5:$Z$857),0))</f>
        <v>Divino das Laranjeiras</v>
      </c>
      <c r="D249" s="50">
        <f>INDEX('Atual 2021 1'!H$5:H$857,MATCH($A249,('Atual 2021 1'!$Z$5:$Z$857),0))</f>
        <v>260</v>
      </c>
      <c r="E249" s="54">
        <f>INDEX('Antigo 2020 2'!H$5:H$857,MATCH($A249,('Atual 2021 1'!$Z$5:$Z$857),0))</f>
        <v>260</v>
      </c>
      <c r="F249" s="50">
        <f>INDEX('Atual 2021 1'!I$5:I$857,MATCH($A249,('Atual 2021 1'!$Z$5:$Z$857),0))</f>
        <v>50</v>
      </c>
      <c r="G249" s="54">
        <f>INDEX('Antigo 2020 2'!I$5:I$857,MATCH($A249,('Atual 2021 1'!$Z$5:$Z$857),0))</f>
        <v>70</v>
      </c>
      <c r="H249" s="50">
        <f>INDEX('Atual 2021 1'!J$5:J$857,MATCH($A249,('Atual 2021 1'!$Z$5:$Z$857),0))</f>
        <v>0</v>
      </c>
      <c r="I249" s="54">
        <f>INDEX('Antigo 2020 2'!J$5:J$857,MATCH($A249,('Atual 2021 1'!$Z$5:$Z$857),0))</f>
        <v>0</v>
      </c>
      <c r="J249" s="50">
        <f>INDEX('Atual 2021 1'!K$5:K$857,MATCH($A249,('Atual 2021 1'!$Z$5:$Z$857),0))</f>
        <v>0</v>
      </c>
      <c r="K249" s="54">
        <f>INDEX('Antigo 2020 2'!K$5:K$857,MATCH($A249,('Atual 2021 1'!$Z$5:$Z$857),0))</f>
        <v>34</v>
      </c>
      <c r="L249" s="50">
        <f>INDEX('Atual 2021 1'!L$5:L$857,MATCH($A249,('Atual 2021 1'!$Z$5:$Z$857),0))</f>
        <v>0</v>
      </c>
      <c r="M249" s="54">
        <f>INDEX('Antigo 2020 2'!L$5:L$857,MATCH($A249,('Atual 2021 1'!$Z$5:$Z$857),0))</f>
        <v>0</v>
      </c>
      <c r="N249" s="50">
        <f>INDEX('Atual 2021 1'!M$5:M$857,MATCH($A249,('Atual 2021 1'!$Z$5:$Z$857),0))</f>
        <v>0</v>
      </c>
      <c r="O249" s="54">
        <f>INDEX('Antigo 2020 2'!M$5:M$857,MATCH($A249,('Atual 2021 1'!$Z$5:$Z$857),0))</f>
        <v>0</v>
      </c>
      <c r="P249" s="50">
        <f>INDEX('Atual 2021 1'!N$5:N$857,MATCH($A249,('Atual 2021 1'!$Z$5:$Z$857),0))</f>
        <v>20</v>
      </c>
      <c r="Q249" s="54">
        <f>INDEX('Antigo 2020 2'!N$5:N$857,MATCH($A249,('Atual 2021 1'!$Z$5:$Z$857),0))</f>
        <v>26</v>
      </c>
      <c r="R249" s="50" t="str">
        <f>INDEX('Atual 2021 1'!O$5:O$857,MATCH($A249,('Atual 2021 1'!$Z$5:$Z$857),0))</f>
        <v>Sim</v>
      </c>
      <c r="S249" s="54" t="str">
        <f>INDEX('Antigo 2020 2'!O$5:O$857,MATCH($A249,('Atual 2021 1'!$Z$5:$Z$857),0))</f>
        <v>Não</v>
      </c>
      <c r="T249" s="53" t="e">
        <f>INDEX('Atual 2021 1'!P$5:P$857,MATCH($A249,('Atual 2021 1'!$Z$5:$Z$857),0))</f>
        <v>#DIV/0!</v>
      </c>
      <c r="U249" s="55">
        <f>INDEX('Antigo 2020 2'!P$5:P$857,MATCH($A249,('Atual 2021 1'!$Z$5:$Z$857),0))</f>
        <v>6.3015351090192498E-4</v>
      </c>
    </row>
    <row r="250" spans="1:21">
      <c r="A250" s="16">
        <v>247</v>
      </c>
      <c r="B250" s="51">
        <f>INDEX('Atual 2021 1'!X$5:X$857,MATCH($A250,('Atual 2021 1'!$Z$5:$Z$857),0))</f>
        <v>0</v>
      </c>
      <c r="C250" s="57" t="str">
        <f>INDEX('Atual 2021 1'!A$5:A$857,MATCH($A250,('Atual 2021 1'!$Z$5:$Z$857),0))</f>
        <v>Divinolândia de Minas</v>
      </c>
      <c r="D250" s="50">
        <f>INDEX('Atual 2021 1'!H$5:H$857,MATCH($A250,('Atual 2021 1'!$Z$5:$Z$857),0))</f>
        <v>520</v>
      </c>
      <c r="E250" s="54">
        <f>INDEX('Antigo 2020 2'!H$5:H$857,MATCH($A250,('Atual 2021 1'!$Z$5:$Z$857),0))</f>
        <v>520</v>
      </c>
      <c r="F250" s="50">
        <f>INDEX('Atual 2021 1'!I$5:I$857,MATCH($A250,('Atual 2021 1'!$Z$5:$Z$857),0))</f>
        <v>69</v>
      </c>
      <c r="G250" s="54">
        <f>INDEX('Antigo 2020 2'!I$5:I$857,MATCH($A250,('Atual 2021 1'!$Z$5:$Z$857),0))</f>
        <v>45</v>
      </c>
      <c r="H250" s="50">
        <f>INDEX('Atual 2021 1'!J$5:J$857,MATCH($A250,('Atual 2021 1'!$Z$5:$Z$857),0))</f>
        <v>0</v>
      </c>
      <c r="I250" s="54">
        <f>INDEX('Antigo 2020 2'!J$5:J$857,MATCH($A250,('Atual 2021 1'!$Z$5:$Z$857),0))</f>
        <v>0</v>
      </c>
      <c r="J250" s="50">
        <f>INDEX('Atual 2021 1'!K$5:K$857,MATCH($A250,('Atual 2021 1'!$Z$5:$Z$857),0))</f>
        <v>113</v>
      </c>
      <c r="K250" s="54">
        <f>INDEX('Antigo 2020 2'!K$5:K$857,MATCH($A250,('Atual 2021 1'!$Z$5:$Z$857),0))</f>
        <v>300</v>
      </c>
      <c r="L250" s="50">
        <f>INDEX('Atual 2021 1'!L$5:L$857,MATCH($A250,('Atual 2021 1'!$Z$5:$Z$857),0))</f>
        <v>0</v>
      </c>
      <c r="M250" s="54">
        <f>INDEX('Antigo 2020 2'!L$5:L$857,MATCH($A250,('Atual 2021 1'!$Z$5:$Z$857),0))</f>
        <v>0</v>
      </c>
      <c r="N250" s="50">
        <f>INDEX('Atual 2021 1'!M$5:M$857,MATCH($A250,('Atual 2021 1'!$Z$5:$Z$857),0))</f>
        <v>0</v>
      </c>
      <c r="O250" s="54">
        <f>INDEX('Antigo 2020 2'!M$5:M$857,MATCH($A250,('Atual 2021 1'!$Z$5:$Z$857),0))</f>
        <v>0</v>
      </c>
      <c r="P250" s="50">
        <f>INDEX('Atual 2021 1'!N$5:N$857,MATCH($A250,('Atual 2021 1'!$Z$5:$Z$857),0))</f>
        <v>10</v>
      </c>
      <c r="Q250" s="54">
        <f>INDEX('Antigo 2020 2'!N$5:N$857,MATCH($A250,('Atual 2021 1'!$Z$5:$Z$857),0))</f>
        <v>9</v>
      </c>
      <c r="R250" s="50" t="str">
        <f>INDEX('Atual 2021 1'!O$5:O$857,MATCH($A250,('Atual 2021 1'!$Z$5:$Z$857),0))</f>
        <v>Sim</v>
      </c>
      <c r="S250" s="54" t="str">
        <f>INDEX('Antigo 2020 2'!O$5:O$857,MATCH($A250,('Atual 2021 1'!$Z$5:$Z$857),0))</f>
        <v>Não</v>
      </c>
      <c r="T250" s="53" t="e">
        <f>INDEX('Atual 2021 1'!P$5:P$857,MATCH($A250,('Atual 2021 1'!$Z$5:$Z$857),0))</f>
        <v>#DIV/0!</v>
      </c>
      <c r="U250" s="55">
        <f>INDEX('Antigo 2020 2'!P$5:P$857,MATCH($A250,('Atual 2021 1'!$Z$5:$Z$857),0))</f>
        <v>3.3483362678577832E-4</v>
      </c>
    </row>
    <row r="251" spans="1:21">
      <c r="A251" s="16">
        <v>248</v>
      </c>
      <c r="B251" s="51">
        <f>INDEX('Atual 2021 1'!X$5:X$857,MATCH($A251,('Atual 2021 1'!$Z$5:$Z$857),0))</f>
        <v>0</v>
      </c>
      <c r="C251" s="57" t="str">
        <f>INDEX('Atual 2021 1'!A$5:A$857,MATCH($A251,('Atual 2021 1'!$Z$5:$Z$857),0))</f>
        <v>Divinópolis</v>
      </c>
      <c r="D251" s="50">
        <f>INDEX('Atual 2021 1'!H$5:H$857,MATCH($A251,('Atual 2021 1'!$Z$5:$Z$857),0))</f>
        <v>665</v>
      </c>
      <c r="E251" s="54">
        <f>INDEX('Antigo 2020 2'!H$5:H$857,MATCH($A251,('Atual 2021 1'!$Z$5:$Z$857),0))</f>
        <v>665</v>
      </c>
      <c r="F251" s="50">
        <f>INDEX('Atual 2021 1'!I$5:I$857,MATCH($A251,('Atual 2021 1'!$Z$5:$Z$857),0))</f>
        <v>11</v>
      </c>
      <c r="G251" s="54">
        <f>INDEX('Antigo 2020 2'!I$5:I$857,MATCH($A251,('Atual 2021 1'!$Z$5:$Z$857),0))</f>
        <v>128</v>
      </c>
      <c r="H251" s="50">
        <f>INDEX('Atual 2021 1'!J$5:J$857,MATCH($A251,('Atual 2021 1'!$Z$5:$Z$857),0))</f>
        <v>0</v>
      </c>
      <c r="I251" s="54">
        <f>INDEX('Antigo 2020 2'!J$5:J$857,MATCH($A251,('Atual 2021 1'!$Z$5:$Z$857),0))</f>
        <v>0</v>
      </c>
      <c r="J251" s="50">
        <f>INDEX('Atual 2021 1'!K$5:K$857,MATCH($A251,('Atual 2021 1'!$Z$5:$Z$857),0))</f>
        <v>0</v>
      </c>
      <c r="K251" s="54">
        <f>INDEX('Antigo 2020 2'!K$5:K$857,MATCH($A251,('Atual 2021 1'!$Z$5:$Z$857),0))</f>
        <v>0</v>
      </c>
      <c r="L251" s="50">
        <f>INDEX('Atual 2021 1'!L$5:L$857,MATCH($A251,('Atual 2021 1'!$Z$5:$Z$857),0))</f>
        <v>0</v>
      </c>
      <c r="M251" s="54">
        <f>INDEX('Antigo 2020 2'!L$5:L$857,MATCH($A251,('Atual 2021 1'!$Z$5:$Z$857),0))</f>
        <v>0</v>
      </c>
      <c r="N251" s="50">
        <f>INDEX('Atual 2021 1'!M$5:M$857,MATCH($A251,('Atual 2021 1'!$Z$5:$Z$857),0))</f>
        <v>0</v>
      </c>
      <c r="O251" s="54">
        <f>INDEX('Antigo 2020 2'!M$5:M$857,MATCH($A251,('Atual 2021 1'!$Z$5:$Z$857),0))</f>
        <v>36</v>
      </c>
      <c r="P251" s="50">
        <f>INDEX('Atual 2021 1'!N$5:N$857,MATCH($A251,('Atual 2021 1'!$Z$5:$Z$857),0))</f>
        <v>135</v>
      </c>
      <c r="Q251" s="54">
        <f>INDEX('Antigo 2020 2'!N$5:N$857,MATCH($A251,('Atual 2021 1'!$Z$5:$Z$857),0))</f>
        <v>130</v>
      </c>
      <c r="R251" s="50" t="str">
        <f>INDEX('Atual 2021 1'!O$5:O$857,MATCH($A251,('Atual 2021 1'!$Z$5:$Z$857),0))</f>
        <v>Não</v>
      </c>
      <c r="S251" s="54" t="str">
        <f>INDEX('Antigo 2020 2'!O$5:O$857,MATCH($A251,('Atual 2021 1'!$Z$5:$Z$857),0))</f>
        <v>Não</v>
      </c>
      <c r="T251" s="53" t="e">
        <f>INDEX('Atual 2021 1'!P$5:P$857,MATCH($A251,('Atual 2021 1'!$Z$5:$Z$857),0))</f>
        <v>#DIV/0!</v>
      </c>
      <c r="U251" s="55">
        <f>INDEX('Antigo 2020 2'!P$5:P$857,MATCH($A251,('Atual 2021 1'!$Z$5:$Z$857),0))</f>
        <v>5.489947618947203E-4</v>
      </c>
    </row>
    <row r="252" spans="1:21">
      <c r="A252" s="16">
        <v>249</v>
      </c>
      <c r="B252" s="51">
        <f>INDEX('Atual 2021 1'!X$5:X$857,MATCH($A252,('Atual 2021 1'!$Z$5:$Z$857),0))</f>
        <v>0</v>
      </c>
      <c r="C252" s="57" t="str">
        <f>INDEX('Atual 2021 1'!A$5:A$857,MATCH($A252,('Atual 2021 1'!$Z$5:$Z$857),0))</f>
        <v>Divisa Alegre</v>
      </c>
      <c r="D252" s="50">
        <f>INDEX('Atual 2021 1'!H$5:H$857,MATCH($A252,('Atual 2021 1'!$Z$5:$Z$857),0))</f>
        <v>190</v>
      </c>
      <c r="E252" s="54">
        <f>INDEX('Antigo 2020 2'!H$5:H$857,MATCH($A252,('Atual 2021 1'!$Z$5:$Z$857),0))</f>
        <v>190</v>
      </c>
      <c r="F252" s="50">
        <f>INDEX('Atual 2021 1'!I$5:I$857,MATCH($A252,('Atual 2021 1'!$Z$5:$Z$857),0))</f>
        <v>62</v>
      </c>
      <c r="G252" s="54">
        <f>INDEX('Antigo 2020 2'!I$5:I$857,MATCH($A252,('Atual 2021 1'!$Z$5:$Z$857),0))</f>
        <v>120</v>
      </c>
      <c r="H252" s="50">
        <f>INDEX('Atual 2021 1'!J$5:J$857,MATCH($A252,('Atual 2021 1'!$Z$5:$Z$857),0))</f>
        <v>0</v>
      </c>
      <c r="I252" s="54">
        <f>INDEX('Antigo 2020 2'!J$5:J$857,MATCH($A252,('Atual 2021 1'!$Z$5:$Z$857),0))</f>
        <v>0</v>
      </c>
      <c r="J252" s="50">
        <f>INDEX('Atual 2021 1'!K$5:K$857,MATCH($A252,('Atual 2021 1'!$Z$5:$Z$857),0))</f>
        <v>40</v>
      </c>
      <c r="K252" s="54">
        <f>INDEX('Antigo 2020 2'!K$5:K$857,MATCH($A252,('Atual 2021 1'!$Z$5:$Z$857),0))</f>
        <v>0</v>
      </c>
      <c r="L252" s="50">
        <f>INDEX('Atual 2021 1'!L$5:L$857,MATCH($A252,('Atual 2021 1'!$Z$5:$Z$857),0))</f>
        <v>150</v>
      </c>
      <c r="M252" s="54">
        <f>INDEX('Antigo 2020 2'!L$5:L$857,MATCH($A252,('Atual 2021 1'!$Z$5:$Z$857),0))</f>
        <v>150</v>
      </c>
      <c r="N252" s="50">
        <f>INDEX('Atual 2021 1'!M$5:M$857,MATCH($A252,('Atual 2021 1'!$Z$5:$Z$857),0))</f>
        <v>0</v>
      </c>
      <c r="O252" s="54">
        <f>INDEX('Antigo 2020 2'!M$5:M$857,MATCH($A252,('Atual 2021 1'!$Z$5:$Z$857),0))</f>
        <v>0</v>
      </c>
      <c r="P252" s="50">
        <f>INDEX('Atual 2021 1'!N$5:N$857,MATCH($A252,('Atual 2021 1'!$Z$5:$Z$857),0))</f>
        <v>150</v>
      </c>
      <c r="Q252" s="54">
        <f>INDEX('Antigo 2020 2'!N$5:N$857,MATCH($A252,('Atual 2021 1'!$Z$5:$Z$857),0))</f>
        <v>150</v>
      </c>
      <c r="R252" s="50" t="str">
        <f>INDEX('Atual 2021 1'!O$5:O$857,MATCH($A252,('Atual 2021 1'!$Z$5:$Z$857),0))</f>
        <v>Sim</v>
      </c>
      <c r="S252" s="54" t="str">
        <f>INDEX('Antigo 2020 2'!O$5:O$857,MATCH($A252,('Atual 2021 1'!$Z$5:$Z$857),0))</f>
        <v>Sim</v>
      </c>
      <c r="T252" s="53" t="e">
        <f>INDEX('Atual 2021 1'!P$5:P$857,MATCH($A252,('Atual 2021 1'!$Z$5:$Z$857),0))</f>
        <v>#DIV/0!</v>
      </c>
      <c r="U252" s="55">
        <f>INDEX('Antigo 2020 2'!P$5:P$857,MATCH($A252,('Atual 2021 1'!$Z$5:$Z$857),0))</f>
        <v>6.9962488849222156E-4</v>
      </c>
    </row>
    <row r="253" spans="1:21">
      <c r="A253" s="16">
        <v>250</v>
      </c>
      <c r="B253" s="51">
        <f>INDEX('Atual 2021 1'!X$5:X$857,MATCH($A253,('Atual 2021 1'!$Z$5:$Z$857),0))</f>
        <v>0</v>
      </c>
      <c r="C253" s="57" t="str">
        <f>INDEX('Atual 2021 1'!A$5:A$857,MATCH($A253,('Atual 2021 1'!$Z$5:$Z$857),0))</f>
        <v>Divisa Nova</v>
      </c>
      <c r="D253" s="50">
        <f>INDEX('Atual 2021 1'!H$5:H$857,MATCH($A253,('Atual 2021 1'!$Z$5:$Z$857),0))</f>
        <v>300</v>
      </c>
      <c r="E253" s="54">
        <f>INDEX('Antigo 2020 2'!H$5:H$857,MATCH($A253,('Atual 2021 1'!$Z$5:$Z$857),0))</f>
        <v>300</v>
      </c>
      <c r="F253" s="50">
        <f>INDEX('Atual 2021 1'!I$5:I$857,MATCH($A253,('Atual 2021 1'!$Z$5:$Z$857),0))</f>
        <v>128</v>
      </c>
      <c r="G253" s="54">
        <f>INDEX('Antigo 2020 2'!I$5:I$857,MATCH($A253,('Atual 2021 1'!$Z$5:$Z$857),0))</f>
        <v>206</v>
      </c>
      <c r="H253" s="50">
        <f>INDEX('Atual 2021 1'!J$5:J$857,MATCH($A253,('Atual 2021 1'!$Z$5:$Z$857),0))</f>
        <v>0</v>
      </c>
      <c r="I253" s="54">
        <f>INDEX('Antigo 2020 2'!J$5:J$857,MATCH($A253,('Atual 2021 1'!$Z$5:$Z$857),0))</f>
        <v>0</v>
      </c>
      <c r="J253" s="50">
        <f>INDEX('Atual 2021 1'!K$5:K$857,MATCH($A253,('Atual 2021 1'!$Z$5:$Z$857),0))</f>
        <v>0</v>
      </c>
      <c r="K253" s="54">
        <f>INDEX('Antigo 2020 2'!K$5:K$857,MATCH($A253,('Atual 2021 1'!$Z$5:$Z$857),0))</f>
        <v>0</v>
      </c>
      <c r="L253" s="50">
        <f>INDEX('Atual 2021 1'!L$5:L$857,MATCH($A253,('Atual 2021 1'!$Z$5:$Z$857),0))</f>
        <v>0</v>
      </c>
      <c r="M253" s="54">
        <f>INDEX('Antigo 2020 2'!L$5:L$857,MATCH($A253,('Atual 2021 1'!$Z$5:$Z$857),0))</f>
        <v>0</v>
      </c>
      <c r="N253" s="50">
        <f>INDEX('Atual 2021 1'!M$5:M$857,MATCH($A253,('Atual 2021 1'!$Z$5:$Z$857),0))</f>
        <v>0</v>
      </c>
      <c r="O253" s="54">
        <f>INDEX('Antigo 2020 2'!M$5:M$857,MATCH($A253,('Atual 2021 1'!$Z$5:$Z$857),0))</f>
        <v>0</v>
      </c>
      <c r="P253" s="50">
        <f>INDEX('Atual 2021 1'!N$5:N$857,MATCH($A253,('Atual 2021 1'!$Z$5:$Z$857),0))</f>
        <v>0</v>
      </c>
      <c r="Q253" s="54">
        <f>INDEX('Antigo 2020 2'!N$5:N$857,MATCH($A253,('Atual 2021 1'!$Z$5:$Z$857),0))</f>
        <v>2</v>
      </c>
      <c r="R253" s="50" t="str">
        <f>INDEX('Atual 2021 1'!O$5:O$857,MATCH($A253,('Atual 2021 1'!$Z$5:$Z$857),0))</f>
        <v>Sim</v>
      </c>
      <c r="S253" s="54" t="str">
        <f>INDEX('Antigo 2020 2'!O$5:O$857,MATCH($A253,('Atual 2021 1'!$Z$5:$Z$857),0))</f>
        <v>Sim</v>
      </c>
      <c r="T253" s="53" t="e">
        <f>INDEX('Atual 2021 1'!P$5:P$857,MATCH($A253,('Atual 2021 1'!$Z$5:$Z$857),0))</f>
        <v>#DIV/0!</v>
      </c>
      <c r="U253" s="55">
        <f>INDEX('Antigo 2020 2'!P$5:P$857,MATCH($A253,('Atual 2021 1'!$Z$5:$Z$857),0))</f>
        <v>4.3881815880867855E-4</v>
      </c>
    </row>
    <row r="254" spans="1:21">
      <c r="A254" s="16">
        <v>251</v>
      </c>
      <c r="B254" s="51">
        <f>INDEX('Atual 2021 1'!X$5:X$857,MATCH($A254,('Atual 2021 1'!$Z$5:$Z$857),0))</f>
        <v>0</v>
      </c>
      <c r="C254" s="57" t="str">
        <f>INDEX('Atual 2021 1'!A$5:A$857,MATCH($A254,('Atual 2021 1'!$Z$5:$Z$857),0))</f>
        <v>Divisópolis</v>
      </c>
      <c r="D254" s="50">
        <f>INDEX('Atual 2021 1'!H$5:H$857,MATCH($A254,('Atual 2021 1'!$Z$5:$Z$857),0))</f>
        <v>1400</v>
      </c>
      <c r="E254" s="54">
        <f>INDEX('Antigo 2020 2'!H$5:H$857,MATCH($A254,('Atual 2021 1'!$Z$5:$Z$857),0))</f>
        <v>1400</v>
      </c>
      <c r="F254" s="50">
        <f>INDEX('Atual 2021 1'!I$5:I$857,MATCH($A254,('Atual 2021 1'!$Z$5:$Z$857),0))</f>
        <v>20</v>
      </c>
      <c r="G254" s="54">
        <f>INDEX('Antigo 2020 2'!I$5:I$857,MATCH($A254,('Atual 2021 1'!$Z$5:$Z$857),0))</f>
        <v>265</v>
      </c>
      <c r="H254" s="50">
        <f>INDEX('Atual 2021 1'!J$5:J$857,MATCH($A254,('Atual 2021 1'!$Z$5:$Z$857),0))</f>
        <v>0</v>
      </c>
      <c r="I254" s="54">
        <f>INDEX('Antigo 2020 2'!J$5:J$857,MATCH($A254,('Atual 2021 1'!$Z$5:$Z$857),0))</f>
        <v>0</v>
      </c>
      <c r="J254" s="50">
        <f>INDEX('Atual 2021 1'!K$5:K$857,MATCH($A254,('Atual 2021 1'!$Z$5:$Z$857),0))</f>
        <v>380</v>
      </c>
      <c r="K254" s="54">
        <f>INDEX('Antigo 2020 2'!K$5:K$857,MATCH($A254,('Atual 2021 1'!$Z$5:$Z$857),0))</f>
        <v>500</v>
      </c>
      <c r="L254" s="50">
        <f>INDEX('Atual 2021 1'!L$5:L$857,MATCH($A254,('Atual 2021 1'!$Z$5:$Z$857),0))</f>
        <v>330</v>
      </c>
      <c r="M254" s="54">
        <f>INDEX('Antigo 2020 2'!L$5:L$857,MATCH($A254,('Atual 2021 1'!$Z$5:$Z$857),0))</f>
        <v>300</v>
      </c>
      <c r="N254" s="50">
        <f>INDEX('Atual 2021 1'!M$5:M$857,MATCH($A254,('Atual 2021 1'!$Z$5:$Z$857),0))</f>
        <v>70</v>
      </c>
      <c r="O254" s="54">
        <f>INDEX('Antigo 2020 2'!M$5:M$857,MATCH($A254,('Atual 2021 1'!$Z$5:$Z$857),0))</f>
        <v>100</v>
      </c>
      <c r="P254" s="50">
        <f>INDEX('Atual 2021 1'!N$5:N$857,MATCH($A254,('Atual 2021 1'!$Z$5:$Z$857),0))</f>
        <v>900</v>
      </c>
      <c r="Q254" s="54">
        <f>INDEX('Antigo 2020 2'!N$5:N$857,MATCH($A254,('Atual 2021 1'!$Z$5:$Z$857),0))</f>
        <v>800</v>
      </c>
      <c r="R254" s="50" t="str">
        <f>INDEX('Atual 2021 1'!O$5:O$857,MATCH($A254,('Atual 2021 1'!$Z$5:$Z$857),0))</f>
        <v>Sim</v>
      </c>
      <c r="S254" s="54" t="str">
        <f>INDEX('Antigo 2020 2'!O$5:O$857,MATCH($A254,('Atual 2021 1'!$Z$5:$Z$857),0))</f>
        <v>Sim</v>
      </c>
      <c r="T254" s="53" t="e">
        <f>INDEX('Atual 2021 1'!P$5:P$857,MATCH($A254,('Atual 2021 1'!$Z$5:$Z$857),0))</f>
        <v>#DIV/0!</v>
      </c>
      <c r="U254" s="55">
        <f>INDEX('Antigo 2020 2'!P$5:P$857,MATCH($A254,('Atual 2021 1'!$Z$5:$Z$857),0))</f>
        <v>2.780943161705904E-3</v>
      </c>
    </row>
    <row r="255" spans="1:21">
      <c r="A255" s="16">
        <v>252</v>
      </c>
      <c r="B255" s="51">
        <f>INDEX('Atual 2021 1'!X$5:X$857,MATCH($A255,('Atual 2021 1'!$Z$5:$Z$857),0))</f>
        <v>0</v>
      </c>
      <c r="C255" s="57" t="str">
        <f>INDEX('Atual 2021 1'!A$5:A$857,MATCH($A255,('Atual 2021 1'!$Z$5:$Z$857),0))</f>
        <v>Dom Bosco</v>
      </c>
      <c r="D255" s="50">
        <f>INDEX('Atual 2021 1'!H$5:H$857,MATCH($A255,('Atual 2021 1'!$Z$5:$Z$857),0))</f>
        <v>550</v>
      </c>
      <c r="E255" s="54">
        <f>INDEX('Antigo 2020 2'!H$5:H$857,MATCH($A255,('Atual 2021 1'!$Z$5:$Z$857),0))</f>
        <v>550</v>
      </c>
      <c r="F255" s="50">
        <f>INDEX('Atual 2021 1'!I$5:I$857,MATCH($A255,('Atual 2021 1'!$Z$5:$Z$857),0))</f>
        <v>136</v>
      </c>
      <c r="G255" s="54">
        <f>INDEX('Antigo 2020 2'!I$5:I$857,MATCH($A255,('Atual 2021 1'!$Z$5:$Z$857),0))</f>
        <v>306</v>
      </c>
      <c r="H255" s="50">
        <f>INDEX('Atual 2021 1'!J$5:J$857,MATCH($A255,('Atual 2021 1'!$Z$5:$Z$857),0))</f>
        <v>0</v>
      </c>
      <c r="I255" s="54">
        <f>INDEX('Antigo 2020 2'!J$5:J$857,MATCH($A255,('Atual 2021 1'!$Z$5:$Z$857),0))</f>
        <v>0</v>
      </c>
      <c r="J255" s="50">
        <f>INDEX('Atual 2021 1'!K$5:K$857,MATCH($A255,('Atual 2021 1'!$Z$5:$Z$857),0))</f>
        <v>100</v>
      </c>
      <c r="K255" s="54">
        <f>INDEX('Antigo 2020 2'!K$5:K$857,MATCH($A255,('Atual 2021 1'!$Z$5:$Z$857),0))</f>
        <v>90</v>
      </c>
      <c r="L255" s="50">
        <f>INDEX('Atual 2021 1'!L$5:L$857,MATCH($A255,('Atual 2021 1'!$Z$5:$Z$857),0))</f>
        <v>0</v>
      </c>
      <c r="M255" s="54">
        <f>INDEX('Antigo 2020 2'!L$5:L$857,MATCH($A255,('Atual 2021 1'!$Z$5:$Z$857),0))</f>
        <v>0</v>
      </c>
      <c r="N255" s="50">
        <f>INDEX('Atual 2021 1'!M$5:M$857,MATCH($A255,('Atual 2021 1'!$Z$5:$Z$857),0))</f>
        <v>0</v>
      </c>
      <c r="O255" s="54">
        <f>INDEX('Antigo 2020 2'!M$5:M$857,MATCH($A255,('Atual 2021 1'!$Z$5:$Z$857),0))</f>
        <v>0</v>
      </c>
      <c r="P255" s="50">
        <f>INDEX('Atual 2021 1'!N$5:N$857,MATCH($A255,('Atual 2021 1'!$Z$5:$Z$857),0))</f>
        <v>15</v>
      </c>
      <c r="Q255" s="54">
        <f>INDEX('Antigo 2020 2'!N$5:N$857,MATCH($A255,('Atual 2021 1'!$Z$5:$Z$857),0))</f>
        <v>12</v>
      </c>
      <c r="R255" s="50" t="str">
        <f>INDEX('Atual 2021 1'!O$5:O$857,MATCH($A255,('Atual 2021 1'!$Z$5:$Z$857),0))</f>
        <v>Não</v>
      </c>
      <c r="S255" s="54" t="str">
        <f>INDEX('Antigo 2020 2'!O$5:O$857,MATCH($A255,('Atual 2021 1'!$Z$5:$Z$857),0))</f>
        <v>Sim</v>
      </c>
      <c r="T255" s="53" t="e">
        <f>INDEX('Atual 2021 1'!P$5:P$857,MATCH($A255,('Atual 2021 1'!$Z$5:$Z$857),0))</f>
        <v>#DIV/0!</v>
      </c>
      <c r="U255" s="55">
        <f>INDEX('Antigo 2020 2'!P$5:P$857,MATCH($A255,('Atual 2021 1'!$Z$5:$Z$857),0))</f>
        <v>1.0426361299980568E-3</v>
      </c>
    </row>
    <row r="256" spans="1:21">
      <c r="A256" s="16">
        <v>253</v>
      </c>
      <c r="B256" s="51">
        <f>INDEX('Atual 2021 1'!X$5:X$857,MATCH($A256,('Atual 2021 1'!$Z$5:$Z$857),0))</f>
        <v>0</v>
      </c>
      <c r="C256" s="57" t="str">
        <f>INDEX('Atual 2021 1'!A$5:A$857,MATCH($A256,('Atual 2021 1'!$Z$5:$Z$857),0))</f>
        <v>Dom Cavati</v>
      </c>
      <c r="D256" s="50">
        <f>INDEX('Atual 2021 1'!H$5:H$857,MATCH($A256,('Atual 2021 1'!$Z$5:$Z$857),0))</f>
        <v>186</v>
      </c>
      <c r="E256" s="54">
        <f>INDEX('Antigo 2020 2'!H$5:H$857,MATCH($A256,('Atual 2021 1'!$Z$5:$Z$857),0))</f>
        <v>186</v>
      </c>
      <c r="F256" s="50">
        <f>INDEX('Atual 2021 1'!I$5:I$857,MATCH($A256,('Atual 2021 1'!$Z$5:$Z$857),0))</f>
        <v>67</v>
      </c>
      <c r="G256" s="54">
        <f>INDEX('Antigo 2020 2'!I$5:I$857,MATCH($A256,('Atual 2021 1'!$Z$5:$Z$857),0))</f>
        <v>124</v>
      </c>
      <c r="H256" s="50">
        <f>INDEX('Atual 2021 1'!J$5:J$857,MATCH($A256,('Atual 2021 1'!$Z$5:$Z$857),0))</f>
        <v>0</v>
      </c>
      <c r="I256" s="54">
        <f>INDEX('Antigo 2020 2'!J$5:J$857,MATCH($A256,('Atual 2021 1'!$Z$5:$Z$857),0))</f>
        <v>0</v>
      </c>
      <c r="J256" s="50">
        <f>INDEX('Atual 2021 1'!K$5:K$857,MATCH($A256,('Atual 2021 1'!$Z$5:$Z$857),0))</f>
        <v>58</v>
      </c>
      <c r="K256" s="54">
        <f>INDEX('Antigo 2020 2'!K$5:K$857,MATCH($A256,('Atual 2021 1'!$Z$5:$Z$857),0))</f>
        <v>132</v>
      </c>
      <c r="L256" s="50">
        <f>INDEX('Atual 2021 1'!L$5:L$857,MATCH($A256,('Atual 2021 1'!$Z$5:$Z$857),0))</f>
        <v>16</v>
      </c>
      <c r="M256" s="54">
        <f>INDEX('Antigo 2020 2'!L$5:L$857,MATCH($A256,('Atual 2021 1'!$Z$5:$Z$857),0))</f>
        <v>25</v>
      </c>
      <c r="N256" s="50">
        <f>INDEX('Atual 2021 1'!M$5:M$857,MATCH($A256,('Atual 2021 1'!$Z$5:$Z$857),0))</f>
        <v>0</v>
      </c>
      <c r="O256" s="54">
        <f>INDEX('Antigo 2020 2'!M$5:M$857,MATCH($A256,('Atual 2021 1'!$Z$5:$Z$857),0))</f>
        <v>7</v>
      </c>
      <c r="P256" s="50">
        <f>INDEX('Atual 2021 1'!N$5:N$857,MATCH($A256,('Atual 2021 1'!$Z$5:$Z$857),0))</f>
        <v>6</v>
      </c>
      <c r="Q256" s="54">
        <f>INDEX('Antigo 2020 2'!N$5:N$857,MATCH($A256,('Atual 2021 1'!$Z$5:$Z$857),0))</f>
        <v>13</v>
      </c>
      <c r="R256" s="50" t="str">
        <f>INDEX('Atual 2021 1'!O$5:O$857,MATCH($A256,('Atual 2021 1'!$Z$5:$Z$857),0))</f>
        <v>Sim</v>
      </c>
      <c r="S256" s="54" t="str">
        <f>INDEX('Antigo 2020 2'!O$5:O$857,MATCH($A256,('Atual 2021 1'!$Z$5:$Z$857),0))</f>
        <v>Sim</v>
      </c>
      <c r="T256" s="53" t="e">
        <f>INDEX('Atual 2021 1'!P$5:P$857,MATCH($A256,('Atual 2021 1'!$Z$5:$Z$857),0))</f>
        <v>#DIV/0!</v>
      </c>
      <c r="U256" s="55">
        <f>INDEX('Antigo 2020 2'!P$5:P$857,MATCH($A256,('Atual 2021 1'!$Z$5:$Z$857),0))</f>
        <v>4.4069749343968114E-4</v>
      </c>
    </row>
    <row r="257" spans="1:21">
      <c r="A257" s="16">
        <v>254</v>
      </c>
      <c r="B257" s="51">
        <f>INDEX('Atual 2021 1'!X$5:X$857,MATCH($A257,('Atual 2021 1'!$Z$5:$Z$857),0))</f>
        <v>0</v>
      </c>
      <c r="C257" s="57" t="str">
        <f>INDEX('Atual 2021 1'!A$5:A$857,MATCH($A257,('Atual 2021 1'!$Z$5:$Z$857),0))</f>
        <v>Dom Joaquim</v>
      </c>
      <c r="D257" s="50">
        <f>INDEX('Atual 2021 1'!H$5:H$857,MATCH($A257,('Atual 2021 1'!$Z$5:$Z$857),0))</f>
        <v>1040</v>
      </c>
      <c r="E257" s="54">
        <f>INDEX('Antigo 2020 2'!H$5:H$857,MATCH($A257,('Atual 2021 1'!$Z$5:$Z$857),0))</f>
        <v>1040</v>
      </c>
      <c r="F257" s="50">
        <f>INDEX('Atual 2021 1'!I$5:I$857,MATCH($A257,('Atual 2021 1'!$Z$5:$Z$857),0))</f>
        <v>210</v>
      </c>
      <c r="G257" s="54">
        <f>INDEX('Antigo 2020 2'!I$5:I$857,MATCH($A257,('Atual 2021 1'!$Z$5:$Z$857),0))</f>
        <v>222</v>
      </c>
      <c r="H257" s="50">
        <f>INDEX('Atual 2021 1'!J$5:J$857,MATCH($A257,('Atual 2021 1'!$Z$5:$Z$857),0))</f>
        <v>62</v>
      </c>
      <c r="I257" s="54">
        <f>INDEX('Antigo 2020 2'!J$5:J$857,MATCH($A257,('Atual 2021 1'!$Z$5:$Z$857),0))</f>
        <v>170</v>
      </c>
      <c r="J257" s="50">
        <f>INDEX('Atual 2021 1'!K$5:K$857,MATCH($A257,('Atual 2021 1'!$Z$5:$Z$857),0))</f>
        <v>72</v>
      </c>
      <c r="K257" s="54">
        <f>INDEX('Antigo 2020 2'!K$5:K$857,MATCH($A257,('Atual 2021 1'!$Z$5:$Z$857),0))</f>
        <v>170</v>
      </c>
      <c r="L257" s="50">
        <f>INDEX('Atual 2021 1'!L$5:L$857,MATCH($A257,('Atual 2021 1'!$Z$5:$Z$857),0))</f>
        <v>62</v>
      </c>
      <c r="M257" s="54">
        <f>INDEX('Antigo 2020 2'!L$5:L$857,MATCH($A257,('Atual 2021 1'!$Z$5:$Z$857),0))</f>
        <v>0</v>
      </c>
      <c r="N257" s="50">
        <f>INDEX('Atual 2021 1'!M$5:M$857,MATCH($A257,('Atual 2021 1'!$Z$5:$Z$857),0))</f>
        <v>0</v>
      </c>
      <c r="O257" s="54">
        <f>INDEX('Antigo 2020 2'!M$5:M$857,MATCH($A257,('Atual 2021 1'!$Z$5:$Z$857),0))</f>
        <v>0</v>
      </c>
      <c r="P257" s="50">
        <f>INDEX('Atual 2021 1'!N$5:N$857,MATCH($A257,('Atual 2021 1'!$Z$5:$Z$857),0))</f>
        <v>25</v>
      </c>
      <c r="Q257" s="54">
        <f>INDEX('Antigo 2020 2'!N$5:N$857,MATCH($A257,('Atual 2021 1'!$Z$5:$Z$857),0))</f>
        <v>15</v>
      </c>
      <c r="R257" s="50" t="str">
        <f>INDEX('Atual 2021 1'!O$5:O$857,MATCH($A257,('Atual 2021 1'!$Z$5:$Z$857),0))</f>
        <v>Sim</v>
      </c>
      <c r="S257" s="54" t="str">
        <f>INDEX('Antigo 2020 2'!O$5:O$857,MATCH($A257,('Atual 2021 1'!$Z$5:$Z$857),0))</f>
        <v>Sim</v>
      </c>
      <c r="T257" s="53" t="e">
        <f>INDEX('Atual 2021 1'!P$5:P$857,MATCH($A257,('Atual 2021 1'!$Z$5:$Z$857),0))</f>
        <v>#DIV/0!</v>
      </c>
      <c r="U257" s="55">
        <f>INDEX('Antigo 2020 2'!P$5:P$857,MATCH($A257,('Atual 2021 1'!$Z$5:$Z$857),0))</f>
        <v>1.0178812804283453E-3</v>
      </c>
    </row>
    <row r="258" spans="1:21">
      <c r="A258" s="16">
        <v>255</v>
      </c>
      <c r="B258" s="51">
        <f>INDEX('Atual 2021 1'!X$5:X$857,MATCH($A258,('Atual 2021 1'!$Z$5:$Z$857),0))</f>
        <v>0</v>
      </c>
      <c r="C258" s="57" t="str">
        <f>INDEX('Atual 2021 1'!A$5:A$857,MATCH($A258,('Atual 2021 1'!$Z$5:$Z$857),0))</f>
        <v>Dom Silvério</v>
      </c>
      <c r="D258" s="50">
        <f>INDEX('Atual 2021 1'!H$5:H$857,MATCH($A258,('Atual 2021 1'!$Z$5:$Z$857),0))</f>
        <v>380</v>
      </c>
      <c r="E258" s="54">
        <f>INDEX('Antigo 2020 2'!H$5:H$857,MATCH($A258,('Atual 2021 1'!$Z$5:$Z$857),0))</f>
        <v>390</v>
      </c>
      <c r="F258" s="50">
        <f>INDEX('Atual 2021 1'!I$5:I$857,MATCH($A258,('Atual 2021 1'!$Z$5:$Z$857),0))</f>
        <v>56</v>
      </c>
      <c r="G258" s="54">
        <f>INDEX('Antigo 2020 2'!I$5:I$857,MATCH($A258,('Atual 2021 1'!$Z$5:$Z$857),0))</f>
        <v>249</v>
      </c>
      <c r="H258" s="50">
        <f>INDEX('Atual 2021 1'!J$5:J$857,MATCH($A258,('Atual 2021 1'!$Z$5:$Z$857),0))</f>
        <v>0</v>
      </c>
      <c r="I258" s="54">
        <f>INDEX('Antigo 2020 2'!J$5:J$857,MATCH($A258,('Atual 2021 1'!$Z$5:$Z$857),0))</f>
        <v>0</v>
      </c>
      <c r="J258" s="50">
        <f>INDEX('Atual 2021 1'!K$5:K$857,MATCH($A258,('Atual 2021 1'!$Z$5:$Z$857),0))</f>
        <v>30</v>
      </c>
      <c r="K258" s="54">
        <f>INDEX('Antigo 2020 2'!K$5:K$857,MATCH($A258,('Atual 2021 1'!$Z$5:$Z$857),0))</f>
        <v>80</v>
      </c>
      <c r="L258" s="50">
        <f>INDEX('Atual 2021 1'!L$5:L$857,MATCH($A258,('Atual 2021 1'!$Z$5:$Z$857),0))</f>
        <v>0</v>
      </c>
      <c r="M258" s="54">
        <f>INDEX('Antigo 2020 2'!L$5:L$857,MATCH($A258,('Atual 2021 1'!$Z$5:$Z$857),0))</f>
        <v>0</v>
      </c>
      <c r="N258" s="50">
        <f>INDEX('Atual 2021 1'!M$5:M$857,MATCH($A258,('Atual 2021 1'!$Z$5:$Z$857),0))</f>
        <v>0</v>
      </c>
      <c r="O258" s="54">
        <f>INDEX('Antigo 2020 2'!M$5:M$857,MATCH($A258,('Atual 2021 1'!$Z$5:$Z$857),0))</f>
        <v>0</v>
      </c>
      <c r="P258" s="50">
        <f>INDEX('Atual 2021 1'!N$5:N$857,MATCH($A258,('Atual 2021 1'!$Z$5:$Z$857),0))</f>
        <v>26</v>
      </c>
      <c r="Q258" s="54">
        <f>INDEX('Antigo 2020 2'!N$5:N$857,MATCH($A258,('Atual 2021 1'!$Z$5:$Z$857),0))</f>
        <v>26</v>
      </c>
      <c r="R258" s="50" t="str">
        <f>INDEX('Atual 2021 1'!O$5:O$857,MATCH($A258,('Atual 2021 1'!$Z$5:$Z$857),0))</f>
        <v>Não</v>
      </c>
      <c r="S258" s="54" t="str">
        <f>INDEX('Antigo 2020 2'!O$5:O$857,MATCH($A258,('Atual 2021 1'!$Z$5:$Z$857),0))</f>
        <v>Não</v>
      </c>
      <c r="T258" s="53" t="e">
        <f>INDEX('Atual 2021 1'!P$5:P$857,MATCH($A258,('Atual 2021 1'!$Z$5:$Z$857),0))</f>
        <v>#DIV/0!</v>
      </c>
      <c r="U258" s="55">
        <f>INDEX('Antigo 2020 2'!P$5:P$857,MATCH($A258,('Atual 2021 1'!$Z$5:$Z$857),0))</f>
        <v>4.0884834297441391E-4</v>
      </c>
    </row>
    <row r="259" spans="1:21">
      <c r="A259" s="16">
        <v>256</v>
      </c>
      <c r="B259" s="51">
        <f>INDEX('Atual 2021 1'!X$5:X$857,MATCH($A259,('Atual 2021 1'!$Z$5:$Z$857),0))</f>
        <v>0</v>
      </c>
      <c r="C259" s="57" t="str">
        <f>INDEX('Atual 2021 1'!A$5:A$857,MATCH($A259,('Atual 2021 1'!$Z$5:$Z$857),0))</f>
        <v>Dom Viçoso</v>
      </c>
      <c r="D259" s="50">
        <f>INDEX('Atual 2021 1'!H$5:H$857,MATCH($A259,('Atual 2021 1'!$Z$5:$Z$857),0))</f>
        <v>212</v>
      </c>
      <c r="E259" s="54">
        <f>INDEX('Antigo 2020 2'!H$5:H$857,MATCH($A259,('Atual 2021 1'!$Z$5:$Z$857),0))</f>
        <v>212</v>
      </c>
      <c r="F259" s="50">
        <f>INDEX('Atual 2021 1'!I$5:I$857,MATCH($A259,('Atual 2021 1'!$Z$5:$Z$857),0))</f>
        <v>77</v>
      </c>
      <c r="G259" s="54">
        <f>INDEX('Antigo 2020 2'!I$5:I$857,MATCH($A259,('Atual 2021 1'!$Z$5:$Z$857),0))</f>
        <v>125</v>
      </c>
      <c r="H259" s="50">
        <f>INDEX('Atual 2021 1'!J$5:J$857,MATCH($A259,('Atual 2021 1'!$Z$5:$Z$857),0))</f>
        <v>0</v>
      </c>
      <c r="I259" s="54">
        <f>INDEX('Antigo 2020 2'!J$5:J$857,MATCH($A259,('Atual 2021 1'!$Z$5:$Z$857),0))</f>
        <v>0</v>
      </c>
      <c r="J259" s="50">
        <f>INDEX('Atual 2021 1'!K$5:K$857,MATCH($A259,('Atual 2021 1'!$Z$5:$Z$857),0))</f>
        <v>64</v>
      </c>
      <c r="K259" s="54">
        <f>INDEX('Antigo 2020 2'!K$5:K$857,MATCH($A259,('Atual 2021 1'!$Z$5:$Z$857),0))</f>
        <v>64</v>
      </c>
      <c r="L259" s="50">
        <f>INDEX('Atual 2021 1'!L$5:L$857,MATCH($A259,('Atual 2021 1'!$Z$5:$Z$857),0))</f>
        <v>0</v>
      </c>
      <c r="M259" s="54">
        <f>INDEX('Antigo 2020 2'!L$5:L$857,MATCH($A259,('Atual 2021 1'!$Z$5:$Z$857),0))</f>
        <v>0</v>
      </c>
      <c r="N259" s="50">
        <f>INDEX('Atual 2021 1'!M$5:M$857,MATCH($A259,('Atual 2021 1'!$Z$5:$Z$857),0))</f>
        <v>6</v>
      </c>
      <c r="O259" s="54">
        <f>INDEX('Antigo 2020 2'!M$5:M$857,MATCH($A259,('Atual 2021 1'!$Z$5:$Z$857),0))</f>
        <v>6</v>
      </c>
      <c r="P259" s="50">
        <f>INDEX('Atual 2021 1'!N$5:N$857,MATCH($A259,('Atual 2021 1'!$Z$5:$Z$857),0))</f>
        <v>6</v>
      </c>
      <c r="Q259" s="54">
        <f>INDEX('Antigo 2020 2'!N$5:N$857,MATCH($A259,('Atual 2021 1'!$Z$5:$Z$857),0))</f>
        <v>6</v>
      </c>
      <c r="R259" s="50" t="str">
        <f>INDEX('Atual 2021 1'!O$5:O$857,MATCH($A259,('Atual 2021 1'!$Z$5:$Z$857),0))</f>
        <v>Sim</v>
      </c>
      <c r="S259" s="54" t="str">
        <f>INDEX('Antigo 2020 2'!O$5:O$857,MATCH($A259,('Atual 2021 1'!$Z$5:$Z$857),0))</f>
        <v>Sim</v>
      </c>
      <c r="T259" s="53" t="e">
        <f>INDEX('Atual 2021 1'!P$5:P$857,MATCH($A259,('Atual 2021 1'!$Z$5:$Z$857),0))</f>
        <v>#DIV/0!</v>
      </c>
      <c r="U259" s="55">
        <f>INDEX('Antigo 2020 2'!P$5:P$857,MATCH($A259,('Atual 2021 1'!$Z$5:$Z$857),0))</f>
        <v>3.7492147411400691E-4</v>
      </c>
    </row>
    <row r="260" spans="1:21">
      <c r="A260" s="16">
        <v>257</v>
      </c>
      <c r="B260" s="51">
        <f>INDEX('Atual 2021 1'!X$5:X$857,MATCH($A260,('Atual 2021 1'!$Z$5:$Z$857),0))</f>
        <v>0</v>
      </c>
      <c r="C260" s="57" t="str">
        <f>INDEX('Atual 2021 1'!A$5:A$857,MATCH($A260,('Atual 2021 1'!$Z$5:$Z$857),0))</f>
        <v>Dona Euzébia</v>
      </c>
      <c r="D260" s="50">
        <f>INDEX('Atual 2021 1'!H$5:H$857,MATCH($A260,('Atual 2021 1'!$Z$5:$Z$857),0))</f>
        <v>330</v>
      </c>
      <c r="E260" s="54">
        <f>INDEX('Antigo 2020 2'!H$5:H$857,MATCH($A260,('Atual 2021 1'!$Z$5:$Z$857),0))</f>
        <v>330</v>
      </c>
      <c r="F260" s="50">
        <f>INDEX('Atual 2021 1'!I$5:I$857,MATCH($A260,('Atual 2021 1'!$Z$5:$Z$857),0))</f>
        <v>163</v>
      </c>
      <c r="G260" s="54">
        <f>INDEX('Antigo 2020 2'!I$5:I$857,MATCH($A260,('Atual 2021 1'!$Z$5:$Z$857),0))</f>
        <v>258</v>
      </c>
      <c r="H260" s="50">
        <f>INDEX('Atual 2021 1'!J$5:J$857,MATCH($A260,('Atual 2021 1'!$Z$5:$Z$857),0))</f>
        <v>0</v>
      </c>
      <c r="I260" s="54">
        <f>INDEX('Antigo 2020 2'!J$5:J$857,MATCH($A260,('Atual 2021 1'!$Z$5:$Z$857),0))</f>
        <v>0</v>
      </c>
      <c r="J260" s="50">
        <f>INDEX('Atual 2021 1'!K$5:K$857,MATCH($A260,('Atual 2021 1'!$Z$5:$Z$857),0))</f>
        <v>30</v>
      </c>
      <c r="K260" s="54">
        <f>INDEX('Antigo 2020 2'!K$5:K$857,MATCH($A260,('Atual 2021 1'!$Z$5:$Z$857),0))</f>
        <v>30</v>
      </c>
      <c r="L260" s="50">
        <f>INDEX('Atual 2021 1'!L$5:L$857,MATCH($A260,('Atual 2021 1'!$Z$5:$Z$857),0))</f>
        <v>0</v>
      </c>
      <c r="M260" s="54">
        <f>INDEX('Antigo 2020 2'!L$5:L$857,MATCH($A260,('Atual 2021 1'!$Z$5:$Z$857),0))</f>
        <v>0</v>
      </c>
      <c r="N260" s="50">
        <f>INDEX('Atual 2021 1'!M$5:M$857,MATCH($A260,('Atual 2021 1'!$Z$5:$Z$857),0))</f>
        <v>0</v>
      </c>
      <c r="O260" s="54">
        <f>INDEX('Antigo 2020 2'!M$5:M$857,MATCH($A260,('Atual 2021 1'!$Z$5:$Z$857),0))</f>
        <v>0</v>
      </c>
      <c r="P260" s="50">
        <f>INDEX('Atual 2021 1'!N$5:N$857,MATCH($A260,('Atual 2021 1'!$Z$5:$Z$857),0))</f>
        <v>0</v>
      </c>
      <c r="Q260" s="54">
        <f>INDEX('Antigo 2020 2'!N$5:N$857,MATCH($A260,('Atual 2021 1'!$Z$5:$Z$857),0))</f>
        <v>0</v>
      </c>
      <c r="R260" s="50" t="str">
        <f>INDEX('Atual 2021 1'!O$5:O$857,MATCH($A260,('Atual 2021 1'!$Z$5:$Z$857),0))</f>
        <v>Não</v>
      </c>
      <c r="S260" s="54" t="str">
        <f>INDEX('Antigo 2020 2'!O$5:O$857,MATCH($A260,('Atual 2021 1'!$Z$5:$Z$857),0))</f>
        <v>Não</v>
      </c>
      <c r="T260" s="53" t="e">
        <f>INDEX('Atual 2021 1'!P$5:P$857,MATCH($A260,('Atual 2021 1'!$Z$5:$Z$857),0))</f>
        <v>#DIV/0!</v>
      </c>
      <c r="U260" s="55">
        <f>INDEX('Antigo 2020 2'!P$5:P$857,MATCH($A260,('Atual 2021 1'!$Z$5:$Z$857),0))</f>
        <v>2.9062260085072869E-4</v>
      </c>
    </row>
    <row r="261" spans="1:21">
      <c r="A261" s="16">
        <v>258</v>
      </c>
      <c r="B261" s="51">
        <f>INDEX('Atual 2021 1'!X$5:X$857,MATCH($A261,('Atual 2021 1'!$Z$5:$Z$857),0))</f>
        <v>0</v>
      </c>
      <c r="C261" s="57" t="str">
        <f>INDEX('Atual 2021 1'!A$5:A$857,MATCH($A261,('Atual 2021 1'!$Z$5:$Z$857),0))</f>
        <v>Dores de Campos</v>
      </c>
      <c r="D261" s="50">
        <f>INDEX('Atual 2021 1'!H$5:H$857,MATCH($A261,('Atual 2021 1'!$Z$5:$Z$857),0))</f>
        <v>150</v>
      </c>
      <c r="E261" s="54">
        <f>INDEX('Antigo 2020 2'!H$5:H$857,MATCH($A261,('Atual 2021 1'!$Z$5:$Z$857),0))</f>
        <v>150</v>
      </c>
      <c r="F261" s="50">
        <f>INDEX('Atual 2021 1'!I$5:I$857,MATCH($A261,('Atual 2021 1'!$Z$5:$Z$857),0))</f>
        <v>0</v>
      </c>
      <c r="G261" s="54" t="str">
        <f>INDEX('Antigo 2020 2'!I$5:I$857,MATCH($A261,('Atual 2021 1'!$Z$5:$Z$857),0))</f>
        <v/>
      </c>
      <c r="H261" s="50">
        <f>INDEX('Atual 2021 1'!J$5:J$857,MATCH($A261,('Atual 2021 1'!$Z$5:$Z$857),0))</f>
        <v>0</v>
      </c>
      <c r="I261" s="54">
        <f>INDEX('Antigo 2020 2'!J$5:J$857,MATCH($A261,('Atual 2021 1'!$Z$5:$Z$857),0))</f>
        <v>0</v>
      </c>
      <c r="J261" s="50">
        <f>INDEX('Atual 2021 1'!K$5:K$857,MATCH($A261,('Atual 2021 1'!$Z$5:$Z$857),0))</f>
        <v>36</v>
      </c>
      <c r="K261" s="54">
        <f>INDEX('Antigo 2020 2'!K$5:K$857,MATCH($A261,('Atual 2021 1'!$Z$5:$Z$857),0))</f>
        <v>32</v>
      </c>
      <c r="L261" s="50">
        <f>INDEX('Atual 2021 1'!L$5:L$857,MATCH($A261,('Atual 2021 1'!$Z$5:$Z$857),0))</f>
        <v>0</v>
      </c>
      <c r="M261" s="54">
        <f>INDEX('Antigo 2020 2'!L$5:L$857,MATCH($A261,('Atual 2021 1'!$Z$5:$Z$857),0))</f>
        <v>0</v>
      </c>
      <c r="N261" s="50">
        <f>INDEX('Atual 2021 1'!M$5:M$857,MATCH($A261,('Atual 2021 1'!$Z$5:$Z$857),0))</f>
        <v>0</v>
      </c>
      <c r="O261" s="54">
        <f>INDEX('Antigo 2020 2'!M$5:M$857,MATCH($A261,('Atual 2021 1'!$Z$5:$Z$857),0))</f>
        <v>0</v>
      </c>
      <c r="P261" s="50">
        <f>INDEX('Atual 2021 1'!N$5:N$857,MATCH($A261,('Atual 2021 1'!$Z$5:$Z$857),0))</f>
        <v>0</v>
      </c>
      <c r="Q261" s="54">
        <f>INDEX('Antigo 2020 2'!N$5:N$857,MATCH($A261,('Atual 2021 1'!$Z$5:$Z$857),0))</f>
        <v>2</v>
      </c>
      <c r="R261" s="50" t="str">
        <f>INDEX('Atual 2021 1'!O$5:O$857,MATCH($A261,('Atual 2021 1'!$Z$5:$Z$857),0))</f>
        <v>Não</v>
      </c>
      <c r="S261" s="54" t="str">
        <f>INDEX('Antigo 2020 2'!O$5:O$857,MATCH($A261,('Atual 2021 1'!$Z$5:$Z$857),0))</f>
        <v>Não</v>
      </c>
      <c r="T261" s="53" t="e">
        <f>INDEX('Atual 2021 1'!P$5:P$857,MATCH($A261,('Atual 2021 1'!$Z$5:$Z$857),0))</f>
        <v>#DIV/0!</v>
      </c>
      <c r="U261" s="55">
        <f>INDEX('Antigo 2020 2'!P$5:P$857,MATCH($A261,('Atual 2021 1'!$Z$5:$Z$857),0))</f>
        <v>1.1420517799175467E-4</v>
      </c>
    </row>
    <row r="262" spans="1:21">
      <c r="A262" s="16">
        <v>259</v>
      </c>
      <c r="B262" s="51">
        <f>INDEX('Atual 2021 1'!X$5:X$857,MATCH($A262,('Atual 2021 1'!$Z$5:$Z$857),0))</f>
        <v>0</v>
      </c>
      <c r="C262" s="57" t="str">
        <f>INDEX('Atual 2021 1'!A$5:A$857,MATCH($A262,('Atual 2021 1'!$Z$5:$Z$857),0))</f>
        <v>Dores de Guanhães</v>
      </c>
      <c r="D262" s="50">
        <f>INDEX('Atual 2021 1'!H$5:H$857,MATCH($A262,('Atual 2021 1'!$Z$5:$Z$857),0))</f>
        <v>990</v>
      </c>
      <c r="E262" s="54">
        <f>INDEX('Antigo 2020 2'!H$5:H$857,MATCH($A262,('Atual 2021 1'!$Z$5:$Z$857),0))</f>
        <v>1050</v>
      </c>
      <c r="F262" s="50">
        <f>INDEX('Atual 2021 1'!I$5:I$857,MATCH($A262,('Atual 2021 1'!$Z$5:$Z$857),0))</f>
        <v>28</v>
      </c>
      <c r="G262" s="54">
        <f>INDEX('Antigo 2020 2'!I$5:I$857,MATCH($A262,('Atual 2021 1'!$Z$5:$Z$857),0))</f>
        <v>124</v>
      </c>
      <c r="H262" s="50">
        <f>INDEX('Atual 2021 1'!J$5:J$857,MATCH($A262,('Atual 2021 1'!$Z$5:$Z$857),0))</f>
        <v>0</v>
      </c>
      <c r="I262" s="54">
        <f>INDEX('Antigo 2020 2'!J$5:J$857,MATCH($A262,('Atual 2021 1'!$Z$5:$Z$857),0))</f>
        <v>0</v>
      </c>
      <c r="J262" s="50">
        <f>INDEX('Atual 2021 1'!K$5:K$857,MATCH($A262,('Atual 2021 1'!$Z$5:$Z$857),0))</f>
        <v>25</v>
      </c>
      <c r="K262" s="54">
        <f>INDEX('Antigo 2020 2'!K$5:K$857,MATCH($A262,('Atual 2021 1'!$Z$5:$Z$857),0))</f>
        <v>195</v>
      </c>
      <c r="L262" s="50">
        <f>INDEX('Atual 2021 1'!L$5:L$857,MATCH($A262,('Atual 2021 1'!$Z$5:$Z$857),0))</f>
        <v>138</v>
      </c>
      <c r="M262" s="54">
        <f>INDEX('Antigo 2020 2'!L$5:L$857,MATCH($A262,('Atual 2021 1'!$Z$5:$Z$857),0))</f>
        <v>315</v>
      </c>
      <c r="N262" s="50">
        <f>INDEX('Atual 2021 1'!M$5:M$857,MATCH($A262,('Atual 2021 1'!$Z$5:$Z$857),0))</f>
        <v>0</v>
      </c>
      <c r="O262" s="54">
        <f>INDEX('Antigo 2020 2'!M$5:M$857,MATCH($A262,('Atual 2021 1'!$Z$5:$Z$857),0))</f>
        <v>50</v>
      </c>
      <c r="P262" s="50">
        <f>INDEX('Atual 2021 1'!N$5:N$857,MATCH($A262,('Atual 2021 1'!$Z$5:$Z$857),0))</f>
        <v>35</v>
      </c>
      <c r="Q262" s="54">
        <f>INDEX('Antigo 2020 2'!N$5:N$857,MATCH($A262,('Atual 2021 1'!$Z$5:$Z$857),0))</f>
        <v>18</v>
      </c>
      <c r="R262" s="50" t="str">
        <f>INDEX('Atual 2021 1'!O$5:O$857,MATCH($A262,('Atual 2021 1'!$Z$5:$Z$857),0))</f>
        <v>Não</v>
      </c>
      <c r="S262" s="54" t="str">
        <f>INDEX('Antigo 2020 2'!O$5:O$857,MATCH($A262,('Atual 2021 1'!$Z$5:$Z$857),0))</f>
        <v>Não</v>
      </c>
      <c r="T262" s="53" t="e">
        <f>INDEX('Atual 2021 1'!P$5:P$857,MATCH($A262,('Atual 2021 1'!$Z$5:$Z$857),0))</f>
        <v>#DIV/0!</v>
      </c>
      <c r="U262" s="55">
        <f>INDEX('Antigo 2020 2'!P$5:P$857,MATCH($A262,('Atual 2021 1'!$Z$5:$Z$857),0))</f>
        <v>7.0211667219266104E-4</v>
      </c>
    </row>
    <row r="263" spans="1:21">
      <c r="A263" s="16">
        <v>260</v>
      </c>
      <c r="B263" s="51">
        <f>INDEX('Atual 2021 1'!X$5:X$857,MATCH($A263,('Atual 2021 1'!$Z$5:$Z$857),0))</f>
        <v>0</v>
      </c>
      <c r="C263" s="57" t="str">
        <f>INDEX('Atual 2021 1'!A$5:A$857,MATCH($A263,('Atual 2021 1'!$Z$5:$Z$857),0))</f>
        <v>Dores do Indaiá</v>
      </c>
      <c r="D263" s="50">
        <f>INDEX('Atual 2021 1'!H$5:H$857,MATCH($A263,('Atual 2021 1'!$Z$5:$Z$857),0))</f>
        <v>270</v>
      </c>
      <c r="E263" s="54">
        <f>INDEX('Antigo 2020 2'!H$5:H$857,MATCH($A263,('Atual 2021 1'!$Z$5:$Z$857),0))</f>
        <v>270</v>
      </c>
      <c r="F263" s="50">
        <f>INDEX('Atual 2021 1'!I$5:I$857,MATCH($A263,('Atual 2021 1'!$Z$5:$Z$857),0))</f>
        <v>102</v>
      </c>
      <c r="G263" s="54">
        <f>INDEX('Antigo 2020 2'!I$5:I$857,MATCH($A263,('Atual 2021 1'!$Z$5:$Z$857),0))</f>
        <v>135</v>
      </c>
      <c r="H263" s="50">
        <f>INDEX('Atual 2021 1'!J$5:J$857,MATCH($A263,('Atual 2021 1'!$Z$5:$Z$857),0))</f>
        <v>0</v>
      </c>
      <c r="I263" s="54">
        <f>INDEX('Antigo 2020 2'!J$5:J$857,MATCH($A263,('Atual 2021 1'!$Z$5:$Z$857),0))</f>
        <v>0</v>
      </c>
      <c r="J263" s="50">
        <f>INDEX('Atual 2021 1'!K$5:K$857,MATCH($A263,('Atual 2021 1'!$Z$5:$Z$857),0))</f>
        <v>0</v>
      </c>
      <c r="K263" s="54">
        <f>INDEX('Antigo 2020 2'!K$5:K$857,MATCH($A263,('Atual 2021 1'!$Z$5:$Z$857),0))</f>
        <v>0</v>
      </c>
      <c r="L263" s="50">
        <f>INDEX('Atual 2021 1'!L$5:L$857,MATCH($A263,('Atual 2021 1'!$Z$5:$Z$857),0))</f>
        <v>0</v>
      </c>
      <c r="M263" s="54">
        <f>INDEX('Antigo 2020 2'!L$5:L$857,MATCH($A263,('Atual 2021 1'!$Z$5:$Z$857),0))</f>
        <v>0</v>
      </c>
      <c r="N263" s="50">
        <f>INDEX('Atual 2021 1'!M$5:M$857,MATCH($A263,('Atual 2021 1'!$Z$5:$Z$857),0))</f>
        <v>0</v>
      </c>
      <c r="O263" s="54">
        <f>INDEX('Antigo 2020 2'!M$5:M$857,MATCH($A263,('Atual 2021 1'!$Z$5:$Z$857),0))</f>
        <v>0</v>
      </c>
      <c r="P263" s="50">
        <f>INDEX('Atual 2021 1'!N$5:N$857,MATCH($A263,('Atual 2021 1'!$Z$5:$Z$857),0))</f>
        <v>3</v>
      </c>
      <c r="Q263" s="54">
        <f>INDEX('Antigo 2020 2'!N$5:N$857,MATCH($A263,('Atual 2021 1'!$Z$5:$Z$857),0))</f>
        <v>3</v>
      </c>
      <c r="R263" s="50" t="str">
        <f>INDEX('Atual 2021 1'!O$5:O$857,MATCH($A263,('Atual 2021 1'!$Z$5:$Z$857),0))</f>
        <v>Não</v>
      </c>
      <c r="S263" s="54" t="str">
        <f>INDEX('Antigo 2020 2'!O$5:O$857,MATCH($A263,('Atual 2021 1'!$Z$5:$Z$857),0))</f>
        <v>Não</v>
      </c>
      <c r="T263" s="53" t="e">
        <f>INDEX('Atual 2021 1'!P$5:P$857,MATCH($A263,('Atual 2021 1'!$Z$5:$Z$857),0))</f>
        <v>#DIV/0!</v>
      </c>
      <c r="U263" s="55">
        <f>INDEX('Antigo 2020 2'!P$5:P$857,MATCH($A263,('Atual 2021 1'!$Z$5:$Z$857),0))</f>
        <v>1.1331088049748423E-3</v>
      </c>
    </row>
    <row r="264" spans="1:21">
      <c r="A264" s="16">
        <v>261</v>
      </c>
      <c r="B264" s="51">
        <f>INDEX('Atual 2021 1'!X$5:X$857,MATCH($A264,('Atual 2021 1'!$Z$5:$Z$857),0))</f>
        <v>0</v>
      </c>
      <c r="C264" s="57" t="str">
        <f>INDEX('Atual 2021 1'!A$5:A$857,MATCH($A264,('Atual 2021 1'!$Z$5:$Z$857),0))</f>
        <v>Dores do Turvo</v>
      </c>
      <c r="D264" s="50">
        <f>INDEX('Atual 2021 1'!H$5:H$857,MATCH($A264,('Atual 2021 1'!$Z$5:$Z$857),0))</f>
        <v>448</v>
      </c>
      <c r="E264" s="54">
        <f>INDEX('Antigo 2020 2'!H$5:H$857,MATCH($A264,('Atual 2021 1'!$Z$5:$Z$857),0))</f>
        <v>448</v>
      </c>
      <c r="F264" s="50">
        <f>INDEX('Atual 2021 1'!I$5:I$857,MATCH($A264,('Atual 2021 1'!$Z$5:$Z$857),0))</f>
        <v>172</v>
      </c>
      <c r="G264" s="54">
        <f>INDEX('Antigo 2020 2'!I$5:I$857,MATCH($A264,('Atual 2021 1'!$Z$5:$Z$857),0))</f>
        <v>319</v>
      </c>
      <c r="H264" s="50">
        <f>INDEX('Atual 2021 1'!J$5:J$857,MATCH($A264,('Atual 2021 1'!$Z$5:$Z$857),0))</f>
        <v>0</v>
      </c>
      <c r="I264" s="54">
        <f>INDEX('Antigo 2020 2'!J$5:J$857,MATCH($A264,('Atual 2021 1'!$Z$5:$Z$857),0))</f>
        <v>0</v>
      </c>
      <c r="J264" s="50">
        <f>INDEX('Atual 2021 1'!K$5:K$857,MATCH($A264,('Atual 2021 1'!$Z$5:$Z$857),0))</f>
        <v>0</v>
      </c>
      <c r="K264" s="54">
        <f>INDEX('Antigo 2020 2'!K$5:K$857,MATCH($A264,('Atual 2021 1'!$Z$5:$Z$857),0))</f>
        <v>0</v>
      </c>
      <c r="L264" s="50">
        <f>INDEX('Atual 2021 1'!L$5:L$857,MATCH($A264,('Atual 2021 1'!$Z$5:$Z$857),0))</f>
        <v>0</v>
      </c>
      <c r="M264" s="54">
        <f>INDEX('Antigo 2020 2'!L$5:L$857,MATCH($A264,('Atual 2021 1'!$Z$5:$Z$857),0))</f>
        <v>0</v>
      </c>
      <c r="N264" s="50">
        <f>INDEX('Atual 2021 1'!M$5:M$857,MATCH($A264,('Atual 2021 1'!$Z$5:$Z$857),0))</f>
        <v>0</v>
      </c>
      <c r="O264" s="54">
        <f>INDEX('Antigo 2020 2'!M$5:M$857,MATCH($A264,('Atual 2021 1'!$Z$5:$Z$857),0))</f>
        <v>0</v>
      </c>
      <c r="P264" s="50">
        <f>INDEX('Atual 2021 1'!N$5:N$857,MATCH($A264,('Atual 2021 1'!$Z$5:$Z$857),0))</f>
        <v>7</v>
      </c>
      <c r="Q264" s="54">
        <f>INDEX('Antigo 2020 2'!N$5:N$857,MATCH($A264,('Atual 2021 1'!$Z$5:$Z$857),0))</f>
        <v>0</v>
      </c>
      <c r="R264" s="50" t="str">
        <f>INDEX('Atual 2021 1'!O$5:O$857,MATCH($A264,('Atual 2021 1'!$Z$5:$Z$857),0))</f>
        <v>Não</v>
      </c>
      <c r="S264" s="54" t="str">
        <f>INDEX('Antigo 2020 2'!O$5:O$857,MATCH($A264,('Atual 2021 1'!$Z$5:$Z$857),0))</f>
        <v>Não</v>
      </c>
      <c r="T264" s="53" t="e">
        <f>INDEX('Atual 2021 1'!P$5:P$857,MATCH($A264,('Atual 2021 1'!$Z$5:$Z$857),0))</f>
        <v>#DIV/0!</v>
      </c>
      <c r="U264" s="55">
        <f>INDEX('Antigo 2020 2'!P$5:P$857,MATCH($A264,('Atual 2021 1'!$Z$5:$Z$857),0))</f>
        <v>4.5976785416269162E-4</v>
      </c>
    </row>
    <row r="265" spans="1:21">
      <c r="A265" s="16">
        <v>262</v>
      </c>
      <c r="B265" s="51">
        <f>INDEX('Atual 2021 1'!X$5:X$857,MATCH($A265,('Atual 2021 1'!$Z$5:$Z$857),0))</f>
        <v>0</v>
      </c>
      <c r="C265" s="57" t="str">
        <f>INDEX('Atual 2021 1'!A$5:A$857,MATCH($A265,('Atual 2021 1'!$Z$5:$Z$857),0))</f>
        <v>Doresópolis</v>
      </c>
      <c r="D265" s="50">
        <f>INDEX('Atual 2021 1'!H$5:H$857,MATCH($A265,('Atual 2021 1'!$Z$5:$Z$857),0))</f>
        <v>210</v>
      </c>
      <c r="E265" s="54">
        <f>INDEX('Antigo 2020 2'!H$5:H$857,MATCH($A265,('Atual 2021 1'!$Z$5:$Z$857),0))</f>
        <v>210</v>
      </c>
      <c r="F265" s="50">
        <f>INDEX('Atual 2021 1'!I$5:I$857,MATCH($A265,('Atual 2021 1'!$Z$5:$Z$857),0))</f>
        <v>0</v>
      </c>
      <c r="G265" s="54">
        <f>INDEX('Antigo 2020 2'!I$5:I$857,MATCH($A265,('Atual 2021 1'!$Z$5:$Z$857),0))</f>
        <v>8</v>
      </c>
      <c r="H265" s="50">
        <f>INDEX('Atual 2021 1'!J$5:J$857,MATCH($A265,('Atual 2021 1'!$Z$5:$Z$857),0))</f>
        <v>0</v>
      </c>
      <c r="I265" s="54">
        <f>INDEX('Antigo 2020 2'!J$5:J$857,MATCH($A265,('Atual 2021 1'!$Z$5:$Z$857),0))</f>
        <v>0</v>
      </c>
      <c r="J265" s="50">
        <f>INDEX('Atual 2021 1'!K$5:K$857,MATCH($A265,('Atual 2021 1'!$Z$5:$Z$857),0))</f>
        <v>0</v>
      </c>
      <c r="K265" s="54">
        <f>INDEX('Antigo 2020 2'!K$5:K$857,MATCH($A265,('Atual 2021 1'!$Z$5:$Z$857),0))</f>
        <v>0</v>
      </c>
      <c r="L265" s="50">
        <f>INDEX('Atual 2021 1'!L$5:L$857,MATCH($A265,('Atual 2021 1'!$Z$5:$Z$857),0))</f>
        <v>0</v>
      </c>
      <c r="M265" s="54">
        <f>INDEX('Antigo 2020 2'!L$5:L$857,MATCH($A265,('Atual 2021 1'!$Z$5:$Z$857),0))</f>
        <v>0</v>
      </c>
      <c r="N265" s="50">
        <f>INDEX('Atual 2021 1'!M$5:M$857,MATCH($A265,('Atual 2021 1'!$Z$5:$Z$857),0))</f>
        <v>0</v>
      </c>
      <c r="O265" s="54">
        <f>INDEX('Antigo 2020 2'!M$5:M$857,MATCH($A265,('Atual 2021 1'!$Z$5:$Z$857),0))</f>
        <v>0</v>
      </c>
      <c r="P265" s="50">
        <f>INDEX('Atual 2021 1'!N$5:N$857,MATCH($A265,('Atual 2021 1'!$Z$5:$Z$857),0))</f>
        <v>0</v>
      </c>
      <c r="Q265" s="54">
        <f>INDEX('Antigo 2020 2'!N$5:N$857,MATCH($A265,('Atual 2021 1'!$Z$5:$Z$857),0))</f>
        <v>0</v>
      </c>
      <c r="R265" s="50" t="str">
        <f>INDEX('Atual 2021 1'!O$5:O$857,MATCH($A265,('Atual 2021 1'!$Z$5:$Z$857),0))</f>
        <v>Não</v>
      </c>
      <c r="S265" s="54" t="str">
        <f>INDEX('Antigo 2020 2'!O$5:O$857,MATCH($A265,('Atual 2021 1'!$Z$5:$Z$857),0))</f>
        <v>Não</v>
      </c>
      <c r="T265" s="53" t="e">
        <f>INDEX('Atual 2021 1'!P$5:P$857,MATCH($A265,('Atual 2021 1'!$Z$5:$Z$857),0))</f>
        <v>#DIV/0!</v>
      </c>
      <c r="U265" s="55">
        <f>INDEX('Antigo 2020 2'!P$5:P$857,MATCH($A265,('Atual 2021 1'!$Z$5:$Z$857),0))</f>
        <v>1.5357197763036449E-4</v>
      </c>
    </row>
    <row r="266" spans="1:21">
      <c r="A266" s="16">
        <v>263</v>
      </c>
      <c r="B266" s="51">
        <f>INDEX('Atual 2021 1'!X$5:X$857,MATCH($A266,('Atual 2021 1'!$Z$5:$Z$857),0))</f>
        <v>0</v>
      </c>
      <c r="C266" s="57" t="str">
        <f>INDEX('Atual 2021 1'!A$5:A$857,MATCH($A266,('Atual 2021 1'!$Z$5:$Z$857),0))</f>
        <v>Douradoquara</v>
      </c>
      <c r="D266" s="50">
        <f>INDEX('Atual 2021 1'!H$5:H$857,MATCH($A266,('Atual 2021 1'!$Z$5:$Z$857),0))</f>
        <v>343</v>
      </c>
      <c r="E266" s="54">
        <f>INDEX('Antigo 2020 2'!H$5:H$857,MATCH($A266,('Atual 2021 1'!$Z$5:$Z$857),0))</f>
        <v>343</v>
      </c>
      <c r="F266" s="50">
        <f>INDEX('Atual 2021 1'!I$5:I$857,MATCH($A266,('Atual 2021 1'!$Z$5:$Z$857),0))</f>
        <v>78</v>
      </c>
      <c r="G266" s="54">
        <f>INDEX('Antigo 2020 2'!I$5:I$857,MATCH($A266,('Atual 2021 1'!$Z$5:$Z$857),0))</f>
        <v>149</v>
      </c>
      <c r="H266" s="50">
        <f>INDEX('Atual 2021 1'!J$5:J$857,MATCH($A266,('Atual 2021 1'!$Z$5:$Z$857),0))</f>
        <v>0</v>
      </c>
      <c r="I266" s="54">
        <f>INDEX('Antigo 2020 2'!J$5:J$857,MATCH($A266,('Atual 2021 1'!$Z$5:$Z$857),0))</f>
        <v>0</v>
      </c>
      <c r="J266" s="50">
        <f>INDEX('Atual 2021 1'!K$5:K$857,MATCH($A266,('Atual 2021 1'!$Z$5:$Z$857),0))</f>
        <v>83</v>
      </c>
      <c r="K266" s="54">
        <f>INDEX('Antigo 2020 2'!K$5:K$857,MATCH($A266,('Atual 2021 1'!$Z$5:$Z$857),0))</f>
        <v>196</v>
      </c>
      <c r="L266" s="50">
        <f>INDEX('Atual 2021 1'!L$5:L$857,MATCH($A266,('Atual 2021 1'!$Z$5:$Z$857),0))</f>
        <v>0</v>
      </c>
      <c r="M266" s="54">
        <f>INDEX('Antigo 2020 2'!L$5:L$857,MATCH($A266,('Atual 2021 1'!$Z$5:$Z$857),0))</f>
        <v>0</v>
      </c>
      <c r="N266" s="50">
        <f>INDEX('Atual 2021 1'!M$5:M$857,MATCH($A266,('Atual 2021 1'!$Z$5:$Z$857),0))</f>
        <v>47</v>
      </c>
      <c r="O266" s="54">
        <f>INDEX('Antigo 2020 2'!M$5:M$857,MATCH($A266,('Atual 2021 1'!$Z$5:$Z$857),0))</f>
        <v>39</v>
      </c>
      <c r="P266" s="50">
        <f>INDEX('Atual 2021 1'!N$5:N$857,MATCH($A266,('Atual 2021 1'!$Z$5:$Z$857),0))</f>
        <v>0</v>
      </c>
      <c r="Q266" s="54">
        <f>INDEX('Antigo 2020 2'!N$5:N$857,MATCH($A266,('Atual 2021 1'!$Z$5:$Z$857),0))</f>
        <v>0</v>
      </c>
      <c r="R266" s="50" t="str">
        <f>INDEX('Atual 2021 1'!O$5:O$857,MATCH($A266,('Atual 2021 1'!$Z$5:$Z$857),0))</f>
        <v>Não</v>
      </c>
      <c r="S266" s="54" t="str">
        <f>INDEX('Antigo 2020 2'!O$5:O$857,MATCH($A266,('Atual 2021 1'!$Z$5:$Z$857),0))</f>
        <v>Não</v>
      </c>
      <c r="T266" s="53" t="e">
        <f>INDEX('Atual 2021 1'!P$5:P$857,MATCH($A266,('Atual 2021 1'!$Z$5:$Z$857),0))</f>
        <v>#DIV/0!</v>
      </c>
      <c r="U266" s="55">
        <f>INDEX('Antigo 2020 2'!P$5:P$857,MATCH($A266,('Atual 2021 1'!$Z$5:$Z$857),0))</f>
        <v>4.6673135628314227E-4</v>
      </c>
    </row>
    <row r="267" spans="1:21">
      <c r="A267" s="16">
        <v>264</v>
      </c>
      <c r="B267" s="51">
        <f>INDEX('Atual 2021 1'!X$5:X$857,MATCH($A267,('Atual 2021 1'!$Z$5:$Z$857),0))</f>
        <v>0</v>
      </c>
      <c r="C267" s="57" t="str">
        <f>INDEX('Atual 2021 1'!A$5:A$857,MATCH($A267,('Atual 2021 1'!$Z$5:$Z$857),0))</f>
        <v>Durandé</v>
      </c>
      <c r="D267" s="50">
        <f>INDEX('Atual 2021 1'!H$5:H$857,MATCH($A267,('Atual 2021 1'!$Z$5:$Z$857),0))</f>
        <v>915</v>
      </c>
      <c r="E267" s="54">
        <f>INDEX('Antigo 2020 2'!H$5:H$857,MATCH($A267,('Atual 2021 1'!$Z$5:$Z$857),0))</f>
        <v>915</v>
      </c>
      <c r="F267" s="50">
        <f>INDEX('Atual 2021 1'!I$5:I$857,MATCH($A267,('Atual 2021 1'!$Z$5:$Z$857),0))</f>
        <v>280</v>
      </c>
      <c r="G267" s="54">
        <f>INDEX('Antigo 2020 2'!I$5:I$857,MATCH($A267,('Atual 2021 1'!$Z$5:$Z$857),0))</f>
        <v>361</v>
      </c>
      <c r="H267" s="50">
        <f>INDEX('Atual 2021 1'!J$5:J$857,MATCH($A267,('Atual 2021 1'!$Z$5:$Z$857),0))</f>
        <v>0</v>
      </c>
      <c r="I267" s="54">
        <f>INDEX('Antigo 2020 2'!J$5:J$857,MATCH($A267,('Atual 2021 1'!$Z$5:$Z$857),0))</f>
        <v>0</v>
      </c>
      <c r="J267" s="50">
        <f>INDEX('Atual 2021 1'!K$5:K$857,MATCH($A267,('Atual 2021 1'!$Z$5:$Z$857),0))</f>
        <v>100</v>
      </c>
      <c r="K267" s="54">
        <f>INDEX('Antigo 2020 2'!K$5:K$857,MATCH($A267,('Atual 2021 1'!$Z$5:$Z$857),0))</f>
        <v>500</v>
      </c>
      <c r="L267" s="50">
        <f>INDEX('Atual 2021 1'!L$5:L$857,MATCH($A267,('Atual 2021 1'!$Z$5:$Z$857),0))</f>
        <v>0</v>
      </c>
      <c r="M267" s="54">
        <f>INDEX('Antigo 2020 2'!L$5:L$857,MATCH($A267,('Atual 2021 1'!$Z$5:$Z$857),0))</f>
        <v>0</v>
      </c>
      <c r="N267" s="50">
        <f>INDEX('Atual 2021 1'!M$5:M$857,MATCH($A267,('Atual 2021 1'!$Z$5:$Z$857),0))</f>
        <v>0</v>
      </c>
      <c r="O267" s="54">
        <f>INDEX('Antigo 2020 2'!M$5:M$857,MATCH($A267,('Atual 2021 1'!$Z$5:$Z$857),0))</f>
        <v>0</v>
      </c>
      <c r="P267" s="50">
        <f>INDEX('Atual 2021 1'!N$5:N$857,MATCH($A267,('Atual 2021 1'!$Z$5:$Z$857),0))</f>
        <v>30</v>
      </c>
      <c r="Q267" s="54">
        <f>INDEX('Antigo 2020 2'!N$5:N$857,MATCH($A267,('Atual 2021 1'!$Z$5:$Z$857),0))</f>
        <v>10</v>
      </c>
      <c r="R267" s="50" t="str">
        <f>INDEX('Atual 2021 1'!O$5:O$857,MATCH($A267,('Atual 2021 1'!$Z$5:$Z$857),0))</f>
        <v>Sim</v>
      </c>
      <c r="S267" s="54" t="str">
        <f>INDEX('Antigo 2020 2'!O$5:O$857,MATCH($A267,('Atual 2021 1'!$Z$5:$Z$857),0))</f>
        <v>Sim</v>
      </c>
      <c r="T267" s="53" t="e">
        <f>INDEX('Atual 2021 1'!P$5:P$857,MATCH($A267,('Atual 2021 1'!$Z$5:$Z$857),0))</f>
        <v>#DIV/0!</v>
      </c>
      <c r="U267" s="55">
        <f>INDEX('Antigo 2020 2'!P$5:P$857,MATCH($A267,('Atual 2021 1'!$Z$5:$Z$857),0))</f>
        <v>1.0383819332816702E-3</v>
      </c>
    </row>
    <row r="268" spans="1:21">
      <c r="A268" s="16">
        <v>265</v>
      </c>
      <c r="B268" s="51">
        <f>INDEX('Atual 2021 1'!X$5:X$857,MATCH($A268,('Atual 2021 1'!$Z$5:$Z$857),0))</f>
        <v>0</v>
      </c>
      <c r="C268" s="57" t="str">
        <f>INDEX('Atual 2021 1'!A$5:A$857,MATCH($A268,('Atual 2021 1'!$Z$5:$Z$857),0))</f>
        <v>Elói Mendes</v>
      </c>
      <c r="D268" s="50">
        <f>INDEX('Atual 2021 1'!H$5:H$857,MATCH($A268,('Atual 2021 1'!$Z$5:$Z$857),0))</f>
        <v>400</v>
      </c>
      <c r="E268" s="54">
        <f>INDEX('Antigo 2020 2'!H$5:H$857,MATCH($A268,('Atual 2021 1'!$Z$5:$Z$857),0))</f>
        <v>380</v>
      </c>
      <c r="F268" s="50">
        <f>INDEX('Atual 2021 1'!I$5:I$857,MATCH($A268,('Atual 2021 1'!$Z$5:$Z$857),0))</f>
        <v>240</v>
      </c>
      <c r="G268" s="54">
        <f>INDEX('Antigo 2020 2'!I$5:I$857,MATCH($A268,('Atual 2021 1'!$Z$5:$Z$857),0))</f>
        <v>484</v>
      </c>
      <c r="H268" s="50">
        <f>INDEX('Atual 2021 1'!J$5:J$857,MATCH($A268,('Atual 2021 1'!$Z$5:$Z$857),0))</f>
        <v>0</v>
      </c>
      <c r="I268" s="54">
        <f>INDEX('Antigo 2020 2'!J$5:J$857,MATCH($A268,('Atual 2021 1'!$Z$5:$Z$857),0))</f>
        <v>0</v>
      </c>
      <c r="J268" s="50">
        <f>INDEX('Atual 2021 1'!K$5:K$857,MATCH($A268,('Atual 2021 1'!$Z$5:$Z$857),0))</f>
        <v>60</v>
      </c>
      <c r="K268" s="54">
        <f>INDEX('Antigo 2020 2'!K$5:K$857,MATCH($A268,('Atual 2021 1'!$Z$5:$Z$857),0))</f>
        <v>90</v>
      </c>
      <c r="L268" s="50">
        <f>INDEX('Atual 2021 1'!L$5:L$857,MATCH($A268,('Atual 2021 1'!$Z$5:$Z$857),0))</f>
        <v>0</v>
      </c>
      <c r="M268" s="54">
        <f>INDEX('Antigo 2020 2'!L$5:L$857,MATCH($A268,('Atual 2021 1'!$Z$5:$Z$857),0))</f>
        <v>0</v>
      </c>
      <c r="N268" s="50">
        <f>INDEX('Atual 2021 1'!M$5:M$857,MATCH($A268,('Atual 2021 1'!$Z$5:$Z$857),0))</f>
        <v>150</v>
      </c>
      <c r="O268" s="54">
        <f>INDEX('Antigo 2020 2'!M$5:M$857,MATCH($A268,('Atual 2021 1'!$Z$5:$Z$857),0))</f>
        <v>453</v>
      </c>
      <c r="P268" s="50">
        <f>INDEX('Atual 2021 1'!N$5:N$857,MATCH($A268,('Atual 2021 1'!$Z$5:$Z$857),0))</f>
        <v>55</v>
      </c>
      <c r="Q268" s="54">
        <f>INDEX('Antigo 2020 2'!N$5:N$857,MATCH($A268,('Atual 2021 1'!$Z$5:$Z$857),0))</f>
        <v>55</v>
      </c>
      <c r="R268" s="50" t="str">
        <f>INDEX('Atual 2021 1'!O$5:O$857,MATCH($A268,('Atual 2021 1'!$Z$5:$Z$857),0))</f>
        <v>Sim</v>
      </c>
      <c r="S268" s="54" t="str">
        <f>INDEX('Antigo 2020 2'!O$5:O$857,MATCH($A268,('Atual 2021 1'!$Z$5:$Z$857),0))</f>
        <v>Sim</v>
      </c>
      <c r="T268" s="53" t="e">
        <f>INDEX('Atual 2021 1'!P$5:P$857,MATCH($A268,('Atual 2021 1'!$Z$5:$Z$857),0))</f>
        <v>#DIV/0!</v>
      </c>
      <c r="U268" s="55">
        <f>INDEX('Antigo 2020 2'!P$5:P$857,MATCH($A268,('Atual 2021 1'!$Z$5:$Z$857),0))</f>
        <v>1.0277035127202029E-3</v>
      </c>
    </row>
    <row r="269" spans="1:21">
      <c r="A269" s="16">
        <v>266</v>
      </c>
      <c r="B269" s="51">
        <f>INDEX('Atual 2021 1'!X$5:X$857,MATCH($A269,('Atual 2021 1'!$Z$5:$Z$857),0))</f>
        <v>0</v>
      </c>
      <c r="C269" s="57" t="str">
        <f>INDEX('Atual 2021 1'!A$5:A$857,MATCH($A269,('Atual 2021 1'!$Z$5:$Z$857),0))</f>
        <v>Engenheiro Caldas</v>
      </c>
      <c r="D269" s="50">
        <f>INDEX('Atual 2021 1'!H$5:H$857,MATCH($A269,('Atual 2021 1'!$Z$5:$Z$857),0))</f>
        <v>180</v>
      </c>
      <c r="E269" s="54">
        <f>INDEX('Antigo 2020 2'!H$5:H$857,MATCH($A269,('Atual 2021 1'!$Z$5:$Z$857),0))</f>
        <v>186</v>
      </c>
      <c r="F269" s="50">
        <f>INDEX('Atual 2021 1'!I$5:I$857,MATCH($A269,('Atual 2021 1'!$Z$5:$Z$857),0))</f>
        <v>5</v>
      </c>
      <c r="G269" s="54">
        <f>INDEX('Antigo 2020 2'!I$5:I$857,MATCH($A269,('Atual 2021 1'!$Z$5:$Z$857),0))</f>
        <v>5</v>
      </c>
      <c r="H269" s="50">
        <f>INDEX('Atual 2021 1'!J$5:J$857,MATCH($A269,('Atual 2021 1'!$Z$5:$Z$857),0))</f>
        <v>0</v>
      </c>
      <c r="I269" s="54">
        <f>INDEX('Antigo 2020 2'!J$5:J$857,MATCH($A269,('Atual 2021 1'!$Z$5:$Z$857),0))</f>
        <v>0</v>
      </c>
      <c r="J269" s="50">
        <f>INDEX('Atual 2021 1'!K$5:K$857,MATCH($A269,('Atual 2021 1'!$Z$5:$Z$857),0))</f>
        <v>0</v>
      </c>
      <c r="K269" s="54">
        <f>INDEX('Antigo 2020 2'!K$5:K$857,MATCH($A269,('Atual 2021 1'!$Z$5:$Z$857),0))</f>
        <v>0</v>
      </c>
      <c r="L269" s="50">
        <f>INDEX('Atual 2021 1'!L$5:L$857,MATCH($A269,('Atual 2021 1'!$Z$5:$Z$857),0))</f>
        <v>0</v>
      </c>
      <c r="M269" s="54">
        <f>INDEX('Antigo 2020 2'!L$5:L$857,MATCH($A269,('Atual 2021 1'!$Z$5:$Z$857),0))</f>
        <v>0</v>
      </c>
      <c r="N269" s="50">
        <f>INDEX('Atual 2021 1'!M$5:M$857,MATCH($A269,('Atual 2021 1'!$Z$5:$Z$857),0))</f>
        <v>0</v>
      </c>
      <c r="O269" s="54">
        <f>INDEX('Antigo 2020 2'!M$5:M$857,MATCH($A269,('Atual 2021 1'!$Z$5:$Z$857),0))</f>
        <v>0</v>
      </c>
      <c r="P269" s="50">
        <f>INDEX('Atual 2021 1'!N$5:N$857,MATCH($A269,('Atual 2021 1'!$Z$5:$Z$857),0))</f>
        <v>0</v>
      </c>
      <c r="Q269" s="54">
        <f>INDEX('Antigo 2020 2'!N$5:N$857,MATCH($A269,('Atual 2021 1'!$Z$5:$Z$857),0))</f>
        <v>0</v>
      </c>
      <c r="R269" s="50" t="str">
        <f>INDEX('Atual 2021 1'!O$5:O$857,MATCH($A269,('Atual 2021 1'!$Z$5:$Z$857),0))</f>
        <v>Não</v>
      </c>
      <c r="S269" s="54" t="str">
        <f>INDEX('Antigo 2020 2'!O$5:O$857,MATCH($A269,('Atual 2021 1'!$Z$5:$Z$857),0))</f>
        <v>Não</v>
      </c>
      <c r="T269" s="53" t="e">
        <f>INDEX('Atual 2021 1'!P$5:P$857,MATCH($A269,('Atual 2021 1'!$Z$5:$Z$857),0))</f>
        <v>#DIV/0!</v>
      </c>
      <c r="U269" s="55">
        <f>INDEX('Antigo 2020 2'!P$5:P$857,MATCH($A269,('Atual 2021 1'!$Z$5:$Z$857),0))</f>
        <v>1.6166665575814414E-4</v>
      </c>
    </row>
    <row r="270" spans="1:21">
      <c r="A270" s="16">
        <v>267</v>
      </c>
      <c r="B270" s="51">
        <f>INDEX('Atual 2021 1'!X$5:X$857,MATCH($A270,('Atual 2021 1'!$Z$5:$Z$857),0))</f>
        <v>0</v>
      </c>
      <c r="C270" s="57" t="str">
        <f>INDEX('Atual 2021 1'!A$5:A$857,MATCH($A270,('Atual 2021 1'!$Z$5:$Z$857),0))</f>
        <v>Engenheiro Navarro</v>
      </c>
      <c r="D270" s="50">
        <f>INDEX('Atual 2021 1'!H$5:H$857,MATCH($A270,('Atual 2021 1'!$Z$5:$Z$857),0))</f>
        <v>910</v>
      </c>
      <c r="E270" s="54">
        <f>INDEX('Antigo 2020 2'!H$5:H$857,MATCH($A270,('Atual 2021 1'!$Z$5:$Z$857),0))</f>
        <v>910</v>
      </c>
      <c r="F270" s="50">
        <f>INDEX('Atual 2021 1'!I$5:I$857,MATCH($A270,('Atual 2021 1'!$Z$5:$Z$857),0))</f>
        <v>310</v>
      </c>
      <c r="G270" s="54">
        <f>INDEX('Antigo 2020 2'!I$5:I$857,MATCH($A270,('Atual 2021 1'!$Z$5:$Z$857),0))</f>
        <v>584</v>
      </c>
      <c r="H270" s="50">
        <f>INDEX('Atual 2021 1'!J$5:J$857,MATCH($A270,('Atual 2021 1'!$Z$5:$Z$857),0))</f>
        <v>0</v>
      </c>
      <c r="I270" s="54">
        <f>INDEX('Antigo 2020 2'!J$5:J$857,MATCH($A270,('Atual 2021 1'!$Z$5:$Z$857),0))</f>
        <v>0</v>
      </c>
      <c r="J270" s="50">
        <f>INDEX('Atual 2021 1'!K$5:K$857,MATCH($A270,('Atual 2021 1'!$Z$5:$Z$857),0))</f>
        <v>100</v>
      </c>
      <c r="K270" s="54">
        <f>INDEX('Antigo 2020 2'!K$5:K$857,MATCH($A270,('Atual 2021 1'!$Z$5:$Z$857),0))</f>
        <v>265</v>
      </c>
      <c r="L270" s="50">
        <f>INDEX('Atual 2021 1'!L$5:L$857,MATCH($A270,('Atual 2021 1'!$Z$5:$Z$857),0))</f>
        <v>0</v>
      </c>
      <c r="M270" s="54">
        <f>INDEX('Antigo 2020 2'!L$5:L$857,MATCH($A270,('Atual 2021 1'!$Z$5:$Z$857),0))</f>
        <v>100</v>
      </c>
      <c r="N270" s="50">
        <f>INDEX('Atual 2021 1'!M$5:M$857,MATCH($A270,('Atual 2021 1'!$Z$5:$Z$857),0))</f>
        <v>50</v>
      </c>
      <c r="O270" s="54">
        <f>INDEX('Antigo 2020 2'!M$5:M$857,MATCH($A270,('Atual 2021 1'!$Z$5:$Z$857),0))</f>
        <v>0</v>
      </c>
      <c r="P270" s="50">
        <f>INDEX('Atual 2021 1'!N$5:N$857,MATCH($A270,('Atual 2021 1'!$Z$5:$Z$857),0))</f>
        <v>150</v>
      </c>
      <c r="Q270" s="54">
        <f>INDEX('Antigo 2020 2'!N$5:N$857,MATCH($A270,('Atual 2021 1'!$Z$5:$Z$857),0))</f>
        <v>305</v>
      </c>
      <c r="R270" s="50" t="str">
        <f>INDEX('Atual 2021 1'!O$5:O$857,MATCH($A270,('Atual 2021 1'!$Z$5:$Z$857),0))</f>
        <v>Sim</v>
      </c>
      <c r="S270" s="54" t="str">
        <f>INDEX('Antigo 2020 2'!O$5:O$857,MATCH($A270,('Atual 2021 1'!$Z$5:$Z$857),0))</f>
        <v>Sim</v>
      </c>
      <c r="T270" s="53" t="e">
        <f>INDEX('Atual 2021 1'!P$5:P$857,MATCH($A270,('Atual 2021 1'!$Z$5:$Z$857),0))</f>
        <v>#DIV/0!</v>
      </c>
      <c r="U270" s="55">
        <f>INDEX('Antigo 2020 2'!P$5:P$857,MATCH($A270,('Atual 2021 1'!$Z$5:$Z$857),0))</f>
        <v>1.4109144627662098E-3</v>
      </c>
    </row>
    <row r="271" spans="1:21">
      <c r="A271" s="16">
        <v>268</v>
      </c>
      <c r="B271" s="51">
        <f>INDEX('Atual 2021 1'!X$5:X$857,MATCH($A271,('Atual 2021 1'!$Z$5:$Z$857),0))</f>
        <v>0</v>
      </c>
      <c r="C271" s="57" t="str">
        <f>INDEX('Atual 2021 1'!A$5:A$857,MATCH($A271,('Atual 2021 1'!$Z$5:$Z$857),0))</f>
        <v>Entre Folhas</v>
      </c>
      <c r="D271" s="50">
        <f>INDEX('Atual 2021 1'!H$5:H$857,MATCH($A271,('Atual 2021 1'!$Z$5:$Z$857),0))</f>
        <v>2500</v>
      </c>
      <c r="E271" s="54">
        <f>INDEX('Antigo 2020 2'!H$5:H$857,MATCH($A271,('Atual 2021 1'!$Z$5:$Z$857),0))</f>
        <v>2500</v>
      </c>
      <c r="F271" s="50">
        <f>INDEX('Atual 2021 1'!I$5:I$857,MATCH($A271,('Atual 2021 1'!$Z$5:$Z$857),0))</f>
        <v>0</v>
      </c>
      <c r="G271" s="54" t="str">
        <f>INDEX('Antigo 2020 2'!I$5:I$857,MATCH($A271,('Atual 2021 1'!$Z$5:$Z$857),0))</f>
        <v/>
      </c>
      <c r="H271" s="50">
        <f>INDEX('Atual 2021 1'!J$5:J$857,MATCH($A271,('Atual 2021 1'!$Z$5:$Z$857),0))</f>
        <v>0</v>
      </c>
      <c r="I271" s="54">
        <f>INDEX('Antigo 2020 2'!J$5:J$857,MATCH($A271,('Atual 2021 1'!$Z$5:$Z$857),0))</f>
        <v>0</v>
      </c>
      <c r="J271" s="50">
        <f>INDEX('Atual 2021 1'!K$5:K$857,MATCH($A271,('Atual 2021 1'!$Z$5:$Z$857),0))</f>
        <v>650</v>
      </c>
      <c r="K271" s="54">
        <f>INDEX('Antigo 2020 2'!K$5:K$857,MATCH($A271,('Atual 2021 1'!$Z$5:$Z$857),0))</f>
        <v>537</v>
      </c>
      <c r="L271" s="50">
        <f>INDEX('Atual 2021 1'!L$5:L$857,MATCH($A271,('Atual 2021 1'!$Z$5:$Z$857),0))</f>
        <v>200</v>
      </c>
      <c r="M271" s="54">
        <f>INDEX('Antigo 2020 2'!L$5:L$857,MATCH($A271,('Atual 2021 1'!$Z$5:$Z$857),0))</f>
        <v>50</v>
      </c>
      <c r="N271" s="50">
        <f>INDEX('Atual 2021 1'!M$5:M$857,MATCH($A271,('Atual 2021 1'!$Z$5:$Z$857),0))</f>
        <v>0</v>
      </c>
      <c r="O271" s="54">
        <f>INDEX('Antigo 2020 2'!M$5:M$857,MATCH($A271,('Atual 2021 1'!$Z$5:$Z$857),0))</f>
        <v>0</v>
      </c>
      <c r="P271" s="50">
        <f>INDEX('Atual 2021 1'!N$5:N$857,MATCH($A271,('Atual 2021 1'!$Z$5:$Z$857),0))</f>
        <v>0</v>
      </c>
      <c r="Q271" s="54">
        <f>INDEX('Antigo 2020 2'!N$5:N$857,MATCH($A271,('Atual 2021 1'!$Z$5:$Z$857),0))</f>
        <v>0</v>
      </c>
      <c r="R271" s="50" t="str">
        <f>INDEX('Atual 2021 1'!O$5:O$857,MATCH($A271,('Atual 2021 1'!$Z$5:$Z$857),0))</f>
        <v>Sim</v>
      </c>
      <c r="S271" s="54" t="str">
        <f>INDEX('Antigo 2020 2'!O$5:O$857,MATCH($A271,('Atual 2021 1'!$Z$5:$Z$857),0))</f>
        <v>Sim</v>
      </c>
      <c r="T271" s="53" t="e">
        <f>INDEX('Atual 2021 1'!P$5:P$857,MATCH($A271,('Atual 2021 1'!$Z$5:$Z$857),0))</f>
        <v>#DIV/0!</v>
      </c>
      <c r="U271" s="55">
        <f>INDEX('Antigo 2020 2'!P$5:P$857,MATCH($A271,('Atual 2021 1'!$Z$5:$Z$857),0))</f>
        <v>1.0419322325834852E-3</v>
      </c>
    </row>
    <row r="272" spans="1:21">
      <c r="A272" s="16">
        <v>269</v>
      </c>
      <c r="B272" s="51">
        <f>INDEX('Atual 2021 1'!X$5:X$857,MATCH($A272,('Atual 2021 1'!$Z$5:$Z$857),0))</f>
        <v>0</v>
      </c>
      <c r="C272" s="57" t="str">
        <f>INDEX('Atual 2021 1'!A$5:A$857,MATCH($A272,('Atual 2021 1'!$Z$5:$Z$857),0))</f>
        <v>Entre Rios de Minas</v>
      </c>
      <c r="D272" s="50">
        <f>INDEX('Atual 2021 1'!H$5:H$857,MATCH($A272,('Atual 2021 1'!$Z$5:$Z$857),0))</f>
        <v>3523</v>
      </c>
      <c r="E272" s="54">
        <f>INDEX('Antigo 2020 2'!H$5:H$857,MATCH($A272,('Atual 2021 1'!$Z$5:$Z$857),0))</f>
        <v>3523</v>
      </c>
      <c r="F272" s="50">
        <f>INDEX('Atual 2021 1'!I$5:I$857,MATCH($A272,('Atual 2021 1'!$Z$5:$Z$857),0))</f>
        <v>331</v>
      </c>
      <c r="G272" s="54">
        <f>INDEX('Antigo 2020 2'!I$5:I$857,MATCH($A272,('Atual 2021 1'!$Z$5:$Z$857),0))</f>
        <v>778</v>
      </c>
      <c r="H272" s="50">
        <f>INDEX('Atual 2021 1'!J$5:J$857,MATCH($A272,('Atual 2021 1'!$Z$5:$Z$857),0))</f>
        <v>0</v>
      </c>
      <c r="I272" s="54">
        <f>INDEX('Antigo 2020 2'!J$5:J$857,MATCH($A272,('Atual 2021 1'!$Z$5:$Z$857),0))</f>
        <v>0</v>
      </c>
      <c r="J272" s="50">
        <f>INDEX('Atual 2021 1'!K$5:K$857,MATCH($A272,('Atual 2021 1'!$Z$5:$Z$857),0))</f>
        <v>60</v>
      </c>
      <c r="K272" s="54">
        <f>INDEX('Antigo 2020 2'!K$5:K$857,MATCH($A272,('Atual 2021 1'!$Z$5:$Z$857),0))</f>
        <v>120</v>
      </c>
      <c r="L272" s="50">
        <f>INDEX('Atual 2021 1'!L$5:L$857,MATCH($A272,('Atual 2021 1'!$Z$5:$Z$857),0))</f>
        <v>40</v>
      </c>
      <c r="M272" s="54">
        <f>INDEX('Antigo 2020 2'!L$5:L$857,MATCH($A272,('Atual 2021 1'!$Z$5:$Z$857),0))</f>
        <v>0</v>
      </c>
      <c r="N272" s="50">
        <f>INDEX('Atual 2021 1'!M$5:M$857,MATCH($A272,('Atual 2021 1'!$Z$5:$Z$857),0))</f>
        <v>0</v>
      </c>
      <c r="O272" s="54">
        <f>INDEX('Antigo 2020 2'!M$5:M$857,MATCH($A272,('Atual 2021 1'!$Z$5:$Z$857),0))</f>
        <v>90</v>
      </c>
      <c r="P272" s="50">
        <f>INDEX('Atual 2021 1'!N$5:N$857,MATCH($A272,('Atual 2021 1'!$Z$5:$Z$857),0))</f>
        <v>35</v>
      </c>
      <c r="Q272" s="54">
        <f>INDEX('Antigo 2020 2'!N$5:N$857,MATCH($A272,('Atual 2021 1'!$Z$5:$Z$857),0))</f>
        <v>50</v>
      </c>
      <c r="R272" s="50" t="str">
        <f>INDEX('Atual 2021 1'!O$5:O$857,MATCH($A272,('Atual 2021 1'!$Z$5:$Z$857),0))</f>
        <v>Não</v>
      </c>
      <c r="S272" s="54" t="str">
        <f>INDEX('Antigo 2020 2'!O$5:O$857,MATCH($A272,('Atual 2021 1'!$Z$5:$Z$857),0))</f>
        <v>Não</v>
      </c>
      <c r="T272" s="53" t="e">
        <f>INDEX('Atual 2021 1'!P$5:P$857,MATCH($A272,('Atual 2021 1'!$Z$5:$Z$857),0))</f>
        <v>#DIV/0!</v>
      </c>
      <c r="U272" s="55">
        <f>INDEX('Antigo 2020 2'!P$5:P$857,MATCH($A272,('Atual 2021 1'!$Z$5:$Z$857),0))</f>
        <v>1.4700850323098712E-3</v>
      </c>
    </row>
    <row r="273" spans="1:21">
      <c r="A273" s="16">
        <v>270</v>
      </c>
      <c r="B273" s="51">
        <f>INDEX('Atual 2021 1'!X$5:X$857,MATCH($A273,('Atual 2021 1'!$Z$5:$Z$857),0))</f>
        <v>0</v>
      </c>
      <c r="C273" s="57" t="str">
        <f>INDEX('Atual 2021 1'!A$5:A$857,MATCH($A273,('Atual 2021 1'!$Z$5:$Z$857),0))</f>
        <v>Ervália</v>
      </c>
      <c r="D273" s="50">
        <f>INDEX('Atual 2021 1'!H$5:H$857,MATCH($A273,('Atual 2021 1'!$Z$5:$Z$857),0))</f>
        <v>1987</v>
      </c>
      <c r="E273" s="54">
        <f>INDEX('Antigo 2020 2'!H$5:H$857,MATCH($A273,('Atual 2021 1'!$Z$5:$Z$857),0))</f>
        <v>5712</v>
      </c>
      <c r="F273" s="50">
        <f>INDEX('Atual 2021 1'!I$5:I$857,MATCH($A273,('Atual 2021 1'!$Z$5:$Z$857),0))</f>
        <v>194</v>
      </c>
      <c r="G273" s="54">
        <f>INDEX('Antigo 2020 2'!I$5:I$857,MATCH($A273,('Atual 2021 1'!$Z$5:$Z$857),0))</f>
        <v>424</v>
      </c>
      <c r="H273" s="50">
        <f>INDEX('Atual 2021 1'!J$5:J$857,MATCH($A273,('Atual 2021 1'!$Z$5:$Z$857),0))</f>
        <v>0</v>
      </c>
      <c r="I273" s="54">
        <f>INDEX('Antigo 2020 2'!J$5:J$857,MATCH($A273,('Atual 2021 1'!$Z$5:$Z$857),0))</f>
        <v>0</v>
      </c>
      <c r="J273" s="50">
        <f>INDEX('Atual 2021 1'!K$5:K$857,MATCH($A273,('Atual 2021 1'!$Z$5:$Z$857),0))</f>
        <v>56</v>
      </c>
      <c r="K273" s="54">
        <f>INDEX('Antigo 2020 2'!K$5:K$857,MATCH($A273,('Atual 2021 1'!$Z$5:$Z$857),0))</f>
        <v>55</v>
      </c>
      <c r="L273" s="50">
        <f>INDEX('Atual 2021 1'!L$5:L$857,MATCH($A273,('Atual 2021 1'!$Z$5:$Z$857),0))</f>
        <v>0</v>
      </c>
      <c r="M273" s="54">
        <f>INDEX('Antigo 2020 2'!L$5:L$857,MATCH($A273,('Atual 2021 1'!$Z$5:$Z$857),0))</f>
        <v>0</v>
      </c>
      <c r="N273" s="50">
        <f>INDEX('Atual 2021 1'!M$5:M$857,MATCH($A273,('Atual 2021 1'!$Z$5:$Z$857),0))</f>
        <v>0</v>
      </c>
      <c r="O273" s="54">
        <f>INDEX('Antigo 2020 2'!M$5:M$857,MATCH($A273,('Atual 2021 1'!$Z$5:$Z$857),0))</f>
        <v>0</v>
      </c>
      <c r="P273" s="50">
        <f>INDEX('Atual 2021 1'!N$5:N$857,MATCH($A273,('Atual 2021 1'!$Z$5:$Z$857),0))</f>
        <v>19</v>
      </c>
      <c r="Q273" s="54">
        <f>INDEX('Antigo 2020 2'!N$5:N$857,MATCH($A273,('Atual 2021 1'!$Z$5:$Z$857),0))</f>
        <v>22</v>
      </c>
      <c r="R273" s="50" t="str">
        <f>INDEX('Atual 2021 1'!O$5:O$857,MATCH($A273,('Atual 2021 1'!$Z$5:$Z$857),0))</f>
        <v>Sim</v>
      </c>
      <c r="S273" s="54" t="str">
        <f>INDEX('Antigo 2020 2'!O$5:O$857,MATCH($A273,('Atual 2021 1'!$Z$5:$Z$857),0))</f>
        <v>Sim</v>
      </c>
      <c r="T273" s="53" t="e">
        <f>INDEX('Atual 2021 1'!P$5:P$857,MATCH($A273,('Atual 2021 1'!$Z$5:$Z$857),0))</f>
        <v>#DIV/0!</v>
      </c>
      <c r="U273" s="55">
        <f>INDEX('Antigo 2020 2'!P$5:P$857,MATCH($A273,('Atual 2021 1'!$Z$5:$Z$857),0))</f>
        <v>2.4098422070508653E-3</v>
      </c>
    </row>
    <row r="274" spans="1:21">
      <c r="A274" s="16">
        <v>271</v>
      </c>
      <c r="B274" s="51">
        <f>INDEX('Atual 2021 1'!X$5:X$857,MATCH($A274,('Atual 2021 1'!$Z$5:$Z$857),0))</f>
        <v>0</v>
      </c>
      <c r="C274" s="57" t="str">
        <f>INDEX('Atual 2021 1'!A$5:A$857,MATCH($A274,('Atual 2021 1'!$Z$5:$Z$857),0))</f>
        <v>Esmeraldas</v>
      </c>
      <c r="D274" s="50">
        <f>INDEX('Atual 2021 1'!H$5:H$857,MATCH($A274,('Atual 2021 1'!$Z$5:$Z$857),0))</f>
        <v>1242</v>
      </c>
      <c r="E274" s="54">
        <f>INDEX('Antigo 2020 2'!H$5:H$857,MATCH($A274,('Atual 2021 1'!$Z$5:$Z$857),0))</f>
        <v>1392</v>
      </c>
      <c r="F274" s="50">
        <f>INDEX('Atual 2021 1'!I$5:I$857,MATCH($A274,('Atual 2021 1'!$Z$5:$Z$857),0))</f>
        <v>113</v>
      </c>
      <c r="G274" s="54">
        <f>INDEX('Antigo 2020 2'!I$5:I$857,MATCH($A274,('Atual 2021 1'!$Z$5:$Z$857),0))</f>
        <v>243</v>
      </c>
      <c r="H274" s="50">
        <f>INDEX('Atual 2021 1'!J$5:J$857,MATCH($A274,('Atual 2021 1'!$Z$5:$Z$857),0))</f>
        <v>0</v>
      </c>
      <c r="I274" s="54">
        <f>INDEX('Antigo 2020 2'!J$5:J$857,MATCH($A274,('Atual 2021 1'!$Z$5:$Z$857),0))</f>
        <v>0</v>
      </c>
      <c r="J274" s="50">
        <f>INDEX('Atual 2021 1'!K$5:K$857,MATCH($A274,('Atual 2021 1'!$Z$5:$Z$857),0))</f>
        <v>172</v>
      </c>
      <c r="K274" s="54">
        <f>INDEX('Antigo 2020 2'!K$5:K$857,MATCH($A274,('Atual 2021 1'!$Z$5:$Z$857),0))</f>
        <v>142</v>
      </c>
      <c r="L274" s="50">
        <f>INDEX('Atual 2021 1'!L$5:L$857,MATCH($A274,('Atual 2021 1'!$Z$5:$Z$857),0))</f>
        <v>229</v>
      </c>
      <c r="M274" s="54">
        <f>INDEX('Antigo 2020 2'!L$5:L$857,MATCH($A274,('Atual 2021 1'!$Z$5:$Z$857),0))</f>
        <v>98</v>
      </c>
      <c r="N274" s="50">
        <f>INDEX('Atual 2021 1'!M$5:M$857,MATCH($A274,('Atual 2021 1'!$Z$5:$Z$857),0))</f>
        <v>0</v>
      </c>
      <c r="O274" s="54">
        <f>INDEX('Antigo 2020 2'!M$5:M$857,MATCH($A274,('Atual 2021 1'!$Z$5:$Z$857),0))</f>
        <v>0</v>
      </c>
      <c r="P274" s="50">
        <f>INDEX('Atual 2021 1'!N$5:N$857,MATCH($A274,('Atual 2021 1'!$Z$5:$Z$857),0))</f>
        <v>30</v>
      </c>
      <c r="Q274" s="54">
        <f>INDEX('Antigo 2020 2'!N$5:N$857,MATCH($A274,('Atual 2021 1'!$Z$5:$Z$857),0))</f>
        <v>30</v>
      </c>
      <c r="R274" s="50" t="str">
        <f>INDEX('Atual 2021 1'!O$5:O$857,MATCH($A274,('Atual 2021 1'!$Z$5:$Z$857),0))</f>
        <v>Sim</v>
      </c>
      <c r="S274" s="54" t="str">
        <f>INDEX('Antigo 2020 2'!O$5:O$857,MATCH($A274,('Atual 2021 1'!$Z$5:$Z$857),0))</f>
        <v>Sim</v>
      </c>
      <c r="T274" s="53" t="e">
        <f>INDEX('Atual 2021 1'!P$5:P$857,MATCH($A274,('Atual 2021 1'!$Z$5:$Z$857),0))</f>
        <v>#DIV/0!</v>
      </c>
      <c r="U274" s="55">
        <f>INDEX('Antigo 2020 2'!P$5:P$857,MATCH($A274,('Atual 2021 1'!$Z$5:$Z$857),0))</f>
        <v>1.0908585825809374E-3</v>
      </c>
    </row>
    <row r="275" spans="1:21">
      <c r="A275" s="16">
        <v>272</v>
      </c>
      <c r="B275" s="51">
        <f>INDEX('Atual 2021 1'!X$5:X$857,MATCH($A275,('Atual 2021 1'!$Z$5:$Z$857),0))</f>
        <v>0</v>
      </c>
      <c r="C275" s="57" t="str">
        <f>INDEX('Atual 2021 1'!A$5:A$857,MATCH($A275,('Atual 2021 1'!$Z$5:$Z$857),0))</f>
        <v>Espera Feliz</v>
      </c>
      <c r="D275" s="50">
        <f>INDEX('Atual 2021 1'!H$5:H$857,MATCH($A275,('Atual 2021 1'!$Z$5:$Z$857),0))</f>
        <v>3900</v>
      </c>
      <c r="E275" s="54">
        <f>INDEX('Antigo 2020 2'!H$5:H$857,MATCH($A275,('Atual 2021 1'!$Z$5:$Z$857),0))</f>
        <v>3900</v>
      </c>
      <c r="F275" s="50">
        <f>INDEX('Atual 2021 1'!I$5:I$857,MATCH($A275,('Atual 2021 1'!$Z$5:$Z$857),0))</f>
        <v>237</v>
      </c>
      <c r="G275" s="54">
        <f>INDEX('Antigo 2020 2'!I$5:I$857,MATCH($A275,('Atual 2021 1'!$Z$5:$Z$857),0))</f>
        <v>286</v>
      </c>
      <c r="H275" s="50">
        <f>INDEX('Atual 2021 1'!J$5:J$857,MATCH($A275,('Atual 2021 1'!$Z$5:$Z$857),0))</f>
        <v>0</v>
      </c>
      <c r="I275" s="54">
        <f>INDEX('Antigo 2020 2'!J$5:J$857,MATCH($A275,('Atual 2021 1'!$Z$5:$Z$857),0))</f>
        <v>0</v>
      </c>
      <c r="J275" s="50">
        <f>INDEX('Atual 2021 1'!K$5:K$857,MATCH($A275,('Atual 2021 1'!$Z$5:$Z$857),0))</f>
        <v>0</v>
      </c>
      <c r="K275" s="54">
        <f>INDEX('Antigo 2020 2'!K$5:K$857,MATCH($A275,('Atual 2021 1'!$Z$5:$Z$857),0))</f>
        <v>0</v>
      </c>
      <c r="L275" s="50">
        <f>INDEX('Atual 2021 1'!L$5:L$857,MATCH($A275,('Atual 2021 1'!$Z$5:$Z$857),0))</f>
        <v>0</v>
      </c>
      <c r="M275" s="54">
        <f>INDEX('Antigo 2020 2'!L$5:L$857,MATCH($A275,('Atual 2021 1'!$Z$5:$Z$857),0))</f>
        <v>0</v>
      </c>
      <c r="N275" s="50">
        <f>INDEX('Atual 2021 1'!M$5:M$857,MATCH($A275,('Atual 2021 1'!$Z$5:$Z$857),0))</f>
        <v>0</v>
      </c>
      <c r="O275" s="54">
        <f>INDEX('Antigo 2020 2'!M$5:M$857,MATCH($A275,('Atual 2021 1'!$Z$5:$Z$857),0))</f>
        <v>0</v>
      </c>
      <c r="P275" s="50">
        <f>INDEX('Atual 2021 1'!N$5:N$857,MATCH($A275,('Atual 2021 1'!$Z$5:$Z$857),0))</f>
        <v>70</v>
      </c>
      <c r="Q275" s="54">
        <f>INDEX('Antigo 2020 2'!N$5:N$857,MATCH($A275,('Atual 2021 1'!$Z$5:$Z$857),0))</f>
        <v>61</v>
      </c>
      <c r="R275" s="50" t="str">
        <f>INDEX('Atual 2021 1'!O$5:O$857,MATCH($A275,('Atual 2021 1'!$Z$5:$Z$857),0))</f>
        <v>Não</v>
      </c>
      <c r="S275" s="54" t="str">
        <f>INDEX('Antigo 2020 2'!O$5:O$857,MATCH($A275,('Atual 2021 1'!$Z$5:$Z$857),0))</f>
        <v>Não</v>
      </c>
      <c r="T275" s="53" t="e">
        <f>INDEX('Atual 2021 1'!P$5:P$857,MATCH($A275,('Atual 2021 1'!$Z$5:$Z$857),0))</f>
        <v>#DIV/0!</v>
      </c>
      <c r="U275" s="55">
        <f>INDEX('Antigo 2020 2'!P$5:P$857,MATCH($A275,('Atual 2021 1'!$Z$5:$Z$857),0))</f>
        <v>1.5553746225579186E-3</v>
      </c>
    </row>
    <row r="276" spans="1:21">
      <c r="A276" s="16">
        <v>273</v>
      </c>
      <c r="B276" s="51">
        <f>INDEX('Atual 2021 1'!X$5:X$857,MATCH($A276,('Atual 2021 1'!$Z$5:$Z$857),0))</f>
        <v>0</v>
      </c>
      <c r="C276" s="57" t="str">
        <f>INDEX('Atual 2021 1'!A$5:A$857,MATCH($A276,('Atual 2021 1'!$Z$5:$Z$857),0))</f>
        <v>Espinosa</v>
      </c>
      <c r="D276" s="50">
        <f>INDEX('Atual 2021 1'!H$5:H$857,MATCH($A276,('Atual 2021 1'!$Z$5:$Z$857),0))</f>
        <v>3200</v>
      </c>
      <c r="E276" s="54">
        <f>INDEX('Antigo 2020 2'!H$5:H$857,MATCH($A276,('Atual 2021 1'!$Z$5:$Z$857),0))</f>
        <v>3200</v>
      </c>
      <c r="F276" s="50">
        <f>INDEX('Atual 2021 1'!I$5:I$857,MATCH($A276,('Atual 2021 1'!$Z$5:$Z$857),0))</f>
        <v>874</v>
      </c>
      <c r="G276" s="54">
        <f>INDEX('Antigo 2020 2'!I$5:I$857,MATCH($A276,('Atual 2021 1'!$Z$5:$Z$857),0))</f>
        <v>1735</v>
      </c>
      <c r="H276" s="50">
        <f>INDEX('Atual 2021 1'!J$5:J$857,MATCH($A276,('Atual 2021 1'!$Z$5:$Z$857),0))</f>
        <v>0</v>
      </c>
      <c r="I276" s="54">
        <f>INDEX('Antigo 2020 2'!J$5:J$857,MATCH($A276,('Atual 2021 1'!$Z$5:$Z$857),0))</f>
        <v>0</v>
      </c>
      <c r="J276" s="50">
        <f>INDEX('Atual 2021 1'!K$5:K$857,MATCH($A276,('Atual 2021 1'!$Z$5:$Z$857),0))</f>
        <v>0</v>
      </c>
      <c r="K276" s="54">
        <f>INDEX('Antigo 2020 2'!K$5:K$857,MATCH($A276,('Atual 2021 1'!$Z$5:$Z$857),0))</f>
        <v>0</v>
      </c>
      <c r="L276" s="50">
        <f>INDEX('Atual 2021 1'!L$5:L$857,MATCH($A276,('Atual 2021 1'!$Z$5:$Z$857),0))</f>
        <v>180</v>
      </c>
      <c r="M276" s="54">
        <f>INDEX('Antigo 2020 2'!L$5:L$857,MATCH($A276,('Atual 2021 1'!$Z$5:$Z$857),0))</f>
        <v>950</v>
      </c>
      <c r="N276" s="50">
        <f>INDEX('Atual 2021 1'!M$5:M$857,MATCH($A276,('Atual 2021 1'!$Z$5:$Z$857),0))</f>
        <v>0</v>
      </c>
      <c r="O276" s="54">
        <f>INDEX('Antigo 2020 2'!M$5:M$857,MATCH($A276,('Atual 2021 1'!$Z$5:$Z$857),0))</f>
        <v>0</v>
      </c>
      <c r="P276" s="50">
        <f>INDEX('Atual 2021 1'!N$5:N$857,MATCH($A276,('Atual 2021 1'!$Z$5:$Z$857),0))</f>
        <v>360</v>
      </c>
      <c r="Q276" s="54">
        <f>INDEX('Antigo 2020 2'!N$5:N$857,MATCH($A276,('Atual 2021 1'!$Z$5:$Z$857),0))</f>
        <v>380</v>
      </c>
      <c r="R276" s="50" t="str">
        <f>INDEX('Atual 2021 1'!O$5:O$857,MATCH($A276,('Atual 2021 1'!$Z$5:$Z$857),0))</f>
        <v>Sim</v>
      </c>
      <c r="S276" s="54" t="str">
        <f>INDEX('Antigo 2020 2'!O$5:O$857,MATCH($A276,('Atual 2021 1'!$Z$5:$Z$857),0))</f>
        <v>Sim</v>
      </c>
      <c r="T276" s="53" t="e">
        <f>INDEX('Atual 2021 1'!P$5:P$857,MATCH($A276,('Atual 2021 1'!$Z$5:$Z$857),0))</f>
        <v>#DIV/0!</v>
      </c>
      <c r="U276" s="55">
        <f>INDEX('Antigo 2020 2'!P$5:P$857,MATCH($A276,('Atual 2021 1'!$Z$5:$Z$857),0))</f>
        <v>2.7705653045175136E-3</v>
      </c>
    </row>
    <row r="277" spans="1:21">
      <c r="A277" s="16">
        <v>274</v>
      </c>
      <c r="B277" s="51">
        <f>INDEX('Atual 2021 1'!X$5:X$857,MATCH($A277,('Atual 2021 1'!$Z$5:$Z$857),0))</f>
        <v>0</v>
      </c>
      <c r="C277" s="57" t="str">
        <f>INDEX('Atual 2021 1'!A$5:A$857,MATCH($A277,('Atual 2021 1'!$Z$5:$Z$857),0))</f>
        <v>Espírito Santo do Dourado</v>
      </c>
      <c r="D277" s="50">
        <f>INDEX('Atual 2021 1'!H$5:H$857,MATCH($A277,('Atual 2021 1'!$Z$5:$Z$857),0))</f>
        <v>760</v>
      </c>
      <c r="E277" s="54">
        <f>INDEX('Antigo 2020 2'!H$5:H$857,MATCH($A277,('Atual 2021 1'!$Z$5:$Z$857),0))</f>
        <v>760</v>
      </c>
      <c r="F277" s="50">
        <f>INDEX('Atual 2021 1'!I$5:I$857,MATCH($A277,('Atual 2021 1'!$Z$5:$Z$857),0))</f>
        <v>154</v>
      </c>
      <c r="G277" s="54">
        <f>INDEX('Antigo 2020 2'!I$5:I$857,MATCH($A277,('Atual 2021 1'!$Z$5:$Z$857),0))</f>
        <v>273</v>
      </c>
      <c r="H277" s="50">
        <f>INDEX('Atual 2021 1'!J$5:J$857,MATCH($A277,('Atual 2021 1'!$Z$5:$Z$857),0))</f>
        <v>0</v>
      </c>
      <c r="I277" s="54">
        <f>INDEX('Antigo 2020 2'!J$5:J$857,MATCH($A277,('Atual 2021 1'!$Z$5:$Z$857),0))</f>
        <v>0</v>
      </c>
      <c r="J277" s="50">
        <f>INDEX('Atual 2021 1'!K$5:K$857,MATCH($A277,('Atual 2021 1'!$Z$5:$Z$857),0))</f>
        <v>28</v>
      </c>
      <c r="K277" s="54">
        <f>INDEX('Antigo 2020 2'!K$5:K$857,MATCH($A277,('Atual 2021 1'!$Z$5:$Z$857),0))</f>
        <v>55</v>
      </c>
      <c r="L277" s="50">
        <f>INDEX('Atual 2021 1'!L$5:L$857,MATCH($A277,('Atual 2021 1'!$Z$5:$Z$857),0))</f>
        <v>0</v>
      </c>
      <c r="M277" s="54">
        <f>INDEX('Antigo 2020 2'!L$5:L$857,MATCH($A277,('Atual 2021 1'!$Z$5:$Z$857),0))</f>
        <v>0</v>
      </c>
      <c r="N277" s="50">
        <f>INDEX('Atual 2021 1'!M$5:M$857,MATCH($A277,('Atual 2021 1'!$Z$5:$Z$857),0))</f>
        <v>0</v>
      </c>
      <c r="O277" s="54">
        <f>INDEX('Antigo 2020 2'!M$5:M$857,MATCH($A277,('Atual 2021 1'!$Z$5:$Z$857),0))</f>
        <v>0</v>
      </c>
      <c r="P277" s="50">
        <f>INDEX('Atual 2021 1'!N$5:N$857,MATCH($A277,('Atual 2021 1'!$Z$5:$Z$857),0))</f>
        <v>3</v>
      </c>
      <c r="Q277" s="54">
        <f>INDEX('Antigo 2020 2'!N$5:N$857,MATCH($A277,('Atual 2021 1'!$Z$5:$Z$857),0))</f>
        <v>6</v>
      </c>
      <c r="R277" s="50" t="str">
        <f>INDEX('Atual 2021 1'!O$5:O$857,MATCH($A277,('Atual 2021 1'!$Z$5:$Z$857),0))</f>
        <v>Sim</v>
      </c>
      <c r="S277" s="54" t="str">
        <f>INDEX('Antigo 2020 2'!O$5:O$857,MATCH($A277,('Atual 2021 1'!$Z$5:$Z$857),0))</f>
        <v>Sim</v>
      </c>
      <c r="T277" s="53" t="e">
        <f>INDEX('Atual 2021 1'!P$5:P$857,MATCH($A277,('Atual 2021 1'!$Z$5:$Z$857),0))</f>
        <v>#DIV/0!</v>
      </c>
      <c r="U277" s="55">
        <f>INDEX('Antigo 2020 2'!P$5:P$857,MATCH($A277,('Atual 2021 1'!$Z$5:$Z$857),0))</f>
        <v>7.5088468152413894E-4</v>
      </c>
    </row>
    <row r="278" spans="1:21">
      <c r="A278" s="16">
        <v>275</v>
      </c>
      <c r="B278" s="51">
        <f>INDEX('Atual 2021 1'!X$5:X$857,MATCH($A278,('Atual 2021 1'!$Z$5:$Z$857),0))</f>
        <v>0</v>
      </c>
      <c r="C278" s="57" t="str">
        <f>INDEX('Atual 2021 1'!A$5:A$857,MATCH($A278,('Atual 2021 1'!$Z$5:$Z$857),0))</f>
        <v>Estiva</v>
      </c>
      <c r="D278" s="50">
        <f>INDEX('Atual 2021 1'!H$5:H$857,MATCH($A278,('Atual 2021 1'!$Z$5:$Z$857),0))</f>
        <v>3111</v>
      </c>
      <c r="E278" s="54">
        <f>INDEX('Antigo 2020 2'!H$5:H$857,MATCH($A278,('Atual 2021 1'!$Z$5:$Z$857),0))</f>
        <v>3228</v>
      </c>
      <c r="F278" s="50">
        <f>INDEX('Atual 2021 1'!I$5:I$857,MATCH($A278,('Atual 2021 1'!$Z$5:$Z$857),0))</f>
        <v>107</v>
      </c>
      <c r="G278" s="54">
        <f>INDEX('Antigo 2020 2'!I$5:I$857,MATCH($A278,('Atual 2021 1'!$Z$5:$Z$857),0))</f>
        <v>138</v>
      </c>
      <c r="H278" s="50">
        <f>INDEX('Atual 2021 1'!J$5:J$857,MATCH($A278,('Atual 2021 1'!$Z$5:$Z$857),0))</f>
        <v>0</v>
      </c>
      <c r="I278" s="54">
        <f>INDEX('Antigo 2020 2'!J$5:J$857,MATCH($A278,('Atual 2021 1'!$Z$5:$Z$857),0))</f>
        <v>0</v>
      </c>
      <c r="J278" s="50">
        <f>INDEX('Atual 2021 1'!K$5:K$857,MATCH($A278,('Atual 2021 1'!$Z$5:$Z$857),0))</f>
        <v>0</v>
      </c>
      <c r="K278" s="54">
        <f>INDEX('Antigo 2020 2'!K$5:K$857,MATCH($A278,('Atual 2021 1'!$Z$5:$Z$857),0))</f>
        <v>0</v>
      </c>
      <c r="L278" s="50">
        <f>INDEX('Atual 2021 1'!L$5:L$857,MATCH($A278,('Atual 2021 1'!$Z$5:$Z$857),0))</f>
        <v>0</v>
      </c>
      <c r="M278" s="54">
        <f>INDEX('Antigo 2020 2'!L$5:L$857,MATCH($A278,('Atual 2021 1'!$Z$5:$Z$857),0))</f>
        <v>0</v>
      </c>
      <c r="N278" s="50">
        <f>INDEX('Atual 2021 1'!M$5:M$857,MATCH($A278,('Atual 2021 1'!$Z$5:$Z$857),0))</f>
        <v>0</v>
      </c>
      <c r="O278" s="54">
        <f>INDEX('Antigo 2020 2'!M$5:M$857,MATCH($A278,('Atual 2021 1'!$Z$5:$Z$857),0))</f>
        <v>0</v>
      </c>
      <c r="P278" s="50">
        <f>INDEX('Atual 2021 1'!N$5:N$857,MATCH($A278,('Atual 2021 1'!$Z$5:$Z$857),0))</f>
        <v>4</v>
      </c>
      <c r="Q278" s="54">
        <f>INDEX('Antigo 2020 2'!N$5:N$857,MATCH($A278,('Atual 2021 1'!$Z$5:$Z$857),0))</f>
        <v>4</v>
      </c>
      <c r="R278" s="50" t="str">
        <f>INDEX('Atual 2021 1'!O$5:O$857,MATCH($A278,('Atual 2021 1'!$Z$5:$Z$857),0))</f>
        <v>Sim</v>
      </c>
      <c r="S278" s="54" t="str">
        <f>INDEX('Antigo 2020 2'!O$5:O$857,MATCH($A278,('Atual 2021 1'!$Z$5:$Z$857),0))</f>
        <v>Sim</v>
      </c>
      <c r="T278" s="53" t="e">
        <f>INDEX('Atual 2021 1'!P$5:P$857,MATCH($A278,('Atual 2021 1'!$Z$5:$Z$857),0))</f>
        <v>#DIV/0!</v>
      </c>
      <c r="U278" s="55">
        <f>INDEX('Antigo 2020 2'!P$5:P$857,MATCH($A278,('Atual 2021 1'!$Z$5:$Z$857),0))</f>
        <v>1.3438484452077289E-3</v>
      </c>
    </row>
    <row r="279" spans="1:21">
      <c r="A279" s="16">
        <v>276</v>
      </c>
      <c r="B279" s="51">
        <f>INDEX('Atual 2021 1'!X$5:X$857,MATCH($A279,('Atual 2021 1'!$Z$5:$Z$857),0))</f>
        <v>0</v>
      </c>
      <c r="C279" s="57" t="str">
        <f>INDEX('Atual 2021 1'!A$5:A$857,MATCH($A279,('Atual 2021 1'!$Z$5:$Z$857),0))</f>
        <v>Estrela Dalva</v>
      </c>
      <c r="D279" s="50">
        <f>INDEX('Atual 2021 1'!H$5:H$857,MATCH($A279,('Atual 2021 1'!$Z$5:$Z$857),0))</f>
        <v>90</v>
      </c>
      <c r="E279" s="54">
        <f>INDEX('Antigo 2020 2'!H$5:H$857,MATCH($A279,('Atual 2021 1'!$Z$5:$Z$857),0))</f>
        <v>90</v>
      </c>
      <c r="F279" s="50">
        <f>INDEX('Atual 2021 1'!I$5:I$857,MATCH($A279,('Atual 2021 1'!$Z$5:$Z$857),0))</f>
        <v>22</v>
      </c>
      <c r="G279" s="54">
        <f>INDEX('Antigo 2020 2'!I$5:I$857,MATCH($A279,('Atual 2021 1'!$Z$5:$Z$857),0))</f>
        <v>29</v>
      </c>
      <c r="H279" s="50">
        <f>INDEX('Atual 2021 1'!J$5:J$857,MATCH($A279,('Atual 2021 1'!$Z$5:$Z$857),0))</f>
        <v>0</v>
      </c>
      <c r="I279" s="54">
        <f>INDEX('Antigo 2020 2'!J$5:J$857,MATCH($A279,('Atual 2021 1'!$Z$5:$Z$857),0))</f>
        <v>0</v>
      </c>
      <c r="J279" s="50">
        <f>INDEX('Atual 2021 1'!K$5:K$857,MATCH($A279,('Atual 2021 1'!$Z$5:$Z$857),0))</f>
        <v>15</v>
      </c>
      <c r="K279" s="54">
        <f>INDEX('Antigo 2020 2'!K$5:K$857,MATCH($A279,('Atual 2021 1'!$Z$5:$Z$857),0))</f>
        <v>30</v>
      </c>
      <c r="L279" s="50">
        <f>INDEX('Atual 2021 1'!L$5:L$857,MATCH($A279,('Atual 2021 1'!$Z$5:$Z$857),0))</f>
        <v>10</v>
      </c>
      <c r="M279" s="54">
        <f>INDEX('Antigo 2020 2'!L$5:L$857,MATCH($A279,('Atual 2021 1'!$Z$5:$Z$857),0))</f>
        <v>13</v>
      </c>
      <c r="N279" s="50">
        <f>INDEX('Atual 2021 1'!M$5:M$857,MATCH($A279,('Atual 2021 1'!$Z$5:$Z$857),0))</f>
        <v>0</v>
      </c>
      <c r="O279" s="54">
        <f>INDEX('Antigo 2020 2'!M$5:M$857,MATCH($A279,('Atual 2021 1'!$Z$5:$Z$857),0))</f>
        <v>5</v>
      </c>
      <c r="P279" s="50">
        <f>INDEX('Atual 2021 1'!N$5:N$857,MATCH($A279,('Atual 2021 1'!$Z$5:$Z$857),0))</f>
        <v>10</v>
      </c>
      <c r="Q279" s="54">
        <f>INDEX('Antigo 2020 2'!N$5:N$857,MATCH($A279,('Atual 2021 1'!$Z$5:$Z$857),0))</f>
        <v>25</v>
      </c>
      <c r="R279" s="50" t="str">
        <f>INDEX('Atual 2021 1'!O$5:O$857,MATCH($A279,('Atual 2021 1'!$Z$5:$Z$857),0))</f>
        <v>Não</v>
      </c>
      <c r="S279" s="54" t="str">
        <f>INDEX('Antigo 2020 2'!O$5:O$857,MATCH($A279,('Atual 2021 1'!$Z$5:$Z$857),0))</f>
        <v>Não</v>
      </c>
      <c r="T279" s="53" t="e">
        <f>INDEX('Atual 2021 1'!P$5:P$857,MATCH($A279,('Atual 2021 1'!$Z$5:$Z$857),0))</f>
        <v>#DIV/0!</v>
      </c>
      <c r="U279" s="55">
        <f>INDEX('Antigo 2020 2'!P$5:P$857,MATCH($A279,('Atual 2021 1'!$Z$5:$Z$857),0))</f>
        <v>1.69969221239909E-4</v>
      </c>
    </row>
    <row r="280" spans="1:21">
      <c r="A280" s="16">
        <v>277</v>
      </c>
      <c r="B280" s="51">
        <f>INDEX('Atual 2021 1'!X$5:X$857,MATCH($A280,('Atual 2021 1'!$Z$5:$Z$857),0))</f>
        <v>0</v>
      </c>
      <c r="C280" s="57" t="str">
        <f>INDEX('Atual 2021 1'!A$5:A$857,MATCH($A280,('Atual 2021 1'!$Z$5:$Z$857),0))</f>
        <v>Estrela do Indaiá</v>
      </c>
      <c r="D280" s="50">
        <f>INDEX('Atual 2021 1'!H$5:H$857,MATCH($A280,('Atual 2021 1'!$Z$5:$Z$857),0))</f>
        <v>131</v>
      </c>
      <c r="E280" s="54">
        <f>INDEX('Antigo 2020 2'!H$5:H$857,MATCH($A280,('Atual 2021 1'!$Z$5:$Z$857),0))</f>
        <v>131</v>
      </c>
      <c r="F280" s="50">
        <f>INDEX('Atual 2021 1'!I$5:I$857,MATCH($A280,('Atual 2021 1'!$Z$5:$Z$857),0))</f>
        <v>2</v>
      </c>
      <c r="G280" s="54">
        <f>INDEX('Antigo 2020 2'!I$5:I$857,MATCH($A280,('Atual 2021 1'!$Z$5:$Z$857),0))</f>
        <v>11</v>
      </c>
      <c r="H280" s="50">
        <f>INDEX('Atual 2021 1'!J$5:J$857,MATCH($A280,('Atual 2021 1'!$Z$5:$Z$857),0))</f>
        <v>0</v>
      </c>
      <c r="I280" s="54">
        <f>INDEX('Antigo 2020 2'!J$5:J$857,MATCH($A280,('Atual 2021 1'!$Z$5:$Z$857),0))</f>
        <v>0</v>
      </c>
      <c r="J280" s="50">
        <f>INDEX('Atual 2021 1'!K$5:K$857,MATCH($A280,('Atual 2021 1'!$Z$5:$Z$857),0))</f>
        <v>20</v>
      </c>
      <c r="K280" s="54">
        <f>INDEX('Antigo 2020 2'!K$5:K$857,MATCH($A280,('Atual 2021 1'!$Z$5:$Z$857),0))</f>
        <v>45</v>
      </c>
      <c r="L280" s="50">
        <f>INDEX('Atual 2021 1'!L$5:L$857,MATCH($A280,('Atual 2021 1'!$Z$5:$Z$857),0))</f>
        <v>0</v>
      </c>
      <c r="M280" s="54">
        <f>INDEX('Antigo 2020 2'!L$5:L$857,MATCH($A280,('Atual 2021 1'!$Z$5:$Z$857),0))</f>
        <v>0</v>
      </c>
      <c r="N280" s="50">
        <f>INDEX('Atual 2021 1'!M$5:M$857,MATCH($A280,('Atual 2021 1'!$Z$5:$Z$857),0))</f>
        <v>0</v>
      </c>
      <c r="O280" s="54">
        <f>INDEX('Antigo 2020 2'!M$5:M$857,MATCH($A280,('Atual 2021 1'!$Z$5:$Z$857),0))</f>
        <v>0</v>
      </c>
      <c r="P280" s="50">
        <f>INDEX('Atual 2021 1'!N$5:N$857,MATCH($A280,('Atual 2021 1'!$Z$5:$Z$857),0))</f>
        <v>6</v>
      </c>
      <c r="Q280" s="54">
        <f>INDEX('Antigo 2020 2'!N$5:N$857,MATCH($A280,('Atual 2021 1'!$Z$5:$Z$857),0))</f>
        <v>6</v>
      </c>
      <c r="R280" s="50" t="str">
        <f>INDEX('Atual 2021 1'!O$5:O$857,MATCH($A280,('Atual 2021 1'!$Z$5:$Z$857),0))</f>
        <v>Não</v>
      </c>
      <c r="S280" s="54" t="str">
        <f>INDEX('Antigo 2020 2'!O$5:O$857,MATCH($A280,('Atual 2021 1'!$Z$5:$Z$857),0))</f>
        <v>Não</v>
      </c>
      <c r="T280" s="53" t="e">
        <f>INDEX('Atual 2021 1'!P$5:P$857,MATCH($A280,('Atual 2021 1'!$Z$5:$Z$857),0))</f>
        <v>#DIV/0!</v>
      </c>
      <c r="U280" s="55">
        <f>INDEX('Antigo 2020 2'!P$5:P$857,MATCH($A280,('Atual 2021 1'!$Z$5:$Z$857),0))</f>
        <v>6.8850462730837576E-4</v>
      </c>
    </row>
    <row r="281" spans="1:21">
      <c r="A281" s="16">
        <v>278</v>
      </c>
      <c r="B281" s="51">
        <f>INDEX('Atual 2021 1'!X$5:X$857,MATCH($A281,('Atual 2021 1'!$Z$5:$Z$857),0))</f>
        <v>0</v>
      </c>
      <c r="C281" s="57" t="str">
        <f>INDEX('Atual 2021 1'!A$5:A$857,MATCH($A281,('Atual 2021 1'!$Z$5:$Z$857),0))</f>
        <v>Estrela do Sul</v>
      </c>
      <c r="D281" s="50">
        <f>INDEX('Atual 2021 1'!H$5:H$857,MATCH($A281,('Atual 2021 1'!$Z$5:$Z$857),0))</f>
        <v>580</v>
      </c>
      <c r="E281" s="54">
        <f>INDEX('Antigo 2020 2'!H$5:H$857,MATCH($A281,('Atual 2021 1'!$Z$5:$Z$857),0))</f>
        <v>570</v>
      </c>
      <c r="F281" s="50">
        <f>INDEX('Atual 2021 1'!I$5:I$857,MATCH($A281,('Atual 2021 1'!$Z$5:$Z$857),0))</f>
        <v>49</v>
      </c>
      <c r="G281" s="54">
        <f>INDEX('Antigo 2020 2'!I$5:I$857,MATCH($A281,('Atual 2021 1'!$Z$5:$Z$857),0))</f>
        <v>177</v>
      </c>
      <c r="H281" s="50">
        <f>INDEX('Atual 2021 1'!J$5:J$857,MATCH($A281,('Atual 2021 1'!$Z$5:$Z$857),0))</f>
        <v>0</v>
      </c>
      <c r="I281" s="54">
        <f>INDEX('Antigo 2020 2'!J$5:J$857,MATCH($A281,('Atual 2021 1'!$Z$5:$Z$857),0))</f>
        <v>0</v>
      </c>
      <c r="J281" s="50">
        <f>INDEX('Atual 2021 1'!K$5:K$857,MATCH($A281,('Atual 2021 1'!$Z$5:$Z$857),0))</f>
        <v>185</v>
      </c>
      <c r="K281" s="54">
        <f>INDEX('Antigo 2020 2'!K$5:K$857,MATCH($A281,('Atual 2021 1'!$Z$5:$Z$857),0))</f>
        <v>170</v>
      </c>
      <c r="L281" s="50">
        <f>INDEX('Atual 2021 1'!L$5:L$857,MATCH($A281,('Atual 2021 1'!$Z$5:$Z$857),0))</f>
        <v>0</v>
      </c>
      <c r="M281" s="54">
        <f>INDEX('Antigo 2020 2'!L$5:L$857,MATCH($A281,('Atual 2021 1'!$Z$5:$Z$857),0))</f>
        <v>0</v>
      </c>
      <c r="N281" s="50">
        <f>INDEX('Atual 2021 1'!M$5:M$857,MATCH($A281,('Atual 2021 1'!$Z$5:$Z$857),0))</f>
        <v>0</v>
      </c>
      <c r="O281" s="54">
        <f>INDEX('Antigo 2020 2'!M$5:M$857,MATCH($A281,('Atual 2021 1'!$Z$5:$Z$857),0))</f>
        <v>0</v>
      </c>
      <c r="P281" s="50">
        <f>INDEX('Atual 2021 1'!N$5:N$857,MATCH($A281,('Atual 2021 1'!$Z$5:$Z$857),0))</f>
        <v>0</v>
      </c>
      <c r="Q281" s="54">
        <f>INDEX('Antigo 2020 2'!N$5:N$857,MATCH($A281,('Atual 2021 1'!$Z$5:$Z$857),0))</f>
        <v>0</v>
      </c>
      <c r="R281" s="50" t="str">
        <f>INDEX('Atual 2021 1'!O$5:O$857,MATCH($A281,('Atual 2021 1'!$Z$5:$Z$857),0))</f>
        <v>Não</v>
      </c>
      <c r="S281" s="54" t="str">
        <f>INDEX('Antigo 2020 2'!O$5:O$857,MATCH($A281,('Atual 2021 1'!$Z$5:$Z$857),0))</f>
        <v>Não</v>
      </c>
      <c r="T281" s="53" t="e">
        <f>INDEX('Atual 2021 1'!P$5:P$857,MATCH($A281,('Atual 2021 1'!$Z$5:$Z$857),0))</f>
        <v>#DIV/0!</v>
      </c>
      <c r="U281" s="55">
        <f>INDEX('Antigo 2020 2'!P$5:P$857,MATCH($A281,('Atual 2021 1'!$Z$5:$Z$857),0))</f>
        <v>1.4060314886596488E-3</v>
      </c>
    </row>
    <row r="282" spans="1:21">
      <c r="A282" s="16">
        <v>279</v>
      </c>
      <c r="B282" s="51">
        <f>INDEX('Atual 2021 1'!X$5:X$857,MATCH($A282,('Atual 2021 1'!$Z$5:$Z$857),0))</f>
        <v>0</v>
      </c>
      <c r="C282" s="57" t="str">
        <f>INDEX('Atual 2021 1'!A$5:A$857,MATCH($A282,('Atual 2021 1'!$Z$5:$Z$857),0))</f>
        <v>Eugenópolis</v>
      </c>
      <c r="D282" s="50">
        <f>INDEX('Atual 2021 1'!H$5:H$857,MATCH($A282,('Atual 2021 1'!$Z$5:$Z$857),0))</f>
        <v>1980</v>
      </c>
      <c r="E282" s="54">
        <f>INDEX('Antigo 2020 2'!H$5:H$857,MATCH($A282,('Atual 2021 1'!$Z$5:$Z$857),0))</f>
        <v>1880</v>
      </c>
      <c r="F282" s="50">
        <f>INDEX('Atual 2021 1'!I$5:I$857,MATCH($A282,('Atual 2021 1'!$Z$5:$Z$857),0))</f>
        <v>255</v>
      </c>
      <c r="G282" s="54">
        <f>INDEX('Antigo 2020 2'!I$5:I$857,MATCH($A282,('Atual 2021 1'!$Z$5:$Z$857),0))</f>
        <v>432</v>
      </c>
      <c r="H282" s="50">
        <f>INDEX('Atual 2021 1'!J$5:J$857,MATCH($A282,('Atual 2021 1'!$Z$5:$Z$857),0))</f>
        <v>0</v>
      </c>
      <c r="I282" s="54">
        <f>INDEX('Antigo 2020 2'!J$5:J$857,MATCH($A282,('Atual 2021 1'!$Z$5:$Z$857),0))</f>
        <v>0</v>
      </c>
      <c r="J282" s="50">
        <f>INDEX('Atual 2021 1'!K$5:K$857,MATCH($A282,('Atual 2021 1'!$Z$5:$Z$857),0))</f>
        <v>630</v>
      </c>
      <c r="K282" s="54">
        <f>INDEX('Antigo 2020 2'!K$5:K$857,MATCH($A282,('Atual 2021 1'!$Z$5:$Z$857),0))</f>
        <v>2200</v>
      </c>
      <c r="L282" s="50">
        <f>INDEX('Atual 2021 1'!L$5:L$857,MATCH($A282,('Atual 2021 1'!$Z$5:$Z$857),0))</f>
        <v>470</v>
      </c>
      <c r="M282" s="54">
        <f>INDEX('Antigo 2020 2'!L$5:L$857,MATCH($A282,('Atual 2021 1'!$Z$5:$Z$857),0))</f>
        <v>1020</v>
      </c>
      <c r="N282" s="50">
        <f>INDEX('Atual 2021 1'!M$5:M$857,MATCH($A282,('Atual 2021 1'!$Z$5:$Z$857),0))</f>
        <v>430</v>
      </c>
      <c r="O282" s="54">
        <f>INDEX('Antigo 2020 2'!M$5:M$857,MATCH($A282,('Atual 2021 1'!$Z$5:$Z$857),0))</f>
        <v>850</v>
      </c>
      <c r="P282" s="50">
        <f>INDEX('Atual 2021 1'!N$5:N$857,MATCH($A282,('Atual 2021 1'!$Z$5:$Z$857),0))</f>
        <v>62</v>
      </c>
      <c r="Q282" s="54">
        <f>INDEX('Antigo 2020 2'!N$5:N$857,MATCH($A282,('Atual 2021 1'!$Z$5:$Z$857),0))</f>
        <v>80</v>
      </c>
      <c r="R282" s="50" t="str">
        <f>INDEX('Atual 2021 1'!O$5:O$857,MATCH($A282,('Atual 2021 1'!$Z$5:$Z$857),0))</f>
        <v>Sim</v>
      </c>
      <c r="S282" s="54" t="str">
        <f>INDEX('Antigo 2020 2'!O$5:O$857,MATCH($A282,('Atual 2021 1'!$Z$5:$Z$857),0))</f>
        <v>Sim</v>
      </c>
      <c r="T282" s="53" t="e">
        <f>INDEX('Atual 2021 1'!P$5:P$857,MATCH($A282,('Atual 2021 1'!$Z$5:$Z$857),0))</f>
        <v>#DIV/0!</v>
      </c>
      <c r="U282" s="55">
        <f>INDEX('Antigo 2020 2'!P$5:P$857,MATCH($A282,('Atual 2021 1'!$Z$5:$Z$857),0))</f>
        <v>2.6168923041566361E-3</v>
      </c>
    </row>
    <row r="283" spans="1:21">
      <c r="A283" s="16">
        <v>280</v>
      </c>
      <c r="B283" s="51">
        <f>INDEX('Atual 2021 1'!X$5:X$857,MATCH($A283,('Atual 2021 1'!$Z$5:$Z$857),0))</f>
        <v>0</v>
      </c>
      <c r="C283" s="57" t="str">
        <f>INDEX('Atual 2021 1'!A$5:A$857,MATCH($A283,('Atual 2021 1'!$Z$5:$Z$857),0))</f>
        <v>Ewbank da Câmara</v>
      </c>
      <c r="D283" s="50">
        <f>INDEX('Atual 2021 1'!H$5:H$857,MATCH($A283,('Atual 2021 1'!$Z$5:$Z$857),0))</f>
        <v>115</v>
      </c>
      <c r="E283" s="54">
        <f>INDEX('Antigo 2020 2'!H$5:H$857,MATCH($A283,('Atual 2021 1'!$Z$5:$Z$857),0))</f>
        <v>100</v>
      </c>
      <c r="F283" s="50">
        <f>INDEX('Atual 2021 1'!I$5:I$857,MATCH($A283,('Atual 2021 1'!$Z$5:$Z$857),0))</f>
        <v>0</v>
      </c>
      <c r="G283" s="54" t="str">
        <f>INDEX('Antigo 2020 2'!I$5:I$857,MATCH($A283,('Atual 2021 1'!$Z$5:$Z$857),0))</f>
        <v/>
      </c>
      <c r="H283" s="50">
        <f>INDEX('Atual 2021 1'!J$5:J$857,MATCH($A283,('Atual 2021 1'!$Z$5:$Z$857),0))</f>
        <v>0</v>
      </c>
      <c r="I283" s="54">
        <f>INDEX('Antigo 2020 2'!J$5:J$857,MATCH($A283,('Atual 2021 1'!$Z$5:$Z$857),0))</f>
        <v>0</v>
      </c>
      <c r="J283" s="50">
        <f>INDEX('Atual 2021 1'!K$5:K$857,MATCH($A283,('Atual 2021 1'!$Z$5:$Z$857),0))</f>
        <v>30</v>
      </c>
      <c r="K283" s="54">
        <f>INDEX('Antigo 2020 2'!K$5:K$857,MATCH($A283,('Atual 2021 1'!$Z$5:$Z$857),0))</f>
        <v>42</v>
      </c>
      <c r="L283" s="50">
        <f>INDEX('Atual 2021 1'!L$5:L$857,MATCH($A283,('Atual 2021 1'!$Z$5:$Z$857),0))</f>
        <v>0</v>
      </c>
      <c r="M283" s="54">
        <f>INDEX('Antigo 2020 2'!L$5:L$857,MATCH($A283,('Atual 2021 1'!$Z$5:$Z$857),0))</f>
        <v>0</v>
      </c>
      <c r="N283" s="50">
        <f>INDEX('Atual 2021 1'!M$5:M$857,MATCH($A283,('Atual 2021 1'!$Z$5:$Z$857),0))</f>
        <v>0</v>
      </c>
      <c r="O283" s="54">
        <f>INDEX('Antigo 2020 2'!M$5:M$857,MATCH($A283,('Atual 2021 1'!$Z$5:$Z$857),0))</f>
        <v>0</v>
      </c>
      <c r="P283" s="50">
        <f>INDEX('Atual 2021 1'!N$5:N$857,MATCH($A283,('Atual 2021 1'!$Z$5:$Z$857),0))</f>
        <v>0</v>
      </c>
      <c r="Q283" s="54">
        <f>INDEX('Antigo 2020 2'!N$5:N$857,MATCH($A283,('Atual 2021 1'!$Z$5:$Z$857),0))</f>
        <v>0</v>
      </c>
      <c r="R283" s="50" t="str">
        <f>INDEX('Atual 2021 1'!O$5:O$857,MATCH($A283,('Atual 2021 1'!$Z$5:$Z$857),0))</f>
        <v>Não</v>
      </c>
      <c r="S283" s="54" t="str">
        <f>INDEX('Antigo 2020 2'!O$5:O$857,MATCH($A283,('Atual 2021 1'!$Z$5:$Z$857),0))</f>
        <v>Não</v>
      </c>
      <c r="T283" s="53" t="e">
        <f>INDEX('Atual 2021 1'!P$5:P$857,MATCH($A283,('Atual 2021 1'!$Z$5:$Z$857),0))</f>
        <v>#DIV/0!</v>
      </c>
      <c r="U283" s="55">
        <f>INDEX('Antigo 2020 2'!P$5:P$857,MATCH($A283,('Atual 2021 1'!$Z$5:$Z$857),0))</f>
        <v>8.3847264596733113E-5</v>
      </c>
    </row>
    <row r="284" spans="1:21">
      <c r="A284" s="16">
        <v>281</v>
      </c>
      <c r="B284" s="51">
        <f>INDEX('Atual 2021 1'!X$5:X$857,MATCH($A284,('Atual 2021 1'!$Z$5:$Z$857),0))</f>
        <v>0</v>
      </c>
      <c r="C284" s="57" t="str">
        <f>INDEX('Atual 2021 1'!A$5:A$857,MATCH($A284,('Atual 2021 1'!$Z$5:$Z$857),0))</f>
        <v>Extrema</v>
      </c>
      <c r="D284" s="50">
        <f>INDEX('Atual 2021 1'!H$5:H$857,MATCH($A284,('Atual 2021 1'!$Z$5:$Z$857),0))</f>
        <v>225</v>
      </c>
      <c r="E284" s="54">
        <f>INDEX('Antigo 2020 2'!H$5:H$857,MATCH($A284,('Atual 2021 1'!$Z$5:$Z$857),0))</f>
        <v>260</v>
      </c>
      <c r="F284" s="50">
        <f>INDEX('Atual 2021 1'!I$5:I$857,MATCH($A284,('Atual 2021 1'!$Z$5:$Z$857),0))</f>
        <v>78</v>
      </c>
      <c r="G284" s="54">
        <f>INDEX('Antigo 2020 2'!I$5:I$857,MATCH($A284,('Atual 2021 1'!$Z$5:$Z$857),0))</f>
        <v>94</v>
      </c>
      <c r="H284" s="50">
        <f>INDEX('Atual 2021 1'!J$5:J$857,MATCH($A284,('Atual 2021 1'!$Z$5:$Z$857),0))</f>
        <v>0</v>
      </c>
      <c r="I284" s="54">
        <f>INDEX('Antigo 2020 2'!J$5:J$857,MATCH($A284,('Atual 2021 1'!$Z$5:$Z$857),0))</f>
        <v>0</v>
      </c>
      <c r="J284" s="50">
        <f>INDEX('Atual 2021 1'!K$5:K$857,MATCH($A284,('Atual 2021 1'!$Z$5:$Z$857),0))</f>
        <v>60</v>
      </c>
      <c r="K284" s="54">
        <f>INDEX('Antigo 2020 2'!K$5:K$857,MATCH($A284,('Atual 2021 1'!$Z$5:$Z$857),0))</f>
        <v>55</v>
      </c>
      <c r="L284" s="50">
        <f>INDEX('Atual 2021 1'!L$5:L$857,MATCH($A284,('Atual 2021 1'!$Z$5:$Z$857),0))</f>
        <v>0</v>
      </c>
      <c r="M284" s="54">
        <f>INDEX('Antigo 2020 2'!L$5:L$857,MATCH($A284,('Atual 2021 1'!$Z$5:$Z$857),0))</f>
        <v>60</v>
      </c>
      <c r="N284" s="50">
        <f>INDEX('Atual 2021 1'!M$5:M$857,MATCH($A284,('Atual 2021 1'!$Z$5:$Z$857),0))</f>
        <v>0</v>
      </c>
      <c r="O284" s="54">
        <f>INDEX('Antigo 2020 2'!M$5:M$857,MATCH($A284,('Atual 2021 1'!$Z$5:$Z$857),0))</f>
        <v>6</v>
      </c>
      <c r="P284" s="50">
        <f>INDEX('Atual 2021 1'!N$5:N$857,MATCH($A284,('Atual 2021 1'!$Z$5:$Z$857),0))</f>
        <v>30</v>
      </c>
      <c r="Q284" s="54">
        <f>INDEX('Antigo 2020 2'!N$5:N$857,MATCH($A284,('Atual 2021 1'!$Z$5:$Z$857),0))</f>
        <v>28</v>
      </c>
      <c r="R284" s="50" t="str">
        <f>INDEX('Atual 2021 1'!O$5:O$857,MATCH($A284,('Atual 2021 1'!$Z$5:$Z$857),0))</f>
        <v>Não</v>
      </c>
      <c r="S284" s="54" t="str">
        <f>INDEX('Antigo 2020 2'!O$5:O$857,MATCH($A284,('Atual 2021 1'!$Z$5:$Z$857),0))</f>
        <v>Não</v>
      </c>
      <c r="T284" s="53" t="e">
        <f>INDEX('Atual 2021 1'!P$5:P$857,MATCH($A284,('Atual 2021 1'!$Z$5:$Z$857),0))</f>
        <v>#DIV/0!</v>
      </c>
      <c r="U284" s="55">
        <f>INDEX('Antigo 2020 2'!P$5:P$857,MATCH($A284,('Atual 2021 1'!$Z$5:$Z$857),0))</f>
        <v>2.7708562388250647E-4</v>
      </c>
    </row>
    <row r="285" spans="1:21">
      <c r="A285" s="16">
        <v>282</v>
      </c>
      <c r="B285" s="51">
        <f>INDEX('Atual 2021 1'!X$5:X$857,MATCH($A285,('Atual 2021 1'!$Z$5:$Z$857),0))</f>
        <v>0</v>
      </c>
      <c r="C285" s="57" t="str">
        <f>INDEX('Atual 2021 1'!A$5:A$857,MATCH($A285,('Atual 2021 1'!$Z$5:$Z$857),0))</f>
        <v>Fama</v>
      </c>
      <c r="D285" s="50">
        <f>INDEX('Atual 2021 1'!H$5:H$857,MATCH($A285,('Atual 2021 1'!$Z$5:$Z$857),0))</f>
        <v>293</v>
      </c>
      <c r="E285" s="54">
        <f>INDEX('Antigo 2020 2'!H$5:H$857,MATCH($A285,('Atual 2021 1'!$Z$5:$Z$857),0))</f>
        <v>293</v>
      </c>
      <c r="F285" s="50">
        <f>INDEX('Atual 2021 1'!I$5:I$857,MATCH($A285,('Atual 2021 1'!$Z$5:$Z$857),0))</f>
        <v>87</v>
      </c>
      <c r="G285" s="54">
        <f>INDEX('Antigo 2020 2'!I$5:I$857,MATCH($A285,('Atual 2021 1'!$Z$5:$Z$857),0))</f>
        <v>164</v>
      </c>
      <c r="H285" s="50">
        <f>INDEX('Atual 2021 1'!J$5:J$857,MATCH($A285,('Atual 2021 1'!$Z$5:$Z$857),0))</f>
        <v>0</v>
      </c>
      <c r="I285" s="54">
        <f>INDEX('Antigo 2020 2'!J$5:J$857,MATCH($A285,('Atual 2021 1'!$Z$5:$Z$857),0))</f>
        <v>0</v>
      </c>
      <c r="J285" s="50">
        <f>INDEX('Atual 2021 1'!K$5:K$857,MATCH($A285,('Atual 2021 1'!$Z$5:$Z$857),0))</f>
        <v>0</v>
      </c>
      <c r="K285" s="54">
        <f>INDEX('Antigo 2020 2'!K$5:K$857,MATCH($A285,('Atual 2021 1'!$Z$5:$Z$857),0))</f>
        <v>0</v>
      </c>
      <c r="L285" s="50">
        <f>INDEX('Atual 2021 1'!L$5:L$857,MATCH($A285,('Atual 2021 1'!$Z$5:$Z$857),0))</f>
        <v>0</v>
      </c>
      <c r="M285" s="54">
        <f>INDEX('Antigo 2020 2'!L$5:L$857,MATCH($A285,('Atual 2021 1'!$Z$5:$Z$857),0))</f>
        <v>0</v>
      </c>
      <c r="N285" s="50">
        <f>INDEX('Atual 2021 1'!M$5:M$857,MATCH($A285,('Atual 2021 1'!$Z$5:$Z$857),0))</f>
        <v>0</v>
      </c>
      <c r="O285" s="54">
        <f>INDEX('Antigo 2020 2'!M$5:M$857,MATCH($A285,('Atual 2021 1'!$Z$5:$Z$857),0))</f>
        <v>0</v>
      </c>
      <c r="P285" s="50">
        <f>INDEX('Atual 2021 1'!N$5:N$857,MATCH($A285,('Atual 2021 1'!$Z$5:$Z$857),0))</f>
        <v>7</v>
      </c>
      <c r="Q285" s="54">
        <f>INDEX('Antigo 2020 2'!N$5:N$857,MATCH($A285,('Atual 2021 1'!$Z$5:$Z$857),0))</f>
        <v>7</v>
      </c>
      <c r="R285" s="50" t="str">
        <f>INDEX('Atual 2021 1'!O$5:O$857,MATCH($A285,('Atual 2021 1'!$Z$5:$Z$857),0))</f>
        <v>Não</v>
      </c>
      <c r="S285" s="54" t="str">
        <f>INDEX('Antigo 2020 2'!O$5:O$857,MATCH($A285,('Atual 2021 1'!$Z$5:$Z$857),0))</f>
        <v>Não</v>
      </c>
      <c r="T285" s="53" t="e">
        <f>INDEX('Atual 2021 1'!P$5:P$857,MATCH($A285,('Atual 2021 1'!$Z$5:$Z$857),0))</f>
        <v>#DIV/0!</v>
      </c>
      <c r="U285" s="55">
        <f>INDEX('Antigo 2020 2'!P$5:P$857,MATCH($A285,('Atual 2021 1'!$Z$5:$Z$857),0))</f>
        <v>2.1059771596877938E-4</v>
      </c>
    </row>
    <row r="286" spans="1:21">
      <c r="A286" s="16">
        <v>283</v>
      </c>
      <c r="B286" s="51">
        <f>INDEX('Atual 2021 1'!X$5:X$857,MATCH($A286,('Atual 2021 1'!$Z$5:$Z$857),0))</f>
        <v>0</v>
      </c>
      <c r="C286" s="57" t="str">
        <f>INDEX('Atual 2021 1'!A$5:A$857,MATCH($A286,('Atual 2021 1'!$Z$5:$Z$857),0))</f>
        <v>Faria Lemos</v>
      </c>
      <c r="D286" s="50">
        <f>INDEX('Atual 2021 1'!H$5:H$857,MATCH($A286,('Atual 2021 1'!$Z$5:$Z$857),0))</f>
        <v>180</v>
      </c>
      <c r="E286" s="54">
        <f>INDEX('Antigo 2020 2'!H$5:H$857,MATCH($A286,('Atual 2021 1'!$Z$5:$Z$857),0))</f>
        <v>180</v>
      </c>
      <c r="F286" s="50">
        <f>INDEX('Atual 2021 1'!I$5:I$857,MATCH($A286,('Atual 2021 1'!$Z$5:$Z$857),0))</f>
        <v>79</v>
      </c>
      <c r="G286" s="54">
        <f>INDEX('Antigo 2020 2'!I$5:I$857,MATCH($A286,('Atual 2021 1'!$Z$5:$Z$857),0))</f>
        <v>172</v>
      </c>
      <c r="H286" s="50">
        <f>INDEX('Atual 2021 1'!J$5:J$857,MATCH($A286,('Atual 2021 1'!$Z$5:$Z$857),0))</f>
        <v>0</v>
      </c>
      <c r="I286" s="54">
        <f>INDEX('Antigo 2020 2'!J$5:J$857,MATCH($A286,('Atual 2021 1'!$Z$5:$Z$857),0))</f>
        <v>0</v>
      </c>
      <c r="J286" s="50">
        <f>INDEX('Atual 2021 1'!K$5:K$857,MATCH($A286,('Atual 2021 1'!$Z$5:$Z$857),0))</f>
        <v>45</v>
      </c>
      <c r="K286" s="54">
        <f>INDEX('Antigo 2020 2'!K$5:K$857,MATCH($A286,('Atual 2021 1'!$Z$5:$Z$857),0))</f>
        <v>86</v>
      </c>
      <c r="L286" s="50">
        <f>INDEX('Atual 2021 1'!L$5:L$857,MATCH($A286,('Atual 2021 1'!$Z$5:$Z$857),0))</f>
        <v>0</v>
      </c>
      <c r="M286" s="54">
        <f>INDEX('Antigo 2020 2'!L$5:L$857,MATCH($A286,('Atual 2021 1'!$Z$5:$Z$857),0))</f>
        <v>0</v>
      </c>
      <c r="N286" s="50">
        <f>INDEX('Atual 2021 1'!M$5:M$857,MATCH($A286,('Atual 2021 1'!$Z$5:$Z$857),0))</f>
        <v>0</v>
      </c>
      <c r="O286" s="54">
        <f>INDEX('Antigo 2020 2'!M$5:M$857,MATCH($A286,('Atual 2021 1'!$Z$5:$Z$857),0))</f>
        <v>0</v>
      </c>
      <c r="P286" s="50">
        <f>INDEX('Atual 2021 1'!N$5:N$857,MATCH($A286,('Atual 2021 1'!$Z$5:$Z$857),0))</f>
        <v>0</v>
      </c>
      <c r="Q286" s="54">
        <f>INDEX('Antigo 2020 2'!N$5:N$857,MATCH($A286,('Atual 2021 1'!$Z$5:$Z$857),0))</f>
        <v>0</v>
      </c>
      <c r="R286" s="50" t="str">
        <f>INDEX('Atual 2021 1'!O$5:O$857,MATCH($A286,('Atual 2021 1'!$Z$5:$Z$857),0))</f>
        <v>Não</v>
      </c>
      <c r="S286" s="54" t="str">
        <f>INDEX('Antigo 2020 2'!O$5:O$857,MATCH($A286,('Atual 2021 1'!$Z$5:$Z$857),0))</f>
        <v>Não</v>
      </c>
      <c r="T286" s="53" t="e">
        <f>INDEX('Atual 2021 1'!P$5:P$857,MATCH($A286,('Atual 2021 1'!$Z$5:$Z$857),0))</f>
        <v>#DIV/0!</v>
      </c>
      <c r="U286" s="55">
        <f>INDEX('Antigo 2020 2'!P$5:P$857,MATCH($A286,('Atual 2021 1'!$Z$5:$Z$857),0))</f>
        <v>3.4974687781401891E-4</v>
      </c>
    </row>
    <row r="287" spans="1:21">
      <c r="A287" s="16">
        <v>284</v>
      </c>
      <c r="B287" s="51">
        <f>INDEX('Atual 2021 1'!X$5:X$857,MATCH($A287,('Atual 2021 1'!$Z$5:$Z$857),0))</f>
        <v>0</v>
      </c>
      <c r="C287" s="57" t="str">
        <f>INDEX('Atual 2021 1'!A$5:A$857,MATCH($A287,('Atual 2021 1'!$Z$5:$Z$857),0))</f>
        <v>Felício dos Santos</v>
      </c>
      <c r="D287" s="50">
        <f>INDEX('Atual 2021 1'!H$5:H$857,MATCH($A287,('Atual 2021 1'!$Z$5:$Z$857),0))</f>
        <v>800</v>
      </c>
      <c r="E287" s="54">
        <f>INDEX('Antigo 2020 2'!H$5:H$857,MATCH($A287,('Atual 2021 1'!$Z$5:$Z$857),0))</f>
        <v>800</v>
      </c>
      <c r="F287" s="50">
        <f>INDEX('Atual 2021 1'!I$5:I$857,MATCH($A287,('Atual 2021 1'!$Z$5:$Z$857),0))</f>
        <v>0</v>
      </c>
      <c r="G287" s="54">
        <f>INDEX('Antigo 2020 2'!I$5:I$857,MATCH($A287,('Atual 2021 1'!$Z$5:$Z$857),0))</f>
        <v>441</v>
      </c>
      <c r="H287" s="50">
        <f>INDEX('Atual 2021 1'!J$5:J$857,MATCH($A287,('Atual 2021 1'!$Z$5:$Z$857),0))</f>
        <v>0</v>
      </c>
      <c r="I287" s="54">
        <f>INDEX('Antigo 2020 2'!J$5:J$857,MATCH($A287,('Atual 2021 1'!$Z$5:$Z$857),0))</f>
        <v>0</v>
      </c>
      <c r="J287" s="50">
        <f>INDEX('Atual 2021 1'!K$5:K$857,MATCH($A287,('Atual 2021 1'!$Z$5:$Z$857),0))</f>
        <v>0</v>
      </c>
      <c r="K287" s="54">
        <f>INDEX('Antigo 2020 2'!K$5:K$857,MATCH($A287,('Atual 2021 1'!$Z$5:$Z$857),0))</f>
        <v>500</v>
      </c>
      <c r="L287" s="50">
        <f>INDEX('Atual 2021 1'!L$5:L$857,MATCH($A287,('Atual 2021 1'!$Z$5:$Z$857),0))</f>
        <v>0</v>
      </c>
      <c r="M287" s="54">
        <f>INDEX('Antigo 2020 2'!L$5:L$857,MATCH($A287,('Atual 2021 1'!$Z$5:$Z$857),0))</f>
        <v>100</v>
      </c>
      <c r="N287" s="50">
        <f>INDEX('Atual 2021 1'!M$5:M$857,MATCH($A287,('Atual 2021 1'!$Z$5:$Z$857),0))</f>
        <v>0</v>
      </c>
      <c r="O287" s="54">
        <f>INDEX('Antigo 2020 2'!M$5:M$857,MATCH($A287,('Atual 2021 1'!$Z$5:$Z$857),0))</f>
        <v>200</v>
      </c>
      <c r="P287" s="50">
        <f>INDEX('Atual 2021 1'!N$5:N$857,MATCH($A287,('Atual 2021 1'!$Z$5:$Z$857),0))</f>
        <v>50</v>
      </c>
      <c r="Q287" s="54">
        <f>INDEX('Antigo 2020 2'!N$5:N$857,MATCH($A287,('Atual 2021 1'!$Z$5:$Z$857),0))</f>
        <v>50</v>
      </c>
      <c r="R287" s="50" t="str">
        <f>INDEX('Atual 2021 1'!O$5:O$857,MATCH($A287,('Atual 2021 1'!$Z$5:$Z$857),0))</f>
        <v>Sim</v>
      </c>
      <c r="S287" s="54" t="str">
        <f>INDEX('Antigo 2020 2'!O$5:O$857,MATCH($A287,('Atual 2021 1'!$Z$5:$Z$857),0))</f>
        <v>Sim</v>
      </c>
      <c r="T287" s="53" t="e">
        <f>INDEX('Atual 2021 1'!P$5:P$857,MATCH($A287,('Atual 2021 1'!$Z$5:$Z$857),0))</f>
        <v>#DIV/0!</v>
      </c>
      <c r="U287" s="55">
        <f>INDEX('Antigo 2020 2'!P$5:P$857,MATCH($A287,('Atual 2021 1'!$Z$5:$Z$857),0))</f>
        <v>8.5088546670034396E-4</v>
      </c>
    </row>
    <row r="288" spans="1:21">
      <c r="A288" s="16">
        <v>285</v>
      </c>
      <c r="B288" s="51">
        <f>INDEX('Atual 2021 1'!X$5:X$857,MATCH($A288,('Atual 2021 1'!$Z$5:$Z$857),0))</f>
        <v>0</v>
      </c>
      <c r="C288" s="57" t="str">
        <f>INDEX('Atual 2021 1'!A$5:A$857,MATCH($A288,('Atual 2021 1'!$Z$5:$Z$857),0))</f>
        <v>Felisburgo</v>
      </c>
      <c r="D288" s="50">
        <f>INDEX('Atual 2021 1'!H$5:H$857,MATCH($A288,('Atual 2021 1'!$Z$5:$Z$857),0))</f>
        <v>1515</v>
      </c>
      <c r="E288" s="54">
        <f>INDEX('Antigo 2020 2'!H$5:H$857,MATCH($A288,('Atual 2021 1'!$Z$5:$Z$857),0))</f>
        <v>1050</v>
      </c>
      <c r="F288" s="50">
        <f>INDEX('Atual 2021 1'!I$5:I$857,MATCH($A288,('Atual 2021 1'!$Z$5:$Z$857),0))</f>
        <v>273</v>
      </c>
      <c r="G288" s="54">
        <f>INDEX('Antigo 2020 2'!I$5:I$857,MATCH($A288,('Atual 2021 1'!$Z$5:$Z$857),0))</f>
        <v>701</v>
      </c>
      <c r="H288" s="50">
        <f>INDEX('Atual 2021 1'!J$5:J$857,MATCH($A288,('Atual 2021 1'!$Z$5:$Z$857),0))</f>
        <v>0</v>
      </c>
      <c r="I288" s="54">
        <f>INDEX('Antigo 2020 2'!J$5:J$857,MATCH($A288,('Atual 2021 1'!$Z$5:$Z$857),0))</f>
        <v>0</v>
      </c>
      <c r="J288" s="50">
        <f>INDEX('Atual 2021 1'!K$5:K$857,MATCH($A288,('Atual 2021 1'!$Z$5:$Z$857),0))</f>
        <v>250</v>
      </c>
      <c r="K288" s="54">
        <f>INDEX('Antigo 2020 2'!K$5:K$857,MATCH($A288,('Atual 2021 1'!$Z$5:$Z$857),0))</f>
        <v>450</v>
      </c>
      <c r="L288" s="50">
        <f>INDEX('Atual 2021 1'!L$5:L$857,MATCH($A288,('Atual 2021 1'!$Z$5:$Z$857),0))</f>
        <v>50</v>
      </c>
      <c r="M288" s="54">
        <f>INDEX('Antigo 2020 2'!L$5:L$857,MATCH($A288,('Atual 2021 1'!$Z$5:$Z$857),0))</f>
        <v>250</v>
      </c>
      <c r="N288" s="50">
        <f>INDEX('Atual 2021 1'!M$5:M$857,MATCH($A288,('Atual 2021 1'!$Z$5:$Z$857),0))</f>
        <v>20</v>
      </c>
      <c r="O288" s="54">
        <f>INDEX('Antigo 2020 2'!M$5:M$857,MATCH($A288,('Atual 2021 1'!$Z$5:$Z$857),0))</f>
        <v>50</v>
      </c>
      <c r="P288" s="50">
        <f>INDEX('Atual 2021 1'!N$5:N$857,MATCH($A288,('Atual 2021 1'!$Z$5:$Z$857),0))</f>
        <v>400</v>
      </c>
      <c r="Q288" s="54">
        <f>INDEX('Antigo 2020 2'!N$5:N$857,MATCH($A288,('Atual 2021 1'!$Z$5:$Z$857),0))</f>
        <v>350</v>
      </c>
      <c r="R288" s="50" t="str">
        <f>INDEX('Atual 2021 1'!O$5:O$857,MATCH($A288,('Atual 2021 1'!$Z$5:$Z$857),0))</f>
        <v>Sim</v>
      </c>
      <c r="S288" s="54" t="str">
        <f>INDEX('Antigo 2020 2'!O$5:O$857,MATCH($A288,('Atual 2021 1'!$Z$5:$Z$857),0))</f>
        <v>Sim</v>
      </c>
      <c r="T288" s="53" t="e">
        <f>INDEX('Atual 2021 1'!P$5:P$857,MATCH($A288,('Atual 2021 1'!$Z$5:$Z$857),0))</f>
        <v>#DIV/0!</v>
      </c>
      <c r="U288" s="55">
        <f>INDEX('Antigo 2020 2'!P$5:P$857,MATCH($A288,('Atual 2021 1'!$Z$5:$Z$857),0))</f>
        <v>2.2109929502942124E-3</v>
      </c>
    </row>
    <row r="289" spans="1:21">
      <c r="A289" s="16">
        <v>286</v>
      </c>
      <c r="B289" s="51">
        <f>INDEX('Atual 2021 1'!X$5:X$857,MATCH($A289,('Atual 2021 1'!$Z$5:$Z$857),0))</f>
        <v>0</v>
      </c>
      <c r="C289" s="57" t="str">
        <f>INDEX('Atual 2021 1'!A$5:A$857,MATCH($A289,('Atual 2021 1'!$Z$5:$Z$857),0))</f>
        <v>Felixlândia</v>
      </c>
      <c r="D289" s="50">
        <f>INDEX('Atual 2021 1'!H$5:H$857,MATCH($A289,('Atual 2021 1'!$Z$5:$Z$857),0))</f>
        <v>652</v>
      </c>
      <c r="E289" s="54">
        <f>INDEX('Antigo 2020 2'!H$5:H$857,MATCH($A289,('Atual 2021 1'!$Z$5:$Z$857),0))</f>
        <v>652</v>
      </c>
      <c r="F289" s="50">
        <f>INDEX('Atual 2021 1'!I$5:I$857,MATCH($A289,('Atual 2021 1'!$Z$5:$Z$857),0))</f>
        <v>101</v>
      </c>
      <c r="G289" s="54">
        <f>INDEX('Antigo 2020 2'!I$5:I$857,MATCH($A289,('Atual 2021 1'!$Z$5:$Z$857),0))</f>
        <v>123</v>
      </c>
      <c r="H289" s="50">
        <f>INDEX('Atual 2021 1'!J$5:J$857,MATCH($A289,('Atual 2021 1'!$Z$5:$Z$857),0))</f>
        <v>0</v>
      </c>
      <c r="I289" s="54">
        <f>INDEX('Antigo 2020 2'!J$5:J$857,MATCH($A289,('Atual 2021 1'!$Z$5:$Z$857),0))</f>
        <v>0</v>
      </c>
      <c r="J289" s="50">
        <f>INDEX('Atual 2021 1'!K$5:K$857,MATCH($A289,('Atual 2021 1'!$Z$5:$Z$857),0))</f>
        <v>0</v>
      </c>
      <c r="K289" s="54">
        <f>INDEX('Antigo 2020 2'!K$5:K$857,MATCH($A289,('Atual 2021 1'!$Z$5:$Z$857),0))</f>
        <v>0</v>
      </c>
      <c r="L289" s="50">
        <f>INDEX('Atual 2021 1'!L$5:L$857,MATCH($A289,('Atual 2021 1'!$Z$5:$Z$857),0))</f>
        <v>0</v>
      </c>
      <c r="M289" s="54">
        <f>INDEX('Antigo 2020 2'!L$5:L$857,MATCH($A289,('Atual 2021 1'!$Z$5:$Z$857),0))</f>
        <v>0</v>
      </c>
      <c r="N289" s="50">
        <f>INDEX('Atual 2021 1'!M$5:M$857,MATCH($A289,('Atual 2021 1'!$Z$5:$Z$857),0))</f>
        <v>0</v>
      </c>
      <c r="O289" s="54">
        <f>INDEX('Antigo 2020 2'!M$5:M$857,MATCH($A289,('Atual 2021 1'!$Z$5:$Z$857),0))</f>
        <v>0</v>
      </c>
      <c r="P289" s="50">
        <f>INDEX('Atual 2021 1'!N$5:N$857,MATCH($A289,('Atual 2021 1'!$Z$5:$Z$857),0))</f>
        <v>63</v>
      </c>
      <c r="Q289" s="54">
        <f>INDEX('Antigo 2020 2'!N$5:N$857,MATCH($A289,('Atual 2021 1'!$Z$5:$Z$857),0))</f>
        <v>60</v>
      </c>
      <c r="R289" s="50" t="str">
        <f>INDEX('Atual 2021 1'!O$5:O$857,MATCH($A289,('Atual 2021 1'!$Z$5:$Z$857),0))</f>
        <v>Sim</v>
      </c>
      <c r="S289" s="54" t="str">
        <f>INDEX('Antigo 2020 2'!O$5:O$857,MATCH($A289,('Atual 2021 1'!$Z$5:$Z$857),0))</f>
        <v>Sim</v>
      </c>
      <c r="T289" s="53" t="e">
        <f>INDEX('Atual 2021 1'!P$5:P$857,MATCH($A289,('Atual 2021 1'!$Z$5:$Z$857),0))</f>
        <v>#DIV/0!</v>
      </c>
      <c r="U289" s="55">
        <f>INDEX('Antigo 2020 2'!P$5:P$857,MATCH($A289,('Atual 2021 1'!$Z$5:$Z$857),0))</f>
        <v>1.2795103955506382E-3</v>
      </c>
    </row>
    <row r="290" spans="1:21">
      <c r="A290" s="16">
        <v>287</v>
      </c>
      <c r="B290" s="51">
        <f>INDEX('Atual 2021 1'!X$5:X$857,MATCH($A290,('Atual 2021 1'!$Z$5:$Z$857),0))</f>
        <v>0</v>
      </c>
      <c r="C290" s="57" t="str">
        <f>INDEX('Atual 2021 1'!A$5:A$857,MATCH($A290,('Atual 2021 1'!$Z$5:$Z$857),0))</f>
        <v>Fernandes Tourinho</v>
      </c>
      <c r="D290" s="50">
        <f>INDEX('Atual 2021 1'!H$5:H$857,MATCH($A290,('Atual 2021 1'!$Z$5:$Z$857),0))</f>
        <v>123</v>
      </c>
      <c r="E290" s="54">
        <f>INDEX('Antigo 2020 2'!H$5:H$857,MATCH($A290,('Atual 2021 1'!$Z$5:$Z$857),0))</f>
        <v>130</v>
      </c>
      <c r="F290" s="50">
        <f>INDEX('Atual 2021 1'!I$5:I$857,MATCH($A290,('Atual 2021 1'!$Z$5:$Z$857),0))</f>
        <v>0</v>
      </c>
      <c r="G290" s="54" t="str">
        <f>INDEX('Antigo 2020 2'!I$5:I$857,MATCH($A290,('Atual 2021 1'!$Z$5:$Z$857),0))</f>
        <v/>
      </c>
      <c r="H290" s="50">
        <f>INDEX('Atual 2021 1'!J$5:J$857,MATCH($A290,('Atual 2021 1'!$Z$5:$Z$857),0))</f>
        <v>0</v>
      </c>
      <c r="I290" s="54">
        <f>INDEX('Antigo 2020 2'!J$5:J$857,MATCH($A290,('Atual 2021 1'!$Z$5:$Z$857),0))</f>
        <v>0</v>
      </c>
      <c r="J290" s="50">
        <f>INDEX('Atual 2021 1'!K$5:K$857,MATCH($A290,('Atual 2021 1'!$Z$5:$Z$857),0))</f>
        <v>0</v>
      </c>
      <c r="K290" s="54">
        <f>INDEX('Antigo 2020 2'!K$5:K$857,MATCH($A290,('Atual 2021 1'!$Z$5:$Z$857),0))</f>
        <v>0</v>
      </c>
      <c r="L290" s="50">
        <f>INDEX('Atual 2021 1'!L$5:L$857,MATCH($A290,('Atual 2021 1'!$Z$5:$Z$857),0))</f>
        <v>0</v>
      </c>
      <c r="M290" s="54">
        <f>INDEX('Antigo 2020 2'!L$5:L$857,MATCH($A290,('Atual 2021 1'!$Z$5:$Z$857),0))</f>
        <v>0</v>
      </c>
      <c r="N290" s="50">
        <f>INDEX('Atual 2021 1'!M$5:M$857,MATCH($A290,('Atual 2021 1'!$Z$5:$Z$857),0))</f>
        <v>0</v>
      </c>
      <c r="O290" s="54">
        <f>INDEX('Antigo 2020 2'!M$5:M$857,MATCH($A290,('Atual 2021 1'!$Z$5:$Z$857),0))</f>
        <v>0</v>
      </c>
      <c r="P290" s="50">
        <f>INDEX('Atual 2021 1'!N$5:N$857,MATCH($A290,('Atual 2021 1'!$Z$5:$Z$857),0))</f>
        <v>0</v>
      </c>
      <c r="Q290" s="54">
        <f>INDEX('Antigo 2020 2'!N$5:N$857,MATCH($A290,('Atual 2021 1'!$Z$5:$Z$857),0))</f>
        <v>0</v>
      </c>
      <c r="R290" s="50" t="str">
        <f>INDEX('Atual 2021 1'!O$5:O$857,MATCH($A290,('Atual 2021 1'!$Z$5:$Z$857),0))</f>
        <v>Não</v>
      </c>
      <c r="S290" s="54" t="str">
        <f>INDEX('Antigo 2020 2'!O$5:O$857,MATCH($A290,('Atual 2021 1'!$Z$5:$Z$857),0))</f>
        <v>Não</v>
      </c>
      <c r="T290" s="53" t="e">
        <f>INDEX('Atual 2021 1'!P$5:P$857,MATCH($A290,('Atual 2021 1'!$Z$5:$Z$857),0))</f>
        <v>#DIV/0!</v>
      </c>
      <c r="U290" s="55">
        <f>INDEX('Antigo 2020 2'!P$5:P$857,MATCH($A290,('Atual 2021 1'!$Z$5:$Z$857),0))</f>
        <v>1.0272551371834486E-4</v>
      </c>
    </row>
    <row r="291" spans="1:21">
      <c r="A291" s="16">
        <v>288</v>
      </c>
      <c r="B291" s="51">
        <f>INDEX('Atual 2021 1'!X$5:X$857,MATCH($A291,('Atual 2021 1'!$Z$5:$Z$857),0))</f>
        <v>0</v>
      </c>
      <c r="C291" s="57" t="str">
        <f>INDEX('Atual 2021 1'!A$5:A$857,MATCH($A291,('Atual 2021 1'!$Z$5:$Z$857),0))</f>
        <v>Ferros</v>
      </c>
      <c r="D291" s="50">
        <f>INDEX('Atual 2021 1'!H$5:H$857,MATCH($A291,('Atual 2021 1'!$Z$5:$Z$857),0))</f>
        <v>480</v>
      </c>
      <c r="E291" s="54">
        <f>INDEX('Antigo 2020 2'!H$5:H$857,MATCH($A291,('Atual 2021 1'!$Z$5:$Z$857),0))</f>
        <v>480</v>
      </c>
      <c r="F291" s="50">
        <f>INDEX('Atual 2021 1'!I$5:I$857,MATCH($A291,('Atual 2021 1'!$Z$5:$Z$857),0))</f>
        <v>51</v>
      </c>
      <c r="G291" s="54">
        <f>INDEX('Antigo 2020 2'!I$5:I$857,MATCH($A291,('Atual 2021 1'!$Z$5:$Z$857),0))</f>
        <v>130</v>
      </c>
      <c r="H291" s="50">
        <f>INDEX('Atual 2021 1'!J$5:J$857,MATCH($A291,('Atual 2021 1'!$Z$5:$Z$857),0))</f>
        <v>0</v>
      </c>
      <c r="I291" s="54">
        <f>INDEX('Antigo 2020 2'!J$5:J$857,MATCH($A291,('Atual 2021 1'!$Z$5:$Z$857),0))</f>
        <v>0</v>
      </c>
      <c r="J291" s="50">
        <f>INDEX('Atual 2021 1'!K$5:K$857,MATCH($A291,('Atual 2021 1'!$Z$5:$Z$857),0))</f>
        <v>250</v>
      </c>
      <c r="K291" s="54">
        <f>INDEX('Antigo 2020 2'!K$5:K$857,MATCH($A291,('Atual 2021 1'!$Z$5:$Z$857),0))</f>
        <v>285</v>
      </c>
      <c r="L291" s="50">
        <f>INDEX('Atual 2021 1'!L$5:L$857,MATCH($A291,('Atual 2021 1'!$Z$5:$Z$857),0))</f>
        <v>0</v>
      </c>
      <c r="M291" s="54">
        <f>INDEX('Antigo 2020 2'!L$5:L$857,MATCH($A291,('Atual 2021 1'!$Z$5:$Z$857),0))</f>
        <v>0</v>
      </c>
      <c r="N291" s="50">
        <f>INDEX('Atual 2021 1'!M$5:M$857,MATCH($A291,('Atual 2021 1'!$Z$5:$Z$857),0))</f>
        <v>10</v>
      </c>
      <c r="O291" s="54">
        <f>INDEX('Antigo 2020 2'!M$5:M$857,MATCH($A291,('Atual 2021 1'!$Z$5:$Z$857),0))</f>
        <v>0</v>
      </c>
      <c r="P291" s="50">
        <f>INDEX('Atual 2021 1'!N$5:N$857,MATCH($A291,('Atual 2021 1'!$Z$5:$Z$857),0))</f>
        <v>30</v>
      </c>
      <c r="Q291" s="54">
        <f>INDEX('Antigo 2020 2'!N$5:N$857,MATCH($A291,('Atual 2021 1'!$Z$5:$Z$857),0))</f>
        <v>30</v>
      </c>
      <c r="R291" s="50" t="str">
        <f>INDEX('Atual 2021 1'!O$5:O$857,MATCH($A291,('Atual 2021 1'!$Z$5:$Z$857),0))</f>
        <v>Sim</v>
      </c>
      <c r="S291" s="54" t="str">
        <f>INDEX('Antigo 2020 2'!O$5:O$857,MATCH($A291,('Atual 2021 1'!$Z$5:$Z$857),0))</f>
        <v>Sim</v>
      </c>
      <c r="T291" s="53" t="e">
        <f>INDEX('Atual 2021 1'!P$5:P$857,MATCH($A291,('Atual 2021 1'!$Z$5:$Z$857),0))</f>
        <v>#DIV/0!</v>
      </c>
      <c r="U291" s="55">
        <f>INDEX('Antigo 2020 2'!P$5:P$857,MATCH($A291,('Atual 2021 1'!$Z$5:$Z$857),0))</f>
        <v>1.1018573280762618E-3</v>
      </c>
    </row>
    <row r="292" spans="1:21">
      <c r="A292" s="16">
        <v>289</v>
      </c>
      <c r="B292" s="51">
        <f>INDEX('Atual 2021 1'!X$5:X$857,MATCH($A292,('Atual 2021 1'!$Z$5:$Z$857),0))</f>
        <v>0</v>
      </c>
      <c r="C292" s="57" t="str">
        <f>INDEX('Atual 2021 1'!A$5:A$857,MATCH($A292,('Atual 2021 1'!$Z$5:$Z$857),0))</f>
        <v>Fervedouro</v>
      </c>
      <c r="D292" s="50">
        <f>INDEX('Atual 2021 1'!H$5:H$857,MATCH($A292,('Atual 2021 1'!$Z$5:$Z$857),0))</f>
        <v>1420</v>
      </c>
      <c r="E292" s="54">
        <f>INDEX('Antigo 2020 2'!H$5:H$857,MATCH($A292,('Atual 2021 1'!$Z$5:$Z$857),0))</f>
        <v>2739</v>
      </c>
      <c r="F292" s="50">
        <f>INDEX('Atual 2021 1'!I$5:I$857,MATCH($A292,('Atual 2021 1'!$Z$5:$Z$857),0))</f>
        <v>280</v>
      </c>
      <c r="G292" s="54">
        <f>INDEX('Antigo 2020 2'!I$5:I$857,MATCH($A292,('Atual 2021 1'!$Z$5:$Z$857),0))</f>
        <v>412</v>
      </c>
      <c r="H292" s="50">
        <f>INDEX('Atual 2021 1'!J$5:J$857,MATCH($A292,('Atual 2021 1'!$Z$5:$Z$857),0))</f>
        <v>0</v>
      </c>
      <c r="I292" s="54">
        <f>INDEX('Antigo 2020 2'!J$5:J$857,MATCH($A292,('Atual 2021 1'!$Z$5:$Z$857),0))</f>
        <v>0</v>
      </c>
      <c r="J292" s="50">
        <f>INDEX('Atual 2021 1'!K$5:K$857,MATCH($A292,('Atual 2021 1'!$Z$5:$Z$857),0))</f>
        <v>19</v>
      </c>
      <c r="K292" s="54">
        <f>INDEX('Antigo 2020 2'!K$5:K$857,MATCH($A292,('Atual 2021 1'!$Z$5:$Z$857),0))</f>
        <v>190</v>
      </c>
      <c r="L292" s="50">
        <f>INDEX('Atual 2021 1'!L$5:L$857,MATCH($A292,('Atual 2021 1'!$Z$5:$Z$857),0))</f>
        <v>0</v>
      </c>
      <c r="M292" s="54">
        <f>INDEX('Antigo 2020 2'!L$5:L$857,MATCH($A292,('Atual 2021 1'!$Z$5:$Z$857),0))</f>
        <v>0</v>
      </c>
      <c r="N292" s="50">
        <f>INDEX('Atual 2021 1'!M$5:M$857,MATCH($A292,('Atual 2021 1'!$Z$5:$Z$857),0))</f>
        <v>0</v>
      </c>
      <c r="O292" s="54">
        <f>INDEX('Antigo 2020 2'!M$5:M$857,MATCH($A292,('Atual 2021 1'!$Z$5:$Z$857),0))</f>
        <v>0</v>
      </c>
      <c r="P292" s="50">
        <f>INDEX('Atual 2021 1'!N$5:N$857,MATCH($A292,('Atual 2021 1'!$Z$5:$Z$857),0))</f>
        <v>3</v>
      </c>
      <c r="Q292" s="54">
        <f>INDEX('Antigo 2020 2'!N$5:N$857,MATCH($A292,('Atual 2021 1'!$Z$5:$Z$857),0))</f>
        <v>9</v>
      </c>
      <c r="R292" s="50" t="str">
        <f>INDEX('Atual 2021 1'!O$5:O$857,MATCH($A292,('Atual 2021 1'!$Z$5:$Z$857),0))</f>
        <v>Sim</v>
      </c>
      <c r="S292" s="54" t="str">
        <f>INDEX('Antigo 2020 2'!O$5:O$857,MATCH($A292,('Atual 2021 1'!$Z$5:$Z$857),0))</f>
        <v>Sim</v>
      </c>
      <c r="T292" s="53" t="e">
        <f>INDEX('Atual 2021 1'!P$5:P$857,MATCH($A292,('Atual 2021 1'!$Z$5:$Z$857),0))</f>
        <v>#DIV/0!</v>
      </c>
      <c r="U292" s="55">
        <f>INDEX('Antigo 2020 2'!P$5:P$857,MATCH($A292,('Atual 2021 1'!$Z$5:$Z$857),0))</f>
        <v>1.3276570863822977E-3</v>
      </c>
    </row>
    <row r="293" spans="1:21">
      <c r="A293" s="16">
        <v>290</v>
      </c>
      <c r="B293" s="51">
        <f>INDEX('Atual 2021 1'!X$5:X$857,MATCH($A293,('Atual 2021 1'!$Z$5:$Z$857),0))</f>
        <v>0</v>
      </c>
      <c r="C293" s="57" t="str">
        <f>INDEX('Atual 2021 1'!A$5:A$857,MATCH($A293,('Atual 2021 1'!$Z$5:$Z$857),0))</f>
        <v>Florestal</v>
      </c>
      <c r="D293" s="50">
        <f>INDEX('Atual 2021 1'!H$5:H$857,MATCH($A293,('Atual 2021 1'!$Z$5:$Z$857),0))</f>
        <v>185</v>
      </c>
      <c r="E293" s="54">
        <f>INDEX('Antigo 2020 2'!H$5:H$857,MATCH($A293,('Atual 2021 1'!$Z$5:$Z$857),0))</f>
        <v>185</v>
      </c>
      <c r="F293" s="50">
        <f>INDEX('Atual 2021 1'!I$5:I$857,MATCH($A293,('Atual 2021 1'!$Z$5:$Z$857),0))</f>
        <v>37</v>
      </c>
      <c r="G293" s="54">
        <f>INDEX('Antigo 2020 2'!I$5:I$857,MATCH($A293,('Atual 2021 1'!$Z$5:$Z$857),0))</f>
        <v>61</v>
      </c>
      <c r="H293" s="50">
        <f>INDEX('Atual 2021 1'!J$5:J$857,MATCH($A293,('Atual 2021 1'!$Z$5:$Z$857),0))</f>
        <v>0</v>
      </c>
      <c r="I293" s="54">
        <f>INDEX('Antigo 2020 2'!J$5:J$857,MATCH($A293,('Atual 2021 1'!$Z$5:$Z$857),0))</f>
        <v>0</v>
      </c>
      <c r="J293" s="50">
        <f>INDEX('Atual 2021 1'!K$5:K$857,MATCH($A293,('Atual 2021 1'!$Z$5:$Z$857),0))</f>
        <v>0</v>
      </c>
      <c r="K293" s="54">
        <f>INDEX('Antigo 2020 2'!K$5:K$857,MATCH($A293,('Atual 2021 1'!$Z$5:$Z$857),0))</f>
        <v>0</v>
      </c>
      <c r="L293" s="50">
        <f>INDEX('Atual 2021 1'!L$5:L$857,MATCH($A293,('Atual 2021 1'!$Z$5:$Z$857),0))</f>
        <v>0</v>
      </c>
      <c r="M293" s="54">
        <f>INDEX('Antigo 2020 2'!L$5:L$857,MATCH($A293,('Atual 2021 1'!$Z$5:$Z$857),0))</f>
        <v>0</v>
      </c>
      <c r="N293" s="50">
        <f>INDEX('Atual 2021 1'!M$5:M$857,MATCH($A293,('Atual 2021 1'!$Z$5:$Z$857),0))</f>
        <v>0</v>
      </c>
      <c r="O293" s="54">
        <f>INDEX('Antigo 2020 2'!M$5:M$857,MATCH($A293,('Atual 2021 1'!$Z$5:$Z$857),0))</f>
        <v>0</v>
      </c>
      <c r="P293" s="50">
        <f>INDEX('Atual 2021 1'!N$5:N$857,MATCH($A293,('Atual 2021 1'!$Z$5:$Z$857),0))</f>
        <v>5</v>
      </c>
      <c r="Q293" s="54">
        <f>INDEX('Antigo 2020 2'!N$5:N$857,MATCH($A293,('Atual 2021 1'!$Z$5:$Z$857),0))</f>
        <v>5</v>
      </c>
      <c r="R293" s="50" t="str">
        <f>INDEX('Atual 2021 1'!O$5:O$857,MATCH($A293,('Atual 2021 1'!$Z$5:$Z$857),0))</f>
        <v>Não</v>
      </c>
      <c r="S293" s="54" t="str">
        <f>INDEX('Antigo 2020 2'!O$5:O$857,MATCH($A293,('Atual 2021 1'!$Z$5:$Z$857),0))</f>
        <v>Não</v>
      </c>
      <c r="T293" s="53" t="e">
        <f>INDEX('Atual 2021 1'!P$5:P$857,MATCH($A293,('Atual 2021 1'!$Z$5:$Z$857),0))</f>
        <v>#DIV/0!</v>
      </c>
      <c r="U293" s="55">
        <f>INDEX('Antigo 2020 2'!P$5:P$857,MATCH($A293,('Atual 2021 1'!$Z$5:$Z$857),0))</f>
        <v>2.1195798498839819E-4</v>
      </c>
    </row>
    <row r="294" spans="1:21">
      <c r="A294" s="16">
        <v>291</v>
      </c>
      <c r="B294" s="51">
        <f>INDEX('Atual 2021 1'!X$5:X$857,MATCH($A294,('Atual 2021 1'!$Z$5:$Z$857),0))</f>
        <v>0</v>
      </c>
      <c r="C294" s="57" t="str">
        <f>INDEX('Atual 2021 1'!A$5:A$857,MATCH($A294,('Atual 2021 1'!$Z$5:$Z$857),0))</f>
        <v>Formiga</v>
      </c>
      <c r="D294" s="50">
        <f>INDEX('Atual 2021 1'!H$5:H$857,MATCH($A294,('Atual 2021 1'!$Z$5:$Z$857),0))</f>
        <v>2132</v>
      </c>
      <c r="E294" s="54">
        <f>INDEX('Antigo 2020 2'!H$5:H$857,MATCH($A294,('Atual 2021 1'!$Z$5:$Z$857),0))</f>
        <v>2132</v>
      </c>
      <c r="F294" s="50">
        <f>INDEX('Atual 2021 1'!I$5:I$857,MATCH($A294,('Atual 2021 1'!$Z$5:$Z$857),0))</f>
        <v>307</v>
      </c>
      <c r="G294" s="54">
        <f>INDEX('Antigo 2020 2'!I$5:I$857,MATCH($A294,('Atual 2021 1'!$Z$5:$Z$857),0))</f>
        <v>305</v>
      </c>
      <c r="H294" s="50">
        <f>INDEX('Atual 2021 1'!J$5:J$857,MATCH($A294,('Atual 2021 1'!$Z$5:$Z$857),0))</f>
        <v>0</v>
      </c>
      <c r="I294" s="54">
        <f>INDEX('Antigo 2020 2'!J$5:J$857,MATCH($A294,('Atual 2021 1'!$Z$5:$Z$857),0))</f>
        <v>0</v>
      </c>
      <c r="J294" s="50">
        <f>INDEX('Atual 2021 1'!K$5:K$857,MATCH($A294,('Atual 2021 1'!$Z$5:$Z$857),0))</f>
        <v>102</v>
      </c>
      <c r="K294" s="54">
        <f>INDEX('Antigo 2020 2'!K$5:K$857,MATCH($A294,('Atual 2021 1'!$Z$5:$Z$857),0))</f>
        <v>230</v>
      </c>
      <c r="L294" s="50">
        <f>INDEX('Atual 2021 1'!L$5:L$857,MATCH($A294,('Atual 2021 1'!$Z$5:$Z$857),0))</f>
        <v>0</v>
      </c>
      <c r="M294" s="54">
        <f>INDEX('Antigo 2020 2'!L$5:L$857,MATCH($A294,('Atual 2021 1'!$Z$5:$Z$857),0))</f>
        <v>97</v>
      </c>
      <c r="N294" s="50">
        <f>INDEX('Atual 2021 1'!M$5:M$857,MATCH($A294,('Atual 2021 1'!$Z$5:$Z$857),0))</f>
        <v>0</v>
      </c>
      <c r="O294" s="54">
        <f>INDEX('Antigo 2020 2'!M$5:M$857,MATCH($A294,('Atual 2021 1'!$Z$5:$Z$857),0))</f>
        <v>0</v>
      </c>
      <c r="P294" s="50">
        <f>INDEX('Atual 2021 1'!N$5:N$857,MATCH($A294,('Atual 2021 1'!$Z$5:$Z$857),0))</f>
        <v>105</v>
      </c>
      <c r="Q294" s="54">
        <f>INDEX('Antigo 2020 2'!N$5:N$857,MATCH($A294,('Atual 2021 1'!$Z$5:$Z$857),0))</f>
        <v>200</v>
      </c>
      <c r="R294" s="50" t="str">
        <f>INDEX('Atual 2021 1'!O$5:O$857,MATCH($A294,('Atual 2021 1'!$Z$5:$Z$857),0))</f>
        <v>Não</v>
      </c>
      <c r="S294" s="54" t="str">
        <f>INDEX('Antigo 2020 2'!O$5:O$857,MATCH($A294,('Atual 2021 1'!$Z$5:$Z$857),0))</f>
        <v>Não</v>
      </c>
      <c r="T294" s="53" t="e">
        <f>INDEX('Atual 2021 1'!P$5:P$857,MATCH($A294,('Atual 2021 1'!$Z$5:$Z$857),0))</f>
        <v>#DIV/0!</v>
      </c>
      <c r="U294" s="55">
        <f>INDEX('Antigo 2020 2'!P$5:P$857,MATCH($A294,('Atual 2021 1'!$Z$5:$Z$857),0))</f>
        <v>1.9031078741598992E-3</v>
      </c>
    </row>
    <row r="295" spans="1:21">
      <c r="A295" s="16">
        <v>292</v>
      </c>
      <c r="B295" s="51">
        <f>INDEX('Atual 2021 1'!X$5:X$857,MATCH($A295,('Atual 2021 1'!$Z$5:$Z$857),0))</f>
        <v>0</v>
      </c>
      <c r="C295" s="57" t="str">
        <f>INDEX('Atual 2021 1'!A$5:A$857,MATCH($A295,('Atual 2021 1'!$Z$5:$Z$857),0))</f>
        <v>Formoso</v>
      </c>
      <c r="D295" s="50">
        <f>INDEX('Atual 2021 1'!H$5:H$857,MATCH($A295,('Atual 2021 1'!$Z$5:$Z$857),0))</f>
        <v>980</v>
      </c>
      <c r="E295" s="54">
        <f>INDEX('Antigo 2020 2'!H$5:H$857,MATCH($A295,('Atual 2021 1'!$Z$5:$Z$857),0))</f>
        <v>962</v>
      </c>
      <c r="F295" s="50">
        <f>INDEX('Atual 2021 1'!I$5:I$857,MATCH($A295,('Atual 2021 1'!$Z$5:$Z$857),0))</f>
        <v>183</v>
      </c>
      <c r="G295" s="54">
        <f>INDEX('Antigo 2020 2'!I$5:I$857,MATCH($A295,('Atual 2021 1'!$Z$5:$Z$857),0))</f>
        <v>543</v>
      </c>
      <c r="H295" s="50">
        <f>INDEX('Atual 2021 1'!J$5:J$857,MATCH($A295,('Atual 2021 1'!$Z$5:$Z$857),0))</f>
        <v>0</v>
      </c>
      <c r="I295" s="54">
        <f>INDEX('Antigo 2020 2'!J$5:J$857,MATCH($A295,('Atual 2021 1'!$Z$5:$Z$857),0))</f>
        <v>0</v>
      </c>
      <c r="J295" s="50">
        <f>INDEX('Atual 2021 1'!K$5:K$857,MATCH($A295,('Atual 2021 1'!$Z$5:$Z$857),0))</f>
        <v>300</v>
      </c>
      <c r="K295" s="54">
        <f>INDEX('Antigo 2020 2'!K$5:K$857,MATCH($A295,('Atual 2021 1'!$Z$5:$Z$857),0))</f>
        <v>320</v>
      </c>
      <c r="L295" s="50">
        <f>INDEX('Atual 2021 1'!L$5:L$857,MATCH($A295,('Atual 2021 1'!$Z$5:$Z$857),0))</f>
        <v>60</v>
      </c>
      <c r="M295" s="54">
        <f>INDEX('Antigo 2020 2'!L$5:L$857,MATCH($A295,('Atual 2021 1'!$Z$5:$Z$857),0))</f>
        <v>0</v>
      </c>
      <c r="N295" s="50">
        <f>INDEX('Atual 2021 1'!M$5:M$857,MATCH($A295,('Atual 2021 1'!$Z$5:$Z$857),0))</f>
        <v>160</v>
      </c>
      <c r="O295" s="54">
        <f>INDEX('Antigo 2020 2'!M$5:M$857,MATCH($A295,('Atual 2021 1'!$Z$5:$Z$857),0))</f>
        <v>150</v>
      </c>
      <c r="P295" s="50">
        <f>INDEX('Atual 2021 1'!N$5:N$857,MATCH($A295,('Atual 2021 1'!$Z$5:$Z$857),0))</f>
        <v>115</v>
      </c>
      <c r="Q295" s="54">
        <f>INDEX('Antigo 2020 2'!N$5:N$857,MATCH($A295,('Atual 2021 1'!$Z$5:$Z$857),0))</f>
        <v>110</v>
      </c>
      <c r="R295" s="50" t="str">
        <f>INDEX('Atual 2021 1'!O$5:O$857,MATCH($A295,('Atual 2021 1'!$Z$5:$Z$857),0))</f>
        <v>Sim</v>
      </c>
      <c r="S295" s="54" t="str">
        <f>INDEX('Antigo 2020 2'!O$5:O$857,MATCH($A295,('Atual 2021 1'!$Z$5:$Z$857),0))</f>
        <v>Sim</v>
      </c>
      <c r="T295" s="53" t="e">
        <f>INDEX('Atual 2021 1'!P$5:P$857,MATCH($A295,('Atual 2021 1'!$Z$5:$Z$857),0))</f>
        <v>#DIV/0!</v>
      </c>
      <c r="U295" s="55">
        <f>INDEX('Antigo 2020 2'!P$5:P$857,MATCH($A295,('Atual 2021 1'!$Z$5:$Z$857),0))</f>
        <v>2.4114656289311769E-3</v>
      </c>
    </row>
    <row r="296" spans="1:21">
      <c r="A296" s="16">
        <v>293</v>
      </c>
      <c r="B296" s="51">
        <f>INDEX('Atual 2021 1'!X$5:X$857,MATCH($A296,('Atual 2021 1'!$Z$5:$Z$857),0))</f>
        <v>0</v>
      </c>
      <c r="C296" s="57" t="str">
        <f>INDEX('Atual 2021 1'!A$5:A$857,MATCH($A296,('Atual 2021 1'!$Z$5:$Z$857),0))</f>
        <v>Fortaleza de Minas</v>
      </c>
      <c r="D296" s="50">
        <f>INDEX('Atual 2021 1'!H$5:H$857,MATCH($A296,('Atual 2021 1'!$Z$5:$Z$857),0))</f>
        <v>120</v>
      </c>
      <c r="E296" s="54">
        <f>INDEX('Antigo 2020 2'!H$5:H$857,MATCH($A296,('Atual 2021 1'!$Z$5:$Z$857),0))</f>
        <v>112</v>
      </c>
      <c r="F296" s="50">
        <f>INDEX('Atual 2021 1'!I$5:I$857,MATCH($A296,('Atual 2021 1'!$Z$5:$Z$857),0))</f>
        <v>36</v>
      </c>
      <c r="G296" s="54">
        <f>INDEX('Antigo 2020 2'!I$5:I$857,MATCH($A296,('Atual 2021 1'!$Z$5:$Z$857),0))</f>
        <v>110</v>
      </c>
      <c r="H296" s="50">
        <f>INDEX('Atual 2021 1'!J$5:J$857,MATCH($A296,('Atual 2021 1'!$Z$5:$Z$857),0))</f>
        <v>0</v>
      </c>
      <c r="I296" s="54">
        <f>INDEX('Antigo 2020 2'!J$5:J$857,MATCH($A296,('Atual 2021 1'!$Z$5:$Z$857),0))</f>
        <v>0</v>
      </c>
      <c r="J296" s="50">
        <f>INDEX('Atual 2021 1'!K$5:K$857,MATCH($A296,('Atual 2021 1'!$Z$5:$Z$857),0))</f>
        <v>117</v>
      </c>
      <c r="K296" s="54">
        <f>INDEX('Antigo 2020 2'!K$5:K$857,MATCH($A296,('Atual 2021 1'!$Z$5:$Z$857),0))</f>
        <v>26</v>
      </c>
      <c r="L296" s="50">
        <f>INDEX('Atual 2021 1'!L$5:L$857,MATCH($A296,('Atual 2021 1'!$Z$5:$Z$857),0))</f>
        <v>0</v>
      </c>
      <c r="M296" s="54">
        <f>INDEX('Antigo 2020 2'!L$5:L$857,MATCH($A296,('Atual 2021 1'!$Z$5:$Z$857),0))</f>
        <v>0</v>
      </c>
      <c r="N296" s="50">
        <f>INDEX('Atual 2021 1'!M$5:M$857,MATCH($A296,('Atual 2021 1'!$Z$5:$Z$857),0))</f>
        <v>0</v>
      </c>
      <c r="O296" s="54">
        <f>INDEX('Antigo 2020 2'!M$5:M$857,MATCH($A296,('Atual 2021 1'!$Z$5:$Z$857),0))</f>
        <v>0</v>
      </c>
      <c r="P296" s="50">
        <f>INDEX('Atual 2021 1'!N$5:N$857,MATCH($A296,('Atual 2021 1'!$Z$5:$Z$857),0))</f>
        <v>9</v>
      </c>
      <c r="Q296" s="54">
        <f>INDEX('Antigo 2020 2'!N$5:N$857,MATCH($A296,('Atual 2021 1'!$Z$5:$Z$857),0))</f>
        <v>9</v>
      </c>
      <c r="R296" s="50" t="str">
        <f>INDEX('Atual 2021 1'!O$5:O$857,MATCH($A296,('Atual 2021 1'!$Z$5:$Z$857),0))</f>
        <v>Sim</v>
      </c>
      <c r="S296" s="54" t="str">
        <f>INDEX('Antigo 2020 2'!O$5:O$857,MATCH($A296,('Atual 2021 1'!$Z$5:$Z$857),0))</f>
        <v>Sim</v>
      </c>
      <c r="T296" s="53" t="e">
        <f>INDEX('Atual 2021 1'!P$5:P$857,MATCH($A296,('Atual 2021 1'!$Z$5:$Z$857),0))</f>
        <v>#DIV/0!</v>
      </c>
      <c r="U296" s="55">
        <f>INDEX('Antigo 2020 2'!P$5:P$857,MATCH($A296,('Atual 2021 1'!$Z$5:$Z$857),0))</f>
        <v>4.9747351976464529E-4</v>
      </c>
    </row>
    <row r="297" spans="1:21">
      <c r="A297" s="16">
        <v>294</v>
      </c>
      <c r="B297" s="51">
        <f>INDEX('Atual 2021 1'!X$5:X$857,MATCH($A297,('Atual 2021 1'!$Z$5:$Z$857),0))</f>
        <v>0</v>
      </c>
      <c r="C297" s="57" t="str">
        <f>INDEX('Atual 2021 1'!A$5:A$857,MATCH($A297,('Atual 2021 1'!$Z$5:$Z$857),0))</f>
        <v>Fortuna de Minas</v>
      </c>
      <c r="D297" s="50">
        <f>INDEX('Atual 2021 1'!H$5:H$857,MATCH($A297,('Atual 2021 1'!$Z$5:$Z$857),0))</f>
        <v>199</v>
      </c>
      <c r="E297" s="54">
        <f>INDEX('Antigo 2020 2'!H$5:H$857,MATCH($A297,('Atual 2021 1'!$Z$5:$Z$857),0))</f>
        <v>198</v>
      </c>
      <c r="F297" s="50">
        <f>INDEX('Atual 2021 1'!I$5:I$857,MATCH($A297,('Atual 2021 1'!$Z$5:$Z$857),0))</f>
        <v>49</v>
      </c>
      <c r="G297" s="54">
        <f>INDEX('Antigo 2020 2'!I$5:I$857,MATCH($A297,('Atual 2021 1'!$Z$5:$Z$857),0))</f>
        <v>125</v>
      </c>
      <c r="H297" s="50">
        <f>INDEX('Atual 2021 1'!J$5:J$857,MATCH($A297,('Atual 2021 1'!$Z$5:$Z$857),0))</f>
        <v>0</v>
      </c>
      <c r="I297" s="54">
        <f>INDEX('Antigo 2020 2'!J$5:J$857,MATCH($A297,('Atual 2021 1'!$Z$5:$Z$857),0))</f>
        <v>0</v>
      </c>
      <c r="J297" s="50">
        <f>INDEX('Atual 2021 1'!K$5:K$857,MATCH($A297,('Atual 2021 1'!$Z$5:$Z$857),0))</f>
        <v>27</v>
      </c>
      <c r="K297" s="54">
        <f>INDEX('Antigo 2020 2'!K$5:K$857,MATCH($A297,('Atual 2021 1'!$Z$5:$Z$857),0))</f>
        <v>56</v>
      </c>
      <c r="L297" s="50">
        <f>INDEX('Atual 2021 1'!L$5:L$857,MATCH($A297,('Atual 2021 1'!$Z$5:$Z$857),0))</f>
        <v>0</v>
      </c>
      <c r="M297" s="54">
        <f>INDEX('Antigo 2020 2'!L$5:L$857,MATCH($A297,('Atual 2021 1'!$Z$5:$Z$857),0))</f>
        <v>0</v>
      </c>
      <c r="N297" s="50">
        <f>INDEX('Atual 2021 1'!M$5:M$857,MATCH($A297,('Atual 2021 1'!$Z$5:$Z$857),0))</f>
        <v>0</v>
      </c>
      <c r="O297" s="54">
        <f>INDEX('Antigo 2020 2'!M$5:M$857,MATCH($A297,('Atual 2021 1'!$Z$5:$Z$857),0))</f>
        <v>0</v>
      </c>
      <c r="P297" s="50">
        <f>INDEX('Atual 2021 1'!N$5:N$857,MATCH($A297,('Atual 2021 1'!$Z$5:$Z$857),0))</f>
        <v>0</v>
      </c>
      <c r="Q297" s="54">
        <f>INDEX('Antigo 2020 2'!N$5:N$857,MATCH($A297,('Atual 2021 1'!$Z$5:$Z$857),0))</f>
        <v>0</v>
      </c>
      <c r="R297" s="50" t="str">
        <f>INDEX('Atual 2021 1'!O$5:O$857,MATCH($A297,('Atual 2021 1'!$Z$5:$Z$857),0))</f>
        <v>Não</v>
      </c>
      <c r="S297" s="54" t="str">
        <f>INDEX('Antigo 2020 2'!O$5:O$857,MATCH($A297,('Atual 2021 1'!$Z$5:$Z$857),0))</f>
        <v>Não</v>
      </c>
      <c r="T297" s="53" t="e">
        <f>INDEX('Atual 2021 1'!P$5:P$857,MATCH($A297,('Atual 2021 1'!$Z$5:$Z$857),0))</f>
        <v>#DIV/0!</v>
      </c>
      <c r="U297" s="55">
        <f>INDEX('Antigo 2020 2'!P$5:P$857,MATCH($A297,('Atual 2021 1'!$Z$5:$Z$857),0))</f>
        <v>2.8519161149845415E-4</v>
      </c>
    </row>
    <row r="298" spans="1:21">
      <c r="A298" s="16">
        <v>295</v>
      </c>
      <c r="B298" s="51">
        <f>INDEX('Atual 2021 1'!X$5:X$857,MATCH($A298,('Atual 2021 1'!$Z$5:$Z$857),0))</f>
        <v>0</v>
      </c>
      <c r="C298" s="57" t="str">
        <f>INDEX('Atual 2021 1'!A$5:A$857,MATCH($A298,('Atual 2021 1'!$Z$5:$Z$857),0))</f>
        <v>Francisco Badaró</v>
      </c>
      <c r="D298" s="50">
        <f>INDEX('Atual 2021 1'!H$5:H$857,MATCH($A298,('Atual 2021 1'!$Z$5:$Z$857),0))</f>
        <v>1400</v>
      </c>
      <c r="E298" s="54">
        <f>INDEX('Antigo 2020 2'!H$5:H$857,MATCH($A298,('Atual 2021 1'!$Z$5:$Z$857),0))</f>
        <v>1950</v>
      </c>
      <c r="F298" s="50">
        <f>INDEX('Atual 2021 1'!I$5:I$857,MATCH($A298,('Atual 2021 1'!$Z$5:$Z$857),0))</f>
        <v>308</v>
      </c>
      <c r="G298" s="54">
        <f>INDEX('Antigo 2020 2'!I$5:I$857,MATCH($A298,('Atual 2021 1'!$Z$5:$Z$857),0))</f>
        <v>684</v>
      </c>
      <c r="H298" s="50">
        <f>INDEX('Atual 2021 1'!J$5:J$857,MATCH($A298,('Atual 2021 1'!$Z$5:$Z$857),0))</f>
        <v>0</v>
      </c>
      <c r="I298" s="54">
        <f>INDEX('Antigo 2020 2'!J$5:J$857,MATCH($A298,('Atual 2021 1'!$Z$5:$Z$857),0))</f>
        <v>0</v>
      </c>
      <c r="J298" s="50">
        <f>INDEX('Atual 2021 1'!K$5:K$857,MATCH($A298,('Atual 2021 1'!$Z$5:$Z$857),0))</f>
        <v>221</v>
      </c>
      <c r="K298" s="54">
        <f>INDEX('Antigo 2020 2'!K$5:K$857,MATCH($A298,('Atual 2021 1'!$Z$5:$Z$857),0))</f>
        <v>223</v>
      </c>
      <c r="L298" s="50">
        <f>INDEX('Atual 2021 1'!L$5:L$857,MATCH($A298,('Atual 2021 1'!$Z$5:$Z$857),0))</f>
        <v>0</v>
      </c>
      <c r="M298" s="54">
        <f>INDEX('Antigo 2020 2'!L$5:L$857,MATCH($A298,('Atual 2021 1'!$Z$5:$Z$857),0))</f>
        <v>0</v>
      </c>
      <c r="N298" s="50">
        <f>INDEX('Atual 2021 1'!M$5:M$857,MATCH($A298,('Atual 2021 1'!$Z$5:$Z$857),0))</f>
        <v>0</v>
      </c>
      <c r="O298" s="54">
        <f>INDEX('Antigo 2020 2'!M$5:M$857,MATCH($A298,('Atual 2021 1'!$Z$5:$Z$857),0))</f>
        <v>0</v>
      </c>
      <c r="P298" s="50">
        <f>INDEX('Atual 2021 1'!N$5:N$857,MATCH($A298,('Atual 2021 1'!$Z$5:$Z$857),0))</f>
        <v>37</v>
      </c>
      <c r="Q298" s="54">
        <f>INDEX('Antigo 2020 2'!N$5:N$857,MATCH($A298,('Atual 2021 1'!$Z$5:$Z$857),0))</f>
        <v>65</v>
      </c>
      <c r="R298" s="50" t="str">
        <f>INDEX('Atual 2021 1'!O$5:O$857,MATCH($A298,('Atual 2021 1'!$Z$5:$Z$857),0))</f>
        <v>Sim</v>
      </c>
      <c r="S298" s="54" t="str">
        <f>INDEX('Antigo 2020 2'!O$5:O$857,MATCH($A298,('Atual 2021 1'!$Z$5:$Z$857),0))</f>
        <v>Sim</v>
      </c>
      <c r="T298" s="53" t="e">
        <f>INDEX('Atual 2021 1'!P$5:P$857,MATCH($A298,('Atual 2021 1'!$Z$5:$Z$857),0))</f>
        <v>#DIV/0!</v>
      </c>
      <c r="U298" s="55">
        <f>INDEX('Antigo 2020 2'!P$5:P$857,MATCH($A298,('Atual 2021 1'!$Z$5:$Z$857),0))</f>
        <v>1.3287722517105317E-3</v>
      </c>
    </row>
    <row r="299" spans="1:21">
      <c r="A299" s="16">
        <v>296</v>
      </c>
      <c r="B299" s="51">
        <f>INDEX('Atual 2021 1'!X$5:X$857,MATCH($A299,('Atual 2021 1'!$Z$5:$Z$857),0))</f>
        <v>0</v>
      </c>
      <c r="C299" s="57" t="str">
        <f>INDEX('Atual 2021 1'!A$5:A$857,MATCH($A299,('Atual 2021 1'!$Z$5:$Z$857),0))</f>
        <v>Francisco Dumont</v>
      </c>
      <c r="D299" s="50">
        <f>INDEX('Atual 2021 1'!H$5:H$857,MATCH($A299,('Atual 2021 1'!$Z$5:$Z$857),0))</f>
        <v>600</v>
      </c>
      <c r="E299" s="54">
        <f>INDEX('Antigo 2020 2'!H$5:H$857,MATCH($A299,('Atual 2021 1'!$Z$5:$Z$857),0))</f>
        <v>700</v>
      </c>
      <c r="F299" s="50">
        <f>INDEX('Atual 2021 1'!I$5:I$857,MATCH($A299,('Atual 2021 1'!$Z$5:$Z$857),0))</f>
        <v>187</v>
      </c>
      <c r="G299" s="54">
        <f>INDEX('Antigo 2020 2'!I$5:I$857,MATCH($A299,('Atual 2021 1'!$Z$5:$Z$857),0))</f>
        <v>392</v>
      </c>
      <c r="H299" s="50">
        <f>INDEX('Atual 2021 1'!J$5:J$857,MATCH($A299,('Atual 2021 1'!$Z$5:$Z$857),0))</f>
        <v>0</v>
      </c>
      <c r="I299" s="54">
        <f>INDEX('Antigo 2020 2'!J$5:J$857,MATCH($A299,('Atual 2021 1'!$Z$5:$Z$857),0))</f>
        <v>0</v>
      </c>
      <c r="J299" s="50">
        <f>INDEX('Atual 2021 1'!K$5:K$857,MATCH($A299,('Atual 2021 1'!$Z$5:$Z$857),0))</f>
        <v>28</v>
      </c>
      <c r="K299" s="54">
        <f>INDEX('Antigo 2020 2'!K$5:K$857,MATCH($A299,('Atual 2021 1'!$Z$5:$Z$857),0))</f>
        <v>10</v>
      </c>
      <c r="L299" s="50">
        <f>INDEX('Atual 2021 1'!L$5:L$857,MATCH($A299,('Atual 2021 1'!$Z$5:$Z$857),0))</f>
        <v>10</v>
      </c>
      <c r="M299" s="54">
        <f>INDEX('Antigo 2020 2'!L$5:L$857,MATCH($A299,('Atual 2021 1'!$Z$5:$Z$857),0))</f>
        <v>15</v>
      </c>
      <c r="N299" s="50">
        <f>INDEX('Atual 2021 1'!M$5:M$857,MATCH($A299,('Atual 2021 1'!$Z$5:$Z$857),0))</f>
        <v>0</v>
      </c>
      <c r="O299" s="54">
        <f>INDEX('Antigo 2020 2'!M$5:M$857,MATCH($A299,('Atual 2021 1'!$Z$5:$Z$857),0))</f>
        <v>0</v>
      </c>
      <c r="P299" s="50">
        <f>INDEX('Atual 2021 1'!N$5:N$857,MATCH($A299,('Atual 2021 1'!$Z$5:$Z$857),0))</f>
        <v>105</v>
      </c>
      <c r="Q299" s="54">
        <f>INDEX('Antigo 2020 2'!N$5:N$857,MATCH($A299,('Atual 2021 1'!$Z$5:$Z$857),0))</f>
        <v>220</v>
      </c>
      <c r="R299" s="50" t="str">
        <f>INDEX('Atual 2021 1'!O$5:O$857,MATCH($A299,('Atual 2021 1'!$Z$5:$Z$857),0))</f>
        <v>Sim</v>
      </c>
      <c r="S299" s="54" t="str">
        <f>INDEX('Antigo 2020 2'!O$5:O$857,MATCH($A299,('Atual 2021 1'!$Z$5:$Z$857),0))</f>
        <v>Sim</v>
      </c>
      <c r="T299" s="53" t="e">
        <f>INDEX('Atual 2021 1'!P$5:P$857,MATCH($A299,('Atual 2021 1'!$Z$5:$Z$857),0))</f>
        <v>#DIV/0!</v>
      </c>
      <c r="U299" s="55">
        <f>INDEX('Antigo 2020 2'!P$5:P$857,MATCH($A299,('Atual 2021 1'!$Z$5:$Z$857),0))</f>
        <v>1.0742110546915911E-3</v>
      </c>
    </row>
    <row r="300" spans="1:21">
      <c r="A300" s="16">
        <v>297</v>
      </c>
      <c r="B300" s="51">
        <f>INDEX('Atual 2021 1'!X$5:X$857,MATCH($A300,('Atual 2021 1'!$Z$5:$Z$857),0))</f>
        <v>0</v>
      </c>
      <c r="C300" s="57" t="str">
        <f>INDEX('Atual 2021 1'!A$5:A$857,MATCH($A300,('Atual 2021 1'!$Z$5:$Z$857),0))</f>
        <v>Francisco Sá</v>
      </c>
      <c r="D300" s="50">
        <f>INDEX('Atual 2021 1'!H$5:H$857,MATCH($A300,('Atual 2021 1'!$Z$5:$Z$857),0))</f>
        <v>1848</v>
      </c>
      <c r="E300" s="54">
        <f>INDEX('Antigo 2020 2'!H$5:H$857,MATCH($A300,('Atual 2021 1'!$Z$5:$Z$857),0))</f>
        <v>2648</v>
      </c>
      <c r="F300" s="50">
        <f>INDEX('Atual 2021 1'!I$5:I$857,MATCH($A300,('Atual 2021 1'!$Z$5:$Z$857),0))</f>
        <v>509</v>
      </c>
      <c r="G300" s="54">
        <f>INDEX('Antigo 2020 2'!I$5:I$857,MATCH($A300,('Atual 2021 1'!$Z$5:$Z$857),0))</f>
        <v>1666</v>
      </c>
      <c r="H300" s="50">
        <f>INDEX('Atual 2021 1'!J$5:J$857,MATCH($A300,('Atual 2021 1'!$Z$5:$Z$857),0))</f>
        <v>0</v>
      </c>
      <c r="I300" s="54">
        <f>INDEX('Antigo 2020 2'!J$5:J$857,MATCH($A300,('Atual 2021 1'!$Z$5:$Z$857),0))</f>
        <v>0</v>
      </c>
      <c r="J300" s="50">
        <f>INDEX('Atual 2021 1'!K$5:K$857,MATCH($A300,('Atual 2021 1'!$Z$5:$Z$857),0))</f>
        <v>32</v>
      </c>
      <c r="K300" s="54">
        <f>INDEX('Antigo 2020 2'!K$5:K$857,MATCH($A300,('Atual 2021 1'!$Z$5:$Z$857),0))</f>
        <v>30</v>
      </c>
      <c r="L300" s="50">
        <f>INDEX('Atual 2021 1'!L$5:L$857,MATCH($A300,('Atual 2021 1'!$Z$5:$Z$857),0))</f>
        <v>0</v>
      </c>
      <c r="M300" s="54">
        <f>INDEX('Antigo 2020 2'!L$5:L$857,MATCH($A300,('Atual 2021 1'!$Z$5:$Z$857),0))</f>
        <v>0</v>
      </c>
      <c r="N300" s="50">
        <f>INDEX('Atual 2021 1'!M$5:M$857,MATCH($A300,('Atual 2021 1'!$Z$5:$Z$857),0))</f>
        <v>0</v>
      </c>
      <c r="O300" s="54">
        <f>INDEX('Antigo 2020 2'!M$5:M$857,MATCH($A300,('Atual 2021 1'!$Z$5:$Z$857),0))</f>
        <v>0</v>
      </c>
      <c r="P300" s="50">
        <f>INDEX('Atual 2021 1'!N$5:N$857,MATCH($A300,('Atual 2021 1'!$Z$5:$Z$857),0))</f>
        <v>140</v>
      </c>
      <c r="Q300" s="54">
        <f>INDEX('Antigo 2020 2'!N$5:N$857,MATCH($A300,('Atual 2021 1'!$Z$5:$Z$857),0))</f>
        <v>121</v>
      </c>
      <c r="R300" s="50" t="str">
        <f>INDEX('Atual 2021 1'!O$5:O$857,MATCH($A300,('Atual 2021 1'!$Z$5:$Z$857),0))</f>
        <v>Sim</v>
      </c>
      <c r="S300" s="54" t="str">
        <f>INDEX('Antigo 2020 2'!O$5:O$857,MATCH($A300,('Atual 2021 1'!$Z$5:$Z$857),0))</f>
        <v>Sim</v>
      </c>
      <c r="T300" s="53" t="e">
        <f>INDEX('Atual 2021 1'!P$5:P$857,MATCH($A300,('Atual 2021 1'!$Z$5:$Z$857),0))</f>
        <v>#DIV/0!</v>
      </c>
      <c r="U300" s="55">
        <f>INDEX('Antigo 2020 2'!P$5:P$857,MATCH($A300,('Atual 2021 1'!$Z$5:$Z$857),0))</f>
        <v>3.3729611355012477E-3</v>
      </c>
    </row>
    <row r="301" spans="1:21">
      <c r="A301" s="16">
        <v>298</v>
      </c>
      <c r="B301" s="51">
        <f>INDEX('Atual 2021 1'!X$5:X$857,MATCH($A301,('Atual 2021 1'!$Z$5:$Z$857),0))</f>
        <v>0</v>
      </c>
      <c r="C301" s="57" t="str">
        <f>INDEX('Atual 2021 1'!A$5:A$857,MATCH($A301,('Atual 2021 1'!$Z$5:$Z$857),0))</f>
        <v>Franciscópolis</v>
      </c>
      <c r="D301" s="50">
        <f>INDEX('Atual 2021 1'!H$5:H$857,MATCH($A301,('Atual 2021 1'!$Z$5:$Z$857),0))</f>
        <v>900</v>
      </c>
      <c r="E301" s="54">
        <f>INDEX('Antigo 2020 2'!H$5:H$857,MATCH($A301,('Atual 2021 1'!$Z$5:$Z$857),0))</f>
        <v>900</v>
      </c>
      <c r="F301" s="50">
        <f>INDEX('Atual 2021 1'!I$5:I$857,MATCH($A301,('Atual 2021 1'!$Z$5:$Z$857),0))</f>
        <v>89</v>
      </c>
      <c r="G301" s="54">
        <f>INDEX('Antigo 2020 2'!I$5:I$857,MATCH($A301,('Atual 2021 1'!$Z$5:$Z$857),0))</f>
        <v>272</v>
      </c>
      <c r="H301" s="50">
        <f>INDEX('Atual 2021 1'!J$5:J$857,MATCH($A301,('Atual 2021 1'!$Z$5:$Z$857),0))</f>
        <v>0</v>
      </c>
      <c r="I301" s="54">
        <f>INDEX('Antigo 2020 2'!J$5:J$857,MATCH($A301,('Atual 2021 1'!$Z$5:$Z$857),0))</f>
        <v>0</v>
      </c>
      <c r="J301" s="50">
        <f>INDEX('Atual 2021 1'!K$5:K$857,MATCH($A301,('Atual 2021 1'!$Z$5:$Z$857),0))</f>
        <v>53</v>
      </c>
      <c r="K301" s="54">
        <f>INDEX('Antigo 2020 2'!K$5:K$857,MATCH($A301,('Atual 2021 1'!$Z$5:$Z$857),0))</f>
        <v>40</v>
      </c>
      <c r="L301" s="50">
        <f>INDEX('Atual 2021 1'!L$5:L$857,MATCH($A301,('Atual 2021 1'!$Z$5:$Z$857),0))</f>
        <v>85</v>
      </c>
      <c r="M301" s="54">
        <f>INDEX('Antigo 2020 2'!L$5:L$857,MATCH($A301,('Atual 2021 1'!$Z$5:$Z$857),0))</f>
        <v>35</v>
      </c>
      <c r="N301" s="50">
        <f>INDEX('Atual 2021 1'!M$5:M$857,MATCH($A301,('Atual 2021 1'!$Z$5:$Z$857),0))</f>
        <v>30</v>
      </c>
      <c r="O301" s="54">
        <f>INDEX('Antigo 2020 2'!M$5:M$857,MATCH($A301,('Atual 2021 1'!$Z$5:$Z$857),0))</f>
        <v>70</v>
      </c>
      <c r="P301" s="50">
        <f>INDEX('Atual 2021 1'!N$5:N$857,MATCH($A301,('Atual 2021 1'!$Z$5:$Z$857),0))</f>
        <v>26</v>
      </c>
      <c r="Q301" s="54">
        <f>INDEX('Antigo 2020 2'!N$5:N$857,MATCH($A301,('Atual 2021 1'!$Z$5:$Z$857),0))</f>
        <v>35</v>
      </c>
      <c r="R301" s="50" t="str">
        <f>INDEX('Atual 2021 1'!O$5:O$857,MATCH($A301,('Atual 2021 1'!$Z$5:$Z$857),0))</f>
        <v>Não</v>
      </c>
      <c r="S301" s="54" t="str">
        <f>INDEX('Antigo 2020 2'!O$5:O$857,MATCH($A301,('Atual 2021 1'!$Z$5:$Z$857),0))</f>
        <v>Não</v>
      </c>
      <c r="T301" s="53" t="e">
        <f>INDEX('Atual 2021 1'!P$5:P$857,MATCH($A301,('Atual 2021 1'!$Z$5:$Z$857),0))</f>
        <v>#DIV/0!</v>
      </c>
      <c r="U301" s="55">
        <f>INDEX('Antigo 2020 2'!P$5:P$857,MATCH($A301,('Atual 2021 1'!$Z$5:$Z$857),0))</f>
        <v>9.8363096569162377E-4</v>
      </c>
    </row>
    <row r="302" spans="1:21">
      <c r="A302" s="16">
        <v>299</v>
      </c>
      <c r="B302" s="51">
        <f>INDEX('Atual 2021 1'!X$5:X$857,MATCH($A302,('Atual 2021 1'!$Z$5:$Z$857),0))</f>
        <v>0</v>
      </c>
      <c r="C302" s="57" t="str">
        <f>INDEX('Atual 2021 1'!A$5:A$857,MATCH($A302,('Atual 2021 1'!$Z$5:$Z$857),0))</f>
        <v>Frei Gaspar</v>
      </c>
      <c r="D302" s="50">
        <f>INDEX('Atual 2021 1'!H$5:H$857,MATCH($A302,('Atual 2021 1'!$Z$5:$Z$857),0))</f>
        <v>900</v>
      </c>
      <c r="E302" s="54">
        <f>INDEX('Antigo 2020 2'!H$5:H$857,MATCH($A302,('Atual 2021 1'!$Z$5:$Z$857),0))</f>
        <v>900</v>
      </c>
      <c r="F302" s="50">
        <f>INDEX('Atual 2021 1'!I$5:I$857,MATCH($A302,('Atual 2021 1'!$Z$5:$Z$857),0))</f>
        <v>161</v>
      </c>
      <c r="G302" s="54">
        <f>INDEX('Antigo 2020 2'!I$5:I$857,MATCH($A302,('Atual 2021 1'!$Z$5:$Z$857),0))</f>
        <v>514</v>
      </c>
      <c r="H302" s="50">
        <f>INDEX('Atual 2021 1'!J$5:J$857,MATCH($A302,('Atual 2021 1'!$Z$5:$Z$857),0))</f>
        <v>0</v>
      </c>
      <c r="I302" s="54">
        <f>INDEX('Antigo 2020 2'!J$5:J$857,MATCH($A302,('Atual 2021 1'!$Z$5:$Z$857),0))</f>
        <v>0</v>
      </c>
      <c r="J302" s="50">
        <f>INDEX('Atual 2021 1'!K$5:K$857,MATCH($A302,('Atual 2021 1'!$Z$5:$Z$857),0))</f>
        <v>70</v>
      </c>
      <c r="K302" s="54">
        <f>INDEX('Antigo 2020 2'!K$5:K$857,MATCH($A302,('Atual 2021 1'!$Z$5:$Z$857),0))</f>
        <v>170</v>
      </c>
      <c r="L302" s="50">
        <f>INDEX('Atual 2021 1'!L$5:L$857,MATCH($A302,('Atual 2021 1'!$Z$5:$Z$857),0))</f>
        <v>75</v>
      </c>
      <c r="M302" s="54">
        <f>INDEX('Antigo 2020 2'!L$5:L$857,MATCH($A302,('Atual 2021 1'!$Z$5:$Z$857),0))</f>
        <v>35</v>
      </c>
      <c r="N302" s="50">
        <f>INDEX('Atual 2021 1'!M$5:M$857,MATCH($A302,('Atual 2021 1'!$Z$5:$Z$857),0))</f>
        <v>0</v>
      </c>
      <c r="O302" s="54">
        <f>INDEX('Antigo 2020 2'!M$5:M$857,MATCH($A302,('Atual 2021 1'!$Z$5:$Z$857),0))</f>
        <v>0</v>
      </c>
      <c r="P302" s="50">
        <f>INDEX('Atual 2021 1'!N$5:N$857,MATCH($A302,('Atual 2021 1'!$Z$5:$Z$857),0))</f>
        <v>70</v>
      </c>
      <c r="Q302" s="54">
        <f>INDEX('Antigo 2020 2'!N$5:N$857,MATCH($A302,('Atual 2021 1'!$Z$5:$Z$857),0))</f>
        <v>70</v>
      </c>
      <c r="R302" s="50" t="str">
        <f>INDEX('Atual 2021 1'!O$5:O$857,MATCH($A302,('Atual 2021 1'!$Z$5:$Z$857),0))</f>
        <v>Sim</v>
      </c>
      <c r="S302" s="54" t="str">
        <f>INDEX('Antigo 2020 2'!O$5:O$857,MATCH($A302,('Atual 2021 1'!$Z$5:$Z$857),0))</f>
        <v>Sim</v>
      </c>
      <c r="T302" s="53" t="e">
        <f>INDEX('Atual 2021 1'!P$5:P$857,MATCH($A302,('Atual 2021 1'!$Z$5:$Z$857),0))</f>
        <v>#DIV/0!</v>
      </c>
      <c r="U302" s="55">
        <f>INDEX('Antigo 2020 2'!P$5:P$857,MATCH($A302,('Atual 2021 1'!$Z$5:$Z$857),0))</f>
        <v>1.2854579767869428E-3</v>
      </c>
    </row>
    <row r="303" spans="1:21">
      <c r="A303" s="16">
        <v>300</v>
      </c>
      <c r="B303" s="51">
        <f>INDEX('Atual 2021 1'!X$5:X$857,MATCH($A303,('Atual 2021 1'!$Z$5:$Z$857),0))</f>
        <v>0</v>
      </c>
      <c r="C303" s="57" t="str">
        <f>INDEX('Atual 2021 1'!A$5:A$857,MATCH($A303,('Atual 2021 1'!$Z$5:$Z$857),0))</f>
        <v>Frei Inocêncio</v>
      </c>
      <c r="D303" s="50">
        <f>INDEX('Atual 2021 1'!H$5:H$857,MATCH($A303,('Atual 2021 1'!$Z$5:$Z$857),0))</f>
        <v>220</v>
      </c>
      <c r="E303" s="54">
        <f>INDEX('Antigo 2020 2'!H$5:H$857,MATCH($A303,('Atual 2021 1'!$Z$5:$Z$857),0))</f>
        <v>250</v>
      </c>
      <c r="F303" s="50">
        <f>INDEX('Atual 2021 1'!I$5:I$857,MATCH($A303,('Atual 2021 1'!$Z$5:$Z$857),0))</f>
        <v>91</v>
      </c>
      <c r="G303" s="54">
        <f>INDEX('Antigo 2020 2'!I$5:I$857,MATCH($A303,('Atual 2021 1'!$Z$5:$Z$857),0))</f>
        <v>126</v>
      </c>
      <c r="H303" s="50">
        <f>INDEX('Atual 2021 1'!J$5:J$857,MATCH($A303,('Atual 2021 1'!$Z$5:$Z$857),0))</f>
        <v>0</v>
      </c>
      <c r="I303" s="54">
        <f>INDEX('Antigo 2020 2'!J$5:J$857,MATCH($A303,('Atual 2021 1'!$Z$5:$Z$857),0))</f>
        <v>0</v>
      </c>
      <c r="J303" s="50">
        <f>INDEX('Atual 2021 1'!K$5:K$857,MATCH($A303,('Atual 2021 1'!$Z$5:$Z$857),0))</f>
        <v>0</v>
      </c>
      <c r="K303" s="54">
        <f>INDEX('Antigo 2020 2'!K$5:K$857,MATCH($A303,('Atual 2021 1'!$Z$5:$Z$857),0))</f>
        <v>0</v>
      </c>
      <c r="L303" s="50">
        <f>INDEX('Atual 2021 1'!L$5:L$857,MATCH($A303,('Atual 2021 1'!$Z$5:$Z$857),0))</f>
        <v>0</v>
      </c>
      <c r="M303" s="54">
        <f>INDEX('Antigo 2020 2'!L$5:L$857,MATCH($A303,('Atual 2021 1'!$Z$5:$Z$857),0))</f>
        <v>0</v>
      </c>
      <c r="N303" s="50">
        <f>INDEX('Atual 2021 1'!M$5:M$857,MATCH($A303,('Atual 2021 1'!$Z$5:$Z$857),0))</f>
        <v>0</v>
      </c>
      <c r="O303" s="54">
        <f>INDEX('Antigo 2020 2'!M$5:M$857,MATCH($A303,('Atual 2021 1'!$Z$5:$Z$857),0))</f>
        <v>0</v>
      </c>
      <c r="P303" s="50">
        <f>INDEX('Atual 2021 1'!N$5:N$857,MATCH($A303,('Atual 2021 1'!$Z$5:$Z$857),0))</f>
        <v>0</v>
      </c>
      <c r="Q303" s="54">
        <f>INDEX('Antigo 2020 2'!N$5:N$857,MATCH($A303,('Atual 2021 1'!$Z$5:$Z$857),0))</f>
        <v>100</v>
      </c>
      <c r="R303" s="50" t="str">
        <f>INDEX('Atual 2021 1'!O$5:O$857,MATCH($A303,('Atual 2021 1'!$Z$5:$Z$857),0))</f>
        <v>Não</v>
      </c>
      <c r="S303" s="54" t="str">
        <f>INDEX('Antigo 2020 2'!O$5:O$857,MATCH($A303,('Atual 2021 1'!$Z$5:$Z$857),0))</f>
        <v>Não</v>
      </c>
      <c r="T303" s="53" t="e">
        <f>INDEX('Atual 2021 1'!P$5:P$857,MATCH($A303,('Atual 2021 1'!$Z$5:$Z$857),0))</f>
        <v>#DIV/0!</v>
      </c>
      <c r="U303" s="55">
        <f>INDEX('Antigo 2020 2'!P$5:P$857,MATCH($A303,('Atual 2021 1'!$Z$5:$Z$857),0))</f>
        <v>5.2791770890204615E-4</v>
      </c>
    </row>
    <row r="304" spans="1:21">
      <c r="A304" s="16">
        <v>301</v>
      </c>
      <c r="B304" s="51">
        <f>INDEX('Atual 2021 1'!X$5:X$857,MATCH($A304,('Atual 2021 1'!$Z$5:$Z$857),0))</f>
        <v>0</v>
      </c>
      <c r="C304" s="57" t="str">
        <f>INDEX('Atual 2021 1'!A$5:A$857,MATCH($A304,('Atual 2021 1'!$Z$5:$Z$857),0))</f>
        <v>Frei Lagonegro</v>
      </c>
      <c r="D304" s="50">
        <f>INDEX('Atual 2021 1'!H$5:H$857,MATCH($A304,('Atual 2021 1'!$Z$5:$Z$857),0))</f>
        <v>600</v>
      </c>
      <c r="E304" s="54">
        <f>INDEX('Antigo 2020 2'!H$5:H$857,MATCH($A304,('Atual 2021 1'!$Z$5:$Z$857),0))</f>
        <v>600</v>
      </c>
      <c r="F304" s="50">
        <f>INDEX('Atual 2021 1'!I$5:I$857,MATCH($A304,('Atual 2021 1'!$Z$5:$Z$857),0))</f>
        <v>83</v>
      </c>
      <c r="G304" s="54">
        <f>INDEX('Antigo 2020 2'!I$5:I$857,MATCH($A304,('Atual 2021 1'!$Z$5:$Z$857),0))</f>
        <v>211</v>
      </c>
      <c r="H304" s="50">
        <f>INDEX('Atual 2021 1'!J$5:J$857,MATCH($A304,('Atual 2021 1'!$Z$5:$Z$857),0))</f>
        <v>0</v>
      </c>
      <c r="I304" s="54">
        <f>INDEX('Antigo 2020 2'!J$5:J$857,MATCH($A304,('Atual 2021 1'!$Z$5:$Z$857),0))</f>
        <v>0</v>
      </c>
      <c r="J304" s="50">
        <f>INDEX('Atual 2021 1'!K$5:K$857,MATCH($A304,('Atual 2021 1'!$Z$5:$Z$857),0))</f>
        <v>0</v>
      </c>
      <c r="K304" s="54">
        <f>INDEX('Antigo 2020 2'!K$5:K$857,MATCH($A304,('Atual 2021 1'!$Z$5:$Z$857),0))</f>
        <v>458</v>
      </c>
      <c r="L304" s="50">
        <f>INDEX('Atual 2021 1'!L$5:L$857,MATCH($A304,('Atual 2021 1'!$Z$5:$Z$857),0))</f>
        <v>0</v>
      </c>
      <c r="M304" s="54">
        <f>INDEX('Antigo 2020 2'!L$5:L$857,MATCH($A304,('Atual 2021 1'!$Z$5:$Z$857),0))</f>
        <v>0</v>
      </c>
      <c r="N304" s="50">
        <f>INDEX('Atual 2021 1'!M$5:M$857,MATCH($A304,('Atual 2021 1'!$Z$5:$Z$857),0))</f>
        <v>0</v>
      </c>
      <c r="O304" s="54">
        <f>INDEX('Antigo 2020 2'!M$5:M$857,MATCH($A304,('Atual 2021 1'!$Z$5:$Z$857),0))</f>
        <v>0</v>
      </c>
      <c r="P304" s="50">
        <f>INDEX('Atual 2021 1'!N$5:N$857,MATCH($A304,('Atual 2021 1'!$Z$5:$Z$857),0))</f>
        <v>165</v>
      </c>
      <c r="Q304" s="54">
        <f>INDEX('Antigo 2020 2'!N$5:N$857,MATCH($A304,('Atual 2021 1'!$Z$5:$Z$857),0))</f>
        <v>106</v>
      </c>
      <c r="R304" s="50" t="str">
        <f>INDEX('Atual 2021 1'!O$5:O$857,MATCH($A304,('Atual 2021 1'!$Z$5:$Z$857),0))</f>
        <v>Sim</v>
      </c>
      <c r="S304" s="54" t="str">
        <f>INDEX('Antigo 2020 2'!O$5:O$857,MATCH($A304,('Atual 2021 1'!$Z$5:$Z$857),0))</f>
        <v>Sim</v>
      </c>
      <c r="T304" s="53" t="e">
        <f>INDEX('Atual 2021 1'!P$5:P$857,MATCH($A304,('Atual 2021 1'!$Z$5:$Z$857),0))</f>
        <v>#DIV/0!</v>
      </c>
      <c r="U304" s="55">
        <f>INDEX('Antigo 2020 2'!P$5:P$857,MATCH($A304,('Atual 2021 1'!$Z$5:$Z$857),0))</f>
        <v>7.0658655582260033E-4</v>
      </c>
    </row>
    <row r="305" spans="1:21">
      <c r="A305" s="16">
        <v>302</v>
      </c>
      <c r="B305" s="51">
        <f>INDEX('Atual 2021 1'!X$5:X$857,MATCH($A305,('Atual 2021 1'!$Z$5:$Z$857),0))</f>
        <v>0</v>
      </c>
      <c r="C305" s="57" t="str">
        <f>INDEX('Atual 2021 1'!A$5:A$857,MATCH($A305,('Atual 2021 1'!$Z$5:$Z$857),0))</f>
        <v>Fronteira</v>
      </c>
      <c r="D305" s="50">
        <f>INDEX('Atual 2021 1'!H$5:H$857,MATCH($A305,('Atual 2021 1'!$Z$5:$Z$857),0))</f>
        <v>472</v>
      </c>
      <c r="E305" s="54">
        <f>INDEX('Antigo 2020 2'!H$5:H$857,MATCH($A305,('Atual 2021 1'!$Z$5:$Z$857),0))</f>
        <v>472</v>
      </c>
      <c r="F305" s="50">
        <f>INDEX('Atual 2021 1'!I$5:I$857,MATCH($A305,('Atual 2021 1'!$Z$5:$Z$857),0))</f>
        <v>58</v>
      </c>
      <c r="G305" s="54">
        <f>INDEX('Antigo 2020 2'!I$5:I$857,MATCH($A305,('Atual 2021 1'!$Z$5:$Z$857),0))</f>
        <v>64</v>
      </c>
      <c r="H305" s="50">
        <f>INDEX('Atual 2021 1'!J$5:J$857,MATCH($A305,('Atual 2021 1'!$Z$5:$Z$857),0))</f>
        <v>0</v>
      </c>
      <c r="I305" s="54">
        <f>INDEX('Antigo 2020 2'!J$5:J$857,MATCH($A305,('Atual 2021 1'!$Z$5:$Z$857),0))</f>
        <v>0</v>
      </c>
      <c r="J305" s="50">
        <f>INDEX('Atual 2021 1'!K$5:K$857,MATCH($A305,('Atual 2021 1'!$Z$5:$Z$857),0))</f>
        <v>80</v>
      </c>
      <c r="K305" s="54">
        <f>INDEX('Antigo 2020 2'!K$5:K$857,MATCH($A305,('Atual 2021 1'!$Z$5:$Z$857),0))</f>
        <v>180</v>
      </c>
      <c r="L305" s="50">
        <f>INDEX('Atual 2021 1'!L$5:L$857,MATCH($A305,('Atual 2021 1'!$Z$5:$Z$857),0))</f>
        <v>30</v>
      </c>
      <c r="M305" s="54">
        <f>INDEX('Antigo 2020 2'!L$5:L$857,MATCH($A305,('Atual 2021 1'!$Z$5:$Z$857),0))</f>
        <v>80</v>
      </c>
      <c r="N305" s="50">
        <f>INDEX('Atual 2021 1'!M$5:M$857,MATCH($A305,('Atual 2021 1'!$Z$5:$Z$857),0))</f>
        <v>0</v>
      </c>
      <c r="O305" s="54">
        <f>INDEX('Antigo 2020 2'!M$5:M$857,MATCH($A305,('Atual 2021 1'!$Z$5:$Z$857),0))</f>
        <v>0</v>
      </c>
      <c r="P305" s="50">
        <f>INDEX('Atual 2021 1'!N$5:N$857,MATCH($A305,('Atual 2021 1'!$Z$5:$Z$857),0))</f>
        <v>60</v>
      </c>
      <c r="Q305" s="54">
        <f>INDEX('Antigo 2020 2'!N$5:N$857,MATCH($A305,('Atual 2021 1'!$Z$5:$Z$857),0))</f>
        <v>95</v>
      </c>
      <c r="R305" s="50" t="str">
        <f>INDEX('Atual 2021 1'!O$5:O$857,MATCH($A305,('Atual 2021 1'!$Z$5:$Z$857),0))</f>
        <v>Não</v>
      </c>
      <c r="S305" s="54" t="str">
        <f>INDEX('Antigo 2020 2'!O$5:O$857,MATCH($A305,('Atual 2021 1'!$Z$5:$Z$857),0))</f>
        <v>Não</v>
      </c>
      <c r="T305" s="53" t="e">
        <f>INDEX('Atual 2021 1'!P$5:P$857,MATCH($A305,('Atual 2021 1'!$Z$5:$Z$857),0))</f>
        <v>#DIV/0!</v>
      </c>
      <c r="U305" s="55">
        <f>INDEX('Antigo 2020 2'!P$5:P$857,MATCH($A305,('Atual 2021 1'!$Z$5:$Z$857),0))</f>
        <v>5.2786256796456355E-4</v>
      </c>
    </row>
    <row r="306" spans="1:21">
      <c r="A306" s="16">
        <v>303</v>
      </c>
      <c r="B306" s="51">
        <f>INDEX('Atual 2021 1'!X$5:X$857,MATCH($A306,('Atual 2021 1'!$Z$5:$Z$857),0))</f>
        <v>0</v>
      </c>
      <c r="C306" s="57" t="str">
        <f>INDEX('Atual 2021 1'!A$5:A$857,MATCH($A306,('Atual 2021 1'!$Z$5:$Z$857),0))</f>
        <v>Fronteira dos Vales</v>
      </c>
      <c r="D306" s="50">
        <f>INDEX('Atual 2021 1'!H$5:H$857,MATCH($A306,('Atual 2021 1'!$Z$5:$Z$857),0))</f>
        <v>510</v>
      </c>
      <c r="E306" s="54">
        <f>INDEX('Antigo 2020 2'!H$5:H$857,MATCH($A306,('Atual 2021 1'!$Z$5:$Z$857),0))</f>
        <v>510</v>
      </c>
      <c r="F306" s="50">
        <f>INDEX('Atual 2021 1'!I$5:I$857,MATCH($A306,('Atual 2021 1'!$Z$5:$Z$857),0))</f>
        <v>70</v>
      </c>
      <c r="G306" s="54">
        <f>INDEX('Antigo 2020 2'!I$5:I$857,MATCH($A306,('Atual 2021 1'!$Z$5:$Z$857),0))</f>
        <v>201</v>
      </c>
      <c r="H306" s="50">
        <f>INDEX('Atual 2021 1'!J$5:J$857,MATCH($A306,('Atual 2021 1'!$Z$5:$Z$857),0))</f>
        <v>0</v>
      </c>
      <c r="I306" s="54">
        <f>INDEX('Antigo 2020 2'!J$5:J$857,MATCH($A306,('Atual 2021 1'!$Z$5:$Z$857),0))</f>
        <v>0</v>
      </c>
      <c r="J306" s="50">
        <f>INDEX('Atual 2021 1'!K$5:K$857,MATCH($A306,('Atual 2021 1'!$Z$5:$Z$857),0))</f>
        <v>1</v>
      </c>
      <c r="K306" s="54">
        <f>INDEX('Antigo 2020 2'!K$5:K$857,MATCH($A306,('Atual 2021 1'!$Z$5:$Z$857),0))</f>
        <v>62</v>
      </c>
      <c r="L306" s="50">
        <f>INDEX('Atual 2021 1'!L$5:L$857,MATCH($A306,('Atual 2021 1'!$Z$5:$Z$857),0))</f>
        <v>0</v>
      </c>
      <c r="M306" s="54">
        <f>INDEX('Antigo 2020 2'!L$5:L$857,MATCH($A306,('Atual 2021 1'!$Z$5:$Z$857),0))</f>
        <v>62</v>
      </c>
      <c r="N306" s="50">
        <f>INDEX('Atual 2021 1'!M$5:M$857,MATCH($A306,('Atual 2021 1'!$Z$5:$Z$857),0))</f>
        <v>0</v>
      </c>
      <c r="O306" s="54">
        <f>INDEX('Antigo 2020 2'!M$5:M$857,MATCH($A306,('Atual 2021 1'!$Z$5:$Z$857),0))</f>
        <v>0</v>
      </c>
      <c r="P306" s="50">
        <f>INDEX('Atual 2021 1'!N$5:N$857,MATCH($A306,('Atual 2021 1'!$Z$5:$Z$857),0))</f>
        <v>1</v>
      </c>
      <c r="Q306" s="54">
        <f>INDEX('Antigo 2020 2'!N$5:N$857,MATCH($A306,('Atual 2021 1'!$Z$5:$Z$857),0))</f>
        <v>62</v>
      </c>
      <c r="R306" s="50" t="str">
        <f>INDEX('Atual 2021 1'!O$5:O$857,MATCH($A306,('Atual 2021 1'!$Z$5:$Z$857),0))</f>
        <v>Não</v>
      </c>
      <c r="S306" s="54" t="str">
        <f>INDEX('Antigo 2020 2'!O$5:O$857,MATCH($A306,('Atual 2021 1'!$Z$5:$Z$857),0))</f>
        <v>Não</v>
      </c>
      <c r="T306" s="53" t="e">
        <f>INDEX('Atual 2021 1'!P$5:P$857,MATCH($A306,('Atual 2021 1'!$Z$5:$Z$857),0))</f>
        <v>#DIV/0!</v>
      </c>
      <c r="U306" s="55">
        <f>INDEX('Antigo 2020 2'!P$5:P$857,MATCH($A306,('Atual 2021 1'!$Z$5:$Z$857),0))</f>
        <v>6.3644840978649008E-4</v>
      </c>
    </row>
    <row r="307" spans="1:21">
      <c r="A307" s="16">
        <v>304</v>
      </c>
      <c r="B307" s="51">
        <f>INDEX('Atual 2021 1'!X$5:X$857,MATCH($A307,('Atual 2021 1'!$Z$5:$Z$857),0))</f>
        <v>0</v>
      </c>
      <c r="C307" s="57" t="str">
        <f>INDEX('Atual 2021 1'!A$5:A$857,MATCH($A307,('Atual 2021 1'!$Z$5:$Z$857),0))</f>
        <v>Fruta de Leite</v>
      </c>
      <c r="D307" s="50">
        <f>INDEX('Atual 2021 1'!H$5:H$857,MATCH($A307,('Atual 2021 1'!$Z$5:$Z$857),0))</f>
        <v>1226</v>
      </c>
      <c r="E307" s="54">
        <f>INDEX('Antigo 2020 2'!H$5:H$857,MATCH($A307,('Atual 2021 1'!$Z$5:$Z$857),0))</f>
        <v>1226</v>
      </c>
      <c r="F307" s="50">
        <f>INDEX('Atual 2021 1'!I$5:I$857,MATCH($A307,('Atual 2021 1'!$Z$5:$Z$857),0))</f>
        <v>69</v>
      </c>
      <c r="G307" s="54">
        <f>INDEX('Antigo 2020 2'!I$5:I$857,MATCH($A307,('Atual 2021 1'!$Z$5:$Z$857),0))</f>
        <v>622</v>
      </c>
      <c r="H307" s="50">
        <f>INDEX('Atual 2021 1'!J$5:J$857,MATCH($A307,('Atual 2021 1'!$Z$5:$Z$857),0))</f>
        <v>0</v>
      </c>
      <c r="I307" s="54">
        <f>INDEX('Antigo 2020 2'!J$5:J$857,MATCH($A307,('Atual 2021 1'!$Z$5:$Z$857),0))</f>
        <v>0</v>
      </c>
      <c r="J307" s="50">
        <f>INDEX('Atual 2021 1'!K$5:K$857,MATCH($A307,('Atual 2021 1'!$Z$5:$Z$857),0))</f>
        <v>516</v>
      </c>
      <c r="K307" s="54">
        <f>INDEX('Antigo 2020 2'!K$5:K$857,MATCH($A307,('Atual 2021 1'!$Z$5:$Z$857),0))</f>
        <v>564</v>
      </c>
      <c r="L307" s="50">
        <f>INDEX('Atual 2021 1'!L$5:L$857,MATCH($A307,('Atual 2021 1'!$Z$5:$Z$857),0))</f>
        <v>0</v>
      </c>
      <c r="M307" s="54">
        <f>INDEX('Antigo 2020 2'!L$5:L$857,MATCH($A307,('Atual 2021 1'!$Z$5:$Z$857),0))</f>
        <v>0</v>
      </c>
      <c r="N307" s="50">
        <f>INDEX('Atual 2021 1'!M$5:M$857,MATCH($A307,('Atual 2021 1'!$Z$5:$Z$857),0))</f>
        <v>0</v>
      </c>
      <c r="O307" s="54">
        <f>INDEX('Antigo 2020 2'!M$5:M$857,MATCH($A307,('Atual 2021 1'!$Z$5:$Z$857),0))</f>
        <v>0</v>
      </c>
      <c r="P307" s="50">
        <f>INDEX('Atual 2021 1'!N$5:N$857,MATCH($A307,('Atual 2021 1'!$Z$5:$Z$857),0))</f>
        <v>50</v>
      </c>
      <c r="Q307" s="54">
        <f>INDEX('Antigo 2020 2'!N$5:N$857,MATCH($A307,('Atual 2021 1'!$Z$5:$Z$857),0))</f>
        <v>50</v>
      </c>
      <c r="R307" s="50" t="str">
        <f>INDEX('Atual 2021 1'!O$5:O$857,MATCH($A307,('Atual 2021 1'!$Z$5:$Z$857),0))</f>
        <v>Sim</v>
      </c>
      <c r="S307" s="54" t="str">
        <f>INDEX('Antigo 2020 2'!O$5:O$857,MATCH($A307,('Atual 2021 1'!$Z$5:$Z$857),0))</f>
        <v>Sim</v>
      </c>
      <c r="T307" s="53" t="e">
        <f>INDEX('Atual 2021 1'!P$5:P$857,MATCH($A307,('Atual 2021 1'!$Z$5:$Z$857),0))</f>
        <v>#DIV/0!</v>
      </c>
      <c r="U307" s="55">
        <f>INDEX('Antigo 2020 2'!P$5:P$857,MATCH($A307,('Atual 2021 1'!$Z$5:$Z$857),0))</f>
        <v>8.585719699992911E-4</v>
      </c>
    </row>
    <row r="308" spans="1:21">
      <c r="A308" s="16">
        <v>305</v>
      </c>
      <c r="B308" s="51">
        <f>INDEX('Atual 2021 1'!X$5:X$857,MATCH($A308,('Atual 2021 1'!$Z$5:$Z$857),0))</f>
        <v>0</v>
      </c>
      <c r="C308" s="57" t="str">
        <f>INDEX('Atual 2021 1'!A$5:A$857,MATCH($A308,('Atual 2021 1'!$Z$5:$Z$857),0))</f>
        <v>Frutal</v>
      </c>
      <c r="D308" s="50">
        <f>INDEX('Atual 2021 1'!H$5:H$857,MATCH($A308,('Atual 2021 1'!$Z$5:$Z$857),0))</f>
        <v>1200</v>
      </c>
      <c r="E308" s="54">
        <f>INDEX('Antigo 2020 2'!H$5:H$857,MATCH($A308,('Atual 2021 1'!$Z$5:$Z$857),0))</f>
        <v>1200</v>
      </c>
      <c r="F308" s="50">
        <f>INDEX('Atual 2021 1'!I$5:I$857,MATCH($A308,('Atual 2021 1'!$Z$5:$Z$857),0))</f>
        <v>145</v>
      </c>
      <c r="G308" s="54">
        <f>INDEX('Antigo 2020 2'!I$5:I$857,MATCH($A308,('Atual 2021 1'!$Z$5:$Z$857),0))</f>
        <v>254</v>
      </c>
      <c r="H308" s="50">
        <f>INDEX('Atual 2021 1'!J$5:J$857,MATCH($A308,('Atual 2021 1'!$Z$5:$Z$857),0))</f>
        <v>0</v>
      </c>
      <c r="I308" s="54">
        <f>INDEX('Antigo 2020 2'!J$5:J$857,MATCH($A308,('Atual 2021 1'!$Z$5:$Z$857),0))</f>
        <v>0</v>
      </c>
      <c r="J308" s="50">
        <f>INDEX('Atual 2021 1'!K$5:K$857,MATCH($A308,('Atual 2021 1'!$Z$5:$Z$857),0))</f>
        <v>80</v>
      </c>
      <c r="K308" s="54">
        <f>INDEX('Antigo 2020 2'!K$5:K$857,MATCH($A308,('Atual 2021 1'!$Z$5:$Z$857),0))</f>
        <v>80</v>
      </c>
      <c r="L308" s="50">
        <f>INDEX('Atual 2021 1'!L$5:L$857,MATCH($A308,('Atual 2021 1'!$Z$5:$Z$857),0))</f>
        <v>0</v>
      </c>
      <c r="M308" s="54">
        <f>INDEX('Antigo 2020 2'!L$5:L$857,MATCH($A308,('Atual 2021 1'!$Z$5:$Z$857),0))</f>
        <v>0</v>
      </c>
      <c r="N308" s="50">
        <f>INDEX('Atual 2021 1'!M$5:M$857,MATCH($A308,('Atual 2021 1'!$Z$5:$Z$857),0))</f>
        <v>0</v>
      </c>
      <c r="O308" s="54">
        <f>INDEX('Antigo 2020 2'!M$5:M$857,MATCH($A308,('Atual 2021 1'!$Z$5:$Z$857),0))</f>
        <v>0</v>
      </c>
      <c r="P308" s="50">
        <f>INDEX('Atual 2021 1'!N$5:N$857,MATCH($A308,('Atual 2021 1'!$Z$5:$Z$857),0))</f>
        <v>90</v>
      </c>
      <c r="Q308" s="54">
        <f>INDEX('Antigo 2020 2'!N$5:N$857,MATCH($A308,('Atual 2021 1'!$Z$5:$Z$857),0))</f>
        <v>90</v>
      </c>
      <c r="R308" s="50" t="str">
        <f>INDEX('Atual 2021 1'!O$5:O$857,MATCH($A308,('Atual 2021 1'!$Z$5:$Z$857),0))</f>
        <v>Sim</v>
      </c>
      <c r="S308" s="54" t="str">
        <f>INDEX('Antigo 2020 2'!O$5:O$857,MATCH($A308,('Atual 2021 1'!$Z$5:$Z$857),0))</f>
        <v>Sim</v>
      </c>
      <c r="T308" s="53" t="e">
        <f>INDEX('Atual 2021 1'!P$5:P$857,MATCH($A308,('Atual 2021 1'!$Z$5:$Z$857),0))</f>
        <v>#DIV/0!</v>
      </c>
      <c r="U308" s="55">
        <f>INDEX('Antigo 2020 2'!P$5:P$857,MATCH($A308,('Atual 2021 1'!$Z$5:$Z$857),0))</f>
        <v>3.5030307844808352E-3</v>
      </c>
    </row>
    <row r="309" spans="1:21">
      <c r="A309" s="16">
        <v>306</v>
      </c>
      <c r="B309" s="51">
        <f>INDEX('Atual 2021 1'!X$5:X$857,MATCH($A309,('Atual 2021 1'!$Z$5:$Z$857),0))</f>
        <v>0</v>
      </c>
      <c r="C309" s="57" t="str">
        <f>INDEX('Atual 2021 1'!A$5:A$857,MATCH($A309,('Atual 2021 1'!$Z$5:$Z$857),0))</f>
        <v>Funilândia</v>
      </c>
      <c r="D309" s="50">
        <f>INDEX('Atual 2021 1'!H$5:H$857,MATCH($A309,('Atual 2021 1'!$Z$5:$Z$857),0))</f>
        <v>89</v>
      </c>
      <c r="E309" s="54">
        <f>INDEX('Antigo 2020 2'!H$5:H$857,MATCH($A309,('Atual 2021 1'!$Z$5:$Z$857),0))</f>
        <v>96</v>
      </c>
      <c r="F309" s="50">
        <f>INDEX('Atual 2021 1'!I$5:I$857,MATCH($A309,('Atual 2021 1'!$Z$5:$Z$857),0))</f>
        <v>42</v>
      </c>
      <c r="G309" s="54">
        <f>INDEX('Antigo 2020 2'!I$5:I$857,MATCH($A309,('Atual 2021 1'!$Z$5:$Z$857),0))</f>
        <v>54</v>
      </c>
      <c r="H309" s="50">
        <f>INDEX('Atual 2021 1'!J$5:J$857,MATCH($A309,('Atual 2021 1'!$Z$5:$Z$857),0))</f>
        <v>0</v>
      </c>
      <c r="I309" s="54">
        <f>INDEX('Antigo 2020 2'!J$5:J$857,MATCH($A309,('Atual 2021 1'!$Z$5:$Z$857),0))</f>
        <v>0</v>
      </c>
      <c r="J309" s="50">
        <f>INDEX('Atual 2021 1'!K$5:K$857,MATCH($A309,('Atual 2021 1'!$Z$5:$Z$857),0))</f>
        <v>30</v>
      </c>
      <c r="K309" s="54">
        <f>INDEX('Antigo 2020 2'!K$5:K$857,MATCH($A309,('Atual 2021 1'!$Z$5:$Z$857),0))</f>
        <v>30</v>
      </c>
      <c r="L309" s="50">
        <f>INDEX('Atual 2021 1'!L$5:L$857,MATCH($A309,('Atual 2021 1'!$Z$5:$Z$857),0))</f>
        <v>0</v>
      </c>
      <c r="M309" s="54">
        <f>INDEX('Antigo 2020 2'!L$5:L$857,MATCH($A309,('Atual 2021 1'!$Z$5:$Z$857),0))</f>
        <v>0</v>
      </c>
      <c r="N309" s="50">
        <f>INDEX('Atual 2021 1'!M$5:M$857,MATCH($A309,('Atual 2021 1'!$Z$5:$Z$857),0))</f>
        <v>0</v>
      </c>
      <c r="O309" s="54">
        <f>INDEX('Antigo 2020 2'!M$5:M$857,MATCH($A309,('Atual 2021 1'!$Z$5:$Z$857),0))</f>
        <v>0</v>
      </c>
      <c r="P309" s="50">
        <f>INDEX('Atual 2021 1'!N$5:N$857,MATCH($A309,('Atual 2021 1'!$Z$5:$Z$857),0))</f>
        <v>7</v>
      </c>
      <c r="Q309" s="54">
        <f>INDEX('Antigo 2020 2'!N$5:N$857,MATCH($A309,('Atual 2021 1'!$Z$5:$Z$857),0))</f>
        <v>0</v>
      </c>
      <c r="R309" s="50" t="str">
        <f>INDEX('Atual 2021 1'!O$5:O$857,MATCH($A309,('Atual 2021 1'!$Z$5:$Z$857),0))</f>
        <v>Não</v>
      </c>
      <c r="S309" s="54" t="str">
        <f>INDEX('Antigo 2020 2'!O$5:O$857,MATCH($A309,('Atual 2021 1'!$Z$5:$Z$857),0))</f>
        <v>Não</v>
      </c>
      <c r="T309" s="53" t="e">
        <f>INDEX('Atual 2021 1'!P$5:P$857,MATCH($A309,('Atual 2021 1'!$Z$5:$Z$857),0))</f>
        <v>#DIV/0!</v>
      </c>
      <c r="U309" s="55">
        <f>INDEX('Antigo 2020 2'!P$5:P$857,MATCH($A309,('Atual 2021 1'!$Z$5:$Z$857),0))</f>
        <v>1.807402659854023E-4</v>
      </c>
    </row>
    <row r="310" spans="1:21">
      <c r="A310" s="16">
        <v>307</v>
      </c>
      <c r="B310" s="51">
        <f>INDEX('Atual 2021 1'!X$5:X$857,MATCH($A310,('Atual 2021 1'!$Z$5:$Z$857),0))</f>
        <v>0</v>
      </c>
      <c r="C310" s="57" t="str">
        <f>INDEX('Atual 2021 1'!A$5:A$857,MATCH($A310,('Atual 2021 1'!$Z$5:$Z$857),0))</f>
        <v>Galiléia</v>
      </c>
      <c r="D310" s="50">
        <f>INDEX('Atual 2021 1'!H$5:H$857,MATCH($A310,('Atual 2021 1'!$Z$5:$Z$857),0))</f>
        <v>360</v>
      </c>
      <c r="E310" s="54">
        <f>INDEX('Antigo 2020 2'!H$5:H$857,MATCH($A310,('Atual 2021 1'!$Z$5:$Z$857),0))</f>
        <v>360</v>
      </c>
      <c r="F310" s="50">
        <f>INDEX('Atual 2021 1'!I$5:I$857,MATCH($A310,('Atual 2021 1'!$Z$5:$Z$857),0))</f>
        <v>150</v>
      </c>
      <c r="G310" s="54">
        <f>INDEX('Antigo 2020 2'!I$5:I$857,MATCH($A310,('Atual 2021 1'!$Z$5:$Z$857),0))</f>
        <v>132</v>
      </c>
      <c r="H310" s="50">
        <f>INDEX('Atual 2021 1'!J$5:J$857,MATCH($A310,('Atual 2021 1'!$Z$5:$Z$857),0))</f>
        <v>0</v>
      </c>
      <c r="I310" s="54">
        <f>INDEX('Antigo 2020 2'!J$5:J$857,MATCH($A310,('Atual 2021 1'!$Z$5:$Z$857),0))</f>
        <v>0</v>
      </c>
      <c r="J310" s="50">
        <f>INDEX('Atual 2021 1'!K$5:K$857,MATCH($A310,('Atual 2021 1'!$Z$5:$Z$857),0))</f>
        <v>25</v>
      </c>
      <c r="K310" s="54">
        <f>INDEX('Antigo 2020 2'!K$5:K$857,MATCH($A310,('Atual 2021 1'!$Z$5:$Z$857),0))</f>
        <v>60</v>
      </c>
      <c r="L310" s="50">
        <f>INDEX('Atual 2021 1'!L$5:L$857,MATCH($A310,('Atual 2021 1'!$Z$5:$Z$857),0))</f>
        <v>5</v>
      </c>
      <c r="M310" s="54">
        <f>INDEX('Antigo 2020 2'!L$5:L$857,MATCH($A310,('Atual 2021 1'!$Z$5:$Z$857),0))</f>
        <v>0</v>
      </c>
      <c r="N310" s="50">
        <f>INDEX('Atual 2021 1'!M$5:M$857,MATCH($A310,('Atual 2021 1'!$Z$5:$Z$857),0))</f>
        <v>0</v>
      </c>
      <c r="O310" s="54">
        <f>INDEX('Antigo 2020 2'!M$5:M$857,MATCH($A310,('Atual 2021 1'!$Z$5:$Z$857),0))</f>
        <v>0</v>
      </c>
      <c r="P310" s="50">
        <f>INDEX('Atual 2021 1'!N$5:N$857,MATCH($A310,('Atual 2021 1'!$Z$5:$Z$857),0))</f>
        <v>17</v>
      </c>
      <c r="Q310" s="54">
        <f>INDEX('Antigo 2020 2'!N$5:N$857,MATCH($A310,('Atual 2021 1'!$Z$5:$Z$857),0))</f>
        <v>12</v>
      </c>
      <c r="R310" s="50" t="str">
        <f>INDEX('Atual 2021 1'!O$5:O$857,MATCH($A310,('Atual 2021 1'!$Z$5:$Z$857),0))</f>
        <v>Sim</v>
      </c>
      <c r="S310" s="54" t="str">
        <f>INDEX('Antigo 2020 2'!O$5:O$857,MATCH($A310,('Atual 2021 1'!$Z$5:$Z$857),0))</f>
        <v>Não</v>
      </c>
      <c r="T310" s="53" t="e">
        <f>INDEX('Atual 2021 1'!P$5:P$857,MATCH($A310,('Atual 2021 1'!$Z$5:$Z$857),0))</f>
        <v>#DIV/0!</v>
      </c>
      <c r="U310" s="55">
        <f>INDEX('Antigo 2020 2'!P$5:P$857,MATCH($A310,('Atual 2021 1'!$Z$5:$Z$857),0))</f>
        <v>7.75729277390552E-4</v>
      </c>
    </row>
    <row r="311" spans="1:21">
      <c r="A311" s="16">
        <v>308</v>
      </c>
      <c r="B311" s="51">
        <f>INDEX('Atual 2021 1'!X$5:X$857,MATCH($A311,('Atual 2021 1'!$Z$5:$Z$857),0))</f>
        <v>0</v>
      </c>
      <c r="C311" s="57" t="str">
        <f>INDEX('Atual 2021 1'!A$5:A$857,MATCH($A311,('Atual 2021 1'!$Z$5:$Z$857),0))</f>
        <v>Gameleiras</v>
      </c>
      <c r="D311" s="50">
        <f>INDEX('Atual 2021 1'!H$5:H$857,MATCH($A311,('Atual 2021 1'!$Z$5:$Z$857),0))</f>
        <v>1500</v>
      </c>
      <c r="E311" s="54">
        <f>INDEX('Antigo 2020 2'!H$5:H$857,MATCH($A311,('Atual 2021 1'!$Z$5:$Z$857),0))</f>
        <v>1500</v>
      </c>
      <c r="F311" s="50">
        <f>INDEX('Atual 2021 1'!I$5:I$857,MATCH($A311,('Atual 2021 1'!$Z$5:$Z$857),0))</f>
        <v>386</v>
      </c>
      <c r="G311" s="54">
        <f>INDEX('Antigo 2020 2'!I$5:I$857,MATCH($A311,('Atual 2021 1'!$Z$5:$Z$857),0))</f>
        <v>1166</v>
      </c>
      <c r="H311" s="50">
        <f>INDEX('Atual 2021 1'!J$5:J$857,MATCH($A311,('Atual 2021 1'!$Z$5:$Z$857),0))</f>
        <v>0</v>
      </c>
      <c r="I311" s="54">
        <f>INDEX('Antigo 2020 2'!J$5:J$857,MATCH($A311,('Atual 2021 1'!$Z$5:$Z$857),0))</f>
        <v>0</v>
      </c>
      <c r="J311" s="50">
        <f>INDEX('Atual 2021 1'!K$5:K$857,MATCH($A311,('Atual 2021 1'!$Z$5:$Z$857),0))</f>
        <v>102</v>
      </c>
      <c r="K311" s="54">
        <f>INDEX('Antigo 2020 2'!K$5:K$857,MATCH($A311,('Atual 2021 1'!$Z$5:$Z$857),0))</f>
        <v>150</v>
      </c>
      <c r="L311" s="50">
        <f>INDEX('Atual 2021 1'!L$5:L$857,MATCH($A311,('Atual 2021 1'!$Z$5:$Z$857),0))</f>
        <v>0</v>
      </c>
      <c r="M311" s="54">
        <f>INDEX('Antigo 2020 2'!L$5:L$857,MATCH($A311,('Atual 2021 1'!$Z$5:$Z$857),0))</f>
        <v>0</v>
      </c>
      <c r="N311" s="50">
        <f>INDEX('Atual 2021 1'!M$5:M$857,MATCH($A311,('Atual 2021 1'!$Z$5:$Z$857),0))</f>
        <v>0</v>
      </c>
      <c r="O311" s="54">
        <f>INDEX('Antigo 2020 2'!M$5:M$857,MATCH($A311,('Atual 2021 1'!$Z$5:$Z$857),0))</f>
        <v>0</v>
      </c>
      <c r="P311" s="50">
        <f>INDEX('Atual 2021 1'!N$5:N$857,MATCH($A311,('Atual 2021 1'!$Z$5:$Z$857),0))</f>
        <v>100</v>
      </c>
      <c r="Q311" s="54">
        <f>INDEX('Antigo 2020 2'!N$5:N$857,MATCH($A311,('Atual 2021 1'!$Z$5:$Z$857),0))</f>
        <v>100</v>
      </c>
      <c r="R311" s="50" t="str">
        <f>INDEX('Atual 2021 1'!O$5:O$857,MATCH($A311,('Atual 2021 1'!$Z$5:$Z$857),0))</f>
        <v>Sim</v>
      </c>
      <c r="S311" s="54" t="str">
        <f>INDEX('Antigo 2020 2'!O$5:O$857,MATCH($A311,('Atual 2021 1'!$Z$5:$Z$857),0))</f>
        <v>Sim</v>
      </c>
      <c r="T311" s="53" t="e">
        <f>INDEX('Atual 2021 1'!P$5:P$857,MATCH($A311,('Atual 2021 1'!$Z$5:$Z$857),0))</f>
        <v>#DIV/0!</v>
      </c>
      <c r="U311" s="55">
        <f>INDEX('Antigo 2020 2'!P$5:P$857,MATCH($A311,('Atual 2021 1'!$Z$5:$Z$857),0))</f>
        <v>1.7511138106399737E-3</v>
      </c>
    </row>
    <row r="312" spans="1:21">
      <c r="A312" s="16">
        <v>309</v>
      </c>
      <c r="B312" s="51">
        <f>INDEX('Atual 2021 1'!X$5:X$857,MATCH($A312,('Atual 2021 1'!$Z$5:$Z$857),0))</f>
        <v>0</v>
      </c>
      <c r="C312" s="57" t="str">
        <f>INDEX('Atual 2021 1'!A$5:A$857,MATCH($A312,('Atual 2021 1'!$Z$5:$Z$857),0))</f>
        <v>Glaucilândia</v>
      </c>
      <c r="D312" s="50">
        <f>INDEX('Atual 2021 1'!H$5:H$857,MATCH($A312,('Atual 2021 1'!$Z$5:$Z$857),0))</f>
        <v>715</v>
      </c>
      <c r="E312" s="54">
        <f>INDEX('Antigo 2020 2'!H$5:H$857,MATCH($A312,('Atual 2021 1'!$Z$5:$Z$857),0))</f>
        <v>715</v>
      </c>
      <c r="F312" s="50">
        <f>INDEX('Atual 2021 1'!I$5:I$857,MATCH($A312,('Atual 2021 1'!$Z$5:$Z$857),0))</f>
        <v>532</v>
      </c>
      <c r="G312" s="54">
        <f>INDEX('Antigo 2020 2'!I$5:I$857,MATCH($A312,('Atual 2021 1'!$Z$5:$Z$857),0))</f>
        <v>854</v>
      </c>
      <c r="H312" s="50">
        <f>INDEX('Atual 2021 1'!J$5:J$857,MATCH($A312,('Atual 2021 1'!$Z$5:$Z$857),0))</f>
        <v>0</v>
      </c>
      <c r="I312" s="54">
        <f>INDEX('Antigo 2020 2'!J$5:J$857,MATCH($A312,('Atual 2021 1'!$Z$5:$Z$857),0))</f>
        <v>0</v>
      </c>
      <c r="J312" s="50">
        <f>INDEX('Atual 2021 1'!K$5:K$857,MATCH($A312,('Atual 2021 1'!$Z$5:$Z$857),0))</f>
        <v>63</v>
      </c>
      <c r="K312" s="54">
        <f>INDEX('Antigo 2020 2'!K$5:K$857,MATCH($A312,('Atual 2021 1'!$Z$5:$Z$857),0))</f>
        <v>80</v>
      </c>
      <c r="L312" s="50">
        <f>INDEX('Atual 2021 1'!L$5:L$857,MATCH($A312,('Atual 2021 1'!$Z$5:$Z$857),0))</f>
        <v>48</v>
      </c>
      <c r="M312" s="54">
        <f>INDEX('Antigo 2020 2'!L$5:L$857,MATCH($A312,('Atual 2021 1'!$Z$5:$Z$857),0))</f>
        <v>120</v>
      </c>
      <c r="N312" s="50">
        <f>INDEX('Atual 2021 1'!M$5:M$857,MATCH($A312,('Atual 2021 1'!$Z$5:$Z$857),0))</f>
        <v>5</v>
      </c>
      <c r="O312" s="54">
        <f>INDEX('Antigo 2020 2'!M$5:M$857,MATCH($A312,('Atual 2021 1'!$Z$5:$Z$857),0))</f>
        <v>5</v>
      </c>
      <c r="P312" s="50">
        <f>INDEX('Atual 2021 1'!N$5:N$857,MATCH($A312,('Atual 2021 1'!$Z$5:$Z$857),0))</f>
        <v>54</v>
      </c>
      <c r="Q312" s="54">
        <f>INDEX('Antigo 2020 2'!N$5:N$857,MATCH($A312,('Atual 2021 1'!$Z$5:$Z$857),0))</f>
        <v>60</v>
      </c>
      <c r="R312" s="50" t="str">
        <f>INDEX('Atual 2021 1'!O$5:O$857,MATCH($A312,('Atual 2021 1'!$Z$5:$Z$857),0))</f>
        <v>Sim</v>
      </c>
      <c r="S312" s="54" t="str">
        <f>INDEX('Antigo 2020 2'!O$5:O$857,MATCH($A312,('Atual 2021 1'!$Z$5:$Z$857),0))</f>
        <v>Sim</v>
      </c>
      <c r="T312" s="53" t="e">
        <f>INDEX('Atual 2021 1'!P$5:P$857,MATCH($A312,('Atual 2021 1'!$Z$5:$Z$857),0))</f>
        <v>#DIV/0!</v>
      </c>
      <c r="U312" s="55">
        <f>INDEX('Antigo 2020 2'!P$5:P$857,MATCH($A312,('Atual 2021 1'!$Z$5:$Z$857),0))</f>
        <v>1.3076090213122904E-3</v>
      </c>
    </row>
    <row r="313" spans="1:21">
      <c r="A313" s="16">
        <v>310</v>
      </c>
      <c r="B313" s="51">
        <f>INDEX('Atual 2021 1'!X$5:X$857,MATCH($A313,('Atual 2021 1'!$Z$5:$Z$857),0))</f>
        <v>0</v>
      </c>
      <c r="C313" s="57" t="str">
        <f>INDEX('Atual 2021 1'!A$5:A$857,MATCH($A313,('Atual 2021 1'!$Z$5:$Z$857),0))</f>
        <v>Goiabeira</v>
      </c>
      <c r="D313" s="50">
        <f>INDEX('Atual 2021 1'!H$5:H$857,MATCH($A313,('Atual 2021 1'!$Z$5:$Z$857),0))</f>
        <v>100</v>
      </c>
      <c r="E313" s="54">
        <f>INDEX('Antigo 2020 2'!H$5:H$857,MATCH($A313,('Atual 2021 1'!$Z$5:$Z$857),0))</f>
        <v>100</v>
      </c>
      <c r="F313" s="50">
        <f>INDEX('Atual 2021 1'!I$5:I$857,MATCH($A313,('Atual 2021 1'!$Z$5:$Z$857),0))</f>
        <v>0</v>
      </c>
      <c r="G313" s="54" t="str">
        <f>INDEX('Antigo 2020 2'!I$5:I$857,MATCH($A313,('Atual 2021 1'!$Z$5:$Z$857),0))</f>
        <v/>
      </c>
      <c r="H313" s="50">
        <f>INDEX('Atual 2021 1'!J$5:J$857,MATCH($A313,('Atual 2021 1'!$Z$5:$Z$857),0))</f>
        <v>0</v>
      </c>
      <c r="I313" s="54">
        <f>INDEX('Antigo 2020 2'!J$5:J$857,MATCH($A313,('Atual 2021 1'!$Z$5:$Z$857),0))</f>
        <v>0</v>
      </c>
      <c r="J313" s="50">
        <f>INDEX('Atual 2021 1'!K$5:K$857,MATCH($A313,('Atual 2021 1'!$Z$5:$Z$857),0))</f>
        <v>0</v>
      </c>
      <c r="K313" s="54">
        <f>INDEX('Antigo 2020 2'!K$5:K$857,MATCH($A313,('Atual 2021 1'!$Z$5:$Z$857),0))</f>
        <v>0</v>
      </c>
      <c r="L313" s="50">
        <f>INDEX('Atual 2021 1'!L$5:L$857,MATCH($A313,('Atual 2021 1'!$Z$5:$Z$857),0))</f>
        <v>0</v>
      </c>
      <c r="M313" s="54">
        <f>INDEX('Antigo 2020 2'!L$5:L$857,MATCH($A313,('Atual 2021 1'!$Z$5:$Z$857),0))</f>
        <v>0</v>
      </c>
      <c r="N313" s="50">
        <f>INDEX('Atual 2021 1'!M$5:M$857,MATCH($A313,('Atual 2021 1'!$Z$5:$Z$857),0))</f>
        <v>0</v>
      </c>
      <c r="O313" s="54">
        <f>INDEX('Antigo 2020 2'!M$5:M$857,MATCH($A313,('Atual 2021 1'!$Z$5:$Z$857),0))</f>
        <v>0</v>
      </c>
      <c r="P313" s="50">
        <f>INDEX('Atual 2021 1'!N$5:N$857,MATCH($A313,('Atual 2021 1'!$Z$5:$Z$857),0))</f>
        <v>0</v>
      </c>
      <c r="Q313" s="54">
        <f>INDEX('Antigo 2020 2'!N$5:N$857,MATCH($A313,('Atual 2021 1'!$Z$5:$Z$857),0))</f>
        <v>0</v>
      </c>
      <c r="R313" s="50" t="str">
        <f>INDEX('Atual 2021 1'!O$5:O$857,MATCH($A313,('Atual 2021 1'!$Z$5:$Z$857),0))</f>
        <v>Não</v>
      </c>
      <c r="S313" s="54" t="str">
        <f>INDEX('Antigo 2020 2'!O$5:O$857,MATCH($A313,('Atual 2021 1'!$Z$5:$Z$857),0))</f>
        <v>Não</v>
      </c>
      <c r="T313" s="53" t="e">
        <f>INDEX('Atual 2021 1'!P$5:P$857,MATCH($A313,('Atual 2021 1'!$Z$5:$Z$857),0))</f>
        <v>#DIV/0!</v>
      </c>
      <c r="U313" s="55">
        <f>INDEX('Antigo 2020 2'!P$5:P$857,MATCH($A313,('Atual 2021 1'!$Z$5:$Z$857),0))</f>
        <v>9.3765696645991701E-5</v>
      </c>
    </row>
    <row r="314" spans="1:21">
      <c r="A314" s="16">
        <v>311</v>
      </c>
      <c r="B314" s="51">
        <f>INDEX('Atual 2021 1'!X$5:X$857,MATCH($A314,('Atual 2021 1'!$Z$5:$Z$857),0))</f>
        <v>0</v>
      </c>
      <c r="C314" s="57" t="str">
        <f>INDEX('Atual 2021 1'!A$5:A$857,MATCH($A314,('Atual 2021 1'!$Z$5:$Z$857),0))</f>
        <v>Goianá</v>
      </c>
      <c r="D314" s="50">
        <f>INDEX('Atual 2021 1'!H$5:H$857,MATCH($A314,('Atual 2021 1'!$Z$5:$Z$857),0))</f>
        <v>330</v>
      </c>
      <c r="E314" s="54">
        <f>INDEX('Antigo 2020 2'!H$5:H$857,MATCH($A314,('Atual 2021 1'!$Z$5:$Z$857),0))</f>
        <v>330</v>
      </c>
      <c r="F314" s="50">
        <f>INDEX('Atual 2021 1'!I$5:I$857,MATCH($A314,('Atual 2021 1'!$Z$5:$Z$857),0))</f>
        <v>120</v>
      </c>
      <c r="G314" s="54">
        <f>INDEX('Antigo 2020 2'!I$5:I$857,MATCH($A314,('Atual 2021 1'!$Z$5:$Z$857),0))</f>
        <v>184</v>
      </c>
      <c r="H314" s="50">
        <f>INDEX('Atual 2021 1'!J$5:J$857,MATCH($A314,('Atual 2021 1'!$Z$5:$Z$857),0))</f>
        <v>0</v>
      </c>
      <c r="I314" s="54">
        <f>INDEX('Antigo 2020 2'!J$5:J$857,MATCH($A314,('Atual 2021 1'!$Z$5:$Z$857),0))</f>
        <v>0</v>
      </c>
      <c r="J314" s="50">
        <f>INDEX('Atual 2021 1'!K$5:K$857,MATCH($A314,('Atual 2021 1'!$Z$5:$Z$857),0))</f>
        <v>33</v>
      </c>
      <c r="K314" s="54">
        <f>INDEX('Antigo 2020 2'!K$5:K$857,MATCH($A314,('Atual 2021 1'!$Z$5:$Z$857),0))</f>
        <v>68</v>
      </c>
      <c r="L314" s="50">
        <f>INDEX('Atual 2021 1'!L$5:L$857,MATCH($A314,('Atual 2021 1'!$Z$5:$Z$857),0))</f>
        <v>18</v>
      </c>
      <c r="M314" s="54">
        <f>INDEX('Antigo 2020 2'!L$5:L$857,MATCH($A314,('Atual 2021 1'!$Z$5:$Z$857),0))</f>
        <v>26</v>
      </c>
      <c r="N314" s="50">
        <f>INDEX('Atual 2021 1'!M$5:M$857,MATCH($A314,('Atual 2021 1'!$Z$5:$Z$857),0))</f>
        <v>0</v>
      </c>
      <c r="O314" s="54">
        <f>INDEX('Antigo 2020 2'!M$5:M$857,MATCH($A314,('Atual 2021 1'!$Z$5:$Z$857),0))</f>
        <v>29</v>
      </c>
      <c r="P314" s="50">
        <f>INDEX('Atual 2021 1'!N$5:N$857,MATCH($A314,('Atual 2021 1'!$Z$5:$Z$857),0))</f>
        <v>15</v>
      </c>
      <c r="Q314" s="54">
        <f>INDEX('Antigo 2020 2'!N$5:N$857,MATCH($A314,('Atual 2021 1'!$Z$5:$Z$857),0))</f>
        <v>24</v>
      </c>
      <c r="R314" s="50" t="str">
        <f>INDEX('Atual 2021 1'!O$5:O$857,MATCH($A314,('Atual 2021 1'!$Z$5:$Z$857),0))</f>
        <v>Sim</v>
      </c>
      <c r="S314" s="54" t="str">
        <f>INDEX('Antigo 2020 2'!O$5:O$857,MATCH($A314,('Atual 2021 1'!$Z$5:$Z$857),0))</f>
        <v>Sim</v>
      </c>
      <c r="T314" s="53" t="e">
        <f>INDEX('Atual 2021 1'!P$5:P$857,MATCH($A314,('Atual 2021 1'!$Z$5:$Z$857),0))</f>
        <v>#DIV/0!</v>
      </c>
      <c r="U314" s="55">
        <f>INDEX('Antigo 2020 2'!P$5:P$857,MATCH($A314,('Atual 2021 1'!$Z$5:$Z$857),0))</f>
        <v>4.4996496744122453E-4</v>
      </c>
    </row>
    <row r="315" spans="1:21">
      <c r="A315" s="16">
        <v>312</v>
      </c>
      <c r="B315" s="51">
        <f>INDEX('Atual 2021 1'!X$5:X$857,MATCH($A315,('Atual 2021 1'!$Z$5:$Z$857),0))</f>
        <v>0</v>
      </c>
      <c r="C315" s="57" t="str">
        <f>INDEX('Atual 2021 1'!A$5:A$857,MATCH($A315,('Atual 2021 1'!$Z$5:$Z$857),0))</f>
        <v>Gonçalves</v>
      </c>
      <c r="D315" s="50">
        <f>INDEX('Atual 2021 1'!H$5:H$857,MATCH($A315,('Atual 2021 1'!$Z$5:$Z$857),0))</f>
        <v>280</v>
      </c>
      <c r="E315" s="54">
        <f>INDEX('Antigo 2020 2'!H$5:H$857,MATCH($A315,('Atual 2021 1'!$Z$5:$Z$857),0))</f>
        <v>280</v>
      </c>
      <c r="F315" s="50">
        <f>INDEX('Atual 2021 1'!I$5:I$857,MATCH($A315,('Atual 2021 1'!$Z$5:$Z$857),0))</f>
        <v>51</v>
      </c>
      <c r="G315" s="54">
        <f>INDEX('Antigo 2020 2'!I$5:I$857,MATCH($A315,('Atual 2021 1'!$Z$5:$Z$857),0))</f>
        <v>118</v>
      </c>
      <c r="H315" s="50">
        <f>INDEX('Atual 2021 1'!J$5:J$857,MATCH($A315,('Atual 2021 1'!$Z$5:$Z$857),0))</f>
        <v>0</v>
      </c>
      <c r="I315" s="54">
        <f>INDEX('Antigo 2020 2'!J$5:J$857,MATCH($A315,('Atual 2021 1'!$Z$5:$Z$857),0))</f>
        <v>0</v>
      </c>
      <c r="J315" s="50">
        <f>INDEX('Atual 2021 1'!K$5:K$857,MATCH($A315,('Atual 2021 1'!$Z$5:$Z$857),0))</f>
        <v>66</v>
      </c>
      <c r="K315" s="54">
        <f>INDEX('Antigo 2020 2'!K$5:K$857,MATCH($A315,('Atual 2021 1'!$Z$5:$Z$857),0))</f>
        <v>12</v>
      </c>
      <c r="L315" s="50">
        <f>INDEX('Atual 2021 1'!L$5:L$857,MATCH($A315,('Atual 2021 1'!$Z$5:$Z$857),0))</f>
        <v>0</v>
      </c>
      <c r="M315" s="54">
        <f>INDEX('Antigo 2020 2'!L$5:L$857,MATCH($A315,('Atual 2021 1'!$Z$5:$Z$857),0))</f>
        <v>0</v>
      </c>
      <c r="N315" s="50">
        <f>INDEX('Atual 2021 1'!M$5:M$857,MATCH($A315,('Atual 2021 1'!$Z$5:$Z$857),0))</f>
        <v>0</v>
      </c>
      <c r="O315" s="54">
        <f>INDEX('Antigo 2020 2'!M$5:M$857,MATCH($A315,('Atual 2021 1'!$Z$5:$Z$857),0))</f>
        <v>0</v>
      </c>
      <c r="P315" s="50">
        <f>INDEX('Atual 2021 1'!N$5:N$857,MATCH($A315,('Atual 2021 1'!$Z$5:$Z$857),0))</f>
        <v>6</v>
      </c>
      <c r="Q315" s="54">
        <f>INDEX('Antigo 2020 2'!N$5:N$857,MATCH($A315,('Atual 2021 1'!$Z$5:$Z$857),0))</f>
        <v>4</v>
      </c>
      <c r="R315" s="50" t="str">
        <f>INDEX('Atual 2021 1'!O$5:O$857,MATCH($A315,('Atual 2021 1'!$Z$5:$Z$857),0))</f>
        <v>Não</v>
      </c>
      <c r="S315" s="54" t="str">
        <f>INDEX('Antigo 2020 2'!O$5:O$857,MATCH($A315,('Atual 2021 1'!$Z$5:$Z$857),0))</f>
        <v>Não</v>
      </c>
      <c r="T315" s="53" t="e">
        <f>INDEX('Atual 2021 1'!P$5:P$857,MATCH($A315,('Atual 2021 1'!$Z$5:$Z$857),0))</f>
        <v>#DIV/0!</v>
      </c>
      <c r="U315" s="55">
        <f>INDEX('Antigo 2020 2'!P$5:P$857,MATCH($A315,('Atual 2021 1'!$Z$5:$Z$857),0))</f>
        <v>2.0525027797150134E-4</v>
      </c>
    </row>
    <row r="316" spans="1:21">
      <c r="A316" s="16">
        <v>313</v>
      </c>
      <c r="B316" s="51">
        <f>INDEX('Atual 2021 1'!X$5:X$857,MATCH($A316,('Atual 2021 1'!$Z$5:$Z$857),0))</f>
        <v>0</v>
      </c>
      <c r="C316" s="57" t="str">
        <f>INDEX('Atual 2021 1'!A$5:A$857,MATCH($A316,('Atual 2021 1'!$Z$5:$Z$857),0))</f>
        <v>Gonzaga</v>
      </c>
      <c r="D316" s="50">
        <f>INDEX('Atual 2021 1'!H$5:H$857,MATCH($A316,('Atual 2021 1'!$Z$5:$Z$857),0))</f>
        <v>420</v>
      </c>
      <c r="E316" s="54">
        <f>INDEX('Antigo 2020 2'!H$5:H$857,MATCH($A316,('Atual 2021 1'!$Z$5:$Z$857),0))</f>
        <v>420</v>
      </c>
      <c r="F316" s="50">
        <f>INDEX('Atual 2021 1'!I$5:I$857,MATCH($A316,('Atual 2021 1'!$Z$5:$Z$857),0))</f>
        <v>44</v>
      </c>
      <c r="G316" s="54">
        <f>INDEX('Antigo 2020 2'!I$5:I$857,MATCH($A316,('Atual 2021 1'!$Z$5:$Z$857),0))</f>
        <v>141</v>
      </c>
      <c r="H316" s="50">
        <f>INDEX('Atual 2021 1'!J$5:J$857,MATCH($A316,('Atual 2021 1'!$Z$5:$Z$857),0))</f>
        <v>0</v>
      </c>
      <c r="I316" s="54">
        <f>INDEX('Antigo 2020 2'!J$5:J$857,MATCH($A316,('Atual 2021 1'!$Z$5:$Z$857),0))</f>
        <v>0</v>
      </c>
      <c r="J316" s="50">
        <f>INDEX('Atual 2021 1'!K$5:K$857,MATCH($A316,('Atual 2021 1'!$Z$5:$Z$857),0))</f>
        <v>70</v>
      </c>
      <c r="K316" s="54">
        <f>INDEX('Antigo 2020 2'!K$5:K$857,MATCH($A316,('Atual 2021 1'!$Z$5:$Z$857),0))</f>
        <v>180</v>
      </c>
      <c r="L316" s="50">
        <f>INDEX('Atual 2021 1'!L$5:L$857,MATCH($A316,('Atual 2021 1'!$Z$5:$Z$857),0))</f>
        <v>10</v>
      </c>
      <c r="M316" s="54">
        <f>INDEX('Antigo 2020 2'!L$5:L$857,MATCH($A316,('Atual 2021 1'!$Z$5:$Z$857),0))</f>
        <v>15</v>
      </c>
      <c r="N316" s="50">
        <f>INDEX('Atual 2021 1'!M$5:M$857,MATCH($A316,('Atual 2021 1'!$Z$5:$Z$857),0))</f>
        <v>8</v>
      </c>
      <c r="O316" s="54">
        <f>INDEX('Antigo 2020 2'!M$5:M$857,MATCH($A316,('Atual 2021 1'!$Z$5:$Z$857),0))</f>
        <v>8</v>
      </c>
      <c r="P316" s="50">
        <f>INDEX('Atual 2021 1'!N$5:N$857,MATCH($A316,('Atual 2021 1'!$Z$5:$Z$857),0))</f>
        <v>10</v>
      </c>
      <c r="Q316" s="54">
        <f>INDEX('Antigo 2020 2'!N$5:N$857,MATCH($A316,('Atual 2021 1'!$Z$5:$Z$857),0))</f>
        <v>10</v>
      </c>
      <c r="R316" s="50" t="str">
        <f>INDEX('Atual 2021 1'!O$5:O$857,MATCH($A316,('Atual 2021 1'!$Z$5:$Z$857),0))</f>
        <v>Sim</v>
      </c>
      <c r="S316" s="54" t="str">
        <f>INDEX('Antigo 2020 2'!O$5:O$857,MATCH($A316,('Atual 2021 1'!$Z$5:$Z$857),0))</f>
        <v>Não</v>
      </c>
      <c r="T316" s="53" t="e">
        <f>INDEX('Atual 2021 1'!P$5:P$857,MATCH($A316,('Atual 2021 1'!$Z$5:$Z$857),0))</f>
        <v>#DIV/0!</v>
      </c>
      <c r="U316" s="55">
        <f>INDEX('Antigo 2020 2'!P$5:P$857,MATCH($A316,('Atual 2021 1'!$Z$5:$Z$857),0))</f>
        <v>3.9075100817723173E-4</v>
      </c>
    </row>
    <row r="317" spans="1:21">
      <c r="A317" s="16">
        <v>314</v>
      </c>
      <c r="B317" s="51">
        <f>INDEX('Atual 2021 1'!X$5:X$857,MATCH($A317,('Atual 2021 1'!$Z$5:$Z$857),0))</f>
        <v>0</v>
      </c>
      <c r="C317" s="57" t="str">
        <f>INDEX('Atual 2021 1'!A$5:A$857,MATCH($A317,('Atual 2021 1'!$Z$5:$Z$857),0))</f>
        <v>Gouveia</v>
      </c>
      <c r="D317" s="50">
        <f>INDEX('Atual 2021 1'!H$5:H$857,MATCH($A317,('Atual 2021 1'!$Z$5:$Z$857),0))</f>
        <v>950</v>
      </c>
      <c r="E317" s="54">
        <f>INDEX('Antigo 2020 2'!H$5:H$857,MATCH($A317,('Atual 2021 1'!$Z$5:$Z$857),0))</f>
        <v>950</v>
      </c>
      <c r="F317" s="50">
        <f>INDEX('Atual 2021 1'!I$5:I$857,MATCH($A317,('Atual 2021 1'!$Z$5:$Z$857),0))</f>
        <v>166</v>
      </c>
      <c r="G317" s="54">
        <f>INDEX('Antigo 2020 2'!I$5:I$857,MATCH($A317,('Atual 2021 1'!$Z$5:$Z$857),0))</f>
        <v>344</v>
      </c>
      <c r="H317" s="50">
        <f>INDEX('Atual 2021 1'!J$5:J$857,MATCH($A317,('Atual 2021 1'!$Z$5:$Z$857),0))</f>
        <v>0</v>
      </c>
      <c r="I317" s="54">
        <f>INDEX('Antigo 2020 2'!J$5:J$857,MATCH($A317,('Atual 2021 1'!$Z$5:$Z$857),0))</f>
        <v>0</v>
      </c>
      <c r="J317" s="50">
        <f>INDEX('Atual 2021 1'!K$5:K$857,MATCH($A317,('Atual 2021 1'!$Z$5:$Z$857),0))</f>
        <v>80</v>
      </c>
      <c r="K317" s="54">
        <f>INDEX('Antigo 2020 2'!K$5:K$857,MATCH($A317,('Atual 2021 1'!$Z$5:$Z$857),0))</f>
        <v>150</v>
      </c>
      <c r="L317" s="50">
        <f>INDEX('Atual 2021 1'!L$5:L$857,MATCH($A317,('Atual 2021 1'!$Z$5:$Z$857),0))</f>
        <v>0</v>
      </c>
      <c r="M317" s="54">
        <f>INDEX('Antigo 2020 2'!L$5:L$857,MATCH($A317,('Atual 2021 1'!$Z$5:$Z$857),0))</f>
        <v>350</v>
      </c>
      <c r="N317" s="50">
        <f>INDEX('Atual 2021 1'!M$5:M$857,MATCH($A317,('Atual 2021 1'!$Z$5:$Z$857),0))</f>
        <v>0</v>
      </c>
      <c r="O317" s="54">
        <f>INDEX('Antigo 2020 2'!M$5:M$857,MATCH($A317,('Atual 2021 1'!$Z$5:$Z$857),0))</f>
        <v>0</v>
      </c>
      <c r="P317" s="50">
        <f>INDEX('Atual 2021 1'!N$5:N$857,MATCH($A317,('Atual 2021 1'!$Z$5:$Z$857),0))</f>
        <v>150</v>
      </c>
      <c r="Q317" s="54">
        <f>INDEX('Antigo 2020 2'!N$5:N$857,MATCH($A317,('Atual 2021 1'!$Z$5:$Z$857),0))</f>
        <v>120</v>
      </c>
      <c r="R317" s="50" t="str">
        <f>INDEX('Atual 2021 1'!O$5:O$857,MATCH($A317,('Atual 2021 1'!$Z$5:$Z$857),0))</f>
        <v>Sim</v>
      </c>
      <c r="S317" s="54" t="str">
        <f>INDEX('Antigo 2020 2'!O$5:O$857,MATCH($A317,('Atual 2021 1'!$Z$5:$Z$857),0))</f>
        <v>Sim</v>
      </c>
      <c r="T317" s="53" t="e">
        <f>INDEX('Atual 2021 1'!P$5:P$857,MATCH($A317,('Atual 2021 1'!$Z$5:$Z$857),0))</f>
        <v>#DIV/0!</v>
      </c>
      <c r="U317" s="55">
        <f>INDEX('Antigo 2020 2'!P$5:P$857,MATCH($A317,('Atual 2021 1'!$Z$5:$Z$857),0))</f>
        <v>1.272135164025034E-3</v>
      </c>
    </row>
    <row r="318" spans="1:21">
      <c r="A318" s="16">
        <v>315</v>
      </c>
      <c r="B318" s="51">
        <f>INDEX('Atual 2021 1'!X$5:X$857,MATCH($A318,('Atual 2021 1'!$Z$5:$Z$857),0))</f>
        <v>0</v>
      </c>
      <c r="C318" s="57" t="str">
        <f>INDEX('Atual 2021 1'!A$5:A$857,MATCH($A318,('Atual 2021 1'!$Z$5:$Z$857),0))</f>
        <v>Governador Valadares</v>
      </c>
      <c r="D318" s="50">
        <f>INDEX('Atual 2021 1'!H$5:H$857,MATCH($A318,('Atual 2021 1'!$Z$5:$Z$857),0))</f>
        <v>1330</v>
      </c>
      <c r="E318" s="54">
        <f>INDEX('Antigo 2020 2'!H$5:H$857,MATCH($A318,('Atual 2021 1'!$Z$5:$Z$857),0))</f>
        <v>1330</v>
      </c>
      <c r="F318" s="50">
        <f>INDEX('Atual 2021 1'!I$5:I$857,MATCH($A318,('Atual 2021 1'!$Z$5:$Z$857),0))</f>
        <v>268</v>
      </c>
      <c r="G318" s="54">
        <f>INDEX('Antigo 2020 2'!I$5:I$857,MATCH($A318,('Atual 2021 1'!$Z$5:$Z$857),0))</f>
        <v>446</v>
      </c>
      <c r="H318" s="50">
        <f>INDEX('Atual 2021 1'!J$5:J$857,MATCH($A318,('Atual 2021 1'!$Z$5:$Z$857),0))</f>
        <v>0</v>
      </c>
      <c r="I318" s="54">
        <f>INDEX('Antigo 2020 2'!J$5:J$857,MATCH($A318,('Atual 2021 1'!$Z$5:$Z$857),0))</f>
        <v>0</v>
      </c>
      <c r="J318" s="50">
        <f>INDEX('Atual 2021 1'!K$5:K$857,MATCH($A318,('Atual 2021 1'!$Z$5:$Z$857),0))</f>
        <v>75</v>
      </c>
      <c r="K318" s="54">
        <f>INDEX('Antigo 2020 2'!K$5:K$857,MATCH($A318,('Atual 2021 1'!$Z$5:$Z$857),0))</f>
        <v>182</v>
      </c>
      <c r="L318" s="50">
        <f>INDEX('Atual 2021 1'!L$5:L$857,MATCH($A318,('Atual 2021 1'!$Z$5:$Z$857),0))</f>
        <v>0</v>
      </c>
      <c r="M318" s="54">
        <f>INDEX('Antigo 2020 2'!L$5:L$857,MATCH($A318,('Atual 2021 1'!$Z$5:$Z$857),0))</f>
        <v>0</v>
      </c>
      <c r="N318" s="50">
        <f>INDEX('Atual 2021 1'!M$5:M$857,MATCH($A318,('Atual 2021 1'!$Z$5:$Z$857),0))</f>
        <v>0</v>
      </c>
      <c r="O318" s="54">
        <f>INDEX('Antigo 2020 2'!M$5:M$857,MATCH($A318,('Atual 2021 1'!$Z$5:$Z$857),0))</f>
        <v>0</v>
      </c>
      <c r="P318" s="50">
        <f>INDEX('Atual 2021 1'!N$5:N$857,MATCH($A318,('Atual 2021 1'!$Z$5:$Z$857),0))</f>
        <v>90</v>
      </c>
      <c r="Q318" s="54">
        <f>INDEX('Antigo 2020 2'!N$5:N$857,MATCH($A318,('Atual 2021 1'!$Z$5:$Z$857),0))</f>
        <v>187</v>
      </c>
      <c r="R318" s="50" t="str">
        <f>INDEX('Atual 2021 1'!O$5:O$857,MATCH($A318,('Atual 2021 1'!$Z$5:$Z$857),0))</f>
        <v>Sim</v>
      </c>
      <c r="S318" s="54" t="str">
        <f>INDEX('Antigo 2020 2'!O$5:O$857,MATCH($A318,('Atual 2021 1'!$Z$5:$Z$857),0))</f>
        <v>Não</v>
      </c>
      <c r="T318" s="53" t="e">
        <f>INDEX('Atual 2021 1'!P$5:P$857,MATCH($A318,('Atual 2021 1'!$Z$5:$Z$857),0))</f>
        <v>#DIV/0!</v>
      </c>
      <c r="U318" s="55">
        <f>INDEX('Antigo 2020 2'!P$5:P$857,MATCH($A318,('Atual 2021 1'!$Z$5:$Z$857),0))</f>
        <v>2.3654818218259831E-3</v>
      </c>
    </row>
    <row r="319" spans="1:21">
      <c r="A319" s="16">
        <v>316</v>
      </c>
      <c r="B319" s="51">
        <f>INDEX('Atual 2021 1'!X$5:X$857,MATCH($A319,('Atual 2021 1'!$Z$5:$Z$857),0))</f>
        <v>0</v>
      </c>
      <c r="C319" s="57" t="str">
        <f>INDEX('Atual 2021 1'!A$5:A$857,MATCH($A319,('Atual 2021 1'!$Z$5:$Z$857),0))</f>
        <v>Grão Mogol</v>
      </c>
      <c r="D319" s="50">
        <f>INDEX('Atual 2021 1'!H$5:H$857,MATCH($A319,('Atual 2021 1'!$Z$5:$Z$857),0))</f>
        <v>1520</v>
      </c>
      <c r="E319" s="54">
        <f>INDEX('Antigo 2020 2'!H$5:H$857,MATCH($A319,('Atual 2021 1'!$Z$5:$Z$857),0))</f>
        <v>1520</v>
      </c>
      <c r="F319" s="50">
        <f>INDEX('Atual 2021 1'!I$5:I$857,MATCH($A319,('Atual 2021 1'!$Z$5:$Z$857),0))</f>
        <v>283</v>
      </c>
      <c r="G319" s="54">
        <f>INDEX('Antigo 2020 2'!I$5:I$857,MATCH($A319,('Atual 2021 1'!$Z$5:$Z$857),0))</f>
        <v>960</v>
      </c>
      <c r="H319" s="50">
        <f>INDEX('Atual 2021 1'!J$5:J$857,MATCH($A319,('Atual 2021 1'!$Z$5:$Z$857),0))</f>
        <v>0</v>
      </c>
      <c r="I319" s="54">
        <f>INDEX('Antigo 2020 2'!J$5:J$857,MATCH($A319,('Atual 2021 1'!$Z$5:$Z$857),0))</f>
        <v>0</v>
      </c>
      <c r="J319" s="50">
        <f>INDEX('Atual 2021 1'!K$5:K$857,MATCH($A319,('Atual 2021 1'!$Z$5:$Z$857),0))</f>
        <v>20</v>
      </c>
      <c r="K319" s="54">
        <f>INDEX('Antigo 2020 2'!K$5:K$857,MATCH($A319,('Atual 2021 1'!$Z$5:$Z$857),0))</f>
        <v>0</v>
      </c>
      <c r="L319" s="50">
        <f>INDEX('Atual 2021 1'!L$5:L$857,MATCH($A319,('Atual 2021 1'!$Z$5:$Z$857),0))</f>
        <v>150</v>
      </c>
      <c r="M319" s="54">
        <f>INDEX('Antigo 2020 2'!L$5:L$857,MATCH($A319,('Atual 2021 1'!$Z$5:$Z$857),0))</f>
        <v>200</v>
      </c>
      <c r="N319" s="50">
        <f>INDEX('Atual 2021 1'!M$5:M$857,MATCH($A319,('Atual 2021 1'!$Z$5:$Z$857),0))</f>
        <v>20</v>
      </c>
      <c r="O319" s="54">
        <f>INDEX('Antigo 2020 2'!M$5:M$857,MATCH($A319,('Atual 2021 1'!$Z$5:$Z$857),0))</f>
        <v>0</v>
      </c>
      <c r="P319" s="50">
        <f>INDEX('Atual 2021 1'!N$5:N$857,MATCH($A319,('Atual 2021 1'!$Z$5:$Z$857),0))</f>
        <v>120</v>
      </c>
      <c r="Q319" s="54">
        <f>INDEX('Antigo 2020 2'!N$5:N$857,MATCH($A319,('Atual 2021 1'!$Z$5:$Z$857),0))</f>
        <v>120</v>
      </c>
      <c r="R319" s="50" t="str">
        <f>INDEX('Atual 2021 1'!O$5:O$857,MATCH($A319,('Atual 2021 1'!$Z$5:$Z$857),0))</f>
        <v>Sim</v>
      </c>
      <c r="S319" s="54" t="str">
        <f>INDEX('Antigo 2020 2'!O$5:O$857,MATCH($A319,('Atual 2021 1'!$Z$5:$Z$857),0))</f>
        <v>Sim</v>
      </c>
      <c r="T319" s="53" t="e">
        <f>INDEX('Atual 2021 1'!P$5:P$857,MATCH($A319,('Atual 2021 1'!$Z$5:$Z$857),0))</f>
        <v>#DIV/0!</v>
      </c>
      <c r="U319" s="55">
        <f>INDEX('Antigo 2020 2'!P$5:P$857,MATCH($A319,('Atual 2021 1'!$Z$5:$Z$857),0))</f>
        <v>2.5031941417474977E-3</v>
      </c>
    </row>
    <row r="320" spans="1:21">
      <c r="A320" s="16">
        <v>317</v>
      </c>
      <c r="B320" s="51">
        <f>INDEX('Atual 2021 1'!X$5:X$857,MATCH($A320,('Atual 2021 1'!$Z$5:$Z$857),0))</f>
        <v>0</v>
      </c>
      <c r="C320" s="57" t="str">
        <f>INDEX('Atual 2021 1'!A$5:A$857,MATCH($A320,('Atual 2021 1'!$Z$5:$Z$857),0))</f>
        <v>Grupiara</v>
      </c>
      <c r="D320" s="50">
        <f>INDEX('Atual 2021 1'!H$5:H$857,MATCH($A320,('Atual 2021 1'!$Z$5:$Z$857),0))</f>
        <v>271</v>
      </c>
      <c r="E320" s="54">
        <f>INDEX('Antigo 2020 2'!H$5:H$857,MATCH($A320,('Atual 2021 1'!$Z$5:$Z$857),0))</f>
        <v>271</v>
      </c>
      <c r="F320" s="50">
        <f>INDEX('Atual 2021 1'!I$5:I$857,MATCH($A320,('Atual 2021 1'!$Z$5:$Z$857),0))</f>
        <v>76</v>
      </c>
      <c r="G320" s="54">
        <f>INDEX('Antigo 2020 2'!I$5:I$857,MATCH($A320,('Atual 2021 1'!$Z$5:$Z$857),0))</f>
        <v>144</v>
      </c>
      <c r="H320" s="50">
        <f>INDEX('Atual 2021 1'!J$5:J$857,MATCH($A320,('Atual 2021 1'!$Z$5:$Z$857),0))</f>
        <v>0</v>
      </c>
      <c r="I320" s="54">
        <f>INDEX('Antigo 2020 2'!J$5:J$857,MATCH($A320,('Atual 2021 1'!$Z$5:$Z$857),0))</f>
        <v>0</v>
      </c>
      <c r="J320" s="50">
        <f>INDEX('Atual 2021 1'!K$5:K$857,MATCH($A320,('Atual 2021 1'!$Z$5:$Z$857),0))</f>
        <v>62</v>
      </c>
      <c r="K320" s="54">
        <f>INDEX('Antigo 2020 2'!K$5:K$857,MATCH($A320,('Atual 2021 1'!$Z$5:$Z$857),0))</f>
        <v>182</v>
      </c>
      <c r="L320" s="50">
        <f>INDEX('Atual 2021 1'!L$5:L$857,MATCH($A320,('Atual 2021 1'!$Z$5:$Z$857),0))</f>
        <v>0</v>
      </c>
      <c r="M320" s="54">
        <f>INDEX('Antigo 2020 2'!L$5:L$857,MATCH($A320,('Atual 2021 1'!$Z$5:$Z$857),0))</f>
        <v>0</v>
      </c>
      <c r="N320" s="50">
        <f>INDEX('Atual 2021 1'!M$5:M$857,MATCH($A320,('Atual 2021 1'!$Z$5:$Z$857),0))</f>
        <v>35</v>
      </c>
      <c r="O320" s="54">
        <f>INDEX('Antigo 2020 2'!M$5:M$857,MATCH($A320,('Atual 2021 1'!$Z$5:$Z$857),0))</f>
        <v>68</v>
      </c>
      <c r="P320" s="50">
        <f>INDEX('Atual 2021 1'!N$5:N$857,MATCH($A320,('Atual 2021 1'!$Z$5:$Z$857),0))</f>
        <v>0</v>
      </c>
      <c r="Q320" s="54">
        <f>INDEX('Antigo 2020 2'!N$5:N$857,MATCH($A320,('Atual 2021 1'!$Z$5:$Z$857),0))</f>
        <v>0</v>
      </c>
      <c r="R320" s="50" t="str">
        <f>INDEX('Atual 2021 1'!O$5:O$857,MATCH($A320,('Atual 2021 1'!$Z$5:$Z$857),0))</f>
        <v>Sim</v>
      </c>
      <c r="S320" s="54" t="str">
        <f>INDEX('Antigo 2020 2'!O$5:O$857,MATCH($A320,('Atual 2021 1'!$Z$5:$Z$857),0))</f>
        <v>Sim</v>
      </c>
      <c r="T320" s="53" t="e">
        <f>INDEX('Atual 2021 1'!P$5:P$857,MATCH($A320,('Atual 2021 1'!$Z$5:$Z$857),0))</f>
        <v>#DIV/0!</v>
      </c>
      <c r="U320" s="55">
        <f>INDEX('Antigo 2020 2'!P$5:P$857,MATCH($A320,('Atual 2021 1'!$Z$5:$Z$857),0))</f>
        <v>5.1013672355216242E-4</v>
      </c>
    </row>
    <row r="321" spans="1:21">
      <c r="A321" s="16">
        <v>318</v>
      </c>
      <c r="B321" s="51">
        <f>INDEX('Atual 2021 1'!X$5:X$857,MATCH($A321,('Atual 2021 1'!$Z$5:$Z$857),0))</f>
        <v>0</v>
      </c>
      <c r="C321" s="57" t="str">
        <f>INDEX('Atual 2021 1'!A$5:A$857,MATCH($A321,('Atual 2021 1'!$Z$5:$Z$857),0))</f>
        <v>Guanhães</v>
      </c>
      <c r="D321" s="50">
        <f>INDEX('Atual 2021 1'!H$5:H$857,MATCH($A321,('Atual 2021 1'!$Z$5:$Z$857),0))</f>
        <v>821</v>
      </c>
      <c r="E321" s="54">
        <f>INDEX('Antigo 2020 2'!H$5:H$857,MATCH($A321,('Atual 2021 1'!$Z$5:$Z$857),0))</f>
        <v>821</v>
      </c>
      <c r="F321" s="50">
        <f>INDEX('Atual 2021 1'!I$5:I$857,MATCH($A321,('Atual 2021 1'!$Z$5:$Z$857),0))</f>
        <v>95</v>
      </c>
      <c r="G321" s="54">
        <f>INDEX('Antigo 2020 2'!I$5:I$857,MATCH($A321,('Atual 2021 1'!$Z$5:$Z$857),0))</f>
        <v>300</v>
      </c>
      <c r="H321" s="50">
        <f>INDEX('Atual 2021 1'!J$5:J$857,MATCH($A321,('Atual 2021 1'!$Z$5:$Z$857),0))</f>
        <v>0</v>
      </c>
      <c r="I321" s="54">
        <f>INDEX('Antigo 2020 2'!J$5:J$857,MATCH($A321,('Atual 2021 1'!$Z$5:$Z$857),0))</f>
        <v>0</v>
      </c>
      <c r="J321" s="50">
        <f>INDEX('Atual 2021 1'!K$5:K$857,MATCH($A321,('Atual 2021 1'!$Z$5:$Z$857),0))</f>
        <v>0</v>
      </c>
      <c r="K321" s="54">
        <f>INDEX('Antigo 2020 2'!K$5:K$857,MATCH($A321,('Atual 2021 1'!$Z$5:$Z$857),0))</f>
        <v>0</v>
      </c>
      <c r="L321" s="50">
        <f>INDEX('Atual 2021 1'!L$5:L$857,MATCH($A321,('Atual 2021 1'!$Z$5:$Z$857),0))</f>
        <v>0</v>
      </c>
      <c r="M321" s="54">
        <f>INDEX('Antigo 2020 2'!L$5:L$857,MATCH($A321,('Atual 2021 1'!$Z$5:$Z$857),0))</f>
        <v>0</v>
      </c>
      <c r="N321" s="50">
        <f>INDEX('Atual 2021 1'!M$5:M$857,MATCH($A321,('Atual 2021 1'!$Z$5:$Z$857),0))</f>
        <v>0</v>
      </c>
      <c r="O321" s="54">
        <f>INDEX('Antigo 2020 2'!M$5:M$857,MATCH($A321,('Atual 2021 1'!$Z$5:$Z$857),0))</f>
        <v>0</v>
      </c>
      <c r="P321" s="50">
        <f>INDEX('Atual 2021 1'!N$5:N$857,MATCH($A321,('Atual 2021 1'!$Z$5:$Z$857),0))</f>
        <v>50</v>
      </c>
      <c r="Q321" s="54">
        <f>INDEX('Antigo 2020 2'!N$5:N$857,MATCH($A321,('Atual 2021 1'!$Z$5:$Z$857),0))</f>
        <v>50</v>
      </c>
      <c r="R321" s="50" t="str">
        <f>INDEX('Atual 2021 1'!O$5:O$857,MATCH($A321,('Atual 2021 1'!$Z$5:$Z$857),0))</f>
        <v>Não</v>
      </c>
      <c r="S321" s="54" t="str">
        <f>INDEX('Antigo 2020 2'!O$5:O$857,MATCH($A321,('Atual 2021 1'!$Z$5:$Z$857),0))</f>
        <v>Não</v>
      </c>
      <c r="T321" s="53" t="e">
        <f>INDEX('Atual 2021 1'!P$5:P$857,MATCH($A321,('Atual 2021 1'!$Z$5:$Z$857),0))</f>
        <v>#DIV/0!</v>
      </c>
      <c r="U321" s="55">
        <f>INDEX('Antigo 2020 2'!P$5:P$857,MATCH($A321,('Atual 2021 1'!$Z$5:$Z$857),0))</f>
        <v>1.0823807153253131E-3</v>
      </c>
    </row>
    <row r="322" spans="1:21">
      <c r="A322" s="16">
        <v>319</v>
      </c>
      <c r="B322" s="51">
        <f>INDEX('Atual 2021 1'!X$5:X$857,MATCH($A322,('Atual 2021 1'!$Z$5:$Z$857),0))</f>
        <v>0</v>
      </c>
      <c r="C322" s="57" t="str">
        <f>INDEX('Atual 2021 1'!A$5:A$857,MATCH($A322,('Atual 2021 1'!$Z$5:$Z$857),0))</f>
        <v>Guapé</v>
      </c>
      <c r="D322" s="50">
        <f>INDEX('Atual 2021 1'!H$5:H$857,MATCH($A322,('Atual 2021 1'!$Z$5:$Z$857),0))</f>
        <v>1700</v>
      </c>
      <c r="E322" s="54">
        <f>INDEX('Antigo 2020 2'!H$5:H$857,MATCH($A322,('Atual 2021 1'!$Z$5:$Z$857),0))</f>
        <v>1700</v>
      </c>
      <c r="F322" s="50">
        <f>INDEX('Atual 2021 1'!I$5:I$857,MATCH($A322,('Atual 2021 1'!$Z$5:$Z$857),0))</f>
        <v>256</v>
      </c>
      <c r="G322" s="54">
        <f>INDEX('Antigo 2020 2'!I$5:I$857,MATCH($A322,('Atual 2021 1'!$Z$5:$Z$857),0))</f>
        <v>528</v>
      </c>
      <c r="H322" s="50">
        <f>INDEX('Atual 2021 1'!J$5:J$857,MATCH($A322,('Atual 2021 1'!$Z$5:$Z$857),0))</f>
        <v>0</v>
      </c>
      <c r="I322" s="54">
        <f>INDEX('Antigo 2020 2'!J$5:J$857,MATCH($A322,('Atual 2021 1'!$Z$5:$Z$857),0))</f>
        <v>0</v>
      </c>
      <c r="J322" s="50">
        <f>INDEX('Atual 2021 1'!K$5:K$857,MATCH($A322,('Atual 2021 1'!$Z$5:$Z$857),0))</f>
        <v>300</v>
      </c>
      <c r="K322" s="54">
        <f>INDEX('Antigo 2020 2'!K$5:K$857,MATCH($A322,('Atual 2021 1'!$Z$5:$Z$857),0))</f>
        <v>350</v>
      </c>
      <c r="L322" s="50">
        <f>INDEX('Atual 2021 1'!L$5:L$857,MATCH($A322,('Atual 2021 1'!$Z$5:$Z$857),0))</f>
        <v>0</v>
      </c>
      <c r="M322" s="54">
        <f>INDEX('Antigo 2020 2'!L$5:L$857,MATCH($A322,('Atual 2021 1'!$Z$5:$Z$857),0))</f>
        <v>0</v>
      </c>
      <c r="N322" s="50">
        <f>INDEX('Atual 2021 1'!M$5:M$857,MATCH($A322,('Atual 2021 1'!$Z$5:$Z$857),0))</f>
        <v>0</v>
      </c>
      <c r="O322" s="54">
        <f>INDEX('Antigo 2020 2'!M$5:M$857,MATCH($A322,('Atual 2021 1'!$Z$5:$Z$857),0))</f>
        <v>0</v>
      </c>
      <c r="P322" s="50">
        <f>INDEX('Atual 2021 1'!N$5:N$857,MATCH($A322,('Atual 2021 1'!$Z$5:$Z$857),0))</f>
        <v>20</v>
      </c>
      <c r="Q322" s="54">
        <f>INDEX('Antigo 2020 2'!N$5:N$857,MATCH($A322,('Atual 2021 1'!$Z$5:$Z$857),0))</f>
        <v>20</v>
      </c>
      <c r="R322" s="50" t="str">
        <f>INDEX('Atual 2021 1'!O$5:O$857,MATCH($A322,('Atual 2021 1'!$Z$5:$Z$857),0))</f>
        <v>Não</v>
      </c>
      <c r="S322" s="54" t="str">
        <f>INDEX('Antigo 2020 2'!O$5:O$857,MATCH($A322,('Atual 2021 1'!$Z$5:$Z$857),0))</f>
        <v>Não</v>
      </c>
      <c r="T322" s="53" t="e">
        <f>INDEX('Atual 2021 1'!P$5:P$857,MATCH($A322,('Atual 2021 1'!$Z$5:$Z$857),0))</f>
        <v>#DIV/0!</v>
      </c>
      <c r="U322" s="55">
        <f>INDEX('Antigo 2020 2'!P$5:P$857,MATCH($A322,('Atual 2021 1'!$Z$5:$Z$857),0))</f>
        <v>1.5782625158247724E-3</v>
      </c>
    </row>
    <row r="323" spans="1:21">
      <c r="A323" s="16">
        <v>320</v>
      </c>
      <c r="B323" s="51">
        <f>INDEX('Atual 2021 1'!X$5:X$857,MATCH($A323,('Atual 2021 1'!$Z$5:$Z$857),0))</f>
        <v>0</v>
      </c>
      <c r="C323" s="57" t="str">
        <f>INDEX('Atual 2021 1'!A$5:A$857,MATCH($A323,('Atual 2021 1'!$Z$5:$Z$857),0))</f>
        <v>Guaraciaba</v>
      </c>
      <c r="D323" s="50">
        <f>INDEX('Atual 2021 1'!H$5:H$857,MATCH($A323,('Atual 2021 1'!$Z$5:$Z$857),0))</f>
        <v>2600</v>
      </c>
      <c r="E323" s="54">
        <f>INDEX('Antigo 2020 2'!H$5:H$857,MATCH($A323,('Atual 2021 1'!$Z$5:$Z$857),0))</f>
        <v>2600</v>
      </c>
      <c r="F323" s="50">
        <f>INDEX('Atual 2021 1'!I$5:I$857,MATCH($A323,('Atual 2021 1'!$Z$5:$Z$857),0))</f>
        <v>116</v>
      </c>
      <c r="G323" s="54">
        <f>INDEX('Antigo 2020 2'!I$5:I$857,MATCH($A323,('Atual 2021 1'!$Z$5:$Z$857),0))</f>
        <v>268</v>
      </c>
      <c r="H323" s="50">
        <f>INDEX('Atual 2021 1'!J$5:J$857,MATCH($A323,('Atual 2021 1'!$Z$5:$Z$857),0))</f>
        <v>0</v>
      </c>
      <c r="I323" s="54">
        <f>INDEX('Antigo 2020 2'!J$5:J$857,MATCH($A323,('Atual 2021 1'!$Z$5:$Z$857),0))</f>
        <v>0</v>
      </c>
      <c r="J323" s="50">
        <f>INDEX('Atual 2021 1'!K$5:K$857,MATCH($A323,('Atual 2021 1'!$Z$5:$Z$857),0))</f>
        <v>40</v>
      </c>
      <c r="K323" s="54">
        <f>INDEX('Antigo 2020 2'!K$5:K$857,MATCH($A323,('Atual 2021 1'!$Z$5:$Z$857),0))</f>
        <v>240</v>
      </c>
      <c r="L323" s="50">
        <f>INDEX('Atual 2021 1'!L$5:L$857,MATCH($A323,('Atual 2021 1'!$Z$5:$Z$857),0))</f>
        <v>50</v>
      </c>
      <c r="M323" s="54">
        <f>INDEX('Antigo 2020 2'!L$5:L$857,MATCH($A323,('Atual 2021 1'!$Z$5:$Z$857),0))</f>
        <v>100</v>
      </c>
      <c r="N323" s="50">
        <f>INDEX('Atual 2021 1'!M$5:M$857,MATCH($A323,('Atual 2021 1'!$Z$5:$Z$857),0))</f>
        <v>0</v>
      </c>
      <c r="O323" s="54">
        <f>INDEX('Antigo 2020 2'!M$5:M$857,MATCH($A323,('Atual 2021 1'!$Z$5:$Z$857),0))</f>
        <v>0</v>
      </c>
      <c r="P323" s="50">
        <f>INDEX('Atual 2021 1'!N$5:N$857,MATCH($A323,('Atual 2021 1'!$Z$5:$Z$857),0))</f>
        <v>70</v>
      </c>
      <c r="Q323" s="54">
        <f>INDEX('Antigo 2020 2'!N$5:N$857,MATCH($A323,('Atual 2021 1'!$Z$5:$Z$857),0))</f>
        <v>60</v>
      </c>
      <c r="R323" s="50" t="str">
        <f>INDEX('Atual 2021 1'!O$5:O$857,MATCH($A323,('Atual 2021 1'!$Z$5:$Z$857),0))</f>
        <v>Sim</v>
      </c>
      <c r="S323" s="54" t="str">
        <f>INDEX('Antigo 2020 2'!O$5:O$857,MATCH($A323,('Atual 2021 1'!$Z$5:$Z$857),0))</f>
        <v>Não</v>
      </c>
      <c r="T323" s="53" t="e">
        <f>INDEX('Atual 2021 1'!P$5:P$857,MATCH($A323,('Atual 2021 1'!$Z$5:$Z$857),0))</f>
        <v>#DIV/0!</v>
      </c>
      <c r="U323" s="55">
        <f>INDEX('Antigo 2020 2'!P$5:P$857,MATCH($A323,('Atual 2021 1'!$Z$5:$Z$857),0))</f>
        <v>1.334499907644936E-3</v>
      </c>
    </row>
    <row r="324" spans="1:21">
      <c r="A324" s="16">
        <v>321</v>
      </c>
      <c r="B324" s="51">
        <f>INDEX('Atual 2021 1'!X$5:X$857,MATCH($A324,('Atual 2021 1'!$Z$5:$Z$857),0))</f>
        <v>0</v>
      </c>
      <c r="C324" s="57" t="str">
        <f>INDEX('Atual 2021 1'!A$5:A$857,MATCH($A324,('Atual 2021 1'!$Z$5:$Z$857),0))</f>
        <v>Guaraciama</v>
      </c>
      <c r="D324" s="50">
        <f>INDEX('Atual 2021 1'!H$5:H$857,MATCH($A324,('Atual 2021 1'!$Z$5:$Z$857),0))</f>
        <v>800</v>
      </c>
      <c r="E324" s="54">
        <f>INDEX('Antigo 2020 2'!H$5:H$857,MATCH($A324,('Atual 2021 1'!$Z$5:$Z$857),0))</f>
        <v>800</v>
      </c>
      <c r="F324" s="50">
        <f>INDEX('Atual 2021 1'!I$5:I$857,MATCH($A324,('Atual 2021 1'!$Z$5:$Z$857),0))</f>
        <v>220</v>
      </c>
      <c r="G324" s="54">
        <f>INDEX('Antigo 2020 2'!I$5:I$857,MATCH($A324,('Atual 2021 1'!$Z$5:$Z$857),0))</f>
        <v>743</v>
      </c>
      <c r="H324" s="50">
        <f>INDEX('Atual 2021 1'!J$5:J$857,MATCH($A324,('Atual 2021 1'!$Z$5:$Z$857),0))</f>
        <v>0</v>
      </c>
      <c r="I324" s="54">
        <f>INDEX('Antigo 2020 2'!J$5:J$857,MATCH($A324,('Atual 2021 1'!$Z$5:$Z$857),0))</f>
        <v>0</v>
      </c>
      <c r="J324" s="50">
        <f>INDEX('Atual 2021 1'!K$5:K$857,MATCH($A324,('Atual 2021 1'!$Z$5:$Z$857),0))</f>
        <v>400</v>
      </c>
      <c r="K324" s="54">
        <f>INDEX('Antigo 2020 2'!K$5:K$857,MATCH($A324,('Atual 2021 1'!$Z$5:$Z$857),0))</f>
        <v>400</v>
      </c>
      <c r="L324" s="50">
        <f>INDEX('Atual 2021 1'!L$5:L$857,MATCH($A324,('Atual 2021 1'!$Z$5:$Z$857),0))</f>
        <v>0</v>
      </c>
      <c r="M324" s="54">
        <f>INDEX('Antigo 2020 2'!L$5:L$857,MATCH($A324,('Atual 2021 1'!$Z$5:$Z$857),0))</f>
        <v>0</v>
      </c>
      <c r="N324" s="50">
        <f>INDEX('Atual 2021 1'!M$5:M$857,MATCH($A324,('Atual 2021 1'!$Z$5:$Z$857),0))</f>
        <v>0</v>
      </c>
      <c r="O324" s="54">
        <f>INDEX('Antigo 2020 2'!M$5:M$857,MATCH($A324,('Atual 2021 1'!$Z$5:$Z$857),0))</f>
        <v>0</v>
      </c>
      <c r="P324" s="50">
        <f>INDEX('Atual 2021 1'!N$5:N$857,MATCH($A324,('Atual 2021 1'!$Z$5:$Z$857),0))</f>
        <v>100</v>
      </c>
      <c r="Q324" s="54">
        <f>INDEX('Antigo 2020 2'!N$5:N$857,MATCH($A324,('Atual 2021 1'!$Z$5:$Z$857),0))</f>
        <v>50</v>
      </c>
      <c r="R324" s="50" t="str">
        <f>INDEX('Atual 2021 1'!O$5:O$857,MATCH($A324,('Atual 2021 1'!$Z$5:$Z$857),0))</f>
        <v>Sim</v>
      </c>
      <c r="S324" s="54" t="str">
        <f>INDEX('Antigo 2020 2'!O$5:O$857,MATCH($A324,('Atual 2021 1'!$Z$5:$Z$857),0))</f>
        <v>Sim</v>
      </c>
      <c r="T324" s="53" t="e">
        <f>INDEX('Atual 2021 1'!P$5:P$857,MATCH($A324,('Atual 2021 1'!$Z$5:$Z$857),0))</f>
        <v>#DIV/0!</v>
      </c>
      <c r="U324" s="55">
        <f>INDEX('Antigo 2020 2'!P$5:P$857,MATCH($A324,('Atual 2021 1'!$Z$5:$Z$857),0))</f>
        <v>1.3065418421807607E-3</v>
      </c>
    </row>
    <row r="325" spans="1:21">
      <c r="A325" s="16">
        <v>322</v>
      </c>
      <c r="B325" s="51">
        <f>INDEX('Atual 2021 1'!X$5:X$857,MATCH($A325,('Atual 2021 1'!$Z$5:$Z$857),0))</f>
        <v>0</v>
      </c>
      <c r="C325" s="57" t="str">
        <f>INDEX('Atual 2021 1'!A$5:A$857,MATCH($A325,('Atual 2021 1'!$Z$5:$Z$857),0))</f>
        <v>Guaranésia</v>
      </c>
      <c r="D325" s="50">
        <f>INDEX('Atual 2021 1'!H$5:H$857,MATCH($A325,('Atual 2021 1'!$Z$5:$Z$857),0))</f>
        <v>250</v>
      </c>
      <c r="E325" s="54">
        <f>INDEX('Antigo 2020 2'!H$5:H$857,MATCH($A325,('Atual 2021 1'!$Z$5:$Z$857),0))</f>
        <v>250</v>
      </c>
      <c r="F325" s="50">
        <f>INDEX('Atual 2021 1'!I$5:I$857,MATCH($A325,('Atual 2021 1'!$Z$5:$Z$857),0))</f>
        <v>103</v>
      </c>
      <c r="G325" s="54">
        <f>INDEX('Antigo 2020 2'!I$5:I$857,MATCH($A325,('Atual 2021 1'!$Z$5:$Z$857),0))</f>
        <v>174</v>
      </c>
      <c r="H325" s="50">
        <f>INDEX('Atual 2021 1'!J$5:J$857,MATCH($A325,('Atual 2021 1'!$Z$5:$Z$857),0))</f>
        <v>0</v>
      </c>
      <c r="I325" s="54">
        <f>INDEX('Antigo 2020 2'!J$5:J$857,MATCH($A325,('Atual 2021 1'!$Z$5:$Z$857),0))</f>
        <v>0</v>
      </c>
      <c r="J325" s="50">
        <f>INDEX('Atual 2021 1'!K$5:K$857,MATCH($A325,('Atual 2021 1'!$Z$5:$Z$857),0))</f>
        <v>50</v>
      </c>
      <c r="K325" s="54">
        <f>INDEX('Antigo 2020 2'!K$5:K$857,MATCH($A325,('Atual 2021 1'!$Z$5:$Z$857),0))</f>
        <v>30</v>
      </c>
      <c r="L325" s="50">
        <f>INDEX('Atual 2021 1'!L$5:L$857,MATCH($A325,('Atual 2021 1'!$Z$5:$Z$857),0))</f>
        <v>0</v>
      </c>
      <c r="M325" s="54">
        <f>INDEX('Antigo 2020 2'!L$5:L$857,MATCH($A325,('Atual 2021 1'!$Z$5:$Z$857),0))</f>
        <v>0</v>
      </c>
      <c r="N325" s="50">
        <f>INDEX('Atual 2021 1'!M$5:M$857,MATCH($A325,('Atual 2021 1'!$Z$5:$Z$857),0))</f>
        <v>35</v>
      </c>
      <c r="O325" s="54">
        <f>INDEX('Antigo 2020 2'!M$5:M$857,MATCH($A325,('Atual 2021 1'!$Z$5:$Z$857),0))</f>
        <v>0</v>
      </c>
      <c r="P325" s="50">
        <f>INDEX('Atual 2021 1'!N$5:N$857,MATCH($A325,('Atual 2021 1'!$Z$5:$Z$857),0))</f>
        <v>35</v>
      </c>
      <c r="Q325" s="54">
        <f>INDEX('Antigo 2020 2'!N$5:N$857,MATCH($A325,('Atual 2021 1'!$Z$5:$Z$857),0))</f>
        <v>20</v>
      </c>
      <c r="R325" s="50" t="str">
        <f>INDEX('Atual 2021 1'!O$5:O$857,MATCH($A325,('Atual 2021 1'!$Z$5:$Z$857),0))</f>
        <v>Sim</v>
      </c>
      <c r="S325" s="54" t="str">
        <f>INDEX('Antigo 2020 2'!O$5:O$857,MATCH($A325,('Atual 2021 1'!$Z$5:$Z$857),0))</f>
        <v>Sim</v>
      </c>
      <c r="T325" s="53" t="e">
        <f>INDEX('Atual 2021 1'!P$5:P$857,MATCH($A325,('Atual 2021 1'!$Z$5:$Z$857),0))</f>
        <v>#DIV/0!</v>
      </c>
      <c r="U325" s="55">
        <f>INDEX('Antigo 2020 2'!P$5:P$857,MATCH($A325,('Atual 2021 1'!$Z$5:$Z$857),0))</f>
        <v>4.6385491176275154E-4</v>
      </c>
    </row>
    <row r="326" spans="1:21">
      <c r="A326" s="16">
        <v>323</v>
      </c>
      <c r="B326" s="51">
        <f>INDEX('Atual 2021 1'!X$5:X$857,MATCH($A326,('Atual 2021 1'!$Z$5:$Z$857),0))</f>
        <v>0</v>
      </c>
      <c r="C326" s="57" t="str">
        <f>INDEX('Atual 2021 1'!A$5:A$857,MATCH($A326,('Atual 2021 1'!$Z$5:$Z$857),0))</f>
        <v>Guarani</v>
      </c>
      <c r="D326" s="50">
        <f>INDEX('Atual 2021 1'!H$5:H$857,MATCH($A326,('Atual 2021 1'!$Z$5:$Z$857),0))</f>
        <v>653</v>
      </c>
      <c r="E326" s="54">
        <f>INDEX('Antigo 2020 2'!H$5:H$857,MATCH($A326,('Atual 2021 1'!$Z$5:$Z$857),0))</f>
        <v>653</v>
      </c>
      <c r="F326" s="50">
        <f>INDEX('Atual 2021 1'!I$5:I$857,MATCH($A326,('Atual 2021 1'!$Z$5:$Z$857),0))</f>
        <v>154</v>
      </c>
      <c r="G326" s="54">
        <f>INDEX('Antigo 2020 2'!I$5:I$857,MATCH($A326,('Atual 2021 1'!$Z$5:$Z$857),0))</f>
        <v>351</v>
      </c>
      <c r="H326" s="50">
        <f>INDEX('Atual 2021 1'!J$5:J$857,MATCH($A326,('Atual 2021 1'!$Z$5:$Z$857),0))</f>
        <v>0</v>
      </c>
      <c r="I326" s="54">
        <f>INDEX('Antigo 2020 2'!J$5:J$857,MATCH($A326,('Atual 2021 1'!$Z$5:$Z$857),0))</f>
        <v>0</v>
      </c>
      <c r="J326" s="50">
        <f>INDEX('Atual 2021 1'!K$5:K$857,MATCH($A326,('Atual 2021 1'!$Z$5:$Z$857),0))</f>
        <v>0</v>
      </c>
      <c r="K326" s="54">
        <f>INDEX('Antigo 2020 2'!K$5:K$857,MATCH($A326,('Atual 2021 1'!$Z$5:$Z$857),0))</f>
        <v>0</v>
      </c>
      <c r="L326" s="50">
        <f>INDEX('Atual 2021 1'!L$5:L$857,MATCH($A326,('Atual 2021 1'!$Z$5:$Z$857),0))</f>
        <v>0</v>
      </c>
      <c r="M326" s="54">
        <f>INDEX('Antigo 2020 2'!L$5:L$857,MATCH($A326,('Atual 2021 1'!$Z$5:$Z$857),0))</f>
        <v>0</v>
      </c>
      <c r="N326" s="50">
        <f>INDEX('Atual 2021 1'!M$5:M$857,MATCH($A326,('Atual 2021 1'!$Z$5:$Z$857),0))</f>
        <v>0</v>
      </c>
      <c r="O326" s="54">
        <f>INDEX('Antigo 2020 2'!M$5:M$857,MATCH($A326,('Atual 2021 1'!$Z$5:$Z$857),0))</f>
        <v>0</v>
      </c>
      <c r="P326" s="50">
        <f>INDEX('Atual 2021 1'!N$5:N$857,MATCH($A326,('Atual 2021 1'!$Z$5:$Z$857),0))</f>
        <v>34</v>
      </c>
      <c r="Q326" s="54">
        <f>INDEX('Antigo 2020 2'!N$5:N$857,MATCH($A326,('Atual 2021 1'!$Z$5:$Z$857),0))</f>
        <v>42</v>
      </c>
      <c r="R326" s="50" t="str">
        <f>INDEX('Atual 2021 1'!O$5:O$857,MATCH($A326,('Atual 2021 1'!$Z$5:$Z$857),0))</f>
        <v>Sim</v>
      </c>
      <c r="S326" s="54" t="str">
        <f>INDEX('Antigo 2020 2'!O$5:O$857,MATCH($A326,('Atual 2021 1'!$Z$5:$Z$857),0))</f>
        <v>Sim</v>
      </c>
      <c r="T326" s="53" t="e">
        <f>INDEX('Atual 2021 1'!P$5:P$857,MATCH($A326,('Atual 2021 1'!$Z$5:$Z$857),0))</f>
        <v>#DIV/0!</v>
      </c>
      <c r="U326" s="55">
        <f>INDEX('Antigo 2020 2'!P$5:P$857,MATCH($A326,('Atual 2021 1'!$Z$5:$Z$857),0))</f>
        <v>7.0663334105711703E-4</v>
      </c>
    </row>
    <row r="327" spans="1:21">
      <c r="A327" s="16">
        <v>324</v>
      </c>
      <c r="B327" s="51">
        <f>INDEX('Atual 2021 1'!X$5:X$857,MATCH($A327,('Atual 2021 1'!$Z$5:$Z$857),0))</f>
        <v>0</v>
      </c>
      <c r="C327" s="57" t="str">
        <f>INDEX('Atual 2021 1'!A$5:A$857,MATCH($A327,('Atual 2021 1'!$Z$5:$Z$857),0))</f>
        <v>Guarará</v>
      </c>
      <c r="D327" s="50">
        <f>INDEX('Atual 2021 1'!H$5:H$857,MATCH($A327,('Atual 2021 1'!$Z$5:$Z$857),0))</f>
        <v>160</v>
      </c>
      <c r="E327" s="54">
        <f>INDEX('Antigo 2020 2'!H$5:H$857,MATCH($A327,('Atual 2021 1'!$Z$5:$Z$857),0))</f>
        <v>160</v>
      </c>
      <c r="F327" s="50">
        <f>INDEX('Atual 2021 1'!I$5:I$857,MATCH($A327,('Atual 2021 1'!$Z$5:$Z$857),0))</f>
        <v>97</v>
      </c>
      <c r="G327" s="54">
        <f>INDEX('Antigo 2020 2'!I$5:I$857,MATCH($A327,('Atual 2021 1'!$Z$5:$Z$857),0))</f>
        <v>156</v>
      </c>
      <c r="H327" s="50">
        <f>INDEX('Atual 2021 1'!J$5:J$857,MATCH($A327,('Atual 2021 1'!$Z$5:$Z$857),0))</f>
        <v>0</v>
      </c>
      <c r="I327" s="54">
        <f>INDEX('Antigo 2020 2'!J$5:J$857,MATCH($A327,('Atual 2021 1'!$Z$5:$Z$857),0))</f>
        <v>0</v>
      </c>
      <c r="J327" s="50">
        <f>INDEX('Atual 2021 1'!K$5:K$857,MATCH($A327,('Atual 2021 1'!$Z$5:$Z$857),0))</f>
        <v>72</v>
      </c>
      <c r="K327" s="54">
        <f>INDEX('Antigo 2020 2'!K$5:K$857,MATCH($A327,('Atual 2021 1'!$Z$5:$Z$857),0))</f>
        <v>92</v>
      </c>
      <c r="L327" s="50">
        <f>INDEX('Atual 2021 1'!L$5:L$857,MATCH($A327,('Atual 2021 1'!$Z$5:$Z$857),0))</f>
        <v>0</v>
      </c>
      <c r="M327" s="54">
        <f>INDEX('Antigo 2020 2'!L$5:L$857,MATCH($A327,('Atual 2021 1'!$Z$5:$Z$857),0))</f>
        <v>0</v>
      </c>
      <c r="N327" s="50">
        <f>INDEX('Atual 2021 1'!M$5:M$857,MATCH($A327,('Atual 2021 1'!$Z$5:$Z$857),0))</f>
        <v>0</v>
      </c>
      <c r="O327" s="54">
        <f>INDEX('Antigo 2020 2'!M$5:M$857,MATCH($A327,('Atual 2021 1'!$Z$5:$Z$857),0))</f>
        <v>0</v>
      </c>
      <c r="P327" s="50">
        <f>INDEX('Atual 2021 1'!N$5:N$857,MATCH($A327,('Atual 2021 1'!$Z$5:$Z$857),0))</f>
        <v>8</v>
      </c>
      <c r="Q327" s="54">
        <f>INDEX('Antigo 2020 2'!N$5:N$857,MATCH($A327,('Atual 2021 1'!$Z$5:$Z$857),0))</f>
        <v>8</v>
      </c>
      <c r="R327" s="50" t="str">
        <f>INDEX('Atual 2021 1'!O$5:O$857,MATCH($A327,('Atual 2021 1'!$Z$5:$Z$857),0))</f>
        <v>Não</v>
      </c>
      <c r="S327" s="54" t="str">
        <f>INDEX('Antigo 2020 2'!O$5:O$857,MATCH($A327,('Atual 2021 1'!$Z$5:$Z$857),0))</f>
        <v>Não</v>
      </c>
      <c r="T327" s="53" t="e">
        <f>INDEX('Atual 2021 1'!P$5:P$857,MATCH($A327,('Atual 2021 1'!$Z$5:$Z$857),0))</f>
        <v>#DIV/0!</v>
      </c>
      <c r="U327" s="55">
        <f>INDEX('Antigo 2020 2'!P$5:P$857,MATCH($A327,('Atual 2021 1'!$Z$5:$Z$857),0))</f>
        <v>2.6923148380906148E-4</v>
      </c>
    </row>
    <row r="328" spans="1:21">
      <c r="A328" s="16">
        <v>325</v>
      </c>
      <c r="B328" s="51">
        <f>INDEX('Atual 2021 1'!X$5:X$857,MATCH($A328,('Atual 2021 1'!$Z$5:$Z$857),0))</f>
        <v>0</v>
      </c>
      <c r="C328" s="57" t="str">
        <f>INDEX('Atual 2021 1'!A$5:A$857,MATCH($A328,('Atual 2021 1'!$Z$5:$Z$857),0))</f>
        <v>Guarda-mor</v>
      </c>
      <c r="D328" s="50">
        <f>INDEX('Atual 2021 1'!H$5:H$857,MATCH($A328,('Atual 2021 1'!$Z$5:$Z$857),0))</f>
        <v>850</v>
      </c>
      <c r="E328" s="54">
        <f>INDEX('Antigo 2020 2'!H$5:H$857,MATCH($A328,('Atual 2021 1'!$Z$5:$Z$857),0))</f>
        <v>800</v>
      </c>
      <c r="F328" s="50">
        <f>INDEX('Atual 2021 1'!I$5:I$857,MATCH($A328,('Atual 2021 1'!$Z$5:$Z$857),0))</f>
        <v>170</v>
      </c>
      <c r="G328" s="54">
        <f>INDEX('Antigo 2020 2'!I$5:I$857,MATCH($A328,('Atual 2021 1'!$Z$5:$Z$857),0))</f>
        <v>417</v>
      </c>
      <c r="H328" s="50">
        <f>INDEX('Atual 2021 1'!J$5:J$857,MATCH($A328,('Atual 2021 1'!$Z$5:$Z$857),0))</f>
        <v>0</v>
      </c>
      <c r="I328" s="54">
        <f>INDEX('Antigo 2020 2'!J$5:J$857,MATCH($A328,('Atual 2021 1'!$Z$5:$Z$857),0))</f>
        <v>0</v>
      </c>
      <c r="J328" s="50">
        <f>INDEX('Atual 2021 1'!K$5:K$857,MATCH($A328,('Atual 2021 1'!$Z$5:$Z$857),0))</f>
        <v>50</v>
      </c>
      <c r="K328" s="54">
        <f>INDEX('Antigo 2020 2'!K$5:K$857,MATCH($A328,('Atual 2021 1'!$Z$5:$Z$857),0))</f>
        <v>100</v>
      </c>
      <c r="L328" s="50">
        <f>INDEX('Atual 2021 1'!L$5:L$857,MATCH($A328,('Atual 2021 1'!$Z$5:$Z$857),0))</f>
        <v>0</v>
      </c>
      <c r="M328" s="54">
        <f>INDEX('Antigo 2020 2'!L$5:L$857,MATCH($A328,('Atual 2021 1'!$Z$5:$Z$857),0))</f>
        <v>0</v>
      </c>
      <c r="N328" s="50">
        <f>INDEX('Atual 2021 1'!M$5:M$857,MATCH($A328,('Atual 2021 1'!$Z$5:$Z$857),0))</f>
        <v>0</v>
      </c>
      <c r="O328" s="54">
        <f>INDEX('Antigo 2020 2'!M$5:M$857,MATCH($A328,('Atual 2021 1'!$Z$5:$Z$857),0))</f>
        <v>0</v>
      </c>
      <c r="P328" s="50">
        <f>INDEX('Atual 2021 1'!N$5:N$857,MATCH($A328,('Atual 2021 1'!$Z$5:$Z$857),0))</f>
        <v>20</v>
      </c>
      <c r="Q328" s="54">
        <f>INDEX('Antigo 2020 2'!N$5:N$857,MATCH($A328,('Atual 2021 1'!$Z$5:$Z$857),0))</f>
        <v>20</v>
      </c>
      <c r="R328" s="50" t="str">
        <f>INDEX('Atual 2021 1'!O$5:O$857,MATCH($A328,('Atual 2021 1'!$Z$5:$Z$857),0))</f>
        <v>Sim</v>
      </c>
      <c r="S328" s="54" t="str">
        <f>INDEX('Antigo 2020 2'!O$5:O$857,MATCH($A328,('Atual 2021 1'!$Z$5:$Z$857),0))</f>
        <v>Sim</v>
      </c>
      <c r="T328" s="53" t="e">
        <f>INDEX('Atual 2021 1'!P$5:P$857,MATCH($A328,('Atual 2021 1'!$Z$5:$Z$857),0))</f>
        <v>#DIV/0!</v>
      </c>
      <c r="U328" s="55">
        <f>INDEX('Antigo 2020 2'!P$5:P$857,MATCH($A328,('Atual 2021 1'!$Z$5:$Z$857),0))</f>
        <v>2.7139226462815336E-3</v>
      </c>
    </row>
    <row r="329" spans="1:21">
      <c r="A329" s="16">
        <v>326</v>
      </c>
      <c r="B329" s="51">
        <f>INDEX('Atual 2021 1'!X$5:X$857,MATCH($A329,('Atual 2021 1'!$Z$5:$Z$857),0))</f>
        <v>0</v>
      </c>
      <c r="C329" s="57" t="str">
        <f>INDEX('Atual 2021 1'!A$5:A$857,MATCH($A329,('Atual 2021 1'!$Z$5:$Z$857),0))</f>
        <v>Guaxupé</v>
      </c>
      <c r="D329" s="50">
        <f>INDEX('Atual 2021 1'!H$5:H$857,MATCH($A329,('Atual 2021 1'!$Z$5:$Z$857),0))</f>
        <v>386</v>
      </c>
      <c r="E329" s="54">
        <f>INDEX('Antigo 2020 2'!H$5:H$857,MATCH($A329,('Atual 2021 1'!$Z$5:$Z$857),0))</f>
        <v>352</v>
      </c>
      <c r="F329" s="50">
        <f>INDEX('Atual 2021 1'!I$5:I$857,MATCH($A329,('Atual 2021 1'!$Z$5:$Z$857),0))</f>
        <v>179</v>
      </c>
      <c r="G329" s="54">
        <f>INDEX('Antigo 2020 2'!I$5:I$857,MATCH($A329,('Atual 2021 1'!$Z$5:$Z$857),0))</f>
        <v>297</v>
      </c>
      <c r="H329" s="50">
        <f>INDEX('Atual 2021 1'!J$5:J$857,MATCH($A329,('Atual 2021 1'!$Z$5:$Z$857),0))</f>
        <v>47</v>
      </c>
      <c r="I329" s="54">
        <f>INDEX('Antigo 2020 2'!J$5:J$857,MATCH($A329,('Atual 2021 1'!$Z$5:$Z$857),0))</f>
        <v>0</v>
      </c>
      <c r="J329" s="50">
        <f>INDEX('Atual 2021 1'!K$5:K$857,MATCH($A329,('Atual 2021 1'!$Z$5:$Z$857),0))</f>
        <v>386</v>
      </c>
      <c r="K329" s="54">
        <f>INDEX('Antigo 2020 2'!K$5:K$857,MATCH($A329,('Atual 2021 1'!$Z$5:$Z$857),0))</f>
        <v>250</v>
      </c>
      <c r="L329" s="50">
        <f>INDEX('Atual 2021 1'!L$5:L$857,MATCH($A329,('Atual 2021 1'!$Z$5:$Z$857),0))</f>
        <v>0</v>
      </c>
      <c r="M329" s="54">
        <f>INDEX('Antigo 2020 2'!L$5:L$857,MATCH($A329,('Atual 2021 1'!$Z$5:$Z$857),0))</f>
        <v>0</v>
      </c>
      <c r="N329" s="50">
        <f>INDEX('Atual 2021 1'!M$5:M$857,MATCH($A329,('Atual 2021 1'!$Z$5:$Z$857),0))</f>
        <v>0</v>
      </c>
      <c r="O329" s="54">
        <f>INDEX('Antigo 2020 2'!M$5:M$857,MATCH($A329,('Atual 2021 1'!$Z$5:$Z$857),0))</f>
        <v>0</v>
      </c>
      <c r="P329" s="50">
        <f>INDEX('Atual 2021 1'!N$5:N$857,MATCH($A329,('Atual 2021 1'!$Z$5:$Z$857),0))</f>
        <v>47</v>
      </c>
      <c r="Q329" s="54">
        <f>INDEX('Antigo 2020 2'!N$5:N$857,MATCH($A329,('Atual 2021 1'!$Z$5:$Z$857),0))</f>
        <v>80</v>
      </c>
      <c r="R329" s="50" t="str">
        <f>INDEX('Atual 2021 1'!O$5:O$857,MATCH($A329,('Atual 2021 1'!$Z$5:$Z$857),0))</f>
        <v>Sim</v>
      </c>
      <c r="S329" s="54" t="str">
        <f>INDEX('Antigo 2020 2'!O$5:O$857,MATCH($A329,('Atual 2021 1'!$Z$5:$Z$857),0))</f>
        <v>Sim</v>
      </c>
      <c r="T329" s="53" t="e">
        <f>INDEX('Atual 2021 1'!P$5:P$857,MATCH($A329,('Atual 2021 1'!$Z$5:$Z$857),0))</f>
        <v>#DIV/0!</v>
      </c>
      <c r="U329" s="55">
        <f>INDEX('Antigo 2020 2'!P$5:P$857,MATCH($A329,('Atual 2021 1'!$Z$5:$Z$857),0))</f>
        <v>8.8099497380205913E-4</v>
      </c>
    </row>
    <row r="330" spans="1:21">
      <c r="A330" s="16">
        <v>327</v>
      </c>
      <c r="B330" s="51">
        <f>INDEX('Atual 2021 1'!X$5:X$857,MATCH($A330,('Atual 2021 1'!$Z$5:$Z$857),0))</f>
        <v>0</v>
      </c>
      <c r="C330" s="57" t="str">
        <f>INDEX('Atual 2021 1'!A$5:A$857,MATCH($A330,('Atual 2021 1'!$Z$5:$Z$857),0))</f>
        <v>Guidoval</v>
      </c>
      <c r="D330" s="50">
        <f>INDEX('Atual 2021 1'!H$5:H$857,MATCH($A330,('Atual 2021 1'!$Z$5:$Z$857),0))</f>
        <v>1020</v>
      </c>
      <c r="E330" s="54">
        <f>INDEX('Antigo 2020 2'!H$5:H$857,MATCH($A330,('Atual 2021 1'!$Z$5:$Z$857),0))</f>
        <v>1020</v>
      </c>
      <c r="F330" s="50">
        <f>INDEX('Atual 2021 1'!I$5:I$857,MATCH($A330,('Atual 2021 1'!$Z$5:$Z$857),0))</f>
        <v>137</v>
      </c>
      <c r="G330" s="54">
        <f>INDEX('Antigo 2020 2'!I$5:I$857,MATCH($A330,('Atual 2021 1'!$Z$5:$Z$857),0))</f>
        <v>382</v>
      </c>
      <c r="H330" s="50">
        <f>INDEX('Atual 2021 1'!J$5:J$857,MATCH($A330,('Atual 2021 1'!$Z$5:$Z$857),0))</f>
        <v>0</v>
      </c>
      <c r="I330" s="54">
        <f>INDEX('Antigo 2020 2'!J$5:J$857,MATCH($A330,('Atual 2021 1'!$Z$5:$Z$857),0))</f>
        <v>0</v>
      </c>
      <c r="J330" s="50">
        <f>INDEX('Atual 2021 1'!K$5:K$857,MATCH($A330,('Atual 2021 1'!$Z$5:$Z$857),0))</f>
        <v>163</v>
      </c>
      <c r="K330" s="54">
        <f>INDEX('Antigo 2020 2'!K$5:K$857,MATCH($A330,('Atual 2021 1'!$Z$5:$Z$857),0))</f>
        <v>0</v>
      </c>
      <c r="L330" s="50">
        <f>INDEX('Atual 2021 1'!L$5:L$857,MATCH($A330,('Atual 2021 1'!$Z$5:$Z$857),0))</f>
        <v>0</v>
      </c>
      <c r="M330" s="54">
        <f>INDEX('Antigo 2020 2'!L$5:L$857,MATCH($A330,('Atual 2021 1'!$Z$5:$Z$857),0))</f>
        <v>0</v>
      </c>
      <c r="N330" s="50">
        <f>INDEX('Atual 2021 1'!M$5:M$857,MATCH($A330,('Atual 2021 1'!$Z$5:$Z$857),0))</f>
        <v>0</v>
      </c>
      <c r="O330" s="54">
        <f>INDEX('Antigo 2020 2'!M$5:M$857,MATCH($A330,('Atual 2021 1'!$Z$5:$Z$857),0))</f>
        <v>0</v>
      </c>
      <c r="P330" s="50">
        <f>INDEX('Atual 2021 1'!N$5:N$857,MATCH($A330,('Atual 2021 1'!$Z$5:$Z$857),0))</f>
        <v>8</v>
      </c>
      <c r="Q330" s="54">
        <f>INDEX('Antigo 2020 2'!N$5:N$857,MATCH($A330,('Atual 2021 1'!$Z$5:$Z$857),0))</f>
        <v>8</v>
      </c>
      <c r="R330" s="50" t="str">
        <f>INDEX('Atual 2021 1'!O$5:O$857,MATCH($A330,('Atual 2021 1'!$Z$5:$Z$857),0))</f>
        <v>Sim</v>
      </c>
      <c r="S330" s="54" t="str">
        <f>INDEX('Antigo 2020 2'!O$5:O$857,MATCH($A330,('Atual 2021 1'!$Z$5:$Z$857),0))</f>
        <v>Sim</v>
      </c>
      <c r="T330" s="53" t="e">
        <f>INDEX('Atual 2021 1'!P$5:P$857,MATCH($A330,('Atual 2021 1'!$Z$5:$Z$857),0))</f>
        <v>#DIV/0!</v>
      </c>
      <c r="U330" s="55">
        <f>INDEX('Antigo 2020 2'!P$5:P$857,MATCH($A330,('Atual 2021 1'!$Z$5:$Z$857),0))</f>
        <v>6.040232173428401E-4</v>
      </c>
    </row>
    <row r="331" spans="1:21">
      <c r="A331" s="16">
        <v>328</v>
      </c>
      <c r="B331" s="51">
        <f>INDEX('Atual 2021 1'!X$5:X$857,MATCH($A331,('Atual 2021 1'!$Z$5:$Z$857),0))</f>
        <v>0</v>
      </c>
      <c r="C331" s="57" t="str">
        <f>INDEX('Atual 2021 1'!A$5:A$857,MATCH($A331,('Atual 2021 1'!$Z$5:$Z$857),0))</f>
        <v>Guimarânia</v>
      </c>
      <c r="D331" s="50">
        <f>INDEX('Atual 2021 1'!H$5:H$857,MATCH($A331,('Atual 2021 1'!$Z$5:$Z$857),0))</f>
        <v>580</v>
      </c>
      <c r="E331" s="54">
        <f>INDEX('Antigo 2020 2'!H$5:H$857,MATCH($A331,('Atual 2021 1'!$Z$5:$Z$857),0))</f>
        <v>580</v>
      </c>
      <c r="F331" s="50">
        <f>INDEX('Atual 2021 1'!I$5:I$857,MATCH($A331,('Atual 2021 1'!$Z$5:$Z$857),0))</f>
        <v>174</v>
      </c>
      <c r="G331" s="54">
        <f>INDEX('Antigo 2020 2'!I$5:I$857,MATCH($A331,('Atual 2021 1'!$Z$5:$Z$857),0))</f>
        <v>327</v>
      </c>
      <c r="H331" s="50">
        <f>INDEX('Atual 2021 1'!J$5:J$857,MATCH($A331,('Atual 2021 1'!$Z$5:$Z$857),0))</f>
        <v>0</v>
      </c>
      <c r="I331" s="54">
        <f>INDEX('Antigo 2020 2'!J$5:J$857,MATCH($A331,('Atual 2021 1'!$Z$5:$Z$857),0))</f>
        <v>0</v>
      </c>
      <c r="J331" s="50">
        <f>INDEX('Atual 2021 1'!K$5:K$857,MATCH($A331,('Atual 2021 1'!$Z$5:$Z$857),0))</f>
        <v>180</v>
      </c>
      <c r="K331" s="54">
        <f>INDEX('Antigo 2020 2'!K$5:K$857,MATCH($A331,('Atual 2021 1'!$Z$5:$Z$857),0))</f>
        <v>350</v>
      </c>
      <c r="L331" s="50">
        <f>INDEX('Atual 2021 1'!L$5:L$857,MATCH($A331,('Atual 2021 1'!$Z$5:$Z$857),0))</f>
        <v>0</v>
      </c>
      <c r="M331" s="54">
        <f>INDEX('Antigo 2020 2'!L$5:L$857,MATCH($A331,('Atual 2021 1'!$Z$5:$Z$857),0))</f>
        <v>0</v>
      </c>
      <c r="N331" s="50">
        <f>INDEX('Atual 2021 1'!M$5:M$857,MATCH($A331,('Atual 2021 1'!$Z$5:$Z$857),0))</f>
        <v>0</v>
      </c>
      <c r="O331" s="54">
        <f>INDEX('Antigo 2020 2'!M$5:M$857,MATCH($A331,('Atual 2021 1'!$Z$5:$Z$857),0))</f>
        <v>0</v>
      </c>
      <c r="P331" s="50">
        <f>INDEX('Atual 2021 1'!N$5:N$857,MATCH($A331,('Atual 2021 1'!$Z$5:$Z$857),0))</f>
        <v>21</v>
      </c>
      <c r="Q331" s="54">
        <f>INDEX('Antigo 2020 2'!N$5:N$857,MATCH($A331,('Atual 2021 1'!$Z$5:$Z$857),0))</f>
        <v>22</v>
      </c>
      <c r="R331" s="50" t="str">
        <f>INDEX('Atual 2021 1'!O$5:O$857,MATCH($A331,('Atual 2021 1'!$Z$5:$Z$857),0))</f>
        <v>Sim</v>
      </c>
      <c r="S331" s="54" t="str">
        <f>INDEX('Antigo 2020 2'!O$5:O$857,MATCH($A331,('Atual 2021 1'!$Z$5:$Z$857),0))</f>
        <v>Sim</v>
      </c>
      <c r="T331" s="53" t="e">
        <f>INDEX('Atual 2021 1'!P$5:P$857,MATCH($A331,('Atual 2021 1'!$Z$5:$Z$857),0))</f>
        <v>#DIV/0!</v>
      </c>
      <c r="U331" s="55">
        <f>INDEX('Antigo 2020 2'!P$5:P$857,MATCH($A331,('Atual 2021 1'!$Z$5:$Z$857),0))</f>
        <v>8.1481086972919775E-4</v>
      </c>
    </row>
    <row r="332" spans="1:21">
      <c r="A332" s="16">
        <v>329</v>
      </c>
      <c r="B332" s="51">
        <f>INDEX('Atual 2021 1'!X$5:X$857,MATCH($A332,('Atual 2021 1'!$Z$5:$Z$857),0))</f>
        <v>0</v>
      </c>
      <c r="C332" s="57" t="str">
        <f>INDEX('Atual 2021 1'!A$5:A$857,MATCH($A332,('Atual 2021 1'!$Z$5:$Z$857),0))</f>
        <v>Guiricema</v>
      </c>
      <c r="D332" s="50">
        <f>INDEX('Atual 2021 1'!H$5:H$857,MATCH($A332,('Atual 2021 1'!$Z$5:$Z$857),0))</f>
        <v>1350</v>
      </c>
      <c r="E332" s="54">
        <f>INDEX('Antigo 2020 2'!H$5:H$857,MATCH($A332,('Atual 2021 1'!$Z$5:$Z$857),0))</f>
        <v>1350</v>
      </c>
      <c r="F332" s="50">
        <f>INDEX('Atual 2021 1'!I$5:I$857,MATCH($A332,('Atual 2021 1'!$Z$5:$Z$857),0))</f>
        <v>136</v>
      </c>
      <c r="G332" s="54">
        <f>INDEX('Antigo 2020 2'!I$5:I$857,MATCH($A332,('Atual 2021 1'!$Z$5:$Z$857),0))</f>
        <v>287</v>
      </c>
      <c r="H332" s="50">
        <f>INDEX('Atual 2021 1'!J$5:J$857,MATCH($A332,('Atual 2021 1'!$Z$5:$Z$857),0))</f>
        <v>0</v>
      </c>
      <c r="I332" s="54">
        <f>INDEX('Antigo 2020 2'!J$5:J$857,MATCH($A332,('Atual 2021 1'!$Z$5:$Z$857),0))</f>
        <v>0</v>
      </c>
      <c r="J332" s="50">
        <f>INDEX('Atual 2021 1'!K$5:K$857,MATCH($A332,('Atual 2021 1'!$Z$5:$Z$857),0))</f>
        <v>0</v>
      </c>
      <c r="K332" s="54">
        <f>INDEX('Antigo 2020 2'!K$5:K$857,MATCH($A332,('Atual 2021 1'!$Z$5:$Z$857),0))</f>
        <v>222</v>
      </c>
      <c r="L332" s="50">
        <f>INDEX('Atual 2021 1'!L$5:L$857,MATCH($A332,('Atual 2021 1'!$Z$5:$Z$857),0))</f>
        <v>7</v>
      </c>
      <c r="M332" s="54">
        <f>INDEX('Antigo 2020 2'!L$5:L$857,MATCH($A332,('Atual 2021 1'!$Z$5:$Z$857),0))</f>
        <v>65</v>
      </c>
      <c r="N332" s="50">
        <f>INDEX('Atual 2021 1'!M$5:M$857,MATCH($A332,('Atual 2021 1'!$Z$5:$Z$857),0))</f>
        <v>0</v>
      </c>
      <c r="O332" s="54">
        <f>INDEX('Antigo 2020 2'!M$5:M$857,MATCH($A332,('Atual 2021 1'!$Z$5:$Z$857),0))</f>
        <v>0</v>
      </c>
      <c r="P332" s="50">
        <f>INDEX('Atual 2021 1'!N$5:N$857,MATCH($A332,('Atual 2021 1'!$Z$5:$Z$857),0))</f>
        <v>13</v>
      </c>
      <c r="Q332" s="54">
        <f>INDEX('Antigo 2020 2'!N$5:N$857,MATCH($A332,('Atual 2021 1'!$Z$5:$Z$857),0))</f>
        <v>13</v>
      </c>
      <c r="R332" s="50" t="str">
        <f>INDEX('Atual 2021 1'!O$5:O$857,MATCH($A332,('Atual 2021 1'!$Z$5:$Z$857),0))</f>
        <v>Sim</v>
      </c>
      <c r="S332" s="54" t="str">
        <f>INDEX('Antigo 2020 2'!O$5:O$857,MATCH($A332,('Atual 2021 1'!$Z$5:$Z$857),0))</f>
        <v>Sim</v>
      </c>
      <c r="T332" s="53" t="e">
        <f>INDEX('Atual 2021 1'!P$5:P$857,MATCH($A332,('Atual 2021 1'!$Z$5:$Z$857),0))</f>
        <v>#DIV/0!</v>
      </c>
      <c r="U332" s="55">
        <f>INDEX('Antigo 2020 2'!P$5:P$857,MATCH($A332,('Atual 2021 1'!$Z$5:$Z$857),0))</f>
        <v>1.0026625811874377E-3</v>
      </c>
    </row>
    <row r="333" spans="1:21">
      <c r="A333" s="16">
        <v>330</v>
      </c>
      <c r="B333" s="51">
        <f>INDEX('Atual 2021 1'!X$5:X$857,MATCH($A333,('Atual 2021 1'!$Z$5:$Z$857),0))</f>
        <v>0</v>
      </c>
      <c r="C333" s="57" t="str">
        <f>INDEX('Atual 2021 1'!A$5:A$857,MATCH($A333,('Atual 2021 1'!$Z$5:$Z$857),0))</f>
        <v>Gurinhatã</v>
      </c>
      <c r="D333" s="50">
        <f>INDEX('Atual 2021 1'!H$5:H$857,MATCH($A333,('Atual 2021 1'!$Z$5:$Z$857),0))</f>
        <v>975</v>
      </c>
      <c r="E333" s="54">
        <f>INDEX('Antigo 2020 2'!H$5:H$857,MATCH($A333,('Atual 2021 1'!$Z$5:$Z$857),0))</f>
        <v>975</v>
      </c>
      <c r="F333" s="50">
        <f>INDEX('Atual 2021 1'!I$5:I$857,MATCH($A333,('Atual 2021 1'!$Z$5:$Z$857),0))</f>
        <v>152</v>
      </c>
      <c r="G333" s="54">
        <f>INDEX('Antigo 2020 2'!I$5:I$857,MATCH($A333,('Atual 2021 1'!$Z$5:$Z$857),0))</f>
        <v>320</v>
      </c>
      <c r="H333" s="50">
        <f>INDEX('Atual 2021 1'!J$5:J$857,MATCH($A333,('Atual 2021 1'!$Z$5:$Z$857),0))</f>
        <v>0</v>
      </c>
      <c r="I333" s="54">
        <f>INDEX('Antigo 2020 2'!J$5:J$857,MATCH($A333,('Atual 2021 1'!$Z$5:$Z$857),0))</f>
        <v>0</v>
      </c>
      <c r="J333" s="50">
        <f>INDEX('Atual 2021 1'!K$5:K$857,MATCH($A333,('Atual 2021 1'!$Z$5:$Z$857),0))</f>
        <v>96</v>
      </c>
      <c r="K333" s="54">
        <f>INDEX('Antigo 2020 2'!K$5:K$857,MATCH($A333,('Atual 2021 1'!$Z$5:$Z$857),0))</f>
        <v>128</v>
      </c>
      <c r="L333" s="50">
        <f>INDEX('Atual 2021 1'!L$5:L$857,MATCH($A333,('Atual 2021 1'!$Z$5:$Z$857),0))</f>
        <v>0</v>
      </c>
      <c r="M333" s="54">
        <f>INDEX('Antigo 2020 2'!L$5:L$857,MATCH($A333,('Atual 2021 1'!$Z$5:$Z$857),0))</f>
        <v>0</v>
      </c>
      <c r="N333" s="50">
        <f>INDEX('Atual 2021 1'!M$5:M$857,MATCH($A333,('Atual 2021 1'!$Z$5:$Z$857),0))</f>
        <v>0</v>
      </c>
      <c r="O333" s="54">
        <f>INDEX('Antigo 2020 2'!M$5:M$857,MATCH($A333,('Atual 2021 1'!$Z$5:$Z$857),0))</f>
        <v>0</v>
      </c>
      <c r="P333" s="50">
        <f>INDEX('Atual 2021 1'!N$5:N$857,MATCH($A333,('Atual 2021 1'!$Z$5:$Z$857),0))</f>
        <v>0</v>
      </c>
      <c r="Q333" s="54">
        <f>INDEX('Antigo 2020 2'!N$5:N$857,MATCH($A333,('Atual 2021 1'!$Z$5:$Z$857),0))</f>
        <v>0</v>
      </c>
      <c r="R333" s="50" t="str">
        <f>INDEX('Atual 2021 1'!O$5:O$857,MATCH($A333,('Atual 2021 1'!$Z$5:$Z$857),0))</f>
        <v>Não</v>
      </c>
      <c r="S333" s="54" t="str">
        <f>INDEX('Antigo 2020 2'!O$5:O$857,MATCH($A333,('Atual 2021 1'!$Z$5:$Z$857),0))</f>
        <v>Não</v>
      </c>
      <c r="T333" s="53" t="e">
        <f>INDEX('Atual 2021 1'!P$5:P$857,MATCH($A333,('Atual 2021 1'!$Z$5:$Z$857),0))</f>
        <v>#DIV/0!</v>
      </c>
      <c r="U333" s="55">
        <f>INDEX('Antigo 2020 2'!P$5:P$857,MATCH($A333,('Atual 2021 1'!$Z$5:$Z$857),0))</f>
        <v>2.3778196514416391E-3</v>
      </c>
    </row>
    <row r="334" spans="1:21">
      <c r="A334" s="16">
        <v>331</v>
      </c>
      <c r="B334" s="51">
        <f>INDEX('Atual 2021 1'!X$5:X$857,MATCH($A334,('Atual 2021 1'!$Z$5:$Z$857),0))</f>
        <v>0</v>
      </c>
      <c r="C334" s="57" t="str">
        <f>INDEX('Atual 2021 1'!A$5:A$857,MATCH($A334,('Atual 2021 1'!$Z$5:$Z$857),0))</f>
        <v>Heliodora</v>
      </c>
      <c r="D334" s="50">
        <f>INDEX('Atual 2021 1'!H$5:H$857,MATCH($A334,('Atual 2021 1'!$Z$5:$Z$857),0))</f>
        <v>930</v>
      </c>
      <c r="E334" s="54">
        <f>INDEX('Antigo 2020 2'!H$5:H$857,MATCH($A334,('Atual 2021 1'!$Z$5:$Z$857),0))</f>
        <v>915</v>
      </c>
      <c r="F334" s="50">
        <f>INDEX('Atual 2021 1'!I$5:I$857,MATCH($A334,('Atual 2021 1'!$Z$5:$Z$857),0))</f>
        <v>188</v>
      </c>
      <c r="G334" s="54">
        <f>INDEX('Antigo 2020 2'!I$5:I$857,MATCH($A334,('Atual 2021 1'!$Z$5:$Z$857),0))</f>
        <v>267</v>
      </c>
      <c r="H334" s="50">
        <f>INDEX('Atual 2021 1'!J$5:J$857,MATCH($A334,('Atual 2021 1'!$Z$5:$Z$857),0))</f>
        <v>0</v>
      </c>
      <c r="I334" s="54">
        <f>INDEX('Antigo 2020 2'!J$5:J$857,MATCH($A334,('Atual 2021 1'!$Z$5:$Z$857),0))</f>
        <v>0</v>
      </c>
      <c r="J334" s="50">
        <f>INDEX('Atual 2021 1'!K$5:K$857,MATCH($A334,('Atual 2021 1'!$Z$5:$Z$857),0))</f>
        <v>72</v>
      </c>
      <c r="K334" s="54">
        <f>INDEX('Antigo 2020 2'!K$5:K$857,MATCH($A334,('Atual 2021 1'!$Z$5:$Z$857),0))</f>
        <v>110</v>
      </c>
      <c r="L334" s="50">
        <f>INDEX('Atual 2021 1'!L$5:L$857,MATCH($A334,('Atual 2021 1'!$Z$5:$Z$857),0))</f>
        <v>0</v>
      </c>
      <c r="M334" s="54">
        <f>INDEX('Antigo 2020 2'!L$5:L$857,MATCH($A334,('Atual 2021 1'!$Z$5:$Z$857),0))</f>
        <v>0</v>
      </c>
      <c r="N334" s="50">
        <f>INDEX('Atual 2021 1'!M$5:M$857,MATCH($A334,('Atual 2021 1'!$Z$5:$Z$857),0))</f>
        <v>0</v>
      </c>
      <c r="O334" s="54">
        <f>INDEX('Antigo 2020 2'!M$5:M$857,MATCH($A334,('Atual 2021 1'!$Z$5:$Z$857),0))</f>
        <v>0</v>
      </c>
      <c r="P334" s="50">
        <f>INDEX('Atual 2021 1'!N$5:N$857,MATCH($A334,('Atual 2021 1'!$Z$5:$Z$857),0))</f>
        <v>10</v>
      </c>
      <c r="Q334" s="54">
        <f>INDEX('Antigo 2020 2'!N$5:N$857,MATCH($A334,('Atual 2021 1'!$Z$5:$Z$857),0))</f>
        <v>10</v>
      </c>
      <c r="R334" s="50" t="str">
        <f>INDEX('Atual 2021 1'!O$5:O$857,MATCH($A334,('Atual 2021 1'!$Z$5:$Z$857),0))</f>
        <v>Não</v>
      </c>
      <c r="S334" s="54" t="str">
        <f>INDEX('Antigo 2020 2'!O$5:O$857,MATCH($A334,('Atual 2021 1'!$Z$5:$Z$857),0))</f>
        <v>Não</v>
      </c>
      <c r="T334" s="53" t="e">
        <f>INDEX('Atual 2021 1'!P$5:P$857,MATCH($A334,('Atual 2021 1'!$Z$5:$Z$857),0))</f>
        <v>#DIV/0!</v>
      </c>
      <c r="U334" s="55">
        <f>INDEX('Antigo 2020 2'!P$5:P$857,MATCH($A334,('Atual 2021 1'!$Z$5:$Z$857),0))</f>
        <v>6.0519405739504182E-4</v>
      </c>
    </row>
    <row r="335" spans="1:21">
      <c r="A335" s="16">
        <v>332</v>
      </c>
      <c r="B335" s="51">
        <f>INDEX('Atual 2021 1'!X$5:X$857,MATCH($A335,('Atual 2021 1'!$Z$5:$Z$857),0))</f>
        <v>0</v>
      </c>
      <c r="C335" s="57" t="str">
        <f>INDEX('Atual 2021 1'!A$5:A$857,MATCH($A335,('Atual 2021 1'!$Z$5:$Z$857),0))</f>
        <v>Iapu</v>
      </c>
      <c r="D335" s="50">
        <f>INDEX('Atual 2021 1'!H$5:H$857,MATCH($A335,('Atual 2021 1'!$Z$5:$Z$857),0))</f>
        <v>286</v>
      </c>
      <c r="E335" s="54">
        <f>INDEX('Antigo 2020 2'!H$5:H$857,MATCH($A335,('Atual 2021 1'!$Z$5:$Z$857),0))</f>
        <v>591</v>
      </c>
      <c r="F335" s="50">
        <f>INDEX('Atual 2021 1'!I$5:I$857,MATCH($A335,('Atual 2021 1'!$Z$5:$Z$857),0))</f>
        <v>55</v>
      </c>
      <c r="G335" s="54">
        <f>INDEX('Antigo 2020 2'!I$5:I$857,MATCH($A335,('Atual 2021 1'!$Z$5:$Z$857),0))</f>
        <v>281</v>
      </c>
      <c r="H335" s="50">
        <f>INDEX('Atual 2021 1'!J$5:J$857,MATCH($A335,('Atual 2021 1'!$Z$5:$Z$857),0))</f>
        <v>0</v>
      </c>
      <c r="I335" s="54">
        <f>INDEX('Antigo 2020 2'!J$5:J$857,MATCH($A335,('Atual 2021 1'!$Z$5:$Z$857),0))</f>
        <v>0</v>
      </c>
      <c r="J335" s="50">
        <f>INDEX('Atual 2021 1'!K$5:K$857,MATCH($A335,('Atual 2021 1'!$Z$5:$Z$857),0))</f>
        <v>0</v>
      </c>
      <c r="K335" s="54">
        <f>INDEX('Antigo 2020 2'!K$5:K$857,MATCH($A335,('Atual 2021 1'!$Z$5:$Z$857),0))</f>
        <v>90</v>
      </c>
      <c r="L335" s="50">
        <f>INDEX('Atual 2021 1'!L$5:L$857,MATCH($A335,('Atual 2021 1'!$Z$5:$Z$857),0))</f>
        <v>0</v>
      </c>
      <c r="M335" s="54">
        <f>INDEX('Antigo 2020 2'!L$5:L$857,MATCH($A335,('Atual 2021 1'!$Z$5:$Z$857),0))</f>
        <v>0</v>
      </c>
      <c r="N335" s="50">
        <f>INDEX('Atual 2021 1'!M$5:M$857,MATCH($A335,('Atual 2021 1'!$Z$5:$Z$857),0))</f>
        <v>0</v>
      </c>
      <c r="O335" s="54">
        <f>INDEX('Antigo 2020 2'!M$5:M$857,MATCH($A335,('Atual 2021 1'!$Z$5:$Z$857),0))</f>
        <v>0</v>
      </c>
      <c r="P335" s="50">
        <f>INDEX('Atual 2021 1'!N$5:N$857,MATCH($A335,('Atual 2021 1'!$Z$5:$Z$857),0))</f>
        <v>0</v>
      </c>
      <c r="Q335" s="54">
        <f>INDEX('Antigo 2020 2'!N$5:N$857,MATCH($A335,('Atual 2021 1'!$Z$5:$Z$857),0))</f>
        <v>16</v>
      </c>
      <c r="R335" s="50" t="str">
        <f>INDEX('Atual 2021 1'!O$5:O$857,MATCH($A335,('Atual 2021 1'!$Z$5:$Z$857),0))</f>
        <v>Sim</v>
      </c>
      <c r="S335" s="54" t="str">
        <f>INDEX('Antigo 2020 2'!O$5:O$857,MATCH($A335,('Atual 2021 1'!$Z$5:$Z$857),0))</f>
        <v>Sim</v>
      </c>
      <c r="T335" s="53" t="e">
        <f>INDEX('Atual 2021 1'!P$5:P$857,MATCH($A335,('Atual 2021 1'!$Z$5:$Z$857),0))</f>
        <v>#DIV/0!</v>
      </c>
      <c r="U335" s="55">
        <f>INDEX('Antigo 2020 2'!P$5:P$857,MATCH($A335,('Atual 2021 1'!$Z$5:$Z$857),0))</f>
        <v>7.1840814091959481E-4</v>
      </c>
    </row>
    <row r="336" spans="1:21">
      <c r="A336" s="16">
        <v>333</v>
      </c>
      <c r="B336" s="51">
        <f>INDEX('Atual 2021 1'!X$5:X$857,MATCH($A336,('Atual 2021 1'!$Z$5:$Z$857),0))</f>
        <v>0</v>
      </c>
      <c r="C336" s="57" t="str">
        <f>INDEX('Atual 2021 1'!A$5:A$857,MATCH($A336,('Atual 2021 1'!$Z$5:$Z$857),0))</f>
        <v>Ibertioga</v>
      </c>
      <c r="D336" s="50">
        <f>INDEX('Atual 2021 1'!H$5:H$857,MATCH($A336,('Atual 2021 1'!$Z$5:$Z$857),0))</f>
        <v>890</v>
      </c>
      <c r="E336" s="54">
        <f>INDEX('Antigo 2020 2'!H$5:H$857,MATCH($A336,('Atual 2021 1'!$Z$5:$Z$857),0))</f>
        <v>890</v>
      </c>
      <c r="F336" s="50">
        <f>INDEX('Atual 2021 1'!I$5:I$857,MATCH($A336,('Atual 2021 1'!$Z$5:$Z$857),0))</f>
        <v>114</v>
      </c>
      <c r="G336" s="54">
        <f>INDEX('Antigo 2020 2'!I$5:I$857,MATCH($A336,('Atual 2021 1'!$Z$5:$Z$857),0))</f>
        <v>337</v>
      </c>
      <c r="H336" s="50">
        <f>INDEX('Atual 2021 1'!J$5:J$857,MATCH($A336,('Atual 2021 1'!$Z$5:$Z$857),0))</f>
        <v>0</v>
      </c>
      <c r="I336" s="54">
        <f>INDEX('Antigo 2020 2'!J$5:J$857,MATCH($A336,('Atual 2021 1'!$Z$5:$Z$857),0))</f>
        <v>0</v>
      </c>
      <c r="J336" s="50">
        <f>INDEX('Atual 2021 1'!K$5:K$857,MATCH($A336,('Atual 2021 1'!$Z$5:$Z$857),0))</f>
        <v>11</v>
      </c>
      <c r="K336" s="54">
        <f>INDEX('Antigo 2020 2'!K$5:K$857,MATCH($A336,('Atual 2021 1'!$Z$5:$Z$857),0))</f>
        <v>26</v>
      </c>
      <c r="L336" s="50">
        <f>INDEX('Atual 2021 1'!L$5:L$857,MATCH($A336,('Atual 2021 1'!$Z$5:$Z$857),0))</f>
        <v>0</v>
      </c>
      <c r="M336" s="54">
        <f>INDEX('Antigo 2020 2'!L$5:L$857,MATCH($A336,('Atual 2021 1'!$Z$5:$Z$857),0))</f>
        <v>9</v>
      </c>
      <c r="N336" s="50">
        <f>INDEX('Atual 2021 1'!M$5:M$857,MATCH($A336,('Atual 2021 1'!$Z$5:$Z$857),0))</f>
        <v>0</v>
      </c>
      <c r="O336" s="54">
        <f>INDEX('Antigo 2020 2'!M$5:M$857,MATCH($A336,('Atual 2021 1'!$Z$5:$Z$857),0))</f>
        <v>15</v>
      </c>
      <c r="P336" s="50">
        <f>INDEX('Atual 2021 1'!N$5:N$857,MATCH($A336,('Atual 2021 1'!$Z$5:$Z$857),0))</f>
        <v>7</v>
      </c>
      <c r="Q336" s="54">
        <f>INDEX('Antigo 2020 2'!N$5:N$857,MATCH($A336,('Atual 2021 1'!$Z$5:$Z$857),0))</f>
        <v>25</v>
      </c>
      <c r="R336" s="50" t="str">
        <f>INDEX('Atual 2021 1'!O$5:O$857,MATCH($A336,('Atual 2021 1'!$Z$5:$Z$857),0))</f>
        <v>Não</v>
      </c>
      <c r="S336" s="54" t="str">
        <f>INDEX('Antigo 2020 2'!O$5:O$857,MATCH($A336,('Atual 2021 1'!$Z$5:$Z$857),0))</f>
        <v>Não</v>
      </c>
      <c r="T336" s="53" t="e">
        <f>INDEX('Atual 2021 1'!P$5:P$857,MATCH($A336,('Atual 2021 1'!$Z$5:$Z$857),0))</f>
        <v>#DIV/0!</v>
      </c>
      <c r="U336" s="55">
        <f>INDEX('Antigo 2020 2'!P$5:P$857,MATCH($A336,('Atual 2021 1'!$Z$5:$Z$857),0))</f>
        <v>5.8838732179352456E-4</v>
      </c>
    </row>
    <row r="337" spans="1:21">
      <c r="A337" s="16">
        <v>334</v>
      </c>
      <c r="B337" s="51">
        <f>INDEX('Atual 2021 1'!X$5:X$857,MATCH($A337,('Atual 2021 1'!$Z$5:$Z$857),0))</f>
        <v>0</v>
      </c>
      <c r="C337" s="57" t="str">
        <f>INDEX('Atual 2021 1'!A$5:A$857,MATCH($A337,('Atual 2021 1'!$Z$5:$Z$857),0))</f>
        <v>Ibiá</v>
      </c>
      <c r="D337" s="50">
        <f>INDEX('Atual 2021 1'!H$5:H$857,MATCH($A337,('Atual 2021 1'!$Z$5:$Z$857),0))</f>
        <v>600</v>
      </c>
      <c r="E337" s="54">
        <f>INDEX('Antigo 2020 2'!H$5:H$857,MATCH($A337,('Atual 2021 1'!$Z$5:$Z$857),0))</f>
        <v>600</v>
      </c>
      <c r="F337" s="50">
        <f>INDEX('Atual 2021 1'!I$5:I$857,MATCH($A337,('Atual 2021 1'!$Z$5:$Z$857),0))</f>
        <v>159</v>
      </c>
      <c r="G337" s="54">
        <f>INDEX('Antigo 2020 2'!I$5:I$857,MATCH($A337,('Atual 2021 1'!$Z$5:$Z$857),0))</f>
        <v>263</v>
      </c>
      <c r="H337" s="50">
        <f>INDEX('Atual 2021 1'!J$5:J$857,MATCH($A337,('Atual 2021 1'!$Z$5:$Z$857),0))</f>
        <v>0</v>
      </c>
      <c r="I337" s="54">
        <f>INDEX('Antigo 2020 2'!J$5:J$857,MATCH($A337,('Atual 2021 1'!$Z$5:$Z$857),0))</f>
        <v>0</v>
      </c>
      <c r="J337" s="50">
        <f>INDEX('Atual 2021 1'!K$5:K$857,MATCH($A337,('Atual 2021 1'!$Z$5:$Z$857),0))</f>
        <v>74</v>
      </c>
      <c r="K337" s="54">
        <f>INDEX('Antigo 2020 2'!K$5:K$857,MATCH($A337,('Atual 2021 1'!$Z$5:$Z$857),0))</f>
        <v>140</v>
      </c>
      <c r="L337" s="50">
        <f>INDEX('Atual 2021 1'!L$5:L$857,MATCH($A337,('Atual 2021 1'!$Z$5:$Z$857),0))</f>
        <v>125</v>
      </c>
      <c r="M337" s="54">
        <f>INDEX('Antigo 2020 2'!L$5:L$857,MATCH($A337,('Atual 2021 1'!$Z$5:$Z$857),0))</f>
        <v>368</v>
      </c>
      <c r="N337" s="50">
        <f>INDEX('Atual 2021 1'!M$5:M$857,MATCH($A337,('Atual 2021 1'!$Z$5:$Z$857),0))</f>
        <v>0</v>
      </c>
      <c r="O337" s="54">
        <f>INDEX('Antigo 2020 2'!M$5:M$857,MATCH($A337,('Atual 2021 1'!$Z$5:$Z$857),0))</f>
        <v>0</v>
      </c>
      <c r="P337" s="50">
        <f>INDEX('Atual 2021 1'!N$5:N$857,MATCH($A337,('Atual 2021 1'!$Z$5:$Z$857),0))</f>
        <v>20</v>
      </c>
      <c r="Q337" s="54">
        <f>INDEX('Antigo 2020 2'!N$5:N$857,MATCH($A337,('Atual 2021 1'!$Z$5:$Z$857),0))</f>
        <v>20</v>
      </c>
      <c r="R337" s="50" t="str">
        <f>INDEX('Atual 2021 1'!O$5:O$857,MATCH($A337,('Atual 2021 1'!$Z$5:$Z$857),0))</f>
        <v>Não</v>
      </c>
      <c r="S337" s="54" t="str">
        <f>INDEX('Antigo 2020 2'!O$5:O$857,MATCH($A337,('Atual 2021 1'!$Z$5:$Z$857),0))</f>
        <v>Não</v>
      </c>
      <c r="T337" s="53" t="e">
        <f>INDEX('Atual 2021 1'!P$5:P$857,MATCH($A337,('Atual 2021 1'!$Z$5:$Z$857),0))</f>
        <v>#DIV/0!</v>
      </c>
      <c r="U337" s="55">
        <f>INDEX('Antigo 2020 2'!P$5:P$857,MATCH($A337,('Atual 2021 1'!$Z$5:$Z$857),0))</f>
        <v>2.4357275786597607E-3</v>
      </c>
    </row>
    <row r="338" spans="1:21">
      <c r="A338" s="16">
        <v>335</v>
      </c>
      <c r="B338" s="51">
        <f>INDEX('Atual 2021 1'!X$5:X$857,MATCH($A338,('Atual 2021 1'!$Z$5:$Z$857),0))</f>
        <v>0</v>
      </c>
      <c r="C338" s="57" t="str">
        <f>INDEX('Atual 2021 1'!A$5:A$857,MATCH($A338,('Atual 2021 1'!$Z$5:$Z$857),0))</f>
        <v>Ibiaí</v>
      </c>
      <c r="D338" s="50">
        <f>INDEX('Atual 2021 1'!H$5:H$857,MATCH($A338,('Atual 2021 1'!$Z$5:$Z$857),0))</f>
        <v>1200</v>
      </c>
      <c r="E338" s="54">
        <f>INDEX('Antigo 2020 2'!H$5:H$857,MATCH($A338,('Atual 2021 1'!$Z$5:$Z$857),0))</f>
        <v>1200</v>
      </c>
      <c r="F338" s="50">
        <f>INDEX('Atual 2021 1'!I$5:I$857,MATCH($A338,('Atual 2021 1'!$Z$5:$Z$857),0))</f>
        <v>218</v>
      </c>
      <c r="G338" s="54">
        <f>INDEX('Antigo 2020 2'!I$5:I$857,MATCH($A338,('Atual 2021 1'!$Z$5:$Z$857),0))</f>
        <v>445</v>
      </c>
      <c r="H338" s="50">
        <f>INDEX('Atual 2021 1'!J$5:J$857,MATCH($A338,('Atual 2021 1'!$Z$5:$Z$857),0))</f>
        <v>0</v>
      </c>
      <c r="I338" s="54">
        <f>INDEX('Antigo 2020 2'!J$5:J$857,MATCH($A338,('Atual 2021 1'!$Z$5:$Z$857),0))</f>
        <v>0</v>
      </c>
      <c r="J338" s="50">
        <f>INDEX('Atual 2021 1'!K$5:K$857,MATCH($A338,('Atual 2021 1'!$Z$5:$Z$857),0))</f>
        <v>44</v>
      </c>
      <c r="K338" s="54">
        <f>INDEX('Antigo 2020 2'!K$5:K$857,MATCH($A338,('Atual 2021 1'!$Z$5:$Z$857),0))</f>
        <v>0</v>
      </c>
      <c r="L338" s="50">
        <f>INDEX('Atual 2021 1'!L$5:L$857,MATCH($A338,('Atual 2021 1'!$Z$5:$Z$857),0))</f>
        <v>0</v>
      </c>
      <c r="M338" s="54">
        <f>INDEX('Antigo 2020 2'!L$5:L$857,MATCH($A338,('Atual 2021 1'!$Z$5:$Z$857),0))</f>
        <v>0</v>
      </c>
      <c r="N338" s="50">
        <f>INDEX('Atual 2021 1'!M$5:M$857,MATCH($A338,('Atual 2021 1'!$Z$5:$Z$857),0))</f>
        <v>0</v>
      </c>
      <c r="O338" s="54">
        <f>INDEX('Antigo 2020 2'!M$5:M$857,MATCH($A338,('Atual 2021 1'!$Z$5:$Z$857),0))</f>
        <v>0</v>
      </c>
      <c r="P338" s="50">
        <f>INDEX('Atual 2021 1'!N$5:N$857,MATCH($A338,('Atual 2021 1'!$Z$5:$Z$857),0))</f>
        <v>20</v>
      </c>
      <c r="Q338" s="54">
        <f>INDEX('Antigo 2020 2'!N$5:N$857,MATCH($A338,('Atual 2021 1'!$Z$5:$Z$857),0))</f>
        <v>20</v>
      </c>
      <c r="R338" s="50" t="str">
        <f>INDEX('Atual 2021 1'!O$5:O$857,MATCH($A338,('Atual 2021 1'!$Z$5:$Z$857),0))</f>
        <v>Sim</v>
      </c>
      <c r="S338" s="54" t="str">
        <f>INDEX('Antigo 2020 2'!O$5:O$857,MATCH($A338,('Atual 2021 1'!$Z$5:$Z$857),0))</f>
        <v>Sim</v>
      </c>
      <c r="T338" s="53" t="e">
        <f>INDEX('Atual 2021 1'!P$5:P$857,MATCH($A338,('Atual 2021 1'!$Z$5:$Z$857),0))</f>
        <v>#DIV/0!</v>
      </c>
      <c r="U338" s="55">
        <f>INDEX('Antigo 2020 2'!P$5:P$857,MATCH($A338,('Atual 2021 1'!$Z$5:$Z$857),0))</f>
        <v>1.0475652011617221E-3</v>
      </c>
    </row>
    <row r="339" spans="1:21">
      <c r="A339" s="16">
        <v>336</v>
      </c>
      <c r="B339" s="51">
        <f>INDEX('Atual 2021 1'!X$5:X$857,MATCH($A339,('Atual 2021 1'!$Z$5:$Z$857),0))</f>
        <v>0</v>
      </c>
      <c r="C339" s="57" t="str">
        <f>INDEX('Atual 2021 1'!A$5:A$857,MATCH($A339,('Atual 2021 1'!$Z$5:$Z$857),0))</f>
        <v>Ibiracatu</v>
      </c>
      <c r="D339" s="50">
        <f>INDEX('Atual 2021 1'!H$5:H$857,MATCH($A339,('Atual 2021 1'!$Z$5:$Z$857),0))</f>
        <v>2850</v>
      </c>
      <c r="E339" s="54">
        <f>INDEX('Antigo 2020 2'!H$5:H$857,MATCH($A339,('Atual 2021 1'!$Z$5:$Z$857),0))</f>
        <v>2850</v>
      </c>
      <c r="F339" s="50">
        <f>INDEX('Atual 2021 1'!I$5:I$857,MATCH($A339,('Atual 2021 1'!$Z$5:$Z$857),0))</f>
        <v>350</v>
      </c>
      <c r="G339" s="54">
        <f>INDEX('Antigo 2020 2'!I$5:I$857,MATCH($A339,('Atual 2021 1'!$Z$5:$Z$857),0))</f>
        <v>879</v>
      </c>
      <c r="H339" s="50">
        <f>INDEX('Atual 2021 1'!J$5:J$857,MATCH($A339,('Atual 2021 1'!$Z$5:$Z$857),0))</f>
        <v>0</v>
      </c>
      <c r="I339" s="54">
        <f>INDEX('Antigo 2020 2'!J$5:J$857,MATCH($A339,('Atual 2021 1'!$Z$5:$Z$857),0))</f>
        <v>0</v>
      </c>
      <c r="J339" s="50">
        <f>INDEX('Atual 2021 1'!K$5:K$857,MATCH($A339,('Atual 2021 1'!$Z$5:$Z$857),0))</f>
        <v>25</v>
      </c>
      <c r="K339" s="54">
        <f>INDEX('Antigo 2020 2'!K$5:K$857,MATCH($A339,('Atual 2021 1'!$Z$5:$Z$857),0))</f>
        <v>55</v>
      </c>
      <c r="L339" s="50">
        <f>INDEX('Atual 2021 1'!L$5:L$857,MATCH($A339,('Atual 2021 1'!$Z$5:$Z$857),0))</f>
        <v>0</v>
      </c>
      <c r="M339" s="54">
        <f>INDEX('Antigo 2020 2'!L$5:L$857,MATCH($A339,('Atual 2021 1'!$Z$5:$Z$857),0))</f>
        <v>0</v>
      </c>
      <c r="N339" s="50">
        <f>INDEX('Atual 2021 1'!M$5:M$857,MATCH($A339,('Atual 2021 1'!$Z$5:$Z$857),0))</f>
        <v>0</v>
      </c>
      <c r="O339" s="54">
        <f>INDEX('Antigo 2020 2'!M$5:M$857,MATCH($A339,('Atual 2021 1'!$Z$5:$Z$857),0))</f>
        <v>0</v>
      </c>
      <c r="P339" s="50">
        <f>INDEX('Atual 2021 1'!N$5:N$857,MATCH($A339,('Atual 2021 1'!$Z$5:$Z$857),0))</f>
        <v>10</v>
      </c>
      <c r="Q339" s="54">
        <f>INDEX('Antigo 2020 2'!N$5:N$857,MATCH($A339,('Atual 2021 1'!$Z$5:$Z$857),0))</f>
        <v>15</v>
      </c>
      <c r="R339" s="50" t="str">
        <f>INDEX('Atual 2021 1'!O$5:O$857,MATCH($A339,('Atual 2021 1'!$Z$5:$Z$857),0))</f>
        <v>Sim</v>
      </c>
      <c r="S339" s="54" t="str">
        <f>INDEX('Antigo 2020 2'!O$5:O$857,MATCH($A339,('Atual 2021 1'!$Z$5:$Z$857),0))</f>
        <v>Sim</v>
      </c>
      <c r="T339" s="53" t="e">
        <f>INDEX('Atual 2021 1'!P$5:P$857,MATCH($A339,('Atual 2021 1'!$Z$5:$Z$857),0))</f>
        <v>#DIV/0!</v>
      </c>
      <c r="U339" s="55">
        <f>INDEX('Antigo 2020 2'!P$5:P$857,MATCH($A339,('Atual 2021 1'!$Z$5:$Z$857),0))</f>
        <v>1.7095625349748754E-3</v>
      </c>
    </row>
    <row r="340" spans="1:21">
      <c r="A340" s="16">
        <v>337</v>
      </c>
      <c r="B340" s="51">
        <f>INDEX('Atual 2021 1'!X$5:X$857,MATCH($A340,('Atual 2021 1'!$Z$5:$Z$857),0))</f>
        <v>0</v>
      </c>
      <c r="C340" s="57" t="str">
        <f>INDEX('Atual 2021 1'!A$5:A$857,MATCH($A340,('Atual 2021 1'!$Z$5:$Z$857),0))</f>
        <v>Ibiraci</v>
      </c>
      <c r="D340" s="50">
        <f>INDEX('Atual 2021 1'!H$5:H$857,MATCH($A340,('Atual 2021 1'!$Z$5:$Z$857),0))</f>
        <v>615</v>
      </c>
      <c r="E340" s="54">
        <f>INDEX('Antigo 2020 2'!H$5:H$857,MATCH($A340,('Atual 2021 1'!$Z$5:$Z$857),0))</f>
        <v>615</v>
      </c>
      <c r="F340" s="50">
        <f>INDEX('Atual 2021 1'!I$5:I$857,MATCH($A340,('Atual 2021 1'!$Z$5:$Z$857),0))</f>
        <v>108</v>
      </c>
      <c r="G340" s="54">
        <f>INDEX('Antigo 2020 2'!I$5:I$857,MATCH($A340,('Atual 2021 1'!$Z$5:$Z$857),0))</f>
        <v>103</v>
      </c>
      <c r="H340" s="50">
        <f>INDEX('Atual 2021 1'!J$5:J$857,MATCH($A340,('Atual 2021 1'!$Z$5:$Z$857),0))</f>
        <v>0</v>
      </c>
      <c r="I340" s="54">
        <f>INDEX('Antigo 2020 2'!J$5:J$857,MATCH($A340,('Atual 2021 1'!$Z$5:$Z$857),0))</f>
        <v>0</v>
      </c>
      <c r="J340" s="50">
        <f>INDEX('Atual 2021 1'!K$5:K$857,MATCH($A340,('Atual 2021 1'!$Z$5:$Z$857),0))</f>
        <v>50</v>
      </c>
      <c r="K340" s="54">
        <f>INDEX('Antigo 2020 2'!K$5:K$857,MATCH($A340,('Atual 2021 1'!$Z$5:$Z$857),0))</f>
        <v>60</v>
      </c>
      <c r="L340" s="50">
        <f>INDEX('Atual 2021 1'!L$5:L$857,MATCH($A340,('Atual 2021 1'!$Z$5:$Z$857),0))</f>
        <v>0</v>
      </c>
      <c r="M340" s="54">
        <f>INDEX('Antigo 2020 2'!L$5:L$857,MATCH($A340,('Atual 2021 1'!$Z$5:$Z$857),0))</f>
        <v>0</v>
      </c>
      <c r="N340" s="50">
        <f>INDEX('Atual 2021 1'!M$5:M$857,MATCH($A340,('Atual 2021 1'!$Z$5:$Z$857),0))</f>
        <v>0</v>
      </c>
      <c r="O340" s="54">
        <f>INDEX('Antigo 2020 2'!M$5:M$857,MATCH($A340,('Atual 2021 1'!$Z$5:$Z$857),0))</f>
        <v>0</v>
      </c>
      <c r="P340" s="50">
        <f>INDEX('Atual 2021 1'!N$5:N$857,MATCH($A340,('Atual 2021 1'!$Z$5:$Z$857),0))</f>
        <v>20</v>
      </c>
      <c r="Q340" s="54">
        <f>INDEX('Antigo 2020 2'!N$5:N$857,MATCH($A340,('Atual 2021 1'!$Z$5:$Z$857),0))</f>
        <v>10</v>
      </c>
      <c r="R340" s="50" t="str">
        <f>INDEX('Atual 2021 1'!O$5:O$857,MATCH($A340,('Atual 2021 1'!$Z$5:$Z$857),0))</f>
        <v>Não</v>
      </c>
      <c r="S340" s="54" t="str">
        <f>INDEX('Antigo 2020 2'!O$5:O$857,MATCH($A340,('Atual 2021 1'!$Z$5:$Z$857),0))</f>
        <v>Não</v>
      </c>
      <c r="T340" s="53" t="e">
        <f>INDEX('Atual 2021 1'!P$5:P$857,MATCH($A340,('Atual 2021 1'!$Z$5:$Z$857),0))</f>
        <v>#DIV/0!</v>
      </c>
      <c r="U340" s="55">
        <f>INDEX('Antigo 2020 2'!P$5:P$857,MATCH($A340,('Atual 2021 1'!$Z$5:$Z$857),0))</f>
        <v>8.3009709426465545E-4</v>
      </c>
    </row>
    <row r="341" spans="1:21">
      <c r="A341" s="16">
        <v>338</v>
      </c>
      <c r="B341" s="51">
        <f>INDEX('Atual 2021 1'!X$5:X$857,MATCH($A341,('Atual 2021 1'!$Z$5:$Z$857),0))</f>
        <v>0</v>
      </c>
      <c r="C341" s="57" t="str">
        <f>INDEX('Atual 2021 1'!A$5:A$857,MATCH($A341,('Atual 2021 1'!$Z$5:$Z$857),0))</f>
        <v>Ibirité</v>
      </c>
      <c r="D341" s="50">
        <f>INDEX('Atual 2021 1'!H$5:H$857,MATCH($A341,('Atual 2021 1'!$Z$5:$Z$857),0))</f>
        <v>300</v>
      </c>
      <c r="E341" s="54">
        <f>INDEX('Antigo 2020 2'!H$5:H$857,MATCH($A341,('Atual 2021 1'!$Z$5:$Z$857),0))</f>
        <v>332</v>
      </c>
      <c r="F341" s="50">
        <f>INDEX('Atual 2021 1'!I$5:I$857,MATCH($A341,('Atual 2021 1'!$Z$5:$Z$857),0))</f>
        <v>56</v>
      </c>
      <c r="G341" s="54">
        <f>INDEX('Antigo 2020 2'!I$5:I$857,MATCH($A341,('Atual 2021 1'!$Z$5:$Z$857),0))</f>
        <v>103</v>
      </c>
      <c r="H341" s="50">
        <f>INDEX('Atual 2021 1'!J$5:J$857,MATCH($A341,('Atual 2021 1'!$Z$5:$Z$857),0))</f>
        <v>0</v>
      </c>
      <c r="I341" s="54">
        <f>INDEX('Antigo 2020 2'!J$5:J$857,MATCH($A341,('Atual 2021 1'!$Z$5:$Z$857),0))</f>
        <v>0</v>
      </c>
      <c r="J341" s="50">
        <f>INDEX('Atual 2021 1'!K$5:K$857,MATCH($A341,('Atual 2021 1'!$Z$5:$Z$857),0))</f>
        <v>36</v>
      </c>
      <c r="K341" s="54">
        <f>INDEX('Antigo 2020 2'!K$5:K$857,MATCH($A341,('Atual 2021 1'!$Z$5:$Z$857),0))</f>
        <v>42</v>
      </c>
      <c r="L341" s="50">
        <f>INDEX('Atual 2021 1'!L$5:L$857,MATCH($A341,('Atual 2021 1'!$Z$5:$Z$857),0))</f>
        <v>0</v>
      </c>
      <c r="M341" s="54">
        <f>INDEX('Antigo 2020 2'!L$5:L$857,MATCH($A341,('Atual 2021 1'!$Z$5:$Z$857),0))</f>
        <v>0</v>
      </c>
      <c r="N341" s="50">
        <f>INDEX('Atual 2021 1'!M$5:M$857,MATCH($A341,('Atual 2021 1'!$Z$5:$Z$857),0))</f>
        <v>0</v>
      </c>
      <c r="O341" s="54">
        <f>INDEX('Antigo 2020 2'!M$5:M$857,MATCH($A341,('Atual 2021 1'!$Z$5:$Z$857),0))</f>
        <v>0</v>
      </c>
      <c r="P341" s="50">
        <f>INDEX('Atual 2021 1'!N$5:N$857,MATCH($A341,('Atual 2021 1'!$Z$5:$Z$857),0))</f>
        <v>0</v>
      </c>
      <c r="Q341" s="54">
        <f>INDEX('Antigo 2020 2'!N$5:N$857,MATCH($A341,('Atual 2021 1'!$Z$5:$Z$857),0))</f>
        <v>10</v>
      </c>
      <c r="R341" s="50" t="str">
        <f>INDEX('Atual 2021 1'!O$5:O$857,MATCH($A341,('Atual 2021 1'!$Z$5:$Z$857),0))</f>
        <v>Não</v>
      </c>
      <c r="S341" s="54" t="str">
        <f>INDEX('Antigo 2020 2'!O$5:O$857,MATCH($A341,('Atual 2021 1'!$Z$5:$Z$857),0))</f>
        <v>Sim</v>
      </c>
      <c r="T341" s="53" t="e">
        <f>INDEX('Atual 2021 1'!P$5:P$857,MATCH($A341,('Atual 2021 1'!$Z$5:$Z$857),0))</f>
        <v>#DIV/0!</v>
      </c>
      <c r="U341" s="55">
        <f>INDEX('Antigo 2020 2'!P$5:P$857,MATCH($A341,('Atual 2021 1'!$Z$5:$Z$857),0))</f>
        <v>2.0142576481796724E-4</v>
      </c>
    </row>
    <row r="342" spans="1:21">
      <c r="A342" s="16">
        <v>339</v>
      </c>
      <c r="B342" s="51">
        <f>INDEX('Atual 2021 1'!X$5:X$857,MATCH($A342,('Atual 2021 1'!$Z$5:$Z$857),0))</f>
        <v>0</v>
      </c>
      <c r="C342" s="57" t="str">
        <f>INDEX('Atual 2021 1'!A$5:A$857,MATCH($A342,('Atual 2021 1'!$Z$5:$Z$857),0))</f>
        <v>Ibitiúra de Minas</v>
      </c>
      <c r="D342" s="50">
        <f>INDEX('Atual 2021 1'!H$5:H$857,MATCH($A342,('Atual 2021 1'!$Z$5:$Z$857),0))</f>
        <v>500</v>
      </c>
      <c r="E342" s="54">
        <f>INDEX('Antigo 2020 2'!H$5:H$857,MATCH($A342,('Atual 2021 1'!$Z$5:$Z$857),0))</f>
        <v>500</v>
      </c>
      <c r="F342" s="50">
        <f>INDEX('Atual 2021 1'!I$5:I$857,MATCH($A342,('Atual 2021 1'!$Z$5:$Z$857),0))</f>
        <v>10</v>
      </c>
      <c r="G342" s="54">
        <f>INDEX('Antigo 2020 2'!I$5:I$857,MATCH($A342,('Atual 2021 1'!$Z$5:$Z$857),0))</f>
        <v>27</v>
      </c>
      <c r="H342" s="50">
        <f>INDEX('Atual 2021 1'!J$5:J$857,MATCH($A342,('Atual 2021 1'!$Z$5:$Z$857),0))</f>
        <v>0</v>
      </c>
      <c r="I342" s="54">
        <f>INDEX('Antigo 2020 2'!J$5:J$857,MATCH($A342,('Atual 2021 1'!$Z$5:$Z$857),0))</f>
        <v>0</v>
      </c>
      <c r="J342" s="50">
        <f>INDEX('Atual 2021 1'!K$5:K$857,MATCH($A342,('Atual 2021 1'!$Z$5:$Z$857),0))</f>
        <v>0</v>
      </c>
      <c r="K342" s="54">
        <f>INDEX('Antigo 2020 2'!K$5:K$857,MATCH($A342,('Atual 2021 1'!$Z$5:$Z$857),0))</f>
        <v>0</v>
      </c>
      <c r="L342" s="50">
        <f>INDEX('Atual 2021 1'!L$5:L$857,MATCH($A342,('Atual 2021 1'!$Z$5:$Z$857),0))</f>
        <v>0</v>
      </c>
      <c r="M342" s="54">
        <f>INDEX('Antigo 2020 2'!L$5:L$857,MATCH($A342,('Atual 2021 1'!$Z$5:$Z$857),0))</f>
        <v>0</v>
      </c>
      <c r="N342" s="50">
        <f>INDEX('Atual 2021 1'!M$5:M$857,MATCH($A342,('Atual 2021 1'!$Z$5:$Z$857),0))</f>
        <v>0</v>
      </c>
      <c r="O342" s="54">
        <f>INDEX('Antigo 2020 2'!M$5:M$857,MATCH($A342,('Atual 2021 1'!$Z$5:$Z$857),0))</f>
        <v>0</v>
      </c>
      <c r="P342" s="50">
        <f>INDEX('Atual 2021 1'!N$5:N$857,MATCH($A342,('Atual 2021 1'!$Z$5:$Z$857),0))</f>
        <v>3</v>
      </c>
      <c r="Q342" s="54">
        <f>INDEX('Antigo 2020 2'!N$5:N$857,MATCH($A342,('Atual 2021 1'!$Z$5:$Z$857),0))</f>
        <v>3</v>
      </c>
      <c r="R342" s="50" t="str">
        <f>INDEX('Atual 2021 1'!O$5:O$857,MATCH($A342,('Atual 2021 1'!$Z$5:$Z$857),0))</f>
        <v>Não</v>
      </c>
      <c r="S342" s="54" t="str">
        <f>INDEX('Antigo 2020 2'!O$5:O$857,MATCH($A342,('Atual 2021 1'!$Z$5:$Z$857),0))</f>
        <v>Não</v>
      </c>
      <c r="T342" s="53" t="e">
        <f>INDEX('Atual 2021 1'!P$5:P$857,MATCH($A342,('Atual 2021 1'!$Z$5:$Z$857),0))</f>
        <v>#DIV/0!</v>
      </c>
      <c r="U342" s="55">
        <f>INDEX('Antigo 2020 2'!P$5:P$857,MATCH($A342,('Atual 2021 1'!$Z$5:$Z$857),0))</f>
        <v>1.8451616319852985E-4</v>
      </c>
    </row>
    <row r="343" spans="1:21">
      <c r="A343" s="16">
        <v>340</v>
      </c>
      <c r="B343" s="51">
        <f>INDEX('Atual 2021 1'!X$5:X$857,MATCH($A343,('Atual 2021 1'!$Z$5:$Z$857),0))</f>
        <v>0</v>
      </c>
      <c r="C343" s="57" t="str">
        <f>INDEX('Atual 2021 1'!A$5:A$857,MATCH($A343,('Atual 2021 1'!$Z$5:$Z$857),0))</f>
        <v>Ibituruna</v>
      </c>
      <c r="D343" s="50">
        <f>INDEX('Atual 2021 1'!H$5:H$857,MATCH($A343,('Atual 2021 1'!$Z$5:$Z$857),0))</f>
        <v>180</v>
      </c>
      <c r="E343" s="54">
        <f>INDEX('Antigo 2020 2'!H$5:H$857,MATCH($A343,('Atual 2021 1'!$Z$5:$Z$857),0))</f>
        <v>167</v>
      </c>
      <c r="F343" s="50">
        <f>INDEX('Atual 2021 1'!I$5:I$857,MATCH($A343,('Atual 2021 1'!$Z$5:$Z$857),0))</f>
        <v>109</v>
      </c>
      <c r="G343" s="54">
        <f>INDEX('Antigo 2020 2'!I$5:I$857,MATCH($A343,('Atual 2021 1'!$Z$5:$Z$857),0))</f>
        <v>181</v>
      </c>
      <c r="H343" s="50">
        <f>INDEX('Atual 2021 1'!J$5:J$857,MATCH($A343,('Atual 2021 1'!$Z$5:$Z$857),0))</f>
        <v>0</v>
      </c>
      <c r="I343" s="54">
        <f>INDEX('Antigo 2020 2'!J$5:J$857,MATCH($A343,('Atual 2021 1'!$Z$5:$Z$857),0))</f>
        <v>0</v>
      </c>
      <c r="J343" s="50">
        <f>INDEX('Atual 2021 1'!K$5:K$857,MATCH($A343,('Atual 2021 1'!$Z$5:$Z$857),0))</f>
        <v>50</v>
      </c>
      <c r="K343" s="54">
        <f>INDEX('Antigo 2020 2'!K$5:K$857,MATCH($A343,('Atual 2021 1'!$Z$5:$Z$857),0))</f>
        <v>50</v>
      </c>
      <c r="L343" s="50">
        <f>INDEX('Atual 2021 1'!L$5:L$857,MATCH($A343,('Atual 2021 1'!$Z$5:$Z$857),0))</f>
        <v>0</v>
      </c>
      <c r="M343" s="54">
        <f>INDEX('Antigo 2020 2'!L$5:L$857,MATCH($A343,('Atual 2021 1'!$Z$5:$Z$857),0))</f>
        <v>0</v>
      </c>
      <c r="N343" s="50">
        <f>INDEX('Atual 2021 1'!M$5:M$857,MATCH($A343,('Atual 2021 1'!$Z$5:$Z$857),0))</f>
        <v>0</v>
      </c>
      <c r="O343" s="54">
        <f>INDEX('Antigo 2020 2'!M$5:M$857,MATCH($A343,('Atual 2021 1'!$Z$5:$Z$857),0))</f>
        <v>0</v>
      </c>
      <c r="P343" s="50">
        <f>INDEX('Atual 2021 1'!N$5:N$857,MATCH($A343,('Atual 2021 1'!$Z$5:$Z$857),0))</f>
        <v>2</v>
      </c>
      <c r="Q343" s="54">
        <f>INDEX('Antigo 2020 2'!N$5:N$857,MATCH($A343,('Atual 2021 1'!$Z$5:$Z$857),0))</f>
        <v>6</v>
      </c>
      <c r="R343" s="50" t="str">
        <f>INDEX('Atual 2021 1'!O$5:O$857,MATCH($A343,('Atual 2021 1'!$Z$5:$Z$857),0))</f>
        <v>Sim</v>
      </c>
      <c r="S343" s="54" t="str">
        <f>INDEX('Antigo 2020 2'!O$5:O$857,MATCH($A343,('Atual 2021 1'!$Z$5:$Z$857),0))</f>
        <v>Sim</v>
      </c>
      <c r="T343" s="53" t="e">
        <f>INDEX('Atual 2021 1'!P$5:P$857,MATCH($A343,('Atual 2021 1'!$Z$5:$Z$857),0))</f>
        <v>#DIV/0!</v>
      </c>
      <c r="U343" s="55">
        <f>INDEX('Antigo 2020 2'!P$5:P$857,MATCH($A343,('Atual 2021 1'!$Z$5:$Z$857),0))</f>
        <v>3.9925698074744177E-4</v>
      </c>
    </row>
    <row r="344" spans="1:21">
      <c r="A344" s="16">
        <v>341</v>
      </c>
      <c r="B344" s="51">
        <f>INDEX('Atual 2021 1'!X$5:X$857,MATCH($A344,('Atual 2021 1'!$Z$5:$Z$857),0))</f>
        <v>0</v>
      </c>
      <c r="C344" s="57" t="str">
        <f>INDEX('Atual 2021 1'!A$5:A$857,MATCH($A344,('Atual 2021 1'!$Z$5:$Z$857),0))</f>
        <v>Icaraí de Minas</v>
      </c>
      <c r="D344" s="50">
        <f>INDEX('Atual 2021 1'!H$5:H$857,MATCH($A344,('Atual 2021 1'!$Z$5:$Z$857),0))</f>
        <v>3750</v>
      </c>
      <c r="E344" s="54">
        <f>INDEX('Antigo 2020 2'!H$5:H$857,MATCH($A344,('Atual 2021 1'!$Z$5:$Z$857),0))</f>
        <v>3750</v>
      </c>
      <c r="F344" s="50">
        <f>INDEX('Atual 2021 1'!I$5:I$857,MATCH($A344,('Atual 2021 1'!$Z$5:$Z$857),0))</f>
        <v>334</v>
      </c>
      <c r="G344" s="54">
        <f>INDEX('Antigo 2020 2'!I$5:I$857,MATCH($A344,('Atual 2021 1'!$Z$5:$Z$857),0))</f>
        <v>1345</v>
      </c>
      <c r="H344" s="50">
        <f>INDEX('Atual 2021 1'!J$5:J$857,MATCH($A344,('Atual 2021 1'!$Z$5:$Z$857),0))</f>
        <v>0</v>
      </c>
      <c r="I344" s="54">
        <f>INDEX('Antigo 2020 2'!J$5:J$857,MATCH($A344,('Atual 2021 1'!$Z$5:$Z$857),0))</f>
        <v>0</v>
      </c>
      <c r="J344" s="50">
        <f>INDEX('Atual 2021 1'!K$5:K$857,MATCH($A344,('Atual 2021 1'!$Z$5:$Z$857),0))</f>
        <v>360</v>
      </c>
      <c r="K344" s="54">
        <f>INDEX('Antigo 2020 2'!K$5:K$857,MATCH($A344,('Atual 2021 1'!$Z$5:$Z$857),0))</f>
        <v>620</v>
      </c>
      <c r="L344" s="50">
        <f>INDEX('Atual 2021 1'!L$5:L$857,MATCH($A344,('Atual 2021 1'!$Z$5:$Z$857),0))</f>
        <v>0</v>
      </c>
      <c r="M344" s="54">
        <f>INDEX('Antigo 2020 2'!L$5:L$857,MATCH($A344,('Atual 2021 1'!$Z$5:$Z$857),0))</f>
        <v>0</v>
      </c>
      <c r="N344" s="50">
        <f>INDEX('Atual 2021 1'!M$5:M$857,MATCH($A344,('Atual 2021 1'!$Z$5:$Z$857),0))</f>
        <v>0</v>
      </c>
      <c r="O344" s="54">
        <f>INDEX('Antigo 2020 2'!M$5:M$857,MATCH($A344,('Atual 2021 1'!$Z$5:$Z$857),0))</f>
        <v>0</v>
      </c>
      <c r="P344" s="50">
        <f>INDEX('Atual 2021 1'!N$5:N$857,MATCH($A344,('Atual 2021 1'!$Z$5:$Z$857),0))</f>
        <v>90</v>
      </c>
      <c r="Q344" s="54">
        <f>INDEX('Antigo 2020 2'!N$5:N$857,MATCH($A344,('Atual 2021 1'!$Z$5:$Z$857),0))</f>
        <v>90</v>
      </c>
      <c r="R344" s="50" t="str">
        <f>INDEX('Atual 2021 1'!O$5:O$857,MATCH($A344,('Atual 2021 1'!$Z$5:$Z$857),0))</f>
        <v>Sim</v>
      </c>
      <c r="S344" s="54" t="str">
        <f>INDEX('Antigo 2020 2'!O$5:O$857,MATCH($A344,('Atual 2021 1'!$Z$5:$Z$857),0))</f>
        <v>Sim</v>
      </c>
      <c r="T344" s="53" t="e">
        <f>INDEX('Atual 2021 1'!P$5:P$857,MATCH($A344,('Atual 2021 1'!$Z$5:$Z$857),0))</f>
        <v>#DIV/0!</v>
      </c>
      <c r="U344" s="55">
        <f>INDEX('Antigo 2020 2'!P$5:P$857,MATCH($A344,('Atual 2021 1'!$Z$5:$Z$857),0))</f>
        <v>3.0218584885829086E-3</v>
      </c>
    </row>
    <row r="345" spans="1:21">
      <c r="A345" s="16">
        <v>342</v>
      </c>
      <c r="B345" s="51">
        <f>INDEX('Atual 2021 1'!X$5:X$857,MATCH($A345,('Atual 2021 1'!$Z$5:$Z$857),0))</f>
        <v>0</v>
      </c>
      <c r="C345" s="57" t="str">
        <f>INDEX('Atual 2021 1'!A$5:A$857,MATCH($A345,('Atual 2021 1'!$Z$5:$Z$857),0))</f>
        <v>Igarapé</v>
      </c>
      <c r="D345" s="50">
        <f>INDEX('Atual 2021 1'!H$5:H$857,MATCH($A345,('Atual 2021 1'!$Z$5:$Z$857),0))</f>
        <v>637</v>
      </c>
      <c r="E345" s="54">
        <f>INDEX('Antigo 2020 2'!H$5:H$857,MATCH($A345,('Atual 2021 1'!$Z$5:$Z$857),0))</f>
        <v>625</v>
      </c>
      <c r="F345" s="50">
        <f>INDEX('Atual 2021 1'!I$5:I$857,MATCH($A345,('Atual 2021 1'!$Z$5:$Z$857),0))</f>
        <v>87</v>
      </c>
      <c r="G345" s="54">
        <f>INDEX('Antigo 2020 2'!I$5:I$857,MATCH($A345,('Atual 2021 1'!$Z$5:$Z$857),0))</f>
        <v>179</v>
      </c>
      <c r="H345" s="50">
        <f>INDEX('Atual 2021 1'!J$5:J$857,MATCH($A345,('Atual 2021 1'!$Z$5:$Z$857),0))</f>
        <v>0</v>
      </c>
      <c r="I345" s="54">
        <f>INDEX('Antigo 2020 2'!J$5:J$857,MATCH($A345,('Atual 2021 1'!$Z$5:$Z$857),0))</f>
        <v>0</v>
      </c>
      <c r="J345" s="50">
        <f>INDEX('Atual 2021 1'!K$5:K$857,MATCH($A345,('Atual 2021 1'!$Z$5:$Z$857),0))</f>
        <v>110</v>
      </c>
      <c r="K345" s="54">
        <f>INDEX('Antigo 2020 2'!K$5:K$857,MATCH($A345,('Atual 2021 1'!$Z$5:$Z$857),0))</f>
        <v>50</v>
      </c>
      <c r="L345" s="50">
        <f>INDEX('Atual 2021 1'!L$5:L$857,MATCH($A345,('Atual 2021 1'!$Z$5:$Z$857),0))</f>
        <v>0</v>
      </c>
      <c r="M345" s="54">
        <f>INDEX('Antigo 2020 2'!L$5:L$857,MATCH($A345,('Atual 2021 1'!$Z$5:$Z$857),0))</f>
        <v>0</v>
      </c>
      <c r="N345" s="50">
        <f>INDEX('Atual 2021 1'!M$5:M$857,MATCH($A345,('Atual 2021 1'!$Z$5:$Z$857),0))</f>
        <v>0</v>
      </c>
      <c r="O345" s="54">
        <f>INDEX('Antigo 2020 2'!M$5:M$857,MATCH($A345,('Atual 2021 1'!$Z$5:$Z$857),0))</f>
        <v>0</v>
      </c>
      <c r="P345" s="50">
        <f>INDEX('Atual 2021 1'!N$5:N$857,MATCH($A345,('Atual 2021 1'!$Z$5:$Z$857),0))</f>
        <v>0</v>
      </c>
      <c r="Q345" s="54">
        <f>INDEX('Antigo 2020 2'!N$5:N$857,MATCH($A345,('Atual 2021 1'!$Z$5:$Z$857),0))</f>
        <v>120</v>
      </c>
      <c r="R345" s="50" t="str">
        <f>INDEX('Atual 2021 1'!O$5:O$857,MATCH($A345,('Atual 2021 1'!$Z$5:$Z$857),0))</f>
        <v>Não</v>
      </c>
      <c r="S345" s="54" t="str">
        <f>INDEX('Antigo 2020 2'!O$5:O$857,MATCH($A345,('Atual 2021 1'!$Z$5:$Z$857),0))</f>
        <v>Não</v>
      </c>
      <c r="T345" s="53" t="e">
        <f>INDEX('Atual 2021 1'!P$5:P$857,MATCH($A345,('Atual 2021 1'!$Z$5:$Z$857),0))</f>
        <v>#DIV/0!</v>
      </c>
      <c r="U345" s="55">
        <f>INDEX('Antigo 2020 2'!P$5:P$857,MATCH($A345,('Atual 2021 1'!$Z$5:$Z$857),0))</f>
        <v>3.7520793661682491E-4</v>
      </c>
    </row>
    <row r="346" spans="1:21">
      <c r="A346" s="16">
        <v>343</v>
      </c>
      <c r="B346" s="51">
        <f>INDEX('Atual 2021 1'!X$5:X$857,MATCH($A346,('Atual 2021 1'!$Z$5:$Z$857),0))</f>
        <v>0</v>
      </c>
      <c r="C346" s="57" t="str">
        <f>INDEX('Atual 2021 1'!A$5:A$857,MATCH($A346,('Atual 2021 1'!$Z$5:$Z$857),0))</f>
        <v>Igaratinga</v>
      </c>
      <c r="D346" s="50">
        <f>INDEX('Atual 2021 1'!H$5:H$857,MATCH($A346,('Atual 2021 1'!$Z$5:$Z$857),0))</f>
        <v>325</v>
      </c>
      <c r="E346" s="54">
        <f>INDEX('Antigo 2020 2'!H$5:H$857,MATCH($A346,('Atual 2021 1'!$Z$5:$Z$857),0))</f>
        <v>325</v>
      </c>
      <c r="F346" s="50">
        <f>INDEX('Atual 2021 1'!I$5:I$857,MATCH($A346,('Atual 2021 1'!$Z$5:$Z$857),0))</f>
        <v>70</v>
      </c>
      <c r="G346" s="54">
        <f>INDEX('Antigo 2020 2'!I$5:I$857,MATCH($A346,('Atual 2021 1'!$Z$5:$Z$857),0))</f>
        <v>74</v>
      </c>
      <c r="H346" s="50">
        <f>INDEX('Atual 2021 1'!J$5:J$857,MATCH($A346,('Atual 2021 1'!$Z$5:$Z$857),0))</f>
        <v>0</v>
      </c>
      <c r="I346" s="54">
        <f>INDEX('Antigo 2020 2'!J$5:J$857,MATCH($A346,('Atual 2021 1'!$Z$5:$Z$857),0))</f>
        <v>0</v>
      </c>
      <c r="J346" s="50">
        <f>INDEX('Atual 2021 1'!K$5:K$857,MATCH($A346,('Atual 2021 1'!$Z$5:$Z$857),0))</f>
        <v>25</v>
      </c>
      <c r="K346" s="54">
        <f>INDEX('Antigo 2020 2'!K$5:K$857,MATCH($A346,('Atual 2021 1'!$Z$5:$Z$857),0))</f>
        <v>25</v>
      </c>
      <c r="L346" s="50">
        <f>INDEX('Atual 2021 1'!L$5:L$857,MATCH($A346,('Atual 2021 1'!$Z$5:$Z$857),0))</f>
        <v>0</v>
      </c>
      <c r="M346" s="54">
        <f>INDEX('Antigo 2020 2'!L$5:L$857,MATCH($A346,('Atual 2021 1'!$Z$5:$Z$857),0))</f>
        <v>0</v>
      </c>
      <c r="N346" s="50">
        <f>INDEX('Atual 2021 1'!M$5:M$857,MATCH($A346,('Atual 2021 1'!$Z$5:$Z$857),0))</f>
        <v>25</v>
      </c>
      <c r="O346" s="54">
        <f>INDEX('Antigo 2020 2'!M$5:M$857,MATCH($A346,('Atual 2021 1'!$Z$5:$Z$857),0))</f>
        <v>25</v>
      </c>
      <c r="P346" s="50">
        <f>INDEX('Atual 2021 1'!N$5:N$857,MATCH($A346,('Atual 2021 1'!$Z$5:$Z$857),0))</f>
        <v>20</v>
      </c>
      <c r="Q346" s="54">
        <f>INDEX('Antigo 2020 2'!N$5:N$857,MATCH($A346,('Atual 2021 1'!$Z$5:$Z$857),0))</f>
        <v>10</v>
      </c>
      <c r="R346" s="50" t="str">
        <f>INDEX('Atual 2021 1'!O$5:O$857,MATCH($A346,('Atual 2021 1'!$Z$5:$Z$857),0))</f>
        <v>Não</v>
      </c>
      <c r="S346" s="54" t="str">
        <f>INDEX('Antigo 2020 2'!O$5:O$857,MATCH($A346,('Atual 2021 1'!$Z$5:$Z$857),0))</f>
        <v>Não</v>
      </c>
      <c r="T346" s="53" t="e">
        <f>INDEX('Atual 2021 1'!P$5:P$857,MATCH($A346,('Atual 2021 1'!$Z$5:$Z$857),0))</f>
        <v>#DIV/0!</v>
      </c>
      <c r="U346" s="55">
        <f>INDEX('Antigo 2020 2'!P$5:P$857,MATCH($A346,('Atual 2021 1'!$Z$5:$Z$857),0))</f>
        <v>3.7729538953110728E-4</v>
      </c>
    </row>
    <row r="347" spans="1:21">
      <c r="A347" s="16">
        <v>344</v>
      </c>
      <c r="B347" s="51">
        <f>INDEX('Atual 2021 1'!X$5:X$857,MATCH($A347,('Atual 2021 1'!$Z$5:$Z$857),0))</f>
        <v>0</v>
      </c>
      <c r="C347" s="57" t="str">
        <f>INDEX('Atual 2021 1'!A$5:A$857,MATCH($A347,('Atual 2021 1'!$Z$5:$Z$857),0))</f>
        <v>Iguatama</v>
      </c>
      <c r="D347" s="50">
        <f>INDEX('Atual 2021 1'!H$5:H$857,MATCH($A347,('Atual 2021 1'!$Z$5:$Z$857),0))</f>
        <v>465</v>
      </c>
      <c r="E347" s="54">
        <f>INDEX('Antigo 2020 2'!H$5:H$857,MATCH($A347,('Atual 2021 1'!$Z$5:$Z$857),0))</f>
        <v>465</v>
      </c>
      <c r="F347" s="50">
        <f>INDEX('Atual 2021 1'!I$5:I$857,MATCH($A347,('Atual 2021 1'!$Z$5:$Z$857),0))</f>
        <v>0</v>
      </c>
      <c r="G347" s="54" t="str">
        <f>INDEX('Antigo 2020 2'!I$5:I$857,MATCH($A347,('Atual 2021 1'!$Z$5:$Z$857),0))</f>
        <v/>
      </c>
      <c r="H347" s="50">
        <f>INDEX('Atual 2021 1'!J$5:J$857,MATCH($A347,('Atual 2021 1'!$Z$5:$Z$857),0))</f>
        <v>42</v>
      </c>
      <c r="I347" s="54">
        <f>INDEX('Antigo 2020 2'!J$5:J$857,MATCH($A347,('Atual 2021 1'!$Z$5:$Z$857),0))</f>
        <v>64</v>
      </c>
      <c r="J347" s="50">
        <f>INDEX('Atual 2021 1'!K$5:K$857,MATCH($A347,('Atual 2021 1'!$Z$5:$Z$857),0))</f>
        <v>44</v>
      </c>
      <c r="K347" s="54">
        <f>INDEX('Antigo 2020 2'!K$5:K$857,MATCH($A347,('Atual 2021 1'!$Z$5:$Z$857),0))</f>
        <v>86</v>
      </c>
      <c r="L347" s="50">
        <f>INDEX('Atual 2021 1'!L$5:L$857,MATCH($A347,('Atual 2021 1'!$Z$5:$Z$857),0))</f>
        <v>33</v>
      </c>
      <c r="M347" s="54">
        <f>INDEX('Antigo 2020 2'!L$5:L$857,MATCH($A347,('Atual 2021 1'!$Z$5:$Z$857),0))</f>
        <v>76</v>
      </c>
      <c r="N347" s="50">
        <f>INDEX('Atual 2021 1'!M$5:M$857,MATCH($A347,('Atual 2021 1'!$Z$5:$Z$857),0))</f>
        <v>79</v>
      </c>
      <c r="O347" s="54">
        <f>INDEX('Antigo 2020 2'!M$5:M$857,MATCH($A347,('Atual 2021 1'!$Z$5:$Z$857),0))</f>
        <v>139</v>
      </c>
      <c r="P347" s="50">
        <f>INDEX('Atual 2021 1'!N$5:N$857,MATCH($A347,('Atual 2021 1'!$Z$5:$Z$857),0))</f>
        <v>24</v>
      </c>
      <c r="Q347" s="54">
        <f>INDEX('Antigo 2020 2'!N$5:N$857,MATCH($A347,('Atual 2021 1'!$Z$5:$Z$857),0))</f>
        <v>49</v>
      </c>
      <c r="R347" s="50" t="str">
        <f>INDEX('Atual 2021 1'!O$5:O$857,MATCH($A347,('Atual 2021 1'!$Z$5:$Z$857),0))</f>
        <v>Não</v>
      </c>
      <c r="S347" s="54" t="str">
        <f>INDEX('Antigo 2020 2'!O$5:O$857,MATCH($A347,('Atual 2021 1'!$Z$5:$Z$857),0))</f>
        <v>Não</v>
      </c>
      <c r="T347" s="53" t="e">
        <f>INDEX('Atual 2021 1'!P$5:P$857,MATCH($A347,('Atual 2021 1'!$Z$5:$Z$857),0))</f>
        <v>#DIV/0!</v>
      </c>
      <c r="U347" s="55">
        <f>INDEX('Antigo 2020 2'!P$5:P$857,MATCH($A347,('Atual 2021 1'!$Z$5:$Z$857),0))</f>
        <v>7.0208128661587666E-4</v>
      </c>
    </row>
    <row r="348" spans="1:21">
      <c r="A348" s="16">
        <v>345</v>
      </c>
      <c r="B348" s="51">
        <f>INDEX('Atual 2021 1'!X$5:X$857,MATCH($A348,('Atual 2021 1'!$Z$5:$Z$857),0))</f>
        <v>0</v>
      </c>
      <c r="C348" s="57" t="str">
        <f>INDEX('Atual 2021 1'!A$5:A$857,MATCH($A348,('Atual 2021 1'!$Z$5:$Z$857),0))</f>
        <v>Ijaci</v>
      </c>
      <c r="D348" s="50">
        <f>INDEX('Atual 2021 1'!H$5:H$857,MATCH($A348,('Atual 2021 1'!$Z$5:$Z$857),0))</f>
        <v>240</v>
      </c>
      <c r="E348" s="54">
        <f>INDEX('Antigo 2020 2'!H$5:H$857,MATCH($A348,('Atual 2021 1'!$Z$5:$Z$857),0))</f>
        <v>240</v>
      </c>
      <c r="F348" s="50">
        <f>INDEX('Atual 2021 1'!I$5:I$857,MATCH($A348,('Atual 2021 1'!$Z$5:$Z$857),0))</f>
        <v>69</v>
      </c>
      <c r="G348" s="54">
        <f>INDEX('Antigo 2020 2'!I$5:I$857,MATCH($A348,('Atual 2021 1'!$Z$5:$Z$857),0))</f>
        <v>168</v>
      </c>
      <c r="H348" s="50">
        <f>INDEX('Atual 2021 1'!J$5:J$857,MATCH($A348,('Atual 2021 1'!$Z$5:$Z$857),0))</f>
        <v>0</v>
      </c>
      <c r="I348" s="54">
        <f>INDEX('Antigo 2020 2'!J$5:J$857,MATCH($A348,('Atual 2021 1'!$Z$5:$Z$857),0))</f>
        <v>0</v>
      </c>
      <c r="J348" s="50">
        <f>INDEX('Atual 2021 1'!K$5:K$857,MATCH($A348,('Atual 2021 1'!$Z$5:$Z$857),0))</f>
        <v>30</v>
      </c>
      <c r="K348" s="54">
        <f>INDEX('Antigo 2020 2'!K$5:K$857,MATCH($A348,('Atual 2021 1'!$Z$5:$Z$857),0))</f>
        <v>55</v>
      </c>
      <c r="L348" s="50">
        <f>INDEX('Atual 2021 1'!L$5:L$857,MATCH($A348,('Atual 2021 1'!$Z$5:$Z$857),0))</f>
        <v>0</v>
      </c>
      <c r="M348" s="54">
        <f>INDEX('Antigo 2020 2'!L$5:L$857,MATCH($A348,('Atual 2021 1'!$Z$5:$Z$857),0))</f>
        <v>0</v>
      </c>
      <c r="N348" s="50">
        <f>INDEX('Atual 2021 1'!M$5:M$857,MATCH($A348,('Atual 2021 1'!$Z$5:$Z$857),0))</f>
        <v>0</v>
      </c>
      <c r="O348" s="54">
        <f>INDEX('Antigo 2020 2'!M$5:M$857,MATCH($A348,('Atual 2021 1'!$Z$5:$Z$857),0))</f>
        <v>0</v>
      </c>
      <c r="P348" s="50">
        <f>INDEX('Atual 2021 1'!N$5:N$857,MATCH($A348,('Atual 2021 1'!$Z$5:$Z$857),0))</f>
        <v>7</v>
      </c>
      <c r="Q348" s="54">
        <f>INDEX('Antigo 2020 2'!N$5:N$857,MATCH($A348,('Atual 2021 1'!$Z$5:$Z$857),0))</f>
        <v>8</v>
      </c>
      <c r="R348" s="50" t="str">
        <f>INDEX('Atual 2021 1'!O$5:O$857,MATCH($A348,('Atual 2021 1'!$Z$5:$Z$857),0))</f>
        <v>Não</v>
      </c>
      <c r="S348" s="54" t="str">
        <f>INDEX('Antigo 2020 2'!O$5:O$857,MATCH($A348,('Atual 2021 1'!$Z$5:$Z$857),0))</f>
        <v>Não</v>
      </c>
      <c r="T348" s="53" t="e">
        <f>INDEX('Atual 2021 1'!P$5:P$857,MATCH($A348,('Atual 2021 1'!$Z$5:$Z$857),0))</f>
        <v>#DIV/0!</v>
      </c>
      <c r="U348" s="55">
        <f>INDEX('Antigo 2020 2'!P$5:P$857,MATCH($A348,('Atual 2021 1'!$Z$5:$Z$857),0))</f>
        <v>2.5329294839305833E-4</v>
      </c>
    </row>
    <row r="349" spans="1:21">
      <c r="A349" s="16">
        <v>346</v>
      </c>
      <c r="B349" s="51">
        <f>INDEX('Atual 2021 1'!X$5:X$857,MATCH($A349,('Atual 2021 1'!$Z$5:$Z$857),0))</f>
        <v>0</v>
      </c>
      <c r="C349" s="57" t="str">
        <f>INDEX('Atual 2021 1'!A$5:A$857,MATCH($A349,('Atual 2021 1'!$Z$5:$Z$857),0))</f>
        <v>Ilicínea</v>
      </c>
      <c r="D349" s="50">
        <f>INDEX('Atual 2021 1'!H$5:H$857,MATCH($A349,('Atual 2021 1'!$Z$5:$Z$857),0))</f>
        <v>1280</v>
      </c>
      <c r="E349" s="54">
        <f>INDEX('Antigo 2020 2'!H$5:H$857,MATCH($A349,('Atual 2021 1'!$Z$5:$Z$857),0))</f>
        <v>1271</v>
      </c>
      <c r="F349" s="50">
        <f>INDEX('Atual 2021 1'!I$5:I$857,MATCH($A349,('Atual 2021 1'!$Z$5:$Z$857),0))</f>
        <v>101</v>
      </c>
      <c r="G349" s="54">
        <f>INDEX('Antigo 2020 2'!I$5:I$857,MATCH($A349,('Atual 2021 1'!$Z$5:$Z$857),0))</f>
        <v>474</v>
      </c>
      <c r="H349" s="50">
        <f>INDEX('Atual 2021 1'!J$5:J$857,MATCH($A349,('Atual 2021 1'!$Z$5:$Z$857),0))</f>
        <v>0</v>
      </c>
      <c r="I349" s="54">
        <f>INDEX('Antigo 2020 2'!J$5:J$857,MATCH($A349,('Atual 2021 1'!$Z$5:$Z$857),0))</f>
        <v>0</v>
      </c>
      <c r="J349" s="50">
        <f>INDEX('Atual 2021 1'!K$5:K$857,MATCH($A349,('Atual 2021 1'!$Z$5:$Z$857),0))</f>
        <v>600</v>
      </c>
      <c r="K349" s="54">
        <f>INDEX('Antigo 2020 2'!K$5:K$857,MATCH($A349,('Atual 2021 1'!$Z$5:$Z$857),0))</f>
        <v>600</v>
      </c>
      <c r="L349" s="50">
        <f>INDEX('Atual 2021 1'!L$5:L$857,MATCH($A349,('Atual 2021 1'!$Z$5:$Z$857),0))</f>
        <v>0</v>
      </c>
      <c r="M349" s="54">
        <f>INDEX('Antigo 2020 2'!L$5:L$857,MATCH($A349,('Atual 2021 1'!$Z$5:$Z$857),0))</f>
        <v>0</v>
      </c>
      <c r="N349" s="50">
        <f>INDEX('Atual 2021 1'!M$5:M$857,MATCH($A349,('Atual 2021 1'!$Z$5:$Z$857),0))</f>
        <v>0</v>
      </c>
      <c r="O349" s="54">
        <f>INDEX('Antigo 2020 2'!M$5:M$857,MATCH($A349,('Atual 2021 1'!$Z$5:$Z$857),0))</f>
        <v>0</v>
      </c>
      <c r="P349" s="50">
        <f>INDEX('Atual 2021 1'!N$5:N$857,MATCH($A349,('Atual 2021 1'!$Z$5:$Z$857),0))</f>
        <v>85</v>
      </c>
      <c r="Q349" s="54">
        <f>INDEX('Antigo 2020 2'!N$5:N$857,MATCH($A349,('Atual 2021 1'!$Z$5:$Z$857),0))</f>
        <v>80</v>
      </c>
      <c r="R349" s="50" t="str">
        <f>INDEX('Atual 2021 1'!O$5:O$857,MATCH($A349,('Atual 2021 1'!$Z$5:$Z$857),0))</f>
        <v>Sim</v>
      </c>
      <c r="S349" s="54" t="str">
        <f>INDEX('Antigo 2020 2'!O$5:O$857,MATCH($A349,('Atual 2021 1'!$Z$5:$Z$857),0))</f>
        <v>Sim</v>
      </c>
      <c r="T349" s="53" t="e">
        <f>INDEX('Atual 2021 1'!P$5:P$857,MATCH($A349,('Atual 2021 1'!$Z$5:$Z$857),0))</f>
        <v>#DIV/0!</v>
      </c>
      <c r="U349" s="55">
        <f>INDEX('Antigo 2020 2'!P$5:P$857,MATCH($A349,('Atual 2021 1'!$Z$5:$Z$857),0))</f>
        <v>1.1980691590996581E-3</v>
      </c>
    </row>
    <row r="350" spans="1:21">
      <c r="A350" s="16">
        <v>347</v>
      </c>
      <c r="B350" s="51">
        <f>INDEX('Atual 2021 1'!X$5:X$857,MATCH($A350,('Atual 2021 1'!$Z$5:$Z$857),0))</f>
        <v>0</v>
      </c>
      <c r="C350" s="57" t="str">
        <f>INDEX('Atual 2021 1'!A$5:A$857,MATCH($A350,('Atual 2021 1'!$Z$5:$Z$857),0))</f>
        <v>Imbé de Minas</v>
      </c>
      <c r="D350" s="50">
        <f>INDEX('Atual 2021 1'!H$5:H$857,MATCH($A350,('Atual 2021 1'!$Z$5:$Z$857),0))</f>
        <v>455</v>
      </c>
      <c r="E350" s="54">
        <f>INDEX('Antigo 2020 2'!H$5:H$857,MATCH($A350,('Atual 2021 1'!$Z$5:$Z$857),0))</f>
        <v>450</v>
      </c>
      <c r="F350" s="50">
        <f>INDEX('Atual 2021 1'!I$5:I$857,MATCH($A350,('Atual 2021 1'!$Z$5:$Z$857),0))</f>
        <v>28</v>
      </c>
      <c r="G350" s="54">
        <f>INDEX('Antigo 2020 2'!I$5:I$857,MATCH($A350,('Atual 2021 1'!$Z$5:$Z$857),0))</f>
        <v>1</v>
      </c>
      <c r="H350" s="50">
        <f>INDEX('Atual 2021 1'!J$5:J$857,MATCH($A350,('Atual 2021 1'!$Z$5:$Z$857),0))</f>
        <v>0</v>
      </c>
      <c r="I350" s="54">
        <f>INDEX('Antigo 2020 2'!J$5:J$857,MATCH($A350,('Atual 2021 1'!$Z$5:$Z$857),0))</f>
        <v>0</v>
      </c>
      <c r="J350" s="50">
        <f>INDEX('Atual 2021 1'!K$5:K$857,MATCH($A350,('Atual 2021 1'!$Z$5:$Z$857),0))</f>
        <v>80</v>
      </c>
      <c r="K350" s="54">
        <f>INDEX('Antigo 2020 2'!K$5:K$857,MATCH($A350,('Atual 2021 1'!$Z$5:$Z$857),0))</f>
        <v>0</v>
      </c>
      <c r="L350" s="50">
        <f>INDEX('Atual 2021 1'!L$5:L$857,MATCH($A350,('Atual 2021 1'!$Z$5:$Z$857),0))</f>
        <v>17</v>
      </c>
      <c r="M350" s="54">
        <f>INDEX('Antigo 2020 2'!L$5:L$857,MATCH($A350,('Atual 2021 1'!$Z$5:$Z$857),0))</f>
        <v>0</v>
      </c>
      <c r="N350" s="50">
        <f>INDEX('Atual 2021 1'!M$5:M$857,MATCH($A350,('Atual 2021 1'!$Z$5:$Z$857),0))</f>
        <v>0</v>
      </c>
      <c r="O350" s="54">
        <f>INDEX('Antigo 2020 2'!M$5:M$857,MATCH($A350,('Atual 2021 1'!$Z$5:$Z$857),0))</f>
        <v>0</v>
      </c>
      <c r="P350" s="50">
        <f>INDEX('Atual 2021 1'!N$5:N$857,MATCH($A350,('Atual 2021 1'!$Z$5:$Z$857),0))</f>
        <v>0</v>
      </c>
      <c r="Q350" s="54">
        <f>INDEX('Antigo 2020 2'!N$5:N$857,MATCH($A350,('Atual 2021 1'!$Z$5:$Z$857),0))</f>
        <v>0</v>
      </c>
      <c r="R350" s="50" t="str">
        <f>INDEX('Atual 2021 1'!O$5:O$857,MATCH($A350,('Atual 2021 1'!$Z$5:$Z$857),0))</f>
        <v>Não</v>
      </c>
      <c r="S350" s="54" t="str">
        <f>INDEX('Antigo 2020 2'!O$5:O$857,MATCH($A350,('Atual 2021 1'!$Z$5:$Z$857),0))</f>
        <v>Não</v>
      </c>
      <c r="T350" s="53" t="e">
        <f>INDEX('Atual 2021 1'!P$5:P$857,MATCH($A350,('Atual 2021 1'!$Z$5:$Z$857),0))</f>
        <v>#DIV/0!</v>
      </c>
      <c r="U350" s="55">
        <f>INDEX('Antigo 2020 2'!P$5:P$857,MATCH($A350,('Atual 2021 1'!$Z$5:$Z$857),0))</f>
        <v>2.8317223516048781E-4</v>
      </c>
    </row>
    <row r="351" spans="1:21">
      <c r="A351" s="16">
        <v>348</v>
      </c>
      <c r="B351" s="51">
        <f>INDEX('Atual 2021 1'!X$5:X$857,MATCH($A351,('Atual 2021 1'!$Z$5:$Z$857),0))</f>
        <v>0</v>
      </c>
      <c r="C351" s="57" t="str">
        <f>INDEX('Atual 2021 1'!A$5:A$857,MATCH($A351,('Atual 2021 1'!$Z$5:$Z$857),0))</f>
        <v>Inconfidentes</v>
      </c>
      <c r="D351" s="50">
        <f>INDEX('Atual 2021 1'!H$5:H$857,MATCH($A351,('Atual 2021 1'!$Z$5:$Z$857),0))</f>
        <v>2100</v>
      </c>
      <c r="E351" s="54">
        <f>INDEX('Antigo 2020 2'!H$5:H$857,MATCH($A351,('Atual 2021 1'!$Z$5:$Z$857),0))</f>
        <v>2100</v>
      </c>
      <c r="F351" s="50">
        <f>INDEX('Atual 2021 1'!I$5:I$857,MATCH($A351,('Atual 2021 1'!$Z$5:$Z$857),0))</f>
        <v>75</v>
      </c>
      <c r="G351" s="54">
        <f>INDEX('Antigo 2020 2'!I$5:I$857,MATCH($A351,('Atual 2021 1'!$Z$5:$Z$857),0))</f>
        <v>405</v>
      </c>
      <c r="H351" s="50">
        <f>INDEX('Atual 2021 1'!J$5:J$857,MATCH($A351,('Atual 2021 1'!$Z$5:$Z$857),0))</f>
        <v>0</v>
      </c>
      <c r="I351" s="54">
        <f>INDEX('Antigo 2020 2'!J$5:J$857,MATCH($A351,('Atual 2021 1'!$Z$5:$Z$857),0))</f>
        <v>0</v>
      </c>
      <c r="J351" s="50">
        <f>INDEX('Atual 2021 1'!K$5:K$857,MATCH($A351,('Atual 2021 1'!$Z$5:$Z$857),0))</f>
        <v>450</v>
      </c>
      <c r="K351" s="54">
        <f>INDEX('Antigo 2020 2'!K$5:K$857,MATCH($A351,('Atual 2021 1'!$Z$5:$Z$857),0))</f>
        <v>450</v>
      </c>
      <c r="L351" s="50">
        <f>INDEX('Atual 2021 1'!L$5:L$857,MATCH($A351,('Atual 2021 1'!$Z$5:$Z$857),0))</f>
        <v>92</v>
      </c>
      <c r="M351" s="54">
        <f>INDEX('Antigo 2020 2'!L$5:L$857,MATCH($A351,('Atual 2021 1'!$Z$5:$Z$857),0))</f>
        <v>95</v>
      </c>
      <c r="N351" s="50">
        <f>INDEX('Atual 2021 1'!M$5:M$857,MATCH($A351,('Atual 2021 1'!$Z$5:$Z$857),0))</f>
        <v>0</v>
      </c>
      <c r="O351" s="54">
        <f>INDEX('Antigo 2020 2'!M$5:M$857,MATCH($A351,('Atual 2021 1'!$Z$5:$Z$857),0))</f>
        <v>0</v>
      </c>
      <c r="P351" s="50">
        <f>INDEX('Atual 2021 1'!N$5:N$857,MATCH($A351,('Atual 2021 1'!$Z$5:$Z$857),0))</f>
        <v>295</v>
      </c>
      <c r="Q351" s="54">
        <f>INDEX('Antigo 2020 2'!N$5:N$857,MATCH($A351,('Atual 2021 1'!$Z$5:$Z$857),0))</f>
        <v>80</v>
      </c>
      <c r="R351" s="50" t="str">
        <f>INDEX('Atual 2021 1'!O$5:O$857,MATCH($A351,('Atual 2021 1'!$Z$5:$Z$857),0))</f>
        <v>Não</v>
      </c>
      <c r="S351" s="54" t="str">
        <f>INDEX('Antigo 2020 2'!O$5:O$857,MATCH($A351,('Atual 2021 1'!$Z$5:$Z$857),0))</f>
        <v>Não</v>
      </c>
      <c r="T351" s="53" t="e">
        <f>INDEX('Atual 2021 1'!P$5:P$857,MATCH($A351,('Atual 2021 1'!$Z$5:$Z$857),0))</f>
        <v>#DIV/0!</v>
      </c>
      <c r="U351" s="55">
        <f>INDEX('Antigo 2020 2'!P$5:P$857,MATCH($A351,('Atual 2021 1'!$Z$5:$Z$857),0))</f>
        <v>1.8340100413520338E-3</v>
      </c>
    </row>
    <row r="352" spans="1:21">
      <c r="A352" s="16">
        <v>349</v>
      </c>
      <c r="B352" s="51">
        <f>INDEX('Atual 2021 1'!X$5:X$857,MATCH($A352,('Atual 2021 1'!$Z$5:$Z$857),0))</f>
        <v>0</v>
      </c>
      <c r="C352" s="57" t="str">
        <f>INDEX('Atual 2021 1'!A$5:A$857,MATCH($A352,('Atual 2021 1'!$Z$5:$Z$857),0))</f>
        <v>Indaiabira</v>
      </c>
      <c r="D352" s="50">
        <f>INDEX('Atual 2021 1'!H$5:H$857,MATCH($A352,('Atual 2021 1'!$Z$5:$Z$857),0))</f>
        <v>2485</v>
      </c>
      <c r="E352" s="54">
        <f>INDEX('Antigo 2020 2'!H$5:H$857,MATCH($A352,('Atual 2021 1'!$Z$5:$Z$857),0))</f>
        <v>2485</v>
      </c>
      <c r="F352" s="50">
        <f>INDEX('Atual 2021 1'!I$5:I$857,MATCH($A352,('Atual 2021 1'!$Z$5:$Z$857),0))</f>
        <v>378</v>
      </c>
      <c r="G352" s="54">
        <f>INDEX('Antigo 2020 2'!I$5:I$857,MATCH($A352,('Atual 2021 1'!$Z$5:$Z$857),0))</f>
        <v>777</v>
      </c>
      <c r="H352" s="50">
        <f>INDEX('Atual 2021 1'!J$5:J$857,MATCH($A352,('Atual 2021 1'!$Z$5:$Z$857),0))</f>
        <v>0</v>
      </c>
      <c r="I352" s="54">
        <f>INDEX('Antigo 2020 2'!J$5:J$857,MATCH($A352,('Atual 2021 1'!$Z$5:$Z$857),0))</f>
        <v>0</v>
      </c>
      <c r="J352" s="50">
        <f>INDEX('Atual 2021 1'!K$5:K$857,MATCH($A352,('Atual 2021 1'!$Z$5:$Z$857),0))</f>
        <v>105</v>
      </c>
      <c r="K352" s="54">
        <f>INDEX('Antigo 2020 2'!K$5:K$857,MATCH($A352,('Atual 2021 1'!$Z$5:$Z$857),0))</f>
        <v>525</v>
      </c>
      <c r="L352" s="50">
        <f>INDEX('Atual 2021 1'!L$5:L$857,MATCH($A352,('Atual 2021 1'!$Z$5:$Z$857),0))</f>
        <v>0</v>
      </c>
      <c r="M352" s="54">
        <f>INDEX('Antigo 2020 2'!L$5:L$857,MATCH($A352,('Atual 2021 1'!$Z$5:$Z$857),0))</f>
        <v>0</v>
      </c>
      <c r="N352" s="50">
        <f>INDEX('Atual 2021 1'!M$5:M$857,MATCH($A352,('Atual 2021 1'!$Z$5:$Z$857),0))</f>
        <v>0</v>
      </c>
      <c r="O352" s="54">
        <f>INDEX('Antigo 2020 2'!M$5:M$857,MATCH($A352,('Atual 2021 1'!$Z$5:$Z$857),0))</f>
        <v>0</v>
      </c>
      <c r="P352" s="50">
        <f>INDEX('Atual 2021 1'!N$5:N$857,MATCH($A352,('Atual 2021 1'!$Z$5:$Z$857),0))</f>
        <v>420</v>
      </c>
      <c r="Q352" s="54">
        <f>INDEX('Antigo 2020 2'!N$5:N$857,MATCH($A352,('Atual 2021 1'!$Z$5:$Z$857),0))</f>
        <v>1040</v>
      </c>
      <c r="R352" s="50" t="str">
        <f>INDEX('Atual 2021 1'!O$5:O$857,MATCH($A352,('Atual 2021 1'!$Z$5:$Z$857),0))</f>
        <v>Sim</v>
      </c>
      <c r="S352" s="54" t="str">
        <f>INDEX('Antigo 2020 2'!O$5:O$857,MATCH($A352,('Atual 2021 1'!$Z$5:$Z$857),0))</f>
        <v>Sim</v>
      </c>
      <c r="T352" s="53" t="e">
        <f>INDEX('Atual 2021 1'!P$5:P$857,MATCH($A352,('Atual 2021 1'!$Z$5:$Z$857),0))</f>
        <v>#DIV/0!</v>
      </c>
      <c r="U352" s="55">
        <f>INDEX('Antigo 2020 2'!P$5:P$857,MATCH($A352,('Atual 2021 1'!$Z$5:$Z$857),0))</f>
        <v>2.6425192413026309E-3</v>
      </c>
    </row>
    <row r="353" spans="1:21">
      <c r="A353" s="16">
        <v>350</v>
      </c>
      <c r="B353" s="51">
        <f>INDEX('Atual 2021 1'!X$5:X$857,MATCH($A353,('Atual 2021 1'!$Z$5:$Z$857),0))</f>
        <v>0</v>
      </c>
      <c r="C353" s="57" t="str">
        <f>INDEX('Atual 2021 1'!A$5:A$857,MATCH($A353,('Atual 2021 1'!$Z$5:$Z$857),0))</f>
        <v>Indianópolis</v>
      </c>
      <c r="D353" s="50">
        <f>INDEX('Atual 2021 1'!H$5:H$857,MATCH($A353,('Atual 2021 1'!$Z$5:$Z$857),0))</f>
        <v>225</v>
      </c>
      <c r="E353" s="54">
        <f>INDEX('Antigo 2020 2'!H$5:H$857,MATCH($A353,('Atual 2021 1'!$Z$5:$Z$857),0))</f>
        <v>178</v>
      </c>
      <c r="F353" s="50">
        <f>INDEX('Atual 2021 1'!I$5:I$857,MATCH($A353,('Atual 2021 1'!$Z$5:$Z$857),0))</f>
        <v>61</v>
      </c>
      <c r="G353" s="54">
        <f>INDEX('Antigo 2020 2'!I$5:I$857,MATCH($A353,('Atual 2021 1'!$Z$5:$Z$857),0))</f>
        <v>101</v>
      </c>
      <c r="H353" s="50">
        <f>INDEX('Atual 2021 1'!J$5:J$857,MATCH($A353,('Atual 2021 1'!$Z$5:$Z$857),0))</f>
        <v>0</v>
      </c>
      <c r="I353" s="54">
        <f>INDEX('Antigo 2020 2'!J$5:J$857,MATCH($A353,('Atual 2021 1'!$Z$5:$Z$857),0))</f>
        <v>0</v>
      </c>
      <c r="J353" s="50">
        <f>INDEX('Atual 2021 1'!K$5:K$857,MATCH($A353,('Atual 2021 1'!$Z$5:$Z$857),0))</f>
        <v>185</v>
      </c>
      <c r="K353" s="54">
        <f>INDEX('Antigo 2020 2'!K$5:K$857,MATCH($A353,('Atual 2021 1'!$Z$5:$Z$857),0))</f>
        <v>90</v>
      </c>
      <c r="L353" s="50">
        <f>INDEX('Atual 2021 1'!L$5:L$857,MATCH($A353,('Atual 2021 1'!$Z$5:$Z$857),0))</f>
        <v>0</v>
      </c>
      <c r="M353" s="54">
        <f>INDEX('Antigo 2020 2'!L$5:L$857,MATCH($A353,('Atual 2021 1'!$Z$5:$Z$857),0))</f>
        <v>0</v>
      </c>
      <c r="N353" s="50">
        <f>INDEX('Atual 2021 1'!M$5:M$857,MATCH($A353,('Atual 2021 1'!$Z$5:$Z$857),0))</f>
        <v>5</v>
      </c>
      <c r="O353" s="54">
        <f>INDEX('Antigo 2020 2'!M$5:M$857,MATCH($A353,('Atual 2021 1'!$Z$5:$Z$857),0))</f>
        <v>35</v>
      </c>
      <c r="P353" s="50">
        <f>INDEX('Atual 2021 1'!N$5:N$857,MATCH($A353,('Atual 2021 1'!$Z$5:$Z$857),0))</f>
        <v>12</v>
      </c>
      <c r="Q353" s="54">
        <f>INDEX('Antigo 2020 2'!N$5:N$857,MATCH($A353,('Atual 2021 1'!$Z$5:$Z$857),0))</f>
        <v>10</v>
      </c>
      <c r="R353" s="50" t="str">
        <f>INDEX('Atual 2021 1'!O$5:O$857,MATCH($A353,('Atual 2021 1'!$Z$5:$Z$857),0))</f>
        <v>Não</v>
      </c>
      <c r="S353" s="54" t="str">
        <f>INDEX('Antigo 2020 2'!O$5:O$857,MATCH($A353,('Atual 2021 1'!$Z$5:$Z$857),0))</f>
        <v>Sim</v>
      </c>
      <c r="T353" s="53" t="e">
        <f>INDEX('Atual 2021 1'!P$5:P$857,MATCH($A353,('Atual 2021 1'!$Z$5:$Z$857),0))</f>
        <v>#DIV/0!</v>
      </c>
      <c r="U353" s="55">
        <f>INDEX('Antigo 2020 2'!P$5:P$857,MATCH($A353,('Atual 2021 1'!$Z$5:$Z$857),0))</f>
        <v>1.2053467074296291E-3</v>
      </c>
    </row>
    <row r="354" spans="1:21">
      <c r="A354" s="16">
        <v>351</v>
      </c>
      <c r="B354" s="51">
        <f>INDEX('Atual 2021 1'!X$5:X$857,MATCH($A354,('Atual 2021 1'!$Z$5:$Z$857),0))</f>
        <v>0</v>
      </c>
      <c r="C354" s="57" t="str">
        <f>INDEX('Atual 2021 1'!A$5:A$857,MATCH($A354,('Atual 2021 1'!$Z$5:$Z$857),0))</f>
        <v>Ingaí</v>
      </c>
      <c r="D354" s="50">
        <f>INDEX('Atual 2021 1'!H$5:H$857,MATCH($A354,('Atual 2021 1'!$Z$5:$Z$857),0))</f>
        <v>320</v>
      </c>
      <c r="E354" s="54">
        <f>INDEX('Antigo 2020 2'!H$5:H$857,MATCH($A354,('Atual 2021 1'!$Z$5:$Z$857),0))</f>
        <v>320</v>
      </c>
      <c r="F354" s="50">
        <f>INDEX('Atual 2021 1'!I$5:I$857,MATCH($A354,('Atual 2021 1'!$Z$5:$Z$857),0))</f>
        <v>131</v>
      </c>
      <c r="G354" s="54">
        <f>INDEX('Antigo 2020 2'!I$5:I$857,MATCH($A354,('Atual 2021 1'!$Z$5:$Z$857),0))</f>
        <v>287</v>
      </c>
      <c r="H354" s="50">
        <f>INDEX('Atual 2021 1'!J$5:J$857,MATCH($A354,('Atual 2021 1'!$Z$5:$Z$857),0))</f>
        <v>0</v>
      </c>
      <c r="I354" s="54">
        <f>INDEX('Antigo 2020 2'!J$5:J$857,MATCH($A354,('Atual 2021 1'!$Z$5:$Z$857),0))</f>
        <v>0</v>
      </c>
      <c r="J354" s="50">
        <f>INDEX('Atual 2021 1'!K$5:K$857,MATCH($A354,('Atual 2021 1'!$Z$5:$Z$857),0))</f>
        <v>25</v>
      </c>
      <c r="K354" s="54">
        <f>INDEX('Antigo 2020 2'!K$5:K$857,MATCH($A354,('Atual 2021 1'!$Z$5:$Z$857),0))</f>
        <v>40</v>
      </c>
      <c r="L354" s="50">
        <f>INDEX('Atual 2021 1'!L$5:L$857,MATCH($A354,('Atual 2021 1'!$Z$5:$Z$857),0))</f>
        <v>0</v>
      </c>
      <c r="M354" s="54">
        <f>INDEX('Antigo 2020 2'!L$5:L$857,MATCH($A354,('Atual 2021 1'!$Z$5:$Z$857),0))</f>
        <v>0</v>
      </c>
      <c r="N354" s="50">
        <f>INDEX('Atual 2021 1'!M$5:M$857,MATCH($A354,('Atual 2021 1'!$Z$5:$Z$857),0))</f>
        <v>0</v>
      </c>
      <c r="O354" s="54">
        <f>INDEX('Antigo 2020 2'!M$5:M$857,MATCH($A354,('Atual 2021 1'!$Z$5:$Z$857),0))</f>
        <v>35</v>
      </c>
      <c r="P354" s="50">
        <f>INDEX('Atual 2021 1'!N$5:N$857,MATCH($A354,('Atual 2021 1'!$Z$5:$Z$857),0))</f>
        <v>0</v>
      </c>
      <c r="Q354" s="54">
        <f>INDEX('Antigo 2020 2'!N$5:N$857,MATCH($A354,('Atual 2021 1'!$Z$5:$Z$857),0))</f>
        <v>0</v>
      </c>
      <c r="R354" s="50" t="str">
        <f>INDEX('Atual 2021 1'!O$5:O$857,MATCH($A354,('Atual 2021 1'!$Z$5:$Z$857),0))</f>
        <v>Não</v>
      </c>
      <c r="S354" s="54" t="str">
        <f>INDEX('Antigo 2020 2'!O$5:O$857,MATCH($A354,('Atual 2021 1'!$Z$5:$Z$857),0))</f>
        <v>Não</v>
      </c>
      <c r="T354" s="53" t="e">
        <f>INDEX('Atual 2021 1'!P$5:P$857,MATCH($A354,('Atual 2021 1'!$Z$5:$Z$857),0))</f>
        <v>#DIV/0!</v>
      </c>
      <c r="U354" s="55">
        <f>INDEX('Antigo 2020 2'!P$5:P$857,MATCH($A354,('Atual 2021 1'!$Z$5:$Z$857),0))</f>
        <v>5.1204841726345846E-4</v>
      </c>
    </row>
    <row r="355" spans="1:21">
      <c r="A355" s="16">
        <v>352</v>
      </c>
      <c r="B355" s="51">
        <f>INDEX('Atual 2021 1'!X$5:X$857,MATCH($A355,('Atual 2021 1'!$Z$5:$Z$857),0))</f>
        <v>0</v>
      </c>
      <c r="C355" s="57" t="str">
        <f>INDEX('Atual 2021 1'!A$5:A$857,MATCH($A355,('Atual 2021 1'!$Z$5:$Z$857),0))</f>
        <v>Inhapim</v>
      </c>
      <c r="D355" s="50">
        <f>INDEX('Atual 2021 1'!H$5:H$857,MATCH($A355,('Atual 2021 1'!$Z$5:$Z$857),0))</f>
        <v>5680</v>
      </c>
      <c r="E355" s="54">
        <f>INDEX('Antigo 2020 2'!H$5:H$857,MATCH($A355,('Atual 2021 1'!$Z$5:$Z$857),0))</f>
        <v>5680</v>
      </c>
      <c r="F355" s="50">
        <f>INDEX('Atual 2021 1'!I$5:I$857,MATCH($A355,('Atual 2021 1'!$Z$5:$Z$857),0))</f>
        <v>113</v>
      </c>
      <c r="G355" s="54">
        <f>INDEX('Antigo 2020 2'!I$5:I$857,MATCH($A355,('Atual 2021 1'!$Z$5:$Z$857),0))</f>
        <v>325</v>
      </c>
      <c r="H355" s="50">
        <f>INDEX('Atual 2021 1'!J$5:J$857,MATCH($A355,('Atual 2021 1'!$Z$5:$Z$857),0))</f>
        <v>0</v>
      </c>
      <c r="I355" s="54">
        <f>INDEX('Antigo 2020 2'!J$5:J$857,MATCH($A355,('Atual 2021 1'!$Z$5:$Z$857),0))</f>
        <v>0</v>
      </c>
      <c r="J355" s="50">
        <f>INDEX('Atual 2021 1'!K$5:K$857,MATCH($A355,('Atual 2021 1'!$Z$5:$Z$857),0))</f>
        <v>165</v>
      </c>
      <c r="K355" s="54">
        <f>INDEX('Antigo 2020 2'!K$5:K$857,MATCH($A355,('Atual 2021 1'!$Z$5:$Z$857),0))</f>
        <v>95</v>
      </c>
      <c r="L355" s="50">
        <f>INDEX('Atual 2021 1'!L$5:L$857,MATCH($A355,('Atual 2021 1'!$Z$5:$Z$857),0))</f>
        <v>182</v>
      </c>
      <c r="M355" s="54">
        <f>INDEX('Antigo 2020 2'!L$5:L$857,MATCH($A355,('Atual 2021 1'!$Z$5:$Z$857),0))</f>
        <v>132</v>
      </c>
      <c r="N355" s="50">
        <f>INDEX('Atual 2021 1'!M$5:M$857,MATCH($A355,('Atual 2021 1'!$Z$5:$Z$857),0))</f>
        <v>0</v>
      </c>
      <c r="O355" s="54">
        <f>INDEX('Antigo 2020 2'!M$5:M$857,MATCH($A355,('Atual 2021 1'!$Z$5:$Z$857),0))</f>
        <v>0</v>
      </c>
      <c r="P355" s="50">
        <f>INDEX('Atual 2021 1'!N$5:N$857,MATCH($A355,('Atual 2021 1'!$Z$5:$Z$857),0))</f>
        <v>225</v>
      </c>
      <c r="Q355" s="54">
        <f>INDEX('Antigo 2020 2'!N$5:N$857,MATCH($A355,('Atual 2021 1'!$Z$5:$Z$857),0))</f>
        <v>180</v>
      </c>
      <c r="R355" s="50" t="str">
        <f>INDEX('Atual 2021 1'!O$5:O$857,MATCH($A355,('Atual 2021 1'!$Z$5:$Z$857),0))</f>
        <v>Sim</v>
      </c>
      <c r="S355" s="54" t="str">
        <f>INDEX('Antigo 2020 2'!O$5:O$857,MATCH($A355,('Atual 2021 1'!$Z$5:$Z$857),0))</f>
        <v>Sim</v>
      </c>
      <c r="T355" s="53" t="e">
        <f>INDEX('Atual 2021 1'!P$5:P$857,MATCH($A355,('Atual 2021 1'!$Z$5:$Z$857),0))</f>
        <v>#DIV/0!</v>
      </c>
      <c r="U355" s="55">
        <f>INDEX('Antigo 2020 2'!P$5:P$857,MATCH($A355,('Atual 2021 1'!$Z$5:$Z$857),0))</f>
        <v>2.813110424185463E-3</v>
      </c>
    </row>
    <row r="356" spans="1:21">
      <c r="A356" s="16">
        <v>353</v>
      </c>
      <c r="B356" s="51">
        <f>INDEX('Atual 2021 1'!X$5:X$857,MATCH($A356,('Atual 2021 1'!$Z$5:$Z$857),0))</f>
        <v>0</v>
      </c>
      <c r="C356" s="57" t="str">
        <f>INDEX('Atual 2021 1'!A$5:A$857,MATCH($A356,('Atual 2021 1'!$Z$5:$Z$857),0))</f>
        <v>Inhaúma</v>
      </c>
      <c r="D356" s="50">
        <f>INDEX('Atual 2021 1'!H$5:H$857,MATCH($A356,('Atual 2021 1'!$Z$5:$Z$857),0))</f>
        <v>309</v>
      </c>
      <c r="E356" s="54">
        <f>INDEX('Antigo 2020 2'!H$5:H$857,MATCH($A356,('Atual 2021 1'!$Z$5:$Z$857),0))</f>
        <v>309</v>
      </c>
      <c r="F356" s="50">
        <f>INDEX('Atual 2021 1'!I$5:I$857,MATCH($A356,('Atual 2021 1'!$Z$5:$Z$857),0))</f>
        <v>66</v>
      </c>
      <c r="G356" s="54">
        <f>INDEX('Antigo 2020 2'!I$5:I$857,MATCH($A356,('Atual 2021 1'!$Z$5:$Z$857),0))</f>
        <v>139</v>
      </c>
      <c r="H356" s="50">
        <f>INDEX('Atual 2021 1'!J$5:J$857,MATCH($A356,('Atual 2021 1'!$Z$5:$Z$857),0))</f>
        <v>0</v>
      </c>
      <c r="I356" s="54">
        <f>INDEX('Antigo 2020 2'!J$5:J$857,MATCH($A356,('Atual 2021 1'!$Z$5:$Z$857),0))</f>
        <v>0</v>
      </c>
      <c r="J356" s="50">
        <f>INDEX('Atual 2021 1'!K$5:K$857,MATCH($A356,('Atual 2021 1'!$Z$5:$Z$857),0))</f>
        <v>22</v>
      </c>
      <c r="K356" s="54">
        <f>INDEX('Antigo 2020 2'!K$5:K$857,MATCH($A356,('Atual 2021 1'!$Z$5:$Z$857),0))</f>
        <v>85</v>
      </c>
      <c r="L356" s="50">
        <f>INDEX('Atual 2021 1'!L$5:L$857,MATCH($A356,('Atual 2021 1'!$Z$5:$Z$857),0))</f>
        <v>0</v>
      </c>
      <c r="M356" s="54">
        <f>INDEX('Antigo 2020 2'!L$5:L$857,MATCH($A356,('Atual 2021 1'!$Z$5:$Z$857),0))</f>
        <v>0</v>
      </c>
      <c r="N356" s="50">
        <f>INDEX('Atual 2021 1'!M$5:M$857,MATCH($A356,('Atual 2021 1'!$Z$5:$Z$857),0))</f>
        <v>0</v>
      </c>
      <c r="O356" s="54">
        <f>INDEX('Antigo 2020 2'!M$5:M$857,MATCH($A356,('Atual 2021 1'!$Z$5:$Z$857),0))</f>
        <v>0</v>
      </c>
      <c r="P356" s="50">
        <f>INDEX('Atual 2021 1'!N$5:N$857,MATCH($A356,('Atual 2021 1'!$Z$5:$Z$857),0))</f>
        <v>15</v>
      </c>
      <c r="Q356" s="54">
        <f>INDEX('Antigo 2020 2'!N$5:N$857,MATCH($A356,('Atual 2021 1'!$Z$5:$Z$857),0))</f>
        <v>15</v>
      </c>
      <c r="R356" s="50" t="str">
        <f>INDEX('Atual 2021 1'!O$5:O$857,MATCH($A356,('Atual 2021 1'!$Z$5:$Z$857),0))</f>
        <v>Não</v>
      </c>
      <c r="S356" s="54" t="str">
        <f>INDEX('Antigo 2020 2'!O$5:O$857,MATCH($A356,('Atual 2021 1'!$Z$5:$Z$857),0))</f>
        <v>Não</v>
      </c>
      <c r="T356" s="53" t="e">
        <f>INDEX('Atual 2021 1'!P$5:P$857,MATCH($A356,('Atual 2021 1'!$Z$5:$Z$857),0))</f>
        <v>#DIV/0!</v>
      </c>
      <c r="U356" s="55">
        <f>INDEX('Antigo 2020 2'!P$5:P$857,MATCH($A356,('Atual 2021 1'!$Z$5:$Z$857),0))</f>
        <v>4.0831133411152047E-4</v>
      </c>
    </row>
    <row r="357" spans="1:21">
      <c r="A357" s="16">
        <v>354</v>
      </c>
      <c r="B357" s="51">
        <f>INDEX('Atual 2021 1'!X$5:X$857,MATCH($A357,('Atual 2021 1'!$Z$5:$Z$857),0))</f>
        <v>0</v>
      </c>
      <c r="C357" s="57" t="str">
        <f>INDEX('Atual 2021 1'!A$5:A$857,MATCH($A357,('Atual 2021 1'!$Z$5:$Z$857),0))</f>
        <v>Inimutaba</v>
      </c>
      <c r="D357" s="50">
        <f>INDEX('Atual 2021 1'!H$5:H$857,MATCH($A357,('Atual 2021 1'!$Z$5:$Z$857),0))</f>
        <v>230</v>
      </c>
      <c r="E357" s="54">
        <f>INDEX('Antigo 2020 2'!H$5:H$857,MATCH($A357,('Atual 2021 1'!$Z$5:$Z$857),0))</f>
        <v>230</v>
      </c>
      <c r="F357" s="50">
        <f>INDEX('Atual 2021 1'!I$5:I$857,MATCH($A357,('Atual 2021 1'!$Z$5:$Z$857),0))</f>
        <v>73</v>
      </c>
      <c r="G357" s="54">
        <f>INDEX('Antigo 2020 2'!I$5:I$857,MATCH($A357,('Atual 2021 1'!$Z$5:$Z$857),0))</f>
        <v>190</v>
      </c>
      <c r="H357" s="50">
        <f>INDEX('Atual 2021 1'!J$5:J$857,MATCH($A357,('Atual 2021 1'!$Z$5:$Z$857),0))</f>
        <v>0</v>
      </c>
      <c r="I357" s="54">
        <f>INDEX('Antigo 2020 2'!J$5:J$857,MATCH($A357,('Atual 2021 1'!$Z$5:$Z$857),0))</f>
        <v>0</v>
      </c>
      <c r="J357" s="50">
        <f>INDEX('Atual 2021 1'!K$5:K$857,MATCH($A357,('Atual 2021 1'!$Z$5:$Z$857),0))</f>
        <v>100</v>
      </c>
      <c r="K357" s="54">
        <f>INDEX('Antigo 2020 2'!K$5:K$857,MATCH($A357,('Atual 2021 1'!$Z$5:$Z$857),0))</f>
        <v>70</v>
      </c>
      <c r="L357" s="50">
        <f>INDEX('Atual 2021 1'!L$5:L$857,MATCH($A357,('Atual 2021 1'!$Z$5:$Z$857),0))</f>
        <v>0</v>
      </c>
      <c r="M357" s="54">
        <f>INDEX('Antigo 2020 2'!L$5:L$857,MATCH($A357,('Atual 2021 1'!$Z$5:$Z$857),0))</f>
        <v>0</v>
      </c>
      <c r="N357" s="50">
        <f>INDEX('Atual 2021 1'!M$5:M$857,MATCH($A357,('Atual 2021 1'!$Z$5:$Z$857),0))</f>
        <v>0</v>
      </c>
      <c r="O357" s="54">
        <f>INDEX('Antigo 2020 2'!M$5:M$857,MATCH($A357,('Atual 2021 1'!$Z$5:$Z$857),0))</f>
        <v>0</v>
      </c>
      <c r="P357" s="50">
        <f>INDEX('Atual 2021 1'!N$5:N$857,MATCH($A357,('Atual 2021 1'!$Z$5:$Z$857),0))</f>
        <v>50</v>
      </c>
      <c r="Q357" s="54">
        <f>INDEX('Antigo 2020 2'!N$5:N$857,MATCH($A357,('Atual 2021 1'!$Z$5:$Z$857),0))</f>
        <v>50</v>
      </c>
      <c r="R357" s="50" t="str">
        <f>INDEX('Atual 2021 1'!O$5:O$857,MATCH($A357,('Atual 2021 1'!$Z$5:$Z$857),0))</f>
        <v>Não</v>
      </c>
      <c r="S357" s="54" t="str">
        <f>INDEX('Antigo 2020 2'!O$5:O$857,MATCH($A357,('Atual 2021 1'!$Z$5:$Z$857),0))</f>
        <v>Sim</v>
      </c>
      <c r="T357" s="53" t="e">
        <f>INDEX('Atual 2021 1'!P$5:P$857,MATCH($A357,('Atual 2021 1'!$Z$5:$Z$857),0))</f>
        <v>#DIV/0!</v>
      </c>
      <c r="U357" s="55">
        <f>INDEX('Antigo 2020 2'!P$5:P$857,MATCH($A357,('Atual 2021 1'!$Z$5:$Z$857),0))</f>
        <v>5.0088027184390794E-4</v>
      </c>
    </row>
    <row r="358" spans="1:21">
      <c r="A358" s="16">
        <v>355</v>
      </c>
      <c r="B358" s="51">
        <f>INDEX('Atual 2021 1'!X$5:X$857,MATCH($A358,('Atual 2021 1'!$Z$5:$Z$857),0))</f>
        <v>0</v>
      </c>
      <c r="C358" s="57" t="str">
        <f>INDEX('Atual 2021 1'!A$5:A$857,MATCH($A358,('Atual 2021 1'!$Z$5:$Z$857),0))</f>
        <v>Ipaba</v>
      </c>
      <c r="D358" s="50">
        <f>INDEX('Atual 2021 1'!H$5:H$857,MATCH($A358,('Atual 2021 1'!$Z$5:$Z$857),0))</f>
        <v>950</v>
      </c>
      <c r="E358" s="54">
        <f>INDEX('Antigo 2020 2'!H$5:H$857,MATCH($A358,('Atual 2021 1'!$Z$5:$Z$857),0))</f>
        <v>950</v>
      </c>
      <c r="F358" s="50">
        <f>INDEX('Atual 2021 1'!I$5:I$857,MATCH($A358,('Atual 2021 1'!$Z$5:$Z$857),0))</f>
        <v>0</v>
      </c>
      <c r="G358" s="54" t="str">
        <f>INDEX('Antigo 2020 2'!I$5:I$857,MATCH($A358,('Atual 2021 1'!$Z$5:$Z$857),0))</f>
        <v/>
      </c>
      <c r="H358" s="50">
        <f>INDEX('Atual 2021 1'!J$5:J$857,MATCH($A358,('Atual 2021 1'!$Z$5:$Z$857),0))</f>
        <v>0</v>
      </c>
      <c r="I358" s="54">
        <f>INDEX('Antigo 2020 2'!J$5:J$857,MATCH($A358,('Atual 2021 1'!$Z$5:$Z$857),0))</f>
        <v>0</v>
      </c>
      <c r="J358" s="50">
        <f>INDEX('Atual 2021 1'!K$5:K$857,MATCH($A358,('Atual 2021 1'!$Z$5:$Z$857),0))</f>
        <v>0</v>
      </c>
      <c r="K358" s="54">
        <f>INDEX('Antigo 2020 2'!K$5:K$857,MATCH($A358,('Atual 2021 1'!$Z$5:$Z$857),0))</f>
        <v>0</v>
      </c>
      <c r="L358" s="50">
        <f>INDEX('Atual 2021 1'!L$5:L$857,MATCH($A358,('Atual 2021 1'!$Z$5:$Z$857),0))</f>
        <v>0</v>
      </c>
      <c r="M358" s="54">
        <f>INDEX('Antigo 2020 2'!L$5:L$857,MATCH($A358,('Atual 2021 1'!$Z$5:$Z$857),0))</f>
        <v>0</v>
      </c>
      <c r="N358" s="50">
        <f>INDEX('Atual 2021 1'!M$5:M$857,MATCH($A358,('Atual 2021 1'!$Z$5:$Z$857),0))</f>
        <v>0</v>
      </c>
      <c r="O358" s="54">
        <f>INDEX('Antigo 2020 2'!M$5:M$857,MATCH($A358,('Atual 2021 1'!$Z$5:$Z$857),0))</f>
        <v>0</v>
      </c>
      <c r="P358" s="50">
        <f>INDEX('Atual 2021 1'!N$5:N$857,MATCH($A358,('Atual 2021 1'!$Z$5:$Z$857),0))</f>
        <v>0</v>
      </c>
      <c r="Q358" s="54">
        <f>INDEX('Antigo 2020 2'!N$5:N$857,MATCH($A358,('Atual 2021 1'!$Z$5:$Z$857),0))</f>
        <v>0</v>
      </c>
      <c r="R358" s="50" t="str">
        <f>INDEX('Atual 2021 1'!O$5:O$857,MATCH($A358,('Atual 2021 1'!$Z$5:$Z$857),0))</f>
        <v>Sim</v>
      </c>
      <c r="S358" s="54" t="str">
        <f>INDEX('Antigo 2020 2'!O$5:O$857,MATCH($A358,('Atual 2021 1'!$Z$5:$Z$857),0))</f>
        <v>Sim</v>
      </c>
      <c r="T358" s="53" t="e">
        <f>INDEX('Atual 2021 1'!P$5:P$857,MATCH($A358,('Atual 2021 1'!$Z$5:$Z$857),0))</f>
        <v>#DIV/0!</v>
      </c>
      <c r="U358" s="55">
        <f>INDEX('Antigo 2020 2'!P$5:P$857,MATCH($A358,('Atual 2021 1'!$Z$5:$Z$857),0))</f>
        <v>5.1976678294083322E-4</v>
      </c>
    </row>
    <row r="359" spans="1:21">
      <c r="A359" s="16">
        <v>356</v>
      </c>
      <c r="B359" s="51">
        <f>INDEX('Atual 2021 1'!X$5:X$857,MATCH($A359,('Atual 2021 1'!$Z$5:$Z$857),0))</f>
        <v>0</v>
      </c>
      <c r="C359" s="57" t="str">
        <f>INDEX('Atual 2021 1'!A$5:A$857,MATCH($A359,('Atual 2021 1'!$Z$5:$Z$857),0))</f>
        <v>Ipanema</v>
      </c>
      <c r="D359" s="50">
        <f>INDEX('Atual 2021 1'!H$5:H$857,MATCH($A359,('Atual 2021 1'!$Z$5:$Z$857),0))</f>
        <v>2015</v>
      </c>
      <c r="E359" s="54">
        <f>INDEX('Antigo 2020 2'!H$5:H$857,MATCH($A359,('Atual 2021 1'!$Z$5:$Z$857),0))</f>
        <v>2015</v>
      </c>
      <c r="F359" s="50">
        <f>INDEX('Atual 2021 1'!I$5:I$857,MATCH($A359,('Atual 2021 1'!$Z$5:$Z$857),0))</f>
        <v>165</v>
      </c>
      <c r="G359" s="54">
        <f>INDEX('Antigo 2020 2'!I$5:I$857,MATCH($A359,('Atual 2021 1'!$Z$5:$Z$857),0))</f>
        <v>403</v>
      </c>
      <c r="H359" s="50">
        <f>INDEX('Atual 2021 1'!J$5:J$857,MATCH($A359,('Atual 2021 1'!$Z$5:$Z$857),0))</f>
        <v>0</v>
      </c>
      <c r="I359" s="54">
        <f>INDEX('Antigo 2020 2'!J$5:J$857,MATCH($A359,('Atual 2021 1'!$Z$5:$Z$857),0))</f>
        <v>0</v>
      </c>
      <c r="J359" s="50">
        <f>INDEX('Atual 2021 1'!K$5:K$857,MATCH($A359,('Atual 2021 1'!$Z$5:$Z$857),0))</f>
        <v>30</v>
      </c>
      <c r="K359" s="54">
        <f>INDEX('Antigo 2020 2'!K$5:K$857,MATCH($A359,('Atual 2021 1'!$Z$5:$Z$857),0))</f>
        <v>20</v>
      </c>
      <c r="L359" s="50">
        <f>INDEX('Atual 2021 1'!L$5:L$857,MATCH($A359,('Atual 2021 1'!$Z$5:$Z$857),0))</f>
        <v>0</v>
      </c>
      <c r="M359" s="54">
        <f>INDEX('Antigo 2020 2'!L$5:L$857,MATCH($A359,('Atual 2021 1'!$Z$5:$Z$857),0))</f>
        <v>0</v>
      </c>
      <c r="N359" s="50">
        <f>INDEX('Atual 2021 1'!M$5:M$857,MATCH($A359,('Atual 2021 1'!$Z$5:$Z$857),0))</f>
        <v>0</v>
      </c>
      <c r="O359" s="54">
        <f>INDEX('Antigo 2020 2'!M$5:M$857,MATCH($A359,('Atual 2021 1'!$Z$5:$Z$857),0))</f>
        <v>0</v>
      </c>
      <c r="P359" s="50">
        <f>INDEX('Atual 2021 1'!N$5:N$857,MATCH($A359,('Atual 2021 1'!$Z$5:$Z$857),0))</f>
        <v>15</v>
      </c>
      <c r="Q359" s="54">
        <f>INDEX('Antigo 2020 2'!N$5:N$857,MATCH($A359,('Atual 2021 1'!$Z$5:$Z$857),0))</f>
        <v>26</v>
      </c>
      <c r="R359" s="50" t="str">
        <f>INDEX('Atual 2021 1'!O$5:O$857,MATCH($A359,('Atual 2021 1'!$Z$5:$Z$857),0))</f>
        <v>Sim</v>
      </c>
      <c r="S359" s="54" t="str">
        <f>INDEX('Antigo 2020 2'!O$5:O$857,MATCH($A359,('Atual 2021 1'!$Z$5:$Z$857),0))</f>
        <v>Sim</v>
      </c>
      <c r="T359" s="53" t="e">
        <f>INDEX('Atual 2021 1'!P$5:P$857,MATCH($A359,('Atual 2021 1'!$Z$5:$Z$857),0))</f>
        <v>#DIV/0!</v>
      </c>
      <c r="U359" s="55">
        <f>INDEX('Antigo 2020 2'!P$5:P$857,MATCH($A359,('Atual 2021 1'!$Z$5:$Z$857),0))</f>
        <v>1.2971176732658127E-3</v>
      </c>
    </row>
    <row r="360" spans="1:21">
      <c r="A360" s="16">
        <v>357</v>
      </c>
      <c r="B360" s="51">
        <f>INDEX('Atual 2021 1'!X$5:X$857,MATCH($A360,('Atual 2021 1'!$Z$5:$Z$857),0))</f>
        <v>0</v>
      </c>
      <c r="C360" s="57" t="str">
        <f>INDEX('Atual 2021 1'!A$5:A$857,MATCH($A360,('Atual 2021 1'!$Z$5:$Z$857),0))</f>
        <v>Ipatinga</v>
      </c>
      <c r="D360" s="50">
        <f>INDEX('Atual 2021 1'!H$5:H$857,MATCH($A360,('Atual 2021 1'!$Z$5:$Z$857),0))</f>
        <v>38</v>
      </c>
      <c r="E360" s="54">
        <f>INDEX('Antigo 2020 2'!H$5:H$857,MATCH($A360,('Atual 2021 1'!$Z$5:$Z$857),0))</f>
        <v>38</v>
      </c>
      <c r="F360" s="50">
        <f>INDEX('Atual 2021 1'!I$5:I$857,MATCH($A360,('Atual 2021 1'!$Z$5:$Z$857),0))</f>
        <v>0</v>
      </c>
      <c r="G360" s="54">
        <f>INDEX('Antigo 2020 2'!I$5:I$857,MATCH($A360,('Atual 2021 1'!$Z$5:$Z$857),0))</f>
        <v>26</v>
      </c>
      <c r="H360" s="50">
        <f>INDEX('Atual 2021 1'!J$5:J$857,MATCH($A360,('Atual 2021 1'!$Z$5:$Z$857),0))</f>
        <v>0</v>
      </c>
      <c r="I360" s="54">
        <f>INDEX('Antigo 2020 2'!J$5:J$857,MATCH($A360,('Atual 2021 1'!$Z$5:$Z$857),0))</f>
        <v>0</v>
      </c>
      <c r="J360" s="50">
        <f>INDEX('Atual 2021 1'!K$5:K$857,MATCH($A360,('Atual 2021 1'!$Z$5:$Z$857),0))</f>
        <v>0</v>
      </c>
      <c r="K360" s="54">
        <f>INDEX('Antigo 2020 2'!K$5:K$857,MATCH($A360,('Atual 2021 1'!$Z$5:$Z$857),0))</f>
        <v>0</v>
      </c>
      <c r="L360" s="50">
        <f>INDEX('Atual 2021 1'!L$5:L$857,MATCH($A360,('Atual 2021 1'!$Z$5:$Z$857),0))</f>
        <v>0</v>
      </c>
      <c r="M360" s="54">
        <f>INDEX('Antigo 2020 2'!L$5:L$857,MATCH($A360,('Atual 2021 1'!$Z$5:$Z$857),0))</f>
        <v>0</v>
      </c>
      <c r="N360" s="50">
        <f>INDEX('Atual 2021 1'!M$5:M$857,MATCH($A360,('Atual 2021 1'!$Z$5:$Z$857),0))</f>
        <v>0</v>
      </c>
      <c r="O360" s="54">
        <f>INDEX('Antigo 2020 2'!M$5:M$857,MATCH($A360,('Atual 2021 1'!$Z$5:$Z$857),0))</f>
        <v>0</v>
      </c>
      <c r="P360" s="50">
        <f>INDEX('Atual 2021 1'!N$5:N$857,MATCH($A360,('Atual 2021 1'!$Z$5:$Z$857),0))</f>
        <v>0</v>
      </c>
      <c r="Q360" s="54">
        <f>INDEX('Antigo 2020 2'!N$5:N$857,MATCH($A360,('Atual 2021 1'!$Z$5:$Z$857),0))</f>
        <v>0</v>
      </c>
      <c r="R360" s="50" t="str">
        <f>INDEX('Atual 2021 1'!O$5:O$857,MATCH($A360,('Atual 2021 1'!$Z$5:$Z$857),0))</f>
        <v>Não</v>
      </c>
      <c r="S360" s="54" t="str">
        <f>INDEX('Antigo 2020 2'!O$5:O$857,MATCH($A360,('Atual 2021 1'!$Z$5:$Z$857),0))</f>
        <v>Não</v>
      </c>
      <c r="T360" s="53" t="e">
        <f>INDEX('Atual 2021 1'!P$5:P$857,MATCH($A360,('Atual 2021 1'!$Z$5:$Z$857),0))</f>
        <v>#DIV/0!</v>
      </c>
      <c r="U360" s="55">
        <f>INDEX('Antigo 2020 2'!P$5:P$857,MATCH($A360,('Atual 2021 1'!$Z$5:$Z$857),0))</f>
        <v>4.6202049047736781E-5</v>
      </c>
    </row>
    <row r="361" spans="1:21">
      <c r="A361" s="16">
        <v>358</v>
      </c>
      <c r="B361" s="51">
        <f>INDEX('Atual 2021 1'!X$5:X$857,MATCH($A361,('Atual 2021 1'!$Z$5:$Z$857),0))</f>
        <v>0</v>
      </c>
      <c r="C361" s="57" t="str">
        <f>INDEX('Atual 2021 1'!A$5:A$857,MATCH($A361,('Atual 2021 1'!$Z$5:$Z$857),0))</f>
        <v>Ipiaçu</v>
      </c>
      <c r="D361" s="50">
        <f>INDEX('Atual 2021 1'!H$5:H$857,MATCH($A361,('Atual 2021 1'!$Z$5:$Z$857),0))</f>
        <v>132</v>
      </c>
      <c r="E361" s="54">
        <f>INDEX('Antigo 2020 2'!H$5:H$857,MATCH($A361,('Atual 2021 1'!$Z$5:$Z$857),0))</f>
        <v>132</v>
      </c>
      <c r="F361" s="50">
        <f>INDEX('Atual 2021 1'!I$5:I$857,MATCH($A361,('Atual 2021 1'!$Z$5:$Z$857),0))</f>
        <v>38</v>
      </c>
      <c r="G361" s="54">
        <f>INDEX('Antigo 2020 2'!I$5:I$857,MATCH($A361,('Atual 2021 1'!$Z$5:$Z$857),0))</f>
        <v>90</v>
      </c>
      <c r="H361" s="50">
        <f>INDEX('Atual 2021 1'!J$5:J$857,MATCH($A361,('Atual 2021 1'!$Z$5:$Z$857),0))</f>
        <v>0</v>
      </c>
      <c r="I361" s="54">
        <f>INDEX('Antigo 2020 2'!J$5:J$857,MATCH($A361,('Atual 2021 1'!$Z$5:$Z$857),0))</f>
        <v>0</v>
      </c>
      <c r="J361" s="50">
        <f>INDEX('Atual 2021 1'!K$5:K$857,MATCH($A361,('Atual 2021 1'!$Z$5:$Z$857),0))</f>
        <v>66</v>
      </c>
      <c r="K361" s="54">
        <f>INDEX('Antigo 2020 2'!K$5:K$857,MATCH($A361,('Atual 2021 1'!$Z$5:$Z$857),0))</f>
        <v>72</v>
      </c>
      <c r="L361" s="50">
        <f>INDEX('Atual 2021 1'!L$5:L$857,MATCH($A361,('Atual 2021 1'!$Z$5:$Z$857),0))</f>
        <v>0</v>
      </c>
      <c r="M361" s="54">
        <f>INDEX('Antigo 2020 2'!L$5:L$857,MATCH($A361,('Atual 2021 1'!$Z$5:$Z$857),0))</f>
        <v>0</v>
      </c>
      <c r="N361" s="50">
        <f>INDEX('Atual 2021 1'!M$5:M$857,MATCH($A361,('Atual 2021 1'!$Z$5:$Z$857),0))</f>
        <v>0</v>
      </c>
      <c r="O361" s="54">
        <f>INDEX('Antigo 2020 2'!M$5:M$857,MATCH($A361,('Atual 2021 1'!$Z$5:$Z$857),0))</f>
        <v>0</v>
      </c>
      <c r="P361" s="50">
        <f>INDEX('Atual 2021 1'!N$5:N$857,MATCH($A361,('Atual 2021 1'!$Z$5:$Z$857),0))</f>
        <v>2</v>
      </c>
      <c r="Q361" s="54">
        <f>INDEX('Antigo 2020 2'!N$5:N$857,MATCH($A361,('Atual 2021 1'!$Z$5:$Z$857),0))</f>
        <v>4</v>
      </c>
      <c r="R361" s="50" t="str">
        <f>INDEX('Atual 2021 1'!O$5:O$857,MATCH($A361,('Atual 2021 1'!$Z$5:$Z$857),0))</f>
        <v>Não</v>
      </c>
      <c r="S361" s="54" t="str">
        <f>INDEX('Antigo 2020 2'!O$5:O$857,MATCH($A361,('Atual 2021 1'!$Z$5:$Z$857),0))</f>
        <v>Não</v>
      </c>
      <c r="T361" s="53" t="e">
        <f>INDEX('Atual 2021 1'!P$5:P$857,MATCH($A361,('Atual 2021 1'!$Z$5:$Z$857),0))</f>
        <v>#DIV/0!</v>
      </c>
      <c r="U361" s="55">
        <f>INDEX('Antigo 2020 2'!P$5:P$857,MATCH($A361,('Atual 2021 1'!$Z$5:$Z$857),0))</f>
        <v>7.9605689640618611E-4</v>
      </c>
    </row>
    <row r="362" spans="1:21">
      <c r="A362" s="16">
        <v>359</v>
      </c>
      <c r="B362" s="51">
        <f>INDEX('Atual 2021 1'!X$5:X$857,MATCH($A362,('Atual 2021 1'!$Z$5:$Z$857),0))</f>
        <v>0</v>
      </c>
      <c r="C362" s="57" t="str">
        <f>INDEX('Atual 2021 1'!A$5:A$857,MATCH($A362,('Atual 2021 1'!$Z$5:$Z$857),0))</f>
        <v>Ipuiúna</v>
      </c>
      <c r="D362" s="50">
        <f>INDEX('Atual 2021 1'!H$5:H$857,MATCH($A362,('Atual 2021 1'!$Z$5:$Z$857),0))</f>
        <v>530</v>
      </c>
      <c r="E362" s="54">
        <f>INDEX('Antigo 2020 2'!H$5:H$857,MATCH($A362,('Atual 2021 1'!$Z$5:$Z$857),0))</f>
        <v>530</v>
      </c>
      <c r="F362" s="50">
        <f>INDEX('Atual 2021 1'!I$5:I$857,MATCH($A362,('Atual 2021 1'!$Z$5:$Z$857),0))</f>
        <v>0</v>
      </c>
      <c r="G362" s="54" t="str">
        <f>INDEX('Antigo 2020 2'!I$5:I$857,MATCH($A362,('Atual 2021 1'!$Z$5:$Z$857),0))</f>
        <v/>
      </c>
      <c r="H362" s="50">
        <f>INDEX('Atual 2021 1'!J$5:J$857,MATCH($A362,('Atual 2021 1'!$Z$5:$Z$857),0))</f>
        <v>0</v>
      </c>
      <c r="I362" s="54">
        <f>INDEX('Antigo 2020 2'!J$5:J$857,MATCH($A362,('Atual 2021 1'!$Z$5:$Z$857),0))</f>
        <v>40</v>
      </c>
      <c r="J362" s="50">
        <f>INDEX('Atual 2021 1'!K$5:K$857,MATCH($A362,('Atual 2021 1'!$Z$5:$Z$857),0))</f>
        <v>25</v>
      </c>
      <c r="K362" s="54">
        <f>INDEX('Antigo 2020 2'!K$5:K$857,MATCH($A362,('Atual 2021 1'!$Z$5:$Z$857),0))</f>
        <v>0</v>
      </c>
      <c r="L362" s="50">
        <f>INDEX('Atual 2021 1'!L$5:L$857,MATCH($A362,('Atual 2021 1'!$Z$5:$Z$857),0))</f>
        <v>0</v>
      </c>
      <c r="M362" s="54">
        <f>INDEX('Antigo 2020 2'!L$5:L$857,MATCH($A362,('Atual 2021 1'!$Z$5:$Z$857),0))</f>
        <v>0</v>
      </c>
      <c r="N362" s="50">
        <f>INDEX('Atual 2021 1'!M$5:M$857,MATCH($A362,('Atual 2021 1'!$Z$5:$Z$857),0))</f>
        <v>0</v>
      </c>
      <c r="O362" s="54">
        <f>INDEX('Antigo 2020 2'!M$5:M$857,MATCH($A362,('Atual 2021 1'!$Z$5:$Z$857),0))</f>
        <v>0</v>
      </c>
      <c r="P362" s="50">
        <f>INDEX('Atual 2021 1'!N$5:N$857,MATCH($A362,('Atual 2021 1'!$Z$5:$Z$857),0))</f>
        <v>5</v>
      </c>
      <c r="Q362" s="54">
        <f>INDEX('Antigo 2020 2'!N$5:N$857,MATCH($A362,('Atual 2021 1'!$Z$5:$Z$857),0))</f>
        <v>5</v>
      </c>
      <c r="R362" s="50" t="str">
        <f>INDEX('Atual 2021 1'!O$5:O$857,MATCH($A362,('Atual 2021 1'!$Z$5:$Z$857),0))</f>
        <v>Não</v>
      </c>
      <c r="S362" s="54" t="str">
        <f>INDEX('Antigo 2020 2'!O$5:O$857,MATCH($A362,('Atual 2021 1'!$Z$5:$Z$857),0))</f>
        <v>Não</v>
      </c>
      <c r="T362" s="53" t="e">
        <f>INDEX('Atual 2021 1'!P$5:P$857,MATCH($A362,('Atual 2021 1'!$Z$5:$Z$857),0))</f>
        <v>#DIV/0!</v>
      </c>
      <c r="U362" s="55">
        <f>INDEX('Antigo 2020 2'!P$5:P$857,MATCH($A362,('Atual 2021 1'!$Z$5:$Z$857),0))</f>
        <v>4.2209249897660786E-4</v>
      </c>
    </row>
    <row r="363" spans="1:21">
      <c r="A363" s="16">
        <v>360</v>
      </c>
      <c r="B363" s="51">
        <f>INDEX('Atual 2021 1'!X$5:X$857,MATCH($A363,('Atual 2021 1'!$Z$5:$Z$857),0))</f>
        <v>0</v>
      </c>
      <c r="C363" s="57" t="str">
        <f>INDEX('Atual 2021 1'!A$5:A$857,MATCH($A363,('Atual 2021 1'!$Z$5:$Z$857),0))</f>
        <v>Iraí de Minas</v>
      </c>
      <c r="D363" s="50">
        <f>INDEX('Atual 2021 1'!H$5:H$857,MATCH($A363,('Atual 2021 1'!$Z$5:$Z$857),0))</f>
        <v>630</v>
      </c>
      <c r="E363" s="54">
        <f>INDEX('Antigo 2020 2'!H$5:H$857,MATCH($A363,('Atual 2021 1'!$Z$5:$Z$857),0))</f>
        <v>630</v>
      </c>
      <c r="F363" s="50">
        <f>INDEX('Atual 2021 1'!I$5:I$857,MATCH($A363,('Atual 2021 1'!$Z$5:$Z$857),0))</f>
        <v>228</v>
      </c>
      <c r="G363" s="54">
        <f>INDEX('Antigo 2020 2'!I$5:I$857,MATCH($A363,('Atual 2021 1'!$Z$5:$Z$857),0))</f>
        <v>271</v>
      </c>
      <c r="H363" s="50">
        <f>INDEX('Atual 2021 1'!J$5:J$857,MATCH($A363,('Atual 2021 1'!$Z$5:$Z$857),0))</f>
        <v>0</v>
      </c>
      <c r="I363" s="54">
        <f>INDEX('Antigo 2020 2'!J$5:J$857,MATCH($A363,('Atual 2021 1'!$Z$5:$Z$857),0))</f>
        <v>0</v>
      </c>
      <c r="J363" s="50">
        <f>INDEX('Atual 2021 1'!K$5:K$857,MATCH($A363,('Atual 2021 1'!$Z$5:$Z$857),0))</f>
        <v>65</v>
      </c>
      <c r="K363" s="54">
        <f>INDEX('Antigo 2020 2'!K$5:K$857,MATCH($A363,('Atual 2021 1'!$Z$5:$Z$857),0))</f>
        <v>52</v>
      </c>
      <c r="L363" s="50">
        <f>INDEX('Atual 2021 1'!L$5:L$857,MATCH($A363,('Atual 2021 1'!$Z$5:$Z$857),0))</f>
        <v>0</v>
      </c>
      <c r="M363" s="54">
        <f>INDEX('Antigo 2020 2'!L$5:L$857,MATCH($A363,('Atual 2021 1'!$Z$5:$Z$857),0))</f>
        <v>0</v>
      </c>
      <c r="N363" s="50">
        <f>INDEX('Atual 2021 1'!M$5:M$857,MATCH($A363,('Atual 2021 1'!$Z$5:$Z$857),0))</f>
        <v>0</v>
      </c>
      <c r="O363" s="54">
        <f>INDEX('Antigo 2020 2'!M$5:M$857,MATCH($A363,('Atual 2021 1'!$Z$5:$Z$857),0))</f>
        <v>0</v>
      </c>
      <c r="P363" s="50">
        <f>INDEX('Atual 2021 1'!N$5:N$857,MATCH($A363,('Atual 2021 1'!$Z$5:$Z$857),0))</f>
        <v>0</v>
      </c>
      <c r="Q363" s="54">
        <f>INDEX('Antigo 2020 2'!N$5:N$857,MATCH($A363,('Atual 2021 1'!$Z$5:$Z$857),0))</f>
        <v>8</v>
      </c>
      <c r="R363" s="50" t="str">
        <f>INDEX('Atual 2021 1'!O$5:O$857,MATCH($A363,('Atual 2021 1'!$Z$5:$Z$857),0))</f>
        <v>Sim</v>
      </c>
      <c r="S363" s="54" t="str">
        <f>INDEX('Antigo 2020 2'!O$5:O$857,MATCH($A363,('Atual 2021 1'!$Z$5:$Z$857),0))</f>
        <v>Não</v>
      </c>
      <c r="T363" s="53" t="e">
        <f>INDEX('Atual 2021 1'!P$5:P$857,MATCH($A363,('Atual 2021 1'!$Z$5:$Z$857),0))</f>
        <v>#DIV/0!</v>
      </c>
      <c r="U363" s="55">
        <f>INDEX('Antigo 2020 2'!P$5:P$857,MATCH($A363,('Atual 2021 1'!$Z$5:$Z$857),0))</f>
        <v>8.3984855144728912E-4</v>
      </c>
    </row>
    <row r="364" spans="1:21">
      <c r="A364" s="16">
        <v>361</v>
      </c>
      <c r="B364" s="51">
        <f>INDEX('Atual 2021 1'!X$5:X$857,MATCH($A364,('Atual 2021 1'!$Z$5:$Z$857),0))</f>
        <v>0</v>
      </c>
      <c r="C364" s="57" t="str">
        <f>INDEX('Atual 2021 1'!A$5:A$857,MATCH($A364,('Atual 2021 1'!$Z$5:$Z$857),0))</f>
        <v>Itabira</v>
      </c>
      <c r="D364" s="50">
        <f>INDEX('Atual 2021 1'!H$5:H$857,MATCH($A364,('Atual 2021 1'!$Z$5:$Z$857),0))</f>
        <v>320</v>
      </c>
      <c r="E364" s="54">
        <f>INDEX('Antigo 2020 2'!H$5:H$857,MATCH($A364,('Atual 2021 1'!$Z$5:$Z$857),0))</f>
        <v>350</v>
      </c>
      <c r="F364" s="50">
        <f>INDEX('Atual 2021 1'!I$5:I$857,MATCH($A364,('Atual 2021 1'!$Z$5:$Z$857),0))</f>
        <v>58</v>
      </c>
      <c r="G364" s="54">
        <f>INDEX('Antigo 2020 2'!I$5:I$857,MATCH($A364,('Atual 2021 1'!$Z$5:$Z$857),0))</f>
        <v>212</v>
      </c>
      <c r="H364" s="50">
        <f>INDEX('Atual 2021 1'!J$5:J$857,MATCH($A364,('Atual 2021 1'!$Z$5:$Z$857),0))</f>
        <v>0</v>
      </c>
      <c r="I364" s="54">
        <f>INDEX('Antigo 2020 2'!J$5:J$857,MATCH($A364,('Atual 2021 1'!$Z$5:$Z$857),0))</f>
        <v>0</v>
      </c>
      <c r="J364" s="50">
        <f>INDEX('Atual 2021 1'!K$5:K$857,MATCH($A364,('Atual 2021 1'!$Z$5:$Z$857),0))</f>
        <v>10</v>
      </c>
      <c r="K364" s="54">
        <f>INDEX('Antigo 2020 2'!K$5:K$857,MATCH($A364,('Atual 2021 1'!$Z$5:$Z$857),0))</f>
        <v>0</v>
      </c>
      <c r="L364" s="50">
        <f>INDEX('Atual 2021 1'!L$5:L$857,MATCH($A364,('Atual 2021 1'!$Z$5:$Z$857),0))</f>
        <v>0</v>
      </c>
      <c r="M364" s="54">
        <f>INDEX('Antigo 2020 2'!L$5:L$857,MATCH($A364,('Atual 2021 1'!$Z$5:$Z$857),0))</f>
        <v>0</v>
      </c>
      <c r="N364" s="50">
        <f>INDEX('Atual 2021 1'!M$5:M$857,MATCH($A364,('Atual 2021 1'!$Z$5:$Z$857),0))</f>
        <v>0</v>
      </c>
      <c r="O364" s="54">
        <f>INDEX('Antigo 2020 2'!M$5:M$857,MATCH($A364,('Atual 2021 1'!$Z$5:$Z$857),0))</f>
        <v>0</v>
      </c>
      <c r="P364" s="50">
        <f>INDEX('Atual 2021 1'!N$5:N$857,MATCH($A364,('Atual 2021 1'!$Z$5:$Z$857),0))</f>
        <v>31</v>
      </c>
      <c r="Q364" s="54">
        <f>INDEX('Antigo 2020 2'!N$5:N$857,MATCH($A364,('Atual 2021 1'!$Z$5:$Z$857),0))</f>
        <v>30</v>
      </c>
      <c r="R364" s="50" t="str">
        <f>INDEX('Atual 2021 1'!O$5:O$857,MATCH($A364,('Atual 2021 1'!$Z$5:$Z$857),0))</f>
        <v>Sim</v>
      </c>
      <c r="S364" s="54" t="str">
        <f>INDEX('Antigo 2020 2'!O$5:O$857,MATCH($A364,('Atual 2021 1'!$Z$5:$Z$857),0))</f>
        <v>Sim</v>
      </c>
      <c r="T364" s="53" t="e">
        <f>INDEX('Atual 2021 1'!P$5:P$857,MATCH($A364,('Atual 2021 1'!$Z$5:$Z$857),0))</f>
        <v>#DIV/0!</v>
      </c>
      <c r="U364" s="55">
        <f>INDEX('Antigo 2020 2'!P$5:P$857,MATCH($A364,('Atual 2021 1'!$Z$5:$Z$857),0))</f>
        <v>7.027034440325946E-4</v>
      </c>
    </row>
    <row r="365" spans="1:21">
      <c r="A365" s="16">
        <v>362</v>
      </c>
      <c r="B365" s="51">
        <f>INDEX('Atual 2021 1'!X$5:X$857,MATCH($A365,('Atual 2021 1'!$Z$5:$Z$857),0))</f>
        <v>0</v>
      </c>
      <c r="C365" s="57" t="str">
        <f>INDEX('Atual 2021 1'!A$5:A$857,MATCH($A365,('Atual 2021 1'!$Z$5:$Z$857),0))</f>
        <v>Itabirinha</v>
      </c>
      <c r="D365" s="50">
        <f>INDEX('Atual 2021 1'!H$5:H$857,MATCH($A365,('Atual 2021 1'!$Z$5:$Z$857),0))</f>
        <v>630</v>
      </c>
      <c r="E365" s="54">
        <f>INDEX('Antigo 2020 2'!H$5:H$857,MATCH($A365,('Atual 2021 1'!$Z$5:$Z$857),0))</f>
        <v>630</v>
      </c>
      <c r="F365" s="50">
        <f>INDEX('Atual 2021 1'!I$5:I$857,MATCH($A365,('Atual 2021 1'!$Z$5:$Z$857),0))</f>
        <v>142</v>
      </c>
      <c r="G365" s="54">
        <f>INDEX('Antigo 2020 2'!I$5:I$857,MATCH($A365,('Atual 2021 1'!$Z$5:$Z$857),0))</f>
        <v>193</v>
      </c>
      <c r="H365" s="50">
        <f>INDEX('Atual 2021 1'!J$5:J$857,MATCH($A365,('Atual 2021 1'!$Z$5:$Z$857),0))</f>
        <v>0</v>
      </c>
      <c r="I365" s="54">
        <f>INDEX('Antigo 2020 2'!J$5:J$857,MATCH($A365,('Atual 2021 1'!$Z$5:$Z$857),0))</f>
        <v>0</v>
      </c>
      <c r="J365" s="50">
        <f>INDEX('Atual 2021 1'!K$5:K$857,MATCH($A365,('Atual 2021 1'!$Z$5:$Z$857),0))</f>
        <v>20</v>
      </c>
      <c r="K365" s="54">
        <f>INDEX('Antigo 2020 2'!K$5:K$857,MATCH($A365,('Atual 2021 1'!$Z$5:$Z$857),0))</f>
        <v>35</v>
      </c>
      <c r="L365" s="50">
        <f>INDEX('Atual 2021 1'!L$5:L$857,MATCH($A365,('Atual 2021 1'!$Z$5:$Z$857),0))</f>
        <v>5</v>
      </c>
      <c r="M365" s="54">
        <f>INDEX('Antigo 2020 2'!L$5:L$857,MATCH($A365,('Atual 2021 1'!$Z$5:$Z$857),0))</f>
        <v>0</v>
      </c>
      <c r="N365" s="50">
        <f>INDEX('Atual 2021 1'!M$5:M$857,MATCH($A365,('Atual 2021 1'!$Z$5:$Z$857),0))</f>
        <v>0</v>
      </c>
      <c r="O365" s="54">
        <f>INDEX('Antigo 2020 2'!M$5:M$857,MATCH($A365,('Atual 2021 1'!$Z$5:$Z$857),0))</f>
        <v>0</v>
      </c>
      <c r="P365" s="50">
        <f>INDEX('Atual 2021 1'!N$5:N$857,MATCH($A365,('Atual 2021 1'!$Z$5:$Z$857),0))</f>
        <v>4</v>
      </c>
      <c r="Q365" s="54">
        <f>INDEX('Antigo 2020 2'!N$5:N$857,MATCH($A365,('Atual 2021 1'!$Z$5:$Z$857),0))</f>
        <v>6</v>
      </c>
      <c r="R365" s="50" t="str">
        <f>INDEX('Atual 2021 1'!O$5:O$857,MATCH($A365,('Atual 2021 1'!$Z$5:$Z$857),0))</f>
        <v>Não</v>
      </c>
      <c r="S365" s="54" t="str">
        <f>INDEX('Antigo 2020 2'!O$5:O$857,MATCH($A365,('Atual 2021 1'!$Z$5:$Z$857),0))</f>
        <v>Não</v>
      </c>
      <c r="T365" s="53" t="e">
        <f>INDEX('Atual 2021 1'!P$5:P$857,MATCH($A365,('Atual 2021 1'!$Z$5:$Z$857),0))</f>
        <v>#DIV/0!</v>
      </c>
      <c r="U365" s="55">
        <f>INDEX('Antigo 2020 2'!P$5:P$857,MATCH($A365,('Atual 2021 1'!$Z$5:$Z$857),0))</f>
        <v>4.4704251892929085E-4</v>
      </c>
    </row>
    <row r="366" spans="1:21">
      <c r="A366" s="16">
        <v>363</v>
      </c>
      <c r="B366" s="51">
        <f>INDEX('Atual 2021 1'!X$5:X$857,MATCH($A366,('Atual 2021 1'!$Z$5:$Z$857),0))</f>
        <v>0</v>
      </c>
      <c r="C366" s="57" t="str">
        <f>INDEX('Atual 2021 1'!A$5:A$857,MATCH($A366,('Atual 2021 1'!$Z$5:$Z$857),0))</f>
        <v>Itabirito</v>
      </c>
      <c r="D366" s="50">
        <f>INDEX('Atual 2021 1'!H$5:H$857,MATCH($A366,('Atual 2021 1'!$Z$5:$Z$857),0))</f>
        <v>402</v>
      </c>
      <c r="E366" s="54">
        <f>INDEX('Antigo 2020 2'!H$5:H$857,MATCH($A366,('Atual 2021 1'!$Z$5:$Z$857),0))</f>
        <v>773</v>
      </c>
      <c r="F366" s="50">
        <f>INDEX('Atual 2021 1'!I$5:I$857,MATCH($A366,('Atual 2021 1'!$Z$5:$Z$857),0))</f>
        <v>61</v>
      </c>
      <c r="G366" s="54">
        <f>INDEX('Antigo 2020 2'!I$5:I$857,MATCH($A366,('Atual 2021 1'!$Z$5:$Z$857),0))</f>
        <v>115</v>
      </c>
      <c r="H366" s="50">
        <f>INDEX('Atual 2021 1'!J$5:J$857,MATCH($A366,('Atual 2021 1'!$Z$5:$Z$857),0))</f>
        <v>0</v>
      </c>
      <c r="I366" s="54">
        <f>INDEX('Antigo 2020 2'!J$5:J$857,MATCH($A366,('Atual 2021 1'!$Z$5:$Z$857),0))</f>
        <v>0</v>
      </c>
      <c r="J366" s="50">
        <f>INDEX('Atual 2021 1'!K$5:K$857,MATCH($A366,('Atual 2021 1'!$Z$5:$Z$857),0))</f>
        <v>30</v>
      </c>
      <c r="K366" s="54">
        <f>INDEX('Antigo 2020 2'!K$5:K$857,MATCH($A366,('Atual 2021 1'!$Z$5:$Z$857),0))</f>
        <v>25</v>
      </c>
      <c r="L366" s="50">
        <f>INDEX('Atual 2021 1'!L$5:L$857,MATCH($A366,('Atual 2021 1'!$Z$5:$Z$857),0))</f>
        <v>28</v>
      </c>
      <c r="M366" s="54">
        <f>INDEX('Antigo 2020 2'!L$5:L$857,MATCH($A366,('Atual 2021 1'!$Z$5:$Z$857),0))</f>
        <v>0</v>
      </c>
      <c r="N366" s="50">
        <f>INDEX('Atual 2021 1'!M$5:M$857,MATCH($A366,('Atual 2021 1'!$Z$5:$Z$857),0))</f>
        <v>30</v>
      </c>
      <c r="O366" s="54">
        <f>INDEX('Antigo 2020 2'!M$5:M$857,MATCH($A366,('Atual 2021 1'!$Z$5:$Z$857),0))</f>
        <v>10</v>
      </c>
      <c r="P366" s="50">
        <f>INDEX('Atual 2021 1'!N$5:N$857,MATCH($A366,('Atual 2021 1'!$Z$5:$Z$857),0))</f>
        <v>25</v>
      </c>
      <c r="Q366" s="54">
        <f>INDEX('Antigo 2020 2'!N$5:N$857,MATCH($A366,('Atual 2021 1'!$Z$5:$Z$857),0))</f>
        <v>25</v>
      </c>
      <c r="R366" s="50" t="str">
        <f>INDEX('Atual 2021 1'!O$5:O$857,MATCH($A366,('Atual 2021 1'!$Z$5:$Z$857),0))</f>
        <v>Sim</v>
      </c>
      <c r="S366" s="54" t="str">
        <f>INDEX('Antigo 2020 2'!O$5:O$857,MATCH($A366,('Atual 2021 1'!$Z$5:$Z$857),0))</f>
        <v>Sim</v>
      </c>
      <c r="T366" s="53" t="e">
        <f>INDEX('Atual 2021 1'!P$5:P$857,MATCH($A366,('Atual 2021 1'!$Z$5:$Z$857),0))</f>
        <v>#DIV/0!</v>
      </c>
      <c r="U366" s="55">
        <f>INDEX('Antigo 2020 2'!P$5:P$857,MATCH($A366,('Atual 2021 1'!$Z$5:$Z$857),0))</f>
        <v>5.7108543493365586E-4</v>
      </c>
    </row>
    <row r="367" spans="1:21">
      <c r="A367" s="16">
        <v>364</v>
      </c>
      <c r="B367" s="51">
        <f>INDEX('Atual 2021 1'!X$5:X$857,MATCH($A367,('Atual 2021 1'!$Z$5:$Z$857),0))</f>
        <v>0</v>
      </c>
      <c r="C367" s="57" t="str">
        <f>INDEX('Atual 2021 1'!A$5:A$857,MATCH($A367,('Atual 2021 1'!$Z$5:$Z$857),0))</f>
        <v>Itacambira</v>
      </c>
      <c r="D367" s="50">
        <f>INDEX('Atual 2021 1'!H$5:H$857,MATCH($A367,('Atual 2021 1'!$Z$5:$Z$857),0))</f>
        <v>800</v>
      </c>
      <c r="E367" s="54">
        <f>INDEX('Antigo 2020 2'!H$5:H$857,MATCH($A367,('Atual 2021 1'!$Z$5:$Z$857),0))</f>
        <v>920</v>
      </c>
      <c r="F367" s="50">
        <f>INDEX('Atual 2021 1'!I$5:I$857,MATCH($A367,('Atual 2021 1'!$Z$5:$Z$857),0))</f>
        <v>450</v>
      </c>
      <c r="G367" s="54">
        <f>INDEX('Antigo 2020 2'!I$5:I$857,MATCH($A367,('Atual 2021 1'!$Z$5:$Z$857),0))</f>
        <v>825</v>
      </c>
      <c r="H367" s="50">
        <f>INDEX('Atual 2021 1'!J$5:J$857,MATCH($A367,('Atual 2021 1'!$Z$5:$Z$857),0))</f>
        <v>0</v>
      </c>
      <c r="I367" s="54">
        <f>INDEX('Antigo 2020 2'!J$5:J$857,MATCH($A367,('Atual 2021 1'!$Z$5:$Z$857),0))</f>
        <v>0</v>
      </c>
      <c r="J367" s="50">
        <f>INDEX('Atual 2021 1'!K$5:K$857,MATCH($A367,('Atual 2021 1'!$Z$5:$Z$857),0))</f>
        <v>220</v>
      </c>
      <c r="K367" s="54">
        <f>INDEX('Antigo 2020 2'!K$5:K$857,MATCH($A367,('Atual 2021 1'!$Z$5:$Z$857),0))</f>
        <v>220</v>
      </c>
      <c r="L367" s="50">
        <f>INDEX('Atual 2021 1'!L$5:L$857,MATCH($A367,('Atual 2021 1'!$Z$5:$Z$857),0))</f>
        <v>800</v>
      </c>
      <c r="M367" s="54">
        <f>INDEX('Antigo 2020 2'!L$5:L$857,MATCH($A367,('Atual 2021 1'!$Z$5:$Z$857),0))</f>
        <v>800</v>
      </c>
      <c r="N367" s="50">
        <f>INDEX('Atual 2021 1'!M$5:M$857,MATCH($A367,('Atual 2021 1'!$Z$5:$Z$857),0))</f>
        <v>45</v>
      </c>
      <c r="O367" s="54">
        <f>INDEX('Antigo 2020 2'!M$5:M$857,MATCH($A367,('Atual 2021 1'!$Z$5:$Z$857),0))</f>
        <v>45</v>
      </c>
      <c r="P367" s="50">
        <f>INDEX('Atual 2021 1'!N$5:N$857,MATCH($A367,('Atual 2021 1'!$Z$5:$Z$857),0))</f>
        <v>35</v>
      </c>
      <c r="Q367" s="54">
        <f>INDEX('Antigo 2020 2'!N$5:N$857,MATCH($A367,('Atual 2021 1'!$Z$5:$Z$857),0))</f>
        <v>35</v>
      </c>
      <c r="R367" s="50" t="str">
        <f>INDEX('Atual 2021 1'!O$5:O$857,MATCH($A367,('Atual 2021 1'!$Z$5:$Z$857),0))</f>
        <v>Sim</v>
      </c>
      <c r="S367" s="54" t="str">
        <f>INDEX('Antigo 2020 2'!O$5:O$857,MATCH($A367,('Atual 2021 1'!$Z$5:$Z$857),0))</f>
        <v>Sim</v>
      </c>
      <c r="T367" s="53" t="e">
        <f>INDEX('Atual 2021 1'!P$5:P$857,MATCH($A367,('Atual 2021 1'!$Z$5:$Z$857),0))</f>
        <v>#DIV/0!</v>
      </c>
      <c r="U367" s="55">
        <f>INDEX('Antigo 2020 2'!P$5:P$857,MATCH($A367,('Atual 2021 1'!$Z$5:$Z$857),0))</f>
        <v>2.0856663499441252E-3</v>
      </c>
    </row>
    <row r="368" spans="1:21">
      <c r="A368" s="16">
        <v>365</v>
      </c>
      <c r="B368" s="51">
        <f>INDEX('Atual 2021 1'!X$5:X$857,MATCH($A368,('Atual 2021 1'!$Z$5:$Z$857),0))</f>
        <v>0</v>
      </c>
      <c r="C368" s="57" t="str">
        <f>INDEX('Atual 2021 1'!A$5:A$857,MATCH($A368,('Atual 2021 1'!$Z$5:$Z$857),0))</f>
        <v>Itacarambi</v>
      </c>
      <c r="D368" s="50">
        <f>INDEX('Atual 2021 1'!H$5:H$857,MATCH($A368,('Atual 2021 1'!$Z$5:$Z$857),0))</f>
        <v>4688</v>
      </c>
      <c r="E368" s="54">
        <f>INDEX('Antigo 2020 2'!H$5:H$857,MATCH($A368,('Atual 2021 1'!$Z$5:$Z$857),0))</f>
        <v>4682</v>
      </c>
      <c r="F368" s="50">
        <f>INDEX('Atual 2021 1'!I$5:I$857,MATCH($A368,('Atual 2021 1'!$Z$5:$Z$857),0))</f>
        <v>774</v>
      </c>
      <c r="G368" s="54">
        <f>INDEX('Antigo 2020 2'!I$5:I$857,MATCH($A368,('Atual 2021 1'!$Z$5:$Z$857),0))</f>
        <v>628</v>
      </c>
      <c r="H368" s="50">
        <f>INDEX('Atual 2021 1'!J$5:J$857,MATCH($A368,('Atual 2021 1'!$Z$5:$Z$857),0))</f>
        <v>0</v>
      </c>
      <c r="I368" s="54">
        <f>INDEX('Antigo 2020 2'!J$5:J$857,MATCH($A368,('Atual 2021 1'!$Z$5:$Z$857),0))</f>
        <v>0</v>
      </c>
      <c r="J368" s="50">
        <f>INDEX('Atual 2021 1'!K$5:K$857,MATCH($A368,('Atual 2021 1'!$Z$5:$Z$857),0))</f>
        <v>0</v>
      </c>
      <c r="K368" s="54">
        <f>INDEX('Antigo 2020 2'!K$5:K$857,MATCH($A368,('Atual 2021 1'!$Z$5:$Z$857),0))</f>
        <v>50</v>
      </c>
      <c r="L368" s="50">
        <f>INDEX('Atual 2021 1'!L$5:L$857,MATCH($A368,('Atual 2021 1'!$Z$5:$Z$857),0))</f>
        <v>30</v>
      </c>
      <c r="M368" s="54">
        <f>INDEX('Antigo 2020 2'!L$5:L$857,MATCH($A368,('Atual 2021 1'!$Z$5:$Z$857),0))</f>
        <v>0</v>
      </c>
      <c r="N368" s="50">
        <f>INDEX('Atual 2021 1'!M$5:M$857,MATCH($A368,('Atual 2021 1'!$Z$5:$Z$857),0))</f>
        <v>0</v>
      </c>
      <c r="O368" s="54">
        <f>INDEX('Antigo 2020 2'!M$5:M$857,MATCH($A368,('Atual 2021 1'!$Z$5:$Z$857),0))</f>
        <v>0</v>
      </c>
      <c r="P368" s="50">
        <f>INDEX('Atual 2021 1'!N$5:N$857,MATCH($A368,('Atual 2021 1'!$Z$5:$Z$857),0))</f>
        <v>200</v>
      </c>
      <c r="Q368" s="54">
        <f>INDEX('Antigo 2020 2'!N$5:N$857,MATCH($A368,('Atual 2021 1'!$Z$5:$Z$857),0))</f>
        <v>200</v>
      </c>
      <c r="R368" s="50" t="str">
        <f>INDEX('Atual 2021 1'!O$5:O$857,MATCH($A368,('Atual 2021 1'!$Z$5:$Z$857),0))</f>
        <v>Sim</v>
      </c>
      <c r="S368" s="54" t="str">
        <f>INDEX('Antigo 2020 2'!O$5:O$857,MATCH($A368,('Atual 2021 1'!$Z$5:$Z$857),0))</f>
        <v>Sim</v>
      </c>
      <c r="T368" s="53" t="e">
        <f>INDEX('Atual 2021 1'!P$5:P$857,MATCH($A368,('Atual 2021 1'!$Z$5:$Z$857),0))</f>
        <v>#DIV/0!</v>
      </c>
      <c r="U368" s="55">
        <f>INDEX('Antigo 2020 2'!P$5:P$857,MATCH($A368,('Atual 2021 1'!$Z$5:$Z$857),0))</f>
        <v>2.3209687429453264E-3</v>
      </c>
    </row>
    <row r="369" spans="1:21">
      <c r="A369" s="16">
        <v>366</v>
      </c>
      <c r="B369" s="51">
        <f>INDEX('Atual 2021 1'!X$5:X$857,MATCH($A369,('Atual 2021 1'!$Z$5:$Z$857),0))</f>
        <v>0</v>
      </c>
      <c r="C369" s="57" t="str">
        <f>INDEX('Atual 2021 1'!A$5:A$857,MATCH($A369,('Atual 2021 1'!$Z$5:$Z$857),0))</f>
        <v>Itaguara</v>
      </c>
      <c r="D369" s="50">
        <f>INDEX('Atual 2021 1'!H$5:H$857,MATCH($A369,('Atual 2021 1'!$Z$5:$Z$857),0))</f>
        <v>1450</v>
      </c>
      <c r="E369" s="54">
        <f>INDEX('Antigo 2020 2'!H$5:H$857,MATCH($A369,('Atual 2021 1'!$Z$5:$Z$857),0))</f>
        <v>1450</v>
      </c>
      <c r="F369" s="50">
        <f>INDEX('Atual 2021 1'!I$5:I$857,MATCH($A369,('Atual 2021 1'!$Z$5:$Z$857),0))</f>
        <v>218</v>
      </c>
      <c r="G369" s="54">
        <f>INDEX('Antigo 2020 2'!I$5:I$857,MATCH($A369,('Atual 2021 1'!$Z$5:$Z$857),0))</f>
        <v>398</v>
      </c>
      <c r="H369" s="50">
        <f>INDEX('Atual 2021 1'!J$5:J$857,MATCH($A369,('Atual 2021 1'!$Z$5:$Z$857),0))</f>
        <v>0</v>
      </c>
      <c r="I369" s="54">
        <f>INDEX('Antigo 2020 2'!J$5:J$857,MATCH($A369,('Atual 2021 1'!$Z$5:$Z$857),0))</f>
        <v>0</v>
      </c>
      <c r="J369" s="50">
        <f>INDEX('Atual 2021 1'!K$5:K$857,MATCH($A369,('Atual 2021 1'!$Z$5:$Z$857),0))</f>
        <v>35</v>
      </c>
      <c r="K369" s="54">
        <f>INDEX('Antigo 2020 2'!K$5:K$857,MATCH($A369,('Atual 2021 1'!$Z$5:$Z$857),0))</f>
        <v>145</v>
      </c>
      <c r="L369" s="50">
        <f>INDEX('Atual 2021 1'!L$5:L$857,MATCH($A369,('Atual 2021 1'!$Z$5:$Z$857),0))</f>
        <v>30</v>
      </c>
      <c r="M369" s="54">
        <f>INDEX('Antigo 2020 2'!L$5:L$857,MATCH($A369,('Atual 2021 1'!$Z$5:$Z$857),0))</f>
        <v>70</v>
      </c>
      <c r="N369" s="50">
        <f>INDEX('Atual 2021 1'!M$5:M$857,MATCH($A369,('Atual 2021 1'!$Z$5:$Z$857),0))</f>
        <v>0</v>
      </c>
      <c r="O369" s="54">
        <f>INDEX('Antigo 2020 2'!M$5:M$857,MATCH($A369,('Atual 2021 1'!$Z$5:$Z$857),0))</f>
        <v>175</v>
      </c>
      <c r="P369" s="50">
        <f>INDEX('Atual 2021 1'!N$5:N$857,MATCH($A369,('Atual 2021 1'!$Z$5:$Z$857),0))</f>
        <v>13</v>
      </c>
      <c r="Q369" s="54">
        <f>INDEX('Antigo 2020 2'!N$5:N$857,MATCH($A369,('Atual 2021 1'!$Z$5:$Z$857),0))</f>
        <v>10</v>
      </c>
      <c r="R369" s="50" t="str">
        <f>INDEX('Atual 2021 1'!O$5:O$857,MATCH($A369,('Atual 2021 1'!$Z$5:$Z$857),0))</f>
        <v>Sim</v>
      </c>
      <c r="S369" s="54" t="str">
        <f>INDEX('Antigo 2020 2'!O$5:O$857,MATCH($A369,('Atual 2021 1'!$Z$5:$Z$857),0))</f>
        <v>Sim</v>
      </c>
      <c r="T369" s="53" t="e">
        <f>INDEX('Atual 2021 1'!P$5:P$857,MATCH($A369,('Atual 2021 1'!$Z$5:$Z$857),0))</f>
        <v>#DIV/0!</v>
      </c>
      <c r="U369" s="55">
        <f>INDEX('Antigo 2020 2'!P$5:P$857,MATCH($A369,('Atual 2021 1'!$Z$5:$Z$857),0))</f>
        <v>1.0848942320772609E-3</v>
      </c>
    </row>
    <row r="370" spans="1:21">
      <c r="A370" s="16">
        <v>367</v>
      </c>
      <c r="B370" s="51">
        <f>INDEX('Atual 2021 1'!X$5:X$857,MATCH($A370,('Atual 2021 1'!$Z$5:$Z$857),0))</f>
        <v>0</v>
      </c>
      <c r="C370" s="57" t="str">
        <f>INDEX('Atual 2021 1'!A$5:A$857,MATCH($A370,('Atual 2021 1'!$Z$5:$Z$857),0))</f>
        <v>Itaipé</v>
      </c>
      <c r="D370" s="50">
        <f>INDEX('Atual 2021 1'!H$5:H$857,MATCH($A370,('Atual 2021 1'!$Z$5:$Z$857),0))</f>
        <v>2950</v>
      </c>
      <c r="E370" s="54">
        <f>INDEX('Antigo 2020 2'!H$5:H$857,MATCH($A370,('Atual 2021 1'!$Z$5:$Z$857),0))</f>
        <v>2950</v>
      </c>
      <c r="F370" s="50">
        <f>INDEX('Atual 2021 1'!I$5:I$857,MATCH($A370,('Atual 2021 1'!$Z$5:$Z$857),0))</f>
        <v>394</v>
      </c>
      <c r="G370" s="54">
        <f>INDEX('Antigo 2020 2'!I$5:I$857,MATCH($A370,('Atual 2021 1'!$Z$5:$Z$857),0))</f>
        <v>528</v>
      </c>
      <c r="H370" s="50">
        <f>INDEX('Atual 2021 1'!J$5:J$857,MATCH($A370,('Atual 2021 1'!$Z$5:$Z$857),0))</f>
        <v>0</v>
      </c>
      <c r="I370" s="54">
        <f>INDEX('Antigo 2020 2'!J$5:J$857,MATCH($A370,('Atual 2021 1'!$Z$5:$Z$857),0))</f>
        <v>0</v>
      </c>
      <c r="J370" s="50">
        <f>INDEX('Atual 2021 1'!K$5:K$857,MATCH($A370,('Atual 2021 1'!$Z$5:$Z$857),0))</f>
        <v>142</v>
      </c>
      <c r="K370" s="54">
        <f>INDEX('Antigo 2020 2'!K$5:K$857,MATCH($A370,('Atual 2021 1'!$Z$5:$Z$857),0))</f>
        <v>39</v>
      </c>
      <c r="L370" s="50">
        <f>INDEX('Atual 2021 1'!L$5:L$857,MATCH($A370,('Atual 2021 1'!$Z$5:$Z$857),0))</f>
        <v>0</v>
      </c>
      <c r="M370" s="54">
        <f>INDEX('Antigo 2020 2'!L$5:L$857,MATCH($A370,('Atual 2021 1'!$Z$5:$Z$857),0))</f>
        <v>0</v>
      </c>
      <c r="N370" s="50">
        <f>INDEX('Atual 2021 1'!M$5:M$857,MATCH($A370,('Atual 2021 1'!$Z$5:$Z$857),0))</f>
        <v>0</v>
      </c>
      <c r="O370" s="54">
        <f>INDEX('Antigo 2020 2'!M$5:M$857,MATCH($A370,('Atual 2021 1'!$Z$5:$Z$857),0))</f>
        <v>0</v>
      </c>
      <c r="P370" s="50">
        <f>INDEX('Atual 2021 1'!N$5:N$857,MATCH($A370,('Atual 2021 1'!$Z$5:$Z$857),0))</f>
        <v>136</v>
      </c>
      <c r="Q370" s="54">
        <f>INDEX('Antigo 2020 2'!N$5:N$857,MATCH($A370,('Atual 2021 1'!$Z$5:$Z$857),0))</f>
        <v>81</v>
      </c>
      <c r="R370" s="50" t="str">
        <f>INDEX('Atual 2021 1'!O$5:O$857,MATCH($A370,('Atual 2021 1'!$Z$5:$Z$857),0))</f>
        <v>Sim</v>
      </c>
      <c r="S370" s="54" t="str">
        <f>INDEX('Antigo 2020 2'!O$5:O$857,MATCH($A370,('Atual 2021 1'!$Z$5:$Z$857),0))</f>
        <v>Sim</v>
      </c>
      <c r="T370" s="53" t="e">
        <f>INDEX('Atual 2021 1'!P$5:P$857,MATCH($A370,('Atual 2021 1'!$Z$5:$Z$857),0))</f>
        <v>#DIV/0!</v>
      </c>
      <c r="U370" s="55">
        <f>INDEX('Antigo 2020 2'!P$5:P$857,MATCH($A370,('Atual 2021 1'!$Z$5:$Z$857),0))</f>
        <v>1.6325589090276434E-3</v>
      </c>
    </row>
    <row r="371" spans="1:21">
      <c r="A371" s="16">
        <v>368</v>
      </c>
      <c r="B371" s="51">
        <f>INDEX('Atual 2021 1'!X$5:X$857,MATCH($A371,('Atual 2021 1'!$Z$5:$Z$857),0))</f>
        <v>0</v>
      </c>
      <c r="C371" s="57" t="str">
        <f>INDEX('Atual 2021 1'!A$5:A$857,MATCH($A371,('Atual 2021 1'!$Z$5:$Z$857),0))</f>
        <v>Itajubá</v>
      </c>
      <c r="D371" s="50">
        <f>INDEX('Atual 2021 1'!H$5:H$857,MATCH($A371,('Atual 2021 1'!$Z$5:$Z$857),0))</f>
        <v>610</v>
      </c>
      <c r="E371" s="54">
        <f>INDEX('Antigo 2020 2'!H$5:H$857,MATCH($A371,('Atual 2021 1'!$Z$5:$Z$857),0))</f>
        <v>610</v>
      </c>
      <c r="F371" s="50">
        <f>INDEX('Atual 2021 1'!I$5:I$857,MATCH($A371,('Atual 2021 1'!$Z$5:$Z$857),0))</f>
        <v>18</v>
      </c>
      <c r="G371" s="54">
        <f>INDEX('Antigo 2020 2'!I$5:I$857,MATCH($A371,('Atual 2021 1'!$Z$5:$Z$857),0))</f>
        <v>72</v>
      </c>
      <c r="H371" s="50">
        <f>INDEX('Atual 2021 1'!J$5:J$857,MATCH($A371,('Atual 2021 1'!$Z$5:$Z$857),0))</f>
        <v>0</v>
      </c>
      <c r="I371" s="54">
        <f>INDEX('Antigo 2020 2'!J$5:J$857,MATCH($A371,('Atual 2021 1'!$Z$5:$Z$857),0))</f>
        <v>0</v>
      </c>
      <c r="J371" s="50">
        <f>INDEX('Atual 2021 1'!K$5:K$857,MATCH($A371,('Atual 2021 1'!$Z$5:$Z$857),0))</f>
        <v>149</v>
      </c>
      <c r="K371" s="54">
        <f>INDEX('Antigo 2020 2'!K$5:K$857,MATCH($A371,('Atual 2021 1'!$Z$5:$Z$857),0))</f>
        <v>30</v>
      </c>
      <c r="L371" s="50">
        <f>INDEX('Atual 2021 1'!L$5:L$857,MATCH($A371,('Atual 2021 1'!$Z$5:$Z$857),0))</f>
        <v>69</v>
      </c>
      <c r="M371" s="54">
        <f>INDEX('Antigo 2020 2'!L$5:L$857,MATCH($A371,('Atual 2021 1'!$Z$5:$Z$857),0))</f>
        <v>0</v>
      </c>
      <c r="N371" s="50">
        <f>INDEX('Atual 2021 1'!M$5:M$857,MATCH($A371,('Atual 2021 1'!$Z$5:$Z$857),0))</f>
        <v>0</v>
      </c>
      <c r="O371" s="54">
        <f>INDEX('Antigo 2020 2'!M$5:M$857,MATCH($A371,('Atual 2021 1'!$Z$5:$Z$857),0))</f>
        <v>10</v>
      </c>
      <c r="P371" s="50">
        <f>INDEX('Atual 2021 1'!N$5:N$857,MATCH($A371,('Atual 2021 1'!$Z$5:$Z$857),0))</f>
        <v>255</v>
      </c>
      <c r="Q371" s="54">
        <f>INDEX('Antigo 2020 2'!N$5:N$857,MATCH($A371,('Atual 2021 1'!$Z$5:$Z$857),0))</f>
        <v>500</v>
      </c>
      <c r="R371" s="50" t="str">
        <f>INDEX('Atual 2021 1'!O$5:O$857,MATCH($A371,('Atual 2021 1'!$Z$5:$Z$857),0))</f>
        <v>Sim</v>
      </c>
      <c r="S371" s="54" t="str">
        <f>INDEX('Antigo 2020 2'!O$5:O$857,MATCH($A371,('Atual 2021 1'!$Z$5:$Z$857),0))</f>
        <v>Sim</v>
      </c>
      <c r="T371" s="53" t="e">
        <f>INDEX('Atual 2021 1'!P$5:P$857,MATCH($A371,('Atual 2021 1'!$Z$5:$Z$857),0))</f>
        <v>#DIV/0!</v>
      </c>
      <c r="U371" s="55">
        <f>INDEX('Antigo 2020 2'!P$5:P$857,MATCH($A371,('Atual 2021 1'!$Z$5:$Z$857),0))</f>
        <v>9.6516335065878868E-4</v>
      </c>
    </row>
    <row r="372" spans="1:21">
      <c r="A372" s="16">
        <v>369</v>
      </c>
      <c r="B372" s="51">
        <f>INDEX('Atual 2021 1'!X$5:X$857,MATCH($A372,('Atual 2021 1'!$Z$5:$Z$857),0))</f>
        <v>0</v>
      </c>
      <c r="C372" s="57" t="str">
        <f>INDEX('Atual 2021 1'!A$5:A$857,MATCH($A372,('Atual 2021 1'!$Z$5:$Z$857),0))</f>
        <v>Itamarandiba</v>
      </c>
      <c r="D372" s="50">
        <f>INDEX('Atual 2021 1'!H$5:H$857,MATCH($A372,('Atual 2021 1'!$Z$5:$Z$857),0))</f>
        <v>3500</v>
      </c>
      <c r="E372" s="54">
        <f>INDEX('Antigo 2020 2'!H$5:H$857,MATCH($A372,('Atual 2021 1'!$Z$5:$Z$857),0))</f>
        <v>3500</v>
      </c>
      <c r="F372" s="50">
        <f>INDEX('Atual 2021 1'!I$5:I$857,MATCH($A372,('Atual 2021 1'!$Z$5:$Z$857),0))</f>
        <v>317</v>
      </c>
      <c r="G372" s="54">
        <f>INDEX('Antigo 2020 2'!I$5:I$857,MATCH($A372,('Atual 2021 1'!$Z$5:$Z$857),0))</f>
        <v>772</v>
      </c>
      <c r="H372" s="50">
        <f>INDEX('Atual 2021 1'!J$5:J$857,MATCH($A372,('Atual 2021 1'!$Z$5:$Z$857),0))</f>
        <v>0</v>
      </c>
      <c r="I372" s="54">
        <f>INDEX('Antigo 2020 2'!J$5:J$857,MATCH($A372,('Atual 2021 1'!$Z$5:$Z$857),0))</f>
        <v>0</v>
      </c>
      <c r="J372" s="50">
        <f>INDEX('Atual 2021 1'!K$5:K$857,MATCH($A372,('Atual 2021 1'!$Z$5:$Z$857),0))</f>
        <v>80</v>
      </c>
      <c r="K372" s="54">
        <f>INDEX('Antigo 2020 2'!K$5:K$857,MATCH($A372,('Atual 2021 1'!$Z$5:$Z$857),0))</f>
        <v>280</v>
      </c>
      <c r="L372" s="50">
        <f>INDEX('Atual 2021 1'!L$5:L$857,MATCH($A372,('Atual 2021 1'!$Z$5:$Z$857),0))</f>
        <v>120</v>
      </c>
      <c r="M372" s="54">
        <f>INDEX('Antigo 2020 2'!L$5:L$857,MATCH($A372,('Atual 2021 1'!$Z$5:$Z$857),0))</f>
        <v>450</v>
      </c>
      <c r="N372" s="50">
        <f>INDEX('Atual 2021 1'!M$5:M$857,MATCH($A372,('Atual 2021 1'!$Z$5:$Z$857),0))</f>
        <v>0</v>
      </c>
      <c r="O372" s="54">
        <f>INDEX('Antigo 2020 2'!M$5:M$857,MATCH($A372,('Atual 2021 1'!$Z$5:$Z$857),0))</f>
        <v>0</v>
      </c>
      <c r="P372" s="50">
        <f>INDEX('Atual 2021 1'!N$5:N$857,MATCH($A372,('Atual 2021 1'!$Z$5:$Z$857),0))</f>
        <v>220</v>
      </c>
      <c r="Q372" s="54">
        <f>INDEX('Antigo 2020 2'!N$5:N$857,MATCH($A372,('Atual 2021 1'!$Z$5:$Z$857),0))</f>
        <v>200</v>
      </c>
      <c r="R372" s="50" t="str">
        <f>INDEX('Atual 2021 1'!O$5:O$857,MATCH($A372,('Atual 2021 1'!$Z$5:$Z$857),0))</f>
        <v>Sim</v>
      </c>
      <c r="S372" s="54" t="str">
        <f>INDEX('Antigo 2020 2'!O$5:O$857,MATCH($A372,('Atual 2021 1'!$Z$5:$Z$857),0))</f>
        <v>Sim</v>
      </c>
      <c r="T372" s="53" t="e">
        <f>INDEX('Atual 2021 1'!P$5:P$857,MATCH($A372,('Atual 2021 1'!$Z$5:$Z$857),0))</f>
        <v>#DIV/0!</v>
      </c>
      <c r="U372" s="55">
        <f>INDEX('Antigo 2020 2'!P$5:P$857,MATCH($A372,('Atual 2021 1'!$Z$5:$Z$857),0))</f>
        <v>4.717839718836981E-3</v>
      </c>
    </row>
    <row r="373" spans="1:21">
      <c r="A373" s="16">
        <v>370</v>
      </c>
      <c r="B373" s="51">
        <f>INDEX('Atual 2021 1'!X$5:X$857,MATCH($A373,('Atual 2021 1'!$Z$5:$Z$857),0))</f>
        <v>0</v>
      </c>
      <c r="C373" s="57" t="str">
        <f>INDEX('Atual 2021 1'!A$5:A$857,MATCH($A373,('Atual 2021 1'!$Z$5:$Z$857),0))</f>
        <v>Itamarati de Minas</v>
      </c>
      <c r="D373" s="50">
        <f>INDEX('Atual 2021 1'!H$5:H$857,MATCH($A373,('Atual 2021 1'!$Z$5:$Z$857),0))</f>
        <v>463</v>
      </c>
      <c r="E373" s="54">
        <f>INDEX('Antigo 2020 2'!H$5:H$857,MATCH($A373,('Atual 2021 1'!$Z$5:$Z$857),0))</f>
        <v>400</v>
      </c>
      <c r="F373" s="50">
        <f>INDEX('Atual 2021 1'!I$5:I$857,MATCH($A373,('Atual 2021 1'!$Z$5:$Z$857),0))</f>
        <v>156</v>
      </c>
      <c r="G373" s="54">
        <f>INDEX('Antigo 2020 2'!I$5:I$857,MATCH($A373,('Atual 2021 1'!$Z$5:$Z$857),0))</f>
        <v>365</v>
      </c>
      <c r="H373" s="50">
        <f>INDEX('Atual 2021 1'!J$5:J$857,MATCH($A373,('Atual 2021 1'!$Z$5:$Z$857),0))</f>
        <v>32</v>
      </c>
      <c r="I373" s="54">
        <f>INDEX('Antigo 2020 2'!J$5:J$857,MATCH($A373,('Atual 2021 1'!$Z$5:$Z$857),0))</f>
        <v>0</v>
      </c>
      <c r="J373" s="50">
        <f>INDEX('Atual 2021 1'!K$5:K$857,MATCH($A373,('Atual 2021 1'!$Z$5:$Z$857),0))</f>
        <v>8</v>
      </c>
      <c r="K373" s="54">
        <f>INDEX('Antigo 2020 2'!K$5:K$857,MATCH($A373,('Atual 2021 1'!$Z$5:$Z$857),0))</f>
        <v>22</v>
      </c>
      <c r="L373" s="50">
        <f>INDEX('Atual 2021 1'!L$5:L$857,MATCH($A373,('Atual 2021 1'!$Z$5:$Z$857),0))</f>
        <v>0</v>
      </c>
      <c r="M373" s="54">
        <f>INDEX('Antigo 2020 2'!L$5:L$857,MATCH($A373,('Atual 2021 1'!$Z$5:$Z$857),0))</f>
        <v>0</v>
      </c>
      <c r="N373" s="50">
        <f>INDEX('Atual 2021 1'!M$5:M$857,MATCH($A373,('Atual 2021 1'!$Z$5:$Z$857),0))</f>
        <v>15</v>
      </c>
      <c r="O373" s="54">
        <f>INDEX('Antigo 2020 2'!M$5:M$857,MATCH($A373,('Atual 2021 1'!$Z$5:$Z$857),0))</f>
        <v>47</v>
      </c>
      <c r="P373" s="50">
        <f>INDEX('Atual 2021 1'!N$5:N$857,MATCH($A373,('Atual 2021 1'!$Z$5:$Z$857),0))</f>
        <v>9</v>
      </c>
      <c r="Q373" s="54">
        <f>INDEX('Antigo 2020 2'!N$5:N$857,MATCH($A373,('Atual 2021 1'!$Z$5:$Z$857),0))</f>
        <v>14</v>
      </c>
      <c r="R373" s="50" t="str">
        <f>INDEX('Atual 2021 1'!O$5:O$857,MATCH($A373,('Atual 2021 1'!$Z$5:$Z$857),0))</f>
        <v>Não</v>
      </c>
      <c r="S373" s="54" t="str">
        <f>INDEX('Antigo 2020 2'!O$5:O$857,MATCH($A373,('Atual 2021 1'!$Z$5:$Z$857),0))</f>
        <v>Não</v>
      </c>
      <c r="T373" s="53" t="e">
        <f>INDEX('Atual 2021 1'!P$5:P$857,MATCH($A373,('Atual 2021 1'!$Z$5:$Z$857),0))</f>
        <v>#DIV/0!</v>
      </c>
      <c r="U373" s="55">
        <f>INDEX('Antigo 2020 2'!P$5:P$857,MATCH($A373,('Atual 2021 1'!$Z$5:$Z$857),0))</f>
        <v>5.8033326447646388E-4</v>
      </c>
    </row>
    <row r="374" spans="1:21">
      <c r="A374" s="16">
        <v>371</v>
      </c>
      <c r="B374" s="51">
        <f>INDEX('Atual 2021 1'!X$5:X$857,MATCH($A374,('Atual 2021 1'!$Z$5:$Z$857),0))</f>
        <v>0</v>
      </c>
      <c r="C374" s="57" t="str">
        <f>INDEX('Atual 2021 1'!A$5:A$857,MATCH($A374,('Atual 2021 1'!$Z$5:$Z$857),0))</f>
        <v>Itambacuri</v>
      </c>
      <c r="D374" s="50">
        <f>INDEX('Atual 2021 1'!H$5:H$857,MATCH($A374,('Atual 2021 1'!$Z$5:$Z$857),0))</f>
        <v>900</v>
      </c>
      <c r="E374" s="54">
        <f>INDEX('Antigo 2020 2'!H$5:H$857,MATCH($A374,('Atual 2021 1'!$Z$5:$Z$857),0))</f>
        <v>900</v>
      </c>
      <c r="F374" s="50">
        <f>INDEX('Atual 2021 1'!I$5:I$857,MATCH($A374,('Atual 2021 1'!$Z$5:$Z$857),0))</f>
        <v>239</v>
      </c>
      <c r="G374" s="54">
        <f>INDEX('Antigo 2020 2'!I$5:I$857,MATCH($A374,('Atual 2021 1'!$Z$5:$Z$857),0))</f>
        <v>585</v>
      </c>
      <c r="H374" s="50">
        <f>INDEX('Atual 2021 1'!J$5:J$857,MATCH($A374,('Atual 2021 1'!$Z$5:$Z$857),0))</f>
        <v>0</v>
      </c>
      <c r="I374" s="54">
        <f>INDEX('Antigo 2020 2'!J$5:J$857,MATCH($A374,('Atual 2021 1'!$Z$5:$Z$857),0))</f>
        <v>0</v>
      </c>
      <c r="J374" s="50">
        <f>INDEX('Atual 2021 1'!K$5:K$857,MATCH($A374,('Atual 2021 1'!$Z$5:$Z$857),0))</f>
        <v>15</v>
      </c>
      <c r="K374" s="54">
        <f>INDEX('Antigo 2020 2'!K$5:K$857,MATCH($A374,('Atual 2021 1'!$Z$5:$Z$857),0))</f>
        <v>232</v>
      </c>
      <c r="L374" s="50">
        <f>INDEX('Atual 2021 1'!L$5:L$857,MATCH($A374,('Atual 2021 1'!$Z$5:$Z$857),0))</f>
        <v>0</v>
      </c>
      <c r="M374" s="54">
        <f>INDEX('Antigo 2020 2'!L$5:L$857,MATCH($A374,('Atual 2021 1'!$Z$5:$Z$857),0))</f>
        <v>198</v>
      </c>
      <c r="N374" s="50">
        <f>INDEX('Atual 2021 1'!M$5:M$857,MATCH($A374,('Atual 2021 1'!$Z$5:$Z$857),0))</f>
        <v>0</v>
      </c>
      <c r="O374" s="54">
        <f>INDEX('Antigo 2020 2'!M$5:M$857,MATCH($A374,('Atual 2021 1'!$Z$5:$Z$857),0))</f>
        <v>0</v>
      </c>
      <c r="P374" s="50">
        <f>INDEX('Atual 2021 1'!N$5:N$857,MATCH($A374,('Atual 2021 1'!$Z$5:$Z$857),0))</f>
        <v>237</v>
      </c>
      <c r="Q374" s="54">
        <f>INDEX('Antigo 2020 2'!N$5:N$857,MATCH($A374,('Atual 2021 1'!$Z$5:$Z$857),0))</f>
        <v>133</v>
      </c>
      <c r="R374" s="50" t="str">
        <f>INDEX('Atual 2021 1'!O$5:O$857,MATCH($A374,('Atual 2021 1'!$Z$5:$Z$857),0))</f>
        <v>Sim</v>
      </c>
      <c r="S374" s="54" t="str">
        <f>INDEX('Antigo 2020 2'!O$5:O$857,MATCH($A374,('Atual 2021 1'!$Z$5:$Z$857),0))</f>
        <v>Sim</v>
      </c>
      <c r="T374" s="53" t="e">
        <f>INDEX('Atual 2021 1'!P$5:P$857,MATCH($A374,('Atual 2021 1'!$Z$5:$Z$857),0))</f>
        <v>#DIV/0!</v>
      </c>
      <c r="U374" s="55">
        <f>INDEX('Antigo 2020 2'!P$5:P$857,MATCH($A374,('Atual 2021 1'!$Z$5:$Z$857),0))</f>
        <v>1.8627990686522604E-3</v>
      </c>
    </row>
    <row r="375" spans="1:21">
      <c r="A375" s="16">
        <v>372</v>
      </c>
      <c r="B375" s="51">
        <f>INDEX('Atual 2021 1'!X$5:X$857,MATCH($A375,('Atual 2021 1'!$Z$5:$Z$857),0))</f>
        <v>0</v>
      </c>
      <c r="C375" s="57" t="str">
        <f>INDEX('Atual 2021 1'!A$5:A$857,MATCH($A375,('Atual 2021 1'!$Z$5:$Z$857),0))</f>
        <v>Itambé do Mato Dentro</v>
      </c>
      <c r="D375" s="50">
        <f>INDEX('Atual 2021 1'!H$5:H$857,MATCH($A375,('Atual 2021 1'!$Z$5:$Z$857),0))</f>
        <v>360</v>
      </c>
      <c r="E375" s="54">
        <f>INDEX('Antigo 2020 2'!H$5:H$857,MATCH($A375,('Atual 2021 1'!$Z$5:$Z$857),0))</f>
        <v>360</v>
      </c>
      <c r="F375" s="50">
        <f>INDEX('Atual 2021 1'!I$5:I$857,MATCH($A375,('Atual 2021 1'!$Z$5:$Z$857),0))</f>
        <v>116</v>
      </c>
      <c r="G375" s="54">
        <f>INDEX('Antigo 2020 2'!I$5:I$857,MATCH($A375,('Atual 2021 1'!$Z$5:$Z$857),0))</f>
        <v>239</v>
      </c>
      <c r="H375" s="50">
        <f>INDEX('Atual 2021 1'!J$5:J$857,MATCH($A375,('Atual 2021 1'!$Z$5:$Z$857),0))</f>
        <v>0</v>
      </c>
      <c r="I375" s="54">
        <f>INDEX('Antigo 2020 2'!J$5:J$857,MATCH($A375,('Atual 2021 1'!$Z$5:$Z$857),0))</f>
        <v>0</v>
      </c>
      <c r="J375" s="50">
        <f>INDEX('Atual 2021 1'!K$5:K$857,MATCH($A375,('Atual 2021 1'!$Z$5:$Z$857),0))</f>
        <v>54</v>
      </c>
      <c r="K375" s="54">
        <f>INDEX('Antigo 2020 2'!K$5:K$857,MATCH($A375,('Atual 2021 1'!$Z$5:$Z$857),0))</f>
        <v>70</v>
      </c>
      <c r="L375" s="50">
        <f>INDEX('Atual 2021 1'!L$5:L$857,MATCH($A375,('Atual 2021 1'!$Z$5:$Z$857),0))</f>
        <v>0</v>
      </c>
      <c r="M375" s="54">
        <f>INDEX('Antigo 2020 2'!L$5:L$857,MATCH($A375,('Atual 2021 1'!$Z$5:$Z$857),0))</f>
        <v>0</v>
      </c>
      <c r="N375" s="50">
        <f>INDEX('Atual 2021 1'!M$5:M$857,MATCH($A375,('Atual 2021 1'!$Z$5:$Z$857),0))</f>
        <v>0</v>
      </c>
      <c r="O375" s="54">
        <f>INDEX('Antigo 2020 2'!M$5:M$857,MATCH($A375,('Atual 2021 1'!$Z$5:$Z$857),0))</f>
        <v>0</v>
      </c>
      <c r="P375" s="50">
        <f>INDEX('Atual 2021 1'!N$5:N$857,MATCH($A375,('Atual 2021 1'!$Z$5:$Z$857),0))</f>
        <v>6</v>
      </c>
      <c r="Q375" s="54">
        <f>INDEX('Antigo 2020 2'!N$5:N$857,MATCH($A375,('Atual 2021 1'!$Z$5:$Z$857),0))</f>
        <v>6</v>
      </c>
      <c r="R375" s="50" t="str">
        <f>INDEX('Atual 2021 1'!O$5:O$857,MATCH($A375,('Atual 2021 1'!$Z$5:$Z$857),0))</f>
        <v>Não</v>
      </c>
      <c r="S375" s="54" t="str">
        <f>INDEX('Antigo 2020 2'!O$5:O$857,MATCH($A375,('Atual 2021 1'!$Z$5:$Z$857),0))</f>
        <v>Não</v>
      </c>
      <c r="T375" s="53" t="e">
        <f>INDEX('Atual 2021 1'!P$5:P$857,MATCH($A375,('Atual 2021 1'!$Z$5:$Z$857),0))</f>
        <v>#DIV/0!</v>
      </c>
      <c r="U375" s="55">
        <f>INDEX('Antigo 2020 2'!P$5:P$857,MATCH($A375,('Atual 2021 1'!$Z$5:$Z$857),0))</f>
        <v>3.2863901225247034E-4</v>
      </c>
    </row>
    <row r="376" spans="1:21">
      <c r="A376" s="16">
        <v>373</v>
      </c>
      <c r="B376" s="51">
        <f>INDEX('Atual 2021 1'!X$5:X$857,MATCH($A376,('Atual 2021 1'!$Z$5:$Z$857),0))</f>
        <v>0</v>
      </c>
      <c r="C376" s="57" t="str">
        <f>INDEX('Atual 2021 1'!A$5:A$857,MATCH($A376,('Atual 2021 1'!$Z$5:$Z$857),0))</f>
        <v>Itamogi</v>
      </c>
      <c r="D376" s="50">
        <f>INDEX('Atual 2021 1'!H$5:H$857,MATCH($A376,('Atual 2021 1'!$Z$5:$Z$857),0))</f>
        <v>1000</v>
      </c>
      <c r="E376" s="54">
        <f>INDEX('Antigo 2020 2'!H$5:H$857,MATCH($A376,('Atual 2021 1'!$Z$5:$Z$857),0))</f>
        <v>1000</v>
      </c>
      <c r="F376" s="50">
        <f>INDEX('Atual 2021 1'!I$5:I$857,MATCH($A376,('Atual 2021 1'!$Z$5:$Z$857),0))</f>
        <v>76</v>
      </c>
      <c r="G376" s="54">
        <f>INDEX('Antigo 2020 2'!I$5:I$857,MATCH($A376,('Atual 2021 1'!$Z$5:$Z$857),0))</f>
        <v>164</v>
      </c>
      <c r="H376" s="50">
        <f>INDEX('Atual 2021 1'!J$5:J$857,MATCH($A376,('Atual 2021 1'!$Z$5:$Z$857),0))</f>
        <v>0</v>
      </c>
      <c r="I376" s="54">
        <f>INDEX('Antigo 2020 2'!J$5:J$857,MATCH($A376,('Atual 2021 1'!$Z$5:$Z$857),0))</f>
        <v>0</v>
      </c>
      <c r="J376" s="50">
        <f>INDEX('Atual 2021 1'!K$5:K$857,MATCH($A376,('Atual 2021 1'!$Z$5:$Z$857),0))</f>
        <v>30</v>
      </c>
      <c r="K376" s="54">
        <f>INDEX('Antigo 2020 2'!K$5:K$857,MATCH($A376,('Atual 2021 1'!$Z$5:$Z$857),0))</f>
        <v>50</v>
      </c>
      <c r="L376" s="50">
        <f>INDEX('Atual 2021 1'!L$5:L$857,MATCH($A376,('Atual 2021 1'!$Z$5:$Z$857),0))</f>
        <v>0</v>
      </c>
      <c r="M376" s="54">
        <f>INDEX('Antigo 2020 2'!L$5:L$857,MATCH($A376,('Atual 2021 1'!$Z$5:$Z$857),0))</f>
        <v>0</v>
      </c>
      <c r="N376" s="50">
        <f>INDEX('Atual 2021 1'!M$5:M$857,MATCH($A376,('Atual 2021 1'!$Z$5:$Z$857),0))</f>
        <v>0</v>
      </c>
      <c r="O376" s="54">
        <f>INDEX('Antigo 2020 2'!M$5:M$857,MATCH($A376,('Atual 2021 1'!$Z$5:$Z$857),0))</f>
        <v>80</v>
      </c>
      <c r="P376" s="50">
        <f>INDEX('Atual 2021 1'!N$5:N$857,MATCH($A376,('Atual 2021 1'!$Z$5:$Z$857),0))</f>
        <v>33</v>
      </c>
      <c r="Q376" s="54">
        <f>INDEX('Antigo 2020 2'!N$5:N$857,MATCH($A376,('Atual 2021 1'!$Z$5:$Z$857),0))</f>
        <v>20</v>
      </c>
      <c r="R376" s="50" t="str">
        <f>INDEX('Atual 2021 1'!O$5:O$857,MATCH($A376,('Atual 2021 1'!$Z$5:$Z$857),0))</f>
        <v>Sim</v>
      </c>
      <c r="S376" s="54" t="str">
        <f>INDEX('Antigo 2020 2'!O$5:O$857,MATCH($A376,('Atual 2021 1'!$Z$5:$Z$857),0))</f>
        <v>Sim</v>
      </c>
      <c r="T376" s="53" t="e">
        <f>INDEX('Atual 2021 1'!P$5:P$857,MATCH($A376,('Atual 2021 1'!$Z$5:$Z$857),0))</f>
        <v>#DIV/0!</v>
      </c>
      <c r="U376" s="55">
        <f>INDEX('Antigo 2020 2'!P$5:P$857,MATCH($A376,('Atual 2021 1'!$Z$5:$Z$857),0))</f>
        <v>7.2779098420506616E-4</v>
      </c>
    </row>
    <row r="377" spans="1:21">
      <c r="A377" s="16">
        <v>374</v>
      </c>
      <c r="B377" s="51">
        <f>INDEX('Atual 2021 1'!X$5:X$857,MATCH($A377,('Atual 2021 1'!$Z$5:$Z$857),0))</f>
        <v>0</v>
      </c>
      <c r="C377" s="57" t="str">
        <f>INDEX('Atual 2021 1'!A$5:A$857,MATCH($A377,('Atual 2021 1'!$Z$5:$Z$857),0))</f>
        <v>Itamonte</v>
      </c>
      <c r="D377" s="50">
        <f>INDEX('Atual 2021 1'!H$5:H$857,MATCH($A377,('Atual 2021 1'!$Z$5:$Z$857),0))</f>
        <v>570</v>
      </c>
      <c r="E377" s="54">
        <f>INDEX('Antigo 2020 2'!H$5:H$857,MATCH($A377,('Atual 2021 1'!$Z$5:$Z$857),0))</f>
        <v>570</v>
      </c>
      <c r="F377" s="50">
        <f>INDEX('Atual 2021 1'!I$5:I$857,MATCH($A377,('Atual 2021 1'!$Z$5:$Z$857),0))</f>
        <v>0</v>
      </c>
      <c r="G377" s="54" t="str">
        <f>INDEX('Antigo 2020 2'!I$5:I$857,MATCH($A377,('Atual 2021 1'!$Z$5:$Z$857),0))</f>
        <v/>
      </c>
      <c r="H377" s="50">
        <f>INDEX('Atual 2021 1'!J$5:J$857,MATCH($A377,('Atual 2021 1'!$Z$5:$Z$857),0))</f>
        <v>0</v>
      </c>
      <c r="I377" s="54">
        <f>INDEX('Antigo 2020 2'!J$5:J$857,MATCH($A377,('Atual 2021 1'!$Z$5:$Z$857),0))</f>
        <v>0</v>
      </c>
      <c r="J377" s="50">
        <f>INDEX('Atual 2021 1'!K$5:K$857,MATCH($A377,('Atual 2021 1'!$Z$5:$Z$857),0))</f>
        <v>10</v>
      </c>
      <c r="K377" s="54">
        <f>INDEX('Antigo 2020 2'!K$5:K$857,MATCH($A377,('Atual 2021 1'!$Z$5:$Z$857),0))</f>
        <v>20</v>
      </c>
      <c r="L377" s="50">
        <f>INDEX('Atual 2021 1'!L$5:L$857,MATCH($A377,('Atual 2021 1'!$Z$5:$Z$857),0))</f>
        <v>0</v>
      </c>
      <c r="M377" s="54">
        <f>INDEX('Antigo 2020 2'!L$5:L$857,MATCH($A377,('Atual 2021 1'!$Z$5:$Z$857),0))</f>
        <v>0</v>
      </c>
      <c r="N377" s="50">
        <f>INDEX('Atual 2021 1'!M$5:M$857,MATCH($A377,('Atual 2021 1'!$Z$5:$Z$857),0))</f>
        <v>0</v>
      </c>
      <c r="O377" s="54">
        <f>INDEX('Antigo 2020 2'!M$5:M$857,MATCH($A377,('Atual 2021 1'!$Z$5:$Z$857),0))</f>
        <v>0</v>
      </c>
      <c r="P377" s="50">
        <f>INDEX('Atual 2021 1'!N$5:N$857,MATCH($A377,('Atual 2021 1'!$Z$5:$Z$857),0))</f>
        <v>20</v>
      </c>
      <c r="Q377" s="54">
        <f>INDEX('Antigo 2020 2'!N$5:N$857,MATCH($A377,('Atual 2021 1'!$Z$5:$Z$857),0))</f>
        <v>20</v>
      </c>
      <c r="R377" s="50" t="str">
        <f>INDEX('Atual 2021 1'!O$5:O$857,MATCH($A377,('Atual 2021 1'!$Z$5:$Z$857),0))</f>
        <v>Não</v>
      </c>
      <c r="S377" s="54" t="str">
        <f>INDEX('Antigo 2020 2'!O$5:O$857,MATCH($A377,('Atual 2021 1'!$Z$5:$Z$857),0))</f>
        <v>Não</v>
      </c>
      <c r="T377" s="53" t="e">
        <f>INDEX('Atual 2021 1'!P$5:P$857,MATCH($A377,('Atual 2021 1'!$Z$5:$Z$857),0))</f>
        <v>#DIV/0!</v>
      </c>
      <c r="U377" s="55">
        <f>INDEX('Antigo 2020 2'!P$5:P$857,MATCH($A377,('Atual 2021 1'!$Z$5:$Z$857),0))</f>
        <v>2.9374904057057467E-4</v>
      </c>
    </row>
    <row r="378" spans="1:21">
      <c r="A378" s="16">
        <v>375</v>
      </c>
      <c r="B378" s="51">
        <f>INDEX('Atual 2021 1'!X$5:X$857,MATCH($A378,('Atual 2021 1'!$Z$5:$Z$857),0))</f>
        <v>0</v>
      </c>
      <c r="C378" s="57" t="str">
        <f>INDEX('Atual 2021 1'!A$5:A$857,MATCH($A378,('Atual 2021 1'!$Z$5:$Z$857),0))</f>
        <v>Itanhandu</v>
      </c>
      <c r="D378" s="50">
        <f>INDEX('Atual 2021 1'!H$5:H$857,MATCH($A378,('Atual 2021 1'!$Z$5:$Z$857),0))</f>
        <v>205</v>
      </c>
      <c r="E378" s="54">
        <f>INDEX('Antigo 2020 2'!H$5:H$857,MATCH($A378,('Atual 2021 1'!$Z$5:$Z$857),0))</f>
        <v>205</v>
      </c>
      <c r="F378" s="50">
        <f>INDEX('Atual 2021 1'!I$5:I$857,MATCH($A378,('Atual 2021 1'!$Z$5:$Z$857),0))</f>
        <v>61</v>
      </c>
      <c r="G378" s="54">
        <f>INDEX('Antigo 2020 2'!I$5:I$857,MATCH($A378,('Atual 2021 1'!$Z$5:$Z$857),0))</f>
        <v>184</v>
      </c>
      <c r="H378" s="50">
        <f>INDEX('Atual 2021 1'!J$5:J$857,MATCH($A378,('Atual 2021 1'!$Z$5:$Z$857),0))</f>
        <v>0</v>
      </c>
      <c r="I378" s="54">
        <f>INDEX('Antigo 2020 2'!J$5:J$857,MATCH($A378,('Atual 2021 1'!$Z$5:$Z$857),0))</f>
        <v>0</v>
      </c>
      <c r="J378" s="50">
        <f>INDEX('Atual 2021 1'!K$5:K$857,MATCH($A378,('Atual 2021 1'!$Z$5:$Z$857),0))</f>
        <v>0</v>
      </c>
      <c r="K378" s="54">
        <f>INDEX('Antigo 2020 2'!K$5:K$857,MATCH($A378,('Atual 2021 1'!$Z$5:$Z$857),0))</f>
        <v>110</v>
      </c>
      <c r="L378" s="50">
        <f>INDEX('Atual 2021 1'!L$5:L$857,MATCH($A378,('Atual 2021 1'!$Z$5:$Z$857),0))</f>
        <v>0</v>
      </c>
      <c r="M378" s="54">
        <f>INDEX('Antigo 2020 2'!L$5:L$857,MATCH($A378,('Atual 2021 1'!$Z$5:$Z$857),0))</f>
        <v>0</v>
      </c>
      <c r="N378" s="50">
        <f>INDEX('Atual 2021 1'!M$5:M$857,MATCH($A378,('Atual 2021 1'!$Z$5:$Z$857),0))</f>
        <v>0</v>
      </c>
      <c r="O378" s="54">
        <f>INDEX('Antigo 2020 2'!M$5:M$857,MATCH($A378,('Atual 2021 1'!$Z$5:$Z$857),0))</f>
        <v>0</v>
      </c>
      <c r="P378" s="50">
        <f>INDEX('Atual 2021 1'!N$5:N$857,MATCH($A378,('Atual 2021 1'!$Z$5:$Z$857),0))</f>
        <v>6</v>
      </c>
      <c r="Q378" s="54">
        <f>INDEX('Antigo 2020 2'!N$5:N$857,MATCH($A378,('Atual 2021 1'!$Z$5:$Z$857),0))</f>
        <v>6</v>
      </c>
      <c r="R378" s="50" t="str">
        <f>INDEX('Atual 2021 1'!O$5:O$857,MATCH($A378,('Atual 2021 1'!$Z$5:$Z$857),0))</f>
        <v>Sim</v>
      </c>
      <c r="S378" s="54" t="str">
        <f>INDEX('Antigo 2020 2'!O$5:O$857,MATCH($A378,('Atual 2021 1'!$Z$5:$Z$857),0))</f>
        <v>Sim</v>
      </c>
      <c r="T378" s="53" t="e">
        <f>INDEX('Atual 2021 1'!P$5:P$857,MATCH($A378,('Atual 2021 1'!$Z$5:$Z$857),0))</f>
        <v>#DIV/0!</v>
      </c>
      <c r="U378" s="55">
        <f>INDEX('Antigo 2020 2'!P$5:P$857,MATCH($A378,('Atual 2021 1'!$Z$5:$Z$857),0))</f>
        <v>2.8014987589712354E-4</v>
      </c>
    </row>
    <row r="379" spans="1:21">
      <c r="A379" s="16">
        <v>376</v>
      </c>
      <c r="B379" s="51">
        <f>INDEX('Atual 2021 1'!X$5:X$857,MATCH($A379,('Atual 2021 1'!$Z$5:$Z$857),0))</f>
        <v>0</v>
      </c>
      <c r="C379" s="57" t="str">
        <f>INDEX('Atual 2021 1'!A$5:A$857,MATCH($A379,('Atual 2021 1'!$Z$5:$Z$857),0))</f>
        <v>Itanhomi</v>
      </c>
      <c r="D379" s="50">
        <f>INDEX('Atual 2021 1'!H$5:H$857,MATCH($A379,('Atual 2021 1'!$Z$5:$Z$857),0))</f>
        <v>572</v>
      </c>
      <c r="E379" s="54">
        <f>INDEX('Antigo 2020 2'!H$5:H$857,MATCH($A379,('Atual 2021 1'!$Z$5:$Z$857),0))</f>
        <v>572</v>
      </c>
      <c r="F379" s="50">
        <f>INDEX('Atual 2021 1'!I$5:I$857,MATCH($A379,('Atual 2021 1'!$Z$5:$Z$857),0))</f>
        <v>150</v>
      </c>
      <c r="G379" s="54">
        <f>INDEX('Antigo 2020 2'!I$5:I$857,MATCH($A379,('Atual 2021 1'!$Z$5:$Z$857),0))</f>
        <v>260</v>
      </c>
      <c r="H379" s="50">
        <f>INDEX('Atual 2021 1'!J$5:J$857,MATCH($A379,('Atual 2021 1'!$Z$5:$Z$857),0))</f>
        <v>0</v>
      </c>
      <c r="I379" s="54">
        <f>INDEX('Antigo 2020 2'!J$5:J$857,MATCH($A379,('Atual 2021 1'!$Z$5:$Z$857),0))</f>
        <v>0</v>
      </c>
      <c r="J379" s="50">
        <f>INDEX('Atual 2021 1'!K$5:K$857,MATCH($A379,('Atual 2021 1'!$Z$5:$Z$857),0))</f>
        <v>83</v>
      </c>
      <c r="K379" s="54">
        <f>INDEX('Antigo 2020 2'!K$5:K$857,MATCH($A379,('Atual 2021 1'!$Z$5:$Z$857),0))</f>
        <v>180</v>
      </c>
      <c r="L379" s="50">
        <f>INDEX('Atual 2021 1'!L$5:L$857,MATCH($A379,('Atual 2021 1'!$Z$5:$Z$857),0))</f>
        <v>0</v>
      </c>
      <c r="M379" s="54">
        <f>INDEX('Antigo 2020 2'!L$5:L$857,MATCH($A379,('Atual 2021 1'!$Z$5:$Z$857),0))</f>
        <v>0</v>
      </c>
      <c r="N379" s="50">
        <f>INDEX('Atual 2021 1'!M$5:M$857,MATCH($A379,('Atual 2021 1'!$Z$5:$Z$857),0))</f>
        <v>0</v>
      </c>
      <c r="O379" s="54">
        <f>INDEX('Antigo 2020 2'!M$5:M$857,MATCH($A379,('Atual 2021 1'!$Z$5:$Z$857),0))</f>
        <v>12</v>
      </c>
      <c r="P379" s="50">
        <f>INDEX('Atual 2021 1'!N$5:N$857,MATCH($A379,('Atual 2021 1'!$Z$5:$Z$857),0))</f>
        <v>25</v>
      </c>
      <c r="Q379" s="54">
        <f>INDEX('Antigo 2020 2'!N$5:N$857,MATCH($A379,('Atual 2021 1'!$Z$5:$Z$857),0))</f>
        <v>25</v>
      </c>
      <c r="R379" s="50" t="str">
        <f>INDEX('Atual 2021 1'!O$5:O$857,MATCH($A379,('Atual 2021 1'!$Z$5:$Z$857),0))</f>
        <v>Sim</v>
      </c>
      <c r="S379" s="54" t="str">
        <f>INDEX('Antigo 2020 2'!O$5:O$857,MATCH($A379,('Atual 2021 1'!$Z$5:$Z$857),0))</f>
        <v>Sim</v>
      </c>
      <c r="T379" s="53" t="e">
        <f>INDEX('Atual 2021 1'!P$5:P$857,MATCH($A379,('Atual 2021 1'!$Z$5:$Z$857),0))</f>
        <v>#DIV/0!</v>
      </c>
      <c r="U379" s="55">
        <f>INDEX('Antigo 2020 2'!P$5:P$857,MATCH($A379,('Atual 2021 1'!$Z$5:$Z$857),0))</f>
        <v>5.6050119203967348E-4</v>
      </c>
    </row>
    <row r="380" spans="1:21">
      <c r="A380" s="16">
        <v>377</v>
      </c>
      <c r="B380" s="51">
        <f>INDEX('Atual 2021 1'!X$5:X$857,MATCH($A380,('Atual 2021 1'!$Z$5:$Z$857),0))</f>
        <v>0</v>
      </c>
      <c r="C380" s="57" t="str">
        <f>INDEX('Atual 2021 1'!A$5:A$857,MATCH($A380,('Atual 2021 1'!$Z$5:$Z$857),0))</f>
        <v>Itaobim</v>
      </c>
      <c r="D380" s="50">
        <f>INDEX('Atual 2021 1'!H$5:H$857,MATCH($A380,('Atual 2021 1'!$Z$5:$Z$857),0))</f>
        <v>2121</v>
      </c>
      <c r="E380" s="54">
        <f>INDEX('Antigo 2020 2'!H$5:H$857,MATCH($A380,('Atual 2021 1'!$Z$5:$Z$857),0))</f>
        <v>2121</v>
      </c>
      <c r="F380" s="50">
        <f>INDEX('Atual 2021 1'!I$5:I$857,MATCH($A380,('Atual 2021 1'!$Z$5:$Z$857),0))</f>
        <v>158</v>
      </c>
      <c r="G380" s="54">
        <f>INDEX('Antigo 2020 2'!I$5:I$857,MATCH($A380,('Atual 2021 1'!$Z$5:$Z$857),0))</f>
        <v>260</v>
      </c>
      <c r="H380" s="50">
        <f>INDEX('Atual 2021 1'!J$5:J$857,MATCH($A380,('Atual 2021 1'!$Z$5:$Z$857),0))</f>
        <v>0</v>
      </c>
      <c r="I380" s="54">
        <f>INDEX('Antigo 2020 2'!J$5:J$857,MATCH($A380,('Atual 2021 1'!$Z$5:$Z$857),0))</f>
        <v>0</v>
      </c>
      <c r="J380" s="50">
        <f>INDEX('Atual 2021 1'!K$5:K$857,MATCH($A380,('Atual 2021 1'!$Z$5:$Z$857),0))</f>
        <v>101</v>
      </c>
      <c r="K380" s="54">
        <f>INDEX('Antigo 2020 2'!K$5:K$857,MATCH($A380,('Atual 2021 1'!$Z$5:$Z$857),0))</f>
        <v>120</v>
      </c>
      <c r="L380" s="50">
        <f>INDEX('Atual 2021 1'!L$5:L$857,MATCH($A380,('Atual 2021 1'!$Z$5:$Z$857),0))</f>
        <v>252</v>
      </c>
      <c r="M380" s="54">
        <f>INDEX('Antigo 2020 2'!L$5:L$857,MATCH($A380,('Atual 2021 1'!$Z$5:$Z$857),0))</f>
        <v>241</v>
      </c>
      <c r="N380" s="50">
        <f>INDEX('Atual 2021 1'!M$5:M$857,MATCH($A380,('Atual 2021 1'!$Z$5:$Z$857),0))</f>
        <v>20</v>
      </c>
      <c r="O380" s="54">
        <f>INDEX('Antigo 2020 2'!M$5:M$857,MATCH($A380,('Atual 2021 1'!$Z$5:$Z$857),0))</f>
        <v>22</v>
      </c>
      <c r="P380" s="50">
        <f>INDEX('Atual 2021 1'!N$5:N$857,MATCH($A380,('Atual 2021 1'!$Z$5:$Z$857),0))</f>
        <v>150</v>
      </c>
      <c r="Q380" s="54">
        <f>INDEX('Antigo 2020 2'!N$5:N$857,MATCH($A380,('Atual 2021 1'!$Z$5:$Z$857),0))</f>
        <v>135</v>
      </c>
      <c r="R380" s="50" t="str">
        <f>INDEX('Atual 2021 1'!O$5:O$857,MATCH($A380,('Atual 2021 1'!$Z$5:$Z$857),0))</f>
        <v>Sim</v>
      </c>
      <c r="S380" s="54" t="str">
        <f>INDEX('Antigo 2020 2'!O$5:O$857,MATCH($A380,('Atual 2021 1'!$Z$5:$Z$857),0))</f>
        <v>Sim</v>
      </c>
      <c r="T380" s="53" t="e">
        <f>INDEX('Atual 2021 1'!P$5:P$857,MATCH($A380,('Atual 2021 1'!$Z$5:$Z$857),0))</f>
        <v>#DIV/0!</v>
      </c>
      <c r="U380" s="55">
        <f>INDEX('Antigo 2020 2'!P$5:P$857,MATCH($A380,('Atual 2021 1'!$Z$5:$Z$857),0))</f>
        <v>1.5567195076520806E-3</v>
      </c>
    </row>
    <row r="381" spans="1:21">
      <c r="A381" s="16">
        <v>378</v>
      </c>
      <c r="B381" s="51">
        <f>INDEX('Atual 2021 1'!X$5:X$857,MATCH($A381,('Atual 2021 1'!$Z$5:$Z$857),0))</f>
        <v>0</v>
      </c>
      <c r="C381" s="57" t="str">
        <f>INDEX('Atual 2021 1'!A$5:A$857,MATCH($A381,('Atual 2021 1'!$Z$5:$Z$857),0))</f>
        <v>Itapagipe</v>
      </c>
      <c r="D381" s="50">
        <f>INDEX('Atual 2021 1'!H$5:H$857,MATCH($A381,('Atual 2021 1'!$Z$5:$Z$857),0))</f>
        <v>600</v>
      </c>
      <c r="E381" s="54">
        <f>INDEX('Antigo 2020 2'!H$5:H$857,MATCH($A381,('Atual 2021 1'!$Z$5:$Z$857),0))</f>
        <v>600</v>
      </c>
      <c r="F381" s="50">
        <f>INDEX('Atual 2021 1'!I$5:I$857,MATCH($A381,('Atual 2021 1'!$Z$5:$Z$857),0))</f>
        <v>117</v>
      </c>
      <c r="G381" s="54">
        <f>INDEX('Antigo 2020 2'!I$5:I$857,MATCH($A381,('Atual 2021 1'!$Z$5:$Z$857),0))</f>
        <v>263</v>
      </c>
      <c r="H381" s="50">
        <f>INDEX('Atual 2021 1'!J$5:J$857,MATCH($A381,('Atual 2021 1'!$Z$5:$Z$857),0))</f>
        <v>0</v>
      </c>
      <c r="I381" s="54">
        <f>INDEX('Antigo 2020 2'!J$5:J$857,MATCH($A381,('Atual 2021 1'!$Z$5:$Z$857),0))</f>
        <v>0</v>
      </c>
      <c r="J381" s="50">
        <f>INDEX('Atual 2021 1'!K$5:K$857,MATCH($A381,('Atual 2021 1'!$Z$5:$Z$857),0))</f>
        <v>0</v>
      </c>
      <c r="K381" s="54">
        <f>INDEX('Antigo 2020 2'!K$5:K$857,MATCH($A381,('Atual 2021 1'!$Z$5:$Z$857),0))</f>
        <v>0</v>
      </c>
      <c r="L381" s="50">
        <f>INDEX('Atual 2021 1'!L$5:L$857,MATCH($A381,('Atual 2021 1'!$Z$5:$Z$857),0))</f>
        <v>0</v>
      </c>
      <c r="M381" s="54">
        <f>INDEX('Antigo 2020 2'!L$5:L$857,MATCH($A381,('Atual 2021 1'!$Z$5:$Z$857),0))</f>
        <v>0</v>
      </c>
      <c r="N381" s="50">
        <f>INDEX('Atual 2021 1'!M$5:M$857,MATCH($A381,('Atual 2021 1'!$Z$5:$Z$857),0))</f>
        <v>0</v>
      </c>
      <c r="O381" s="54">
        <f>INDEX('Antigo 2020 2'!M$5:M$857,MATCH($A381,('Atual 2021 1'!$Z$5:$Z$857),0))</f>
        <v>0</v>
      </c>
      <c r="P381" s="50">
        <f>INDEX('Atual 2021 1'!N$5:N$857,MATCH($A381,('Atual 2021 1'!$Z$5:$Z$857),0))</f>
        <v>15</v>
      </c>
      <c r="Q381" s="54">
        <f>INDEX('Antigo 2020 2'!N$5:N$857,MATCH($A381,('Atual 2021 1'!$Z$5:$Z$857),0))</f>
        <v>12</v>
      </c>
      <c r="R381" s="50" t="str">
        <f>INDEX('Atual 2021 1'!O$5:O$857,MATCH($A381,('Atual 2021 1'!$Z$5:$Z$857),0))</f>
        <v>Não</v>
      </c>
      <c r="S381" s="54" t="str">
        <f>INDEX('Antigo 2020 2'!O$5:O$857,MATCH($A381,('Atual 2021 1'!$Z$5:$Z$857),0))</f>
        <v>Não</v>
      </c>
      <c r="T381" s="53" t="e">
        <f>INDEX('Atual 2021 1'!P$5:P$857,MATCH($A381,('Atual 2021 1'!$Z$5:$Z$857),0))</f>
        <v>#DIV/0!</v>
      </c>
      <c r="U381" s="55">
        <f>INDEX('Antigo 2020 2'!P$5:P$857,MATCH($A381,('Atual 2021 1'!$Z$5:$Z$857),0))</f>
        <v>2.053848214083916E-3</v>
      </c>
    </row>
    <row r="382" spans="1:21">
      <c r="A382" s="16">
        <v>379</v>
      </c>
      <c r="B382" s="51">
        <f>INDEX('Atual 2021 1'!X$5:X$857,MATCH($A382,('Atual 2021 1'!$Z$5:$Z$857),0))</f>
        <v>0</v>
      </c>
      <c r="C382" s="57" t="str">
        <f>INDEX('Atual 2021 1'!A$5:A$857,MATCH($A382,('Atual 2021 1'!$Z$5:$Z$857),0))</f>
        <v>Itapecerica</v>
      </c>
      <c r="D382" s="50">
        <f>INDEX('Atual 2021 1'!H$5:H$857,MATCH($A382,('Atual 2021 1'!$Z$5:$Z$857),0))</f>
        <v>1500</v>
      </c>
      <c r="E382" s="54">
        <f>INDEX('Antigo 2020 2'!H$5:H$857,MATCH($A382,('Atual 2021 1'!$Z$5:$Z$857),0))</f>
        <v>1500</v>
      </c>
      <c r="F382" s="50">
        <f>INDEX('Atual 2021 1'!I$5:I$857,MATCH($A382,('Atual 2021 1'!$Z$5:$Z$857),0))</f>
        <v>36</v>
      </c>
      <c r="G382" s="54">
        <f>INDEX('Antigo 2020 2'!I$5:I$857,MATCH($A382,('Atual 2021 1'!$Z$5:$Z$857),0))</f>
        <v>297</v>
      </c>
      <c r="H382" s="50">
        <f>INDEX('Atual 2021 1'!J$5:J$857,MATCH($A382,('Atual 2021 1'!$Z$5:$Z$857),0))</f>
        <v>0</v>
      </c>
      <c r="I382" s="54">
        <f>INDEX('Antigo 2020 2'!J$5:J$857,MATCH($A382,('Atual 2021 1'!$Z$5:$Z$857),0))</f>
        <v>0</v>
      </c>
      <c r="J382" s="50">
        <f>INDEX('Atual 2021 1'!K$5:K$857,MATCH($A382,('Atual 2021 1'!$Z$5:$Z$857),0))</f>
        <v>0</v>
      </c>
      <c r="K382" s="54">
        <f>INDEX('Antigo 2020 2'!K$5:K$857,MATCH($A382,('Atual 2021 1'!$Z$5:$Z$857),0))</f>
        <v>0</v>
      </c>
      <c r="L382" s="50">
        <f>INDEX('Atual 2021 1'!L$5:L$857,MATCH($A382,('Atual 2021 1'!$Z$5:$Z$857),0))</f>
        <v>0</v>
      </c>
      <c r="M382" s="54">
        <f>INDEX('Antigo 2020 2'!L$5:L$857,MATCH($A382,('Atual 2021 1'!$Z$5:$Z$857),0))</f>
        <v>0</v>
      </c>
      <c r="N382" s="50">
        <f>INDEX('Atual 2021 1'!M$5:M$857,MATCH($A382,('Atual 2021 1'!$Z$5:$Z$857),0))</f>
        <v>0</v>
      </c>
      <c r="O382" s="54">
        <f>INDEX('Antigo 2020 2'!M$5:M$857,MATCH($A382,('Atual 2021 1'!$Z$5:$Z$857),0))</f>
        <v>0</v>
      </c>
      <c r="P382" s="50">
        <f>INDEX('Atual 2021 1'!N$5:N$857,MATCH($A382,('Atual 2021 1'!$Z$5:$Z$857),0))</f>
        <v>13</v>
      </c>
      <c r="Q382" s="54">
        <f>INDEX('Antigo 2020 2'!N$5:N$857,MATCH($A382,('Atual 2021 1'!$Z$5:$Z$857),0))</f>
        <v>13</v>
      </c>
      <c r="R382" s="50" t="str">
        <f>INDEX('Atual 2021 1'!O$5:O$857,MATCH($A382,('Atual 2021 1'!$Z$5:$Z$857),0))</f>
        <v>Não</v>
      </c>
      <c r="S382" s="54" t="str">
        <f>INDEX('Antigo 2020 2'!O$5:O$857,MATCH($A382,('Atual 2021 1'!$Z$5:$Z$857),0))</f>
        <v>Não</v>
      </c>
      <c r="T382" s="53" t="e">
        <f>INDEX('Atual 2021 1'!P$5:P$857,MATCH($A382,('Atual 2021 1'!$Z$5:$Z$857),0))</f>
        <v>#DIV/0!</v>
      </c>
      <c r="U382" s="55">
        <f>INDEX('Antigo 2020 2'!P$5:P$857,MATCH($A382,('Atual 2021 1'!$Z$5:$Z$857),0))</f>
        <v>1.3563514596815816E-3</v>
      </c>
    </row>
    <row r="383" spans="1:21">
      <c r="A383" s="16">
        <v>380</v>
      </c>
      <c r="B383" s="51">
        <f>INDEX('Atual 2021 1'!X$5:X$857,MATCH($A383,('Atual 2021 1'!$Z$5:$Z$857),0))</f>
        <v>0</v>
      </c>
      <c r="C383" s="57" t="str">
        <f>INDEX('Atual 2021 1'!A$5:A$857,MATCH($A383,('Atual 2021 1'!$Z$5:$Z$857),0))</f>
        <v>Itapeva</v>
      </c>
      <c r="D383" s="50">
        <f>INDEX('Atual 2021 1'!H$5:H$857,MATCH($A383,('Atual 2021 1'!$Z$5:$Z$857),0))</f>
        <v>36</v>
      </c>
      <c r="E383" s="54">
        <f>INDEX('Antigo 2020 2'!H$5:H$857,MATCH($A383,('Atual 2021 1'!$Z$5:$Z$857),0))</f>
        <v>650</v>
      </c>
      <c r="F383" s="50">
        <f>INDEX('Atual 2021 1'!I$5:I$857,MATCH($A383,('Atual 2021 1'!$Z$5:$Z$857),0))</f>
        <v>0</v>
      </c>
      <c r="G383" s="54">
        <f>INDEX('Antigo 2020 2'!I$5:I$857,MATCH($A383,('Atual 2021 1'!$Z$5:$Z$857),0))</f>
        <v>1</v>
      </c>
      <c r="H383" s="50">
        <f>INDEX('Atual 2021 1'!J$5:J$857,MATCH($A383,('Atual 2021 1'!$Z$5:$Z$857),0))</f>
        <v>0</v>
      </c>
      <c r="I383" s="54">
        <f>INDEX('Antigo 2020 2'!J$5:J$857,MATCH($A383,('Atual 2021 1'!$Z$5:$Z$857),0))</f>
        <v>0</v>
      </c>
      <c r="J383" s="50">
        <f>INDEX('Atual 2021 1'!K$5:K$857,MATCH($A383,('Atual 2021 1'!$Z$5:$Z$857),0))</f>
        <v>0</v>
      </c>
      <c r="K383" s="54">
        <f>INDEX('Antigo 2020 2'!K$5:K$857,MATCH($A383,('Atual 2021 1'!$Z$5:$Z$857),0))</f>
        <v>0</v>
      </c>
      <c r="L383" s="50">
        <f>INDEX('Atual 2021 1'!L$5:L$857,MATCH($A383,('Atual 2021 1'!$Z$5:$Z$857),0))</f>
        <v>0</v>
      </c>
      <c r="M383" s="54">
        <f>INDEX('Antigo 2020 2'!L$5:L$857,MATCH($A383,('Atual 2021 1'!$Z$5:$Z$857),0))</f>
        <v>0</v>
      </c>
      <c r="N383" s="50">
        <f>INDEX('Atual 2021 1'!M$5:M$857,MATCH($A383,('Atual 2021 1'!$Z$5:$Z$857),0))</f>
        <v>0</v>
      </c>
      <c r="O383" s="54">
        <f>INDEX('Antigo 2020 2'!M$5:M$857,MATCH($A383,('Atual 2021 1'!$Z$5:$Z$857),0))</f>
        <v>0</v>
      </c>
      <c r="P383" s="50">
        <f>INDEX('Atual 2021 1'!N$5:N$857,MATCH($A383,('Atual 2021 1'!$Z$5:$Z$857),0))</f>
        <v>0</v>
      </c>
      <c r="Q383" s="54">
        <f>INDEX('Antigo 2020 2'!N$5:N$857,MATCH($A383,('Atual 2021 1'!$Z$5:$Z$857),0))</f>
        <v>0</v>
      </c>
      <c r="R383" s="50" t="str">
        <f>INDEX('Atual 2021 1'!O$5:O$857,MATCH($A383,('Atual 2021 1'!$Z$5:$Z$857),0))</f>
        <v>Não</v>
      </c>
      <c r="S383" s="54" t="str">
        <f>INDEX('Antigo 2020 2'!O$5:O$857,MATCH($A383,('Atual 2021 1'!$Z$5:$Z$857),0))</f>
        <v>Não</v>
      </c>
      <c r="T383" s="53" t="e">
        <f>INDEX('Atual 2021 1'!P$5:P$857,MATCH($A383,('Atual 2021 1'!$Z$5:$Z$857),0))</f>
        <v>#DIV/0!</v>
      </c>
      <c r="U383" s="55">
        <f>INDEX('Antigo 2020 2'!P$5:P$857,MATCH($A383,('Atual 2021 1'!$Z$5:$Z$857),0))</f>
        <v>2.2986496395116209E-4</v>
      </c>
    </row>
    <row r="384" spans="1:21">
      <c r="A384" s="16">
        <v>381</v>
      </c>
      <c r="B384" s="51">
        <f>INDEX('Atual 2021 1'!X$5:X$857,MATCH($A384,('Atual 2021 1'!$Z$5:$Z$857),0))</f>
        <v>0</v>
      </c>
      <c r="C384" s="57" t="str">
        <f>INDEX('Atual 2021 1'!A$5:A$857,MATCH($A384,('Atual 2021 1'!$Z$5:$Z$857),0))</f>
        <v>Itatiaiuçu</v>
      </c>
      <c r="D384" s="50">
        <f>INDEX('Atual 2021 1'!H$5:H$857,MATCH($A384,('Atual 2021 1'!$Z$5:$Z$857),0))</f>
        <v>476</v>
      </c>
      <c r="E384" s="54">
        <f>INDEX('Antigo 2020 2'!H$5:H$857,MATCH($A384,('Atual 2021 1'!$Z$5:$Z$857),0))</f>
        <v>374</v>
      </c>
      <c r="F384" s="50">
        <f>INDEX('Atual 2021 1'!I$5:I$857,MATCH($A384,('Atual 2021 1'!$Z$5:$Z$857),0))</f>
        <v>101</v>
      </c>
      <c r="G384" s="54">
        <f>INDEX('Antigo 2020 2'!I$5:I$857,MATCH($A384,('Atual 2021 1'!$Z$5:$Z$857),0))</f>
        <v>338</v>
      </c>
      <c r="H384" s="50">
        <f>INDEX('Atual 2021 1'!J$5:J$857,MATCH($A384,('Atual 2021 1'!$Z$5:$Z$857),0))</f>
        <v>0</v>
      </c>
      <c r="I384" s="54">
        <f>INDEX('Antigo 2020 2'!J$5:J$857,MATCH($A384,('Atual 2021 1'!$Z$5:$Z$857),0))</f>
        <v>0</v>
      </c>
      <c r="J384" s="50">
        <f>INDEX('Atual 2021 1'!K$5:K$857,MATCH($A384,('Atual 2021 1'!$Z$5:$Z$857),0))</f>
        <v>0</v>
      </c>
      <c r="K384" s="54">
        <f>INDEX('Antigo 2020 2'!K$5:K$857,MATCH($A384,('Atual 2021 1'!$Z$5:$Z$857),0))</f>
        <v>0</v>
      </c>
      <c r="L384" s="50">
        <f>INDEX('Atual 2021 1'!L$5:L$857,MATCH($A384,('Atual 2021 1'!$Z$5:$Z$857),0))</f>
        <v>0</v>
      </c>
      <c r="M384" s="54">
        <f>INDEX('Antigo 2020 2'!L$5:L$857,MATCH($A384,('Atual 2021 1'!$Z$5:$Z$857),0))</f>
        <v>0</v>
      </c>
      <c r="N384" s="50">
        <f>INDEX('Atual 2021 1'!M$5:M$857,MATCH($A384,('Atual 2021 1'!$Z$5:$Z$857),0))</f>
        <v>0</v>
      </c>
      <c r="O384" s="54">
        <f>INDEX('Antigo 2020 2'!M$5:M$857,MATCH($A384,('Atual 2021 1'!$Z$5:$Z$857),0))</f>
        <v>0</v>
      </c>
      <c r="P384" s="50">
        <f>INDEX('Atual 2021 1'!N$5:N$857,MATCH($A384,('Atual 2021 1'!$Z$5:$Z$857),0))</f>
        <v>0</v>
      </c>
      <c r="Q384" s="54">
        <f>INDEX('Antigo 2020 2'!N$5:N$857,MATCH($A384,('Atual 2021 1'!$Z$5:$Z$857),0))</f>
        <v>0</v>
      </c>
      <c r="R384" s="50" t="str">
        <f>INDEX('Atual 2021 1'!O$5:O$857,MATCH($A384,('Atual 2021 1'!$Z$5:$Z$857),0))</f>
        <v>Não</v>
      </c>
      <c r="S384" s="54" t="str">
        <f>INDEX('Antigo 2020 2'!O$5:O$857,MATCH($A384,('Atual 2021 1'!$Z$5:$Z$857),0))</f>
        <v>Sim</v>
      </c>
      <c r="T384" s="53" t="e">
        <f>INDEX('Atual 2021 1'!P$5:P$857,MATCH($A384,('Atual 2021 1'!$Z$5:$Z$857),0))</f>
        <v>#DIV/0!</v>
      </c>
      <c r="U384" s="55">
        <f>INDEX('Antigo 2020 2'!P$5:P$857,MATCH($A384,('Atual 2021 1'!$Z$5:$Z$857),0))</f>
        <v>3.5732541582885271E-4</v>
      </c>
    </row>
    <row r="385" spans="1:21">
      <c r="A385" s="16">
        <v>382</v>
      </c>
      <c r="B385" s="51">
        <f>INDEX('Atual 2021 1'!X$5:X$857,MATCH($A385,('Atual 2021 1'!$Z$5:$Z$857),0))</f>
        <v>0</v>
      </c>
      <c r="C385" s="57" t="str">
        <f>INDEX('Atual 2021 1'!A$5:A$857,MATCH($A385,('Atual 2021 1'!$Z$5:$Z$857),0))</f>
        <v>Itaú de Minas</v>
      </c>
      <c r="D385" s="50">
        <f>INDEX('Atual 2021 1'!H$5:H$857,MATCH($A385,('Atual 2021 1'!$Z$5:$Z$857),0))</f>
        <v>70</v>
      </c>
      <c r="E385" s="54">
        <f>INDEX('Antigo 2020 2'!H$5:H$857,MATCH($A385,('Atual 2021 1'!$Z$5:$Z$857),0))</f>
        <v>70</v>
      </c>
      <c r="F385" s="50">
        <f>INDEX('Atual 2021 1'!I$5:I$857,MATCH($A385,('Atual 2021 1'!$Z$5:$Z$857),0))</f>
        <v>37</v>
      </c>
      <c r="G385" s="54">
        <f>INDEX('Antigo 2020 2'!I$5:I$857,MATCH($A385,('Atual 2021 1'!$Z$5:$Z$857),0))</f>
        <v>69</v>
      </c>
      <c r="H385" s="50">
        <f>INDEX('Atual 2021 1'!J$5:J$857,MATCH($A385,('Atual 2021 1'!$Z$5:$Z$857),0))</f>
        <v>0</v>
      </c>
      <c r="I385" s="54">
        <f>INDEX('Antigo 2020 2'!J$5:J$857,MATCH($A385,('Atual 2021 1'!$Z$5:$Z$857),0))</f>
        <v>0</v>
      </c>
      <c r="J385" s="50">
        <f>INDEX('Atual 2021 1'!K$5:K$857,MATCH($A385,('Atual 2021 1'!$Z$5:$Z$857),0))</f>
        <v>0</v>
      </c>
      <c r="K385" s="54">
        <f>INDEX('Antigo 2020 2'!K$5:K$857,MATCH($A385,('Atual 2021 1'!$Z$5:$Z$857),0))</f>
        <v>10</v>
      </c>
      <c r="L385" s="50">
        <f>INDEX('Atual 2021 1'!L$5:L$857,MATCH($A385,('Atual 2021 1'!$Z$5:$Z$857),0))</f>
        <v>0</v>
      </c>
      <c r="M385" s="54">
        <f>INDEX('Antigo 2020 2'!L$5:L$857,MATCH($A385,('Atual 2021 1'!$Z$5:$Z$857),0))</f>
        <v>0</v>
      </c>
      <c r="N385" s="50">
        <f>INDEX('Atual 2021 1'!M$5:M$857,MATCH($A385,('Atual 2021 1'!$Z$5:$Z$857),0))</f>
        <v>0</v>
      </c>
      <c r="O385" s="54">
        <f>INDEX('Antigo 2020 2'!M$5:M$857,MATCH($A385,('Atual 2021 1'!$Z$5:$Z$857),0))</f>
        <v>0</v>
      </c>
      <c r="P385" s="50">
        <f>INDEX('Atual 2021 1'!N$5:N$857,MATCH($A385,('Atual 2021 1'!$Z$5:$Z$857),0))</f>
        <v>3</v>
      </c>
      <c r="Q385" s="54">
        <f>INDEX('Antigo 2020 2'!N$5:N$857,MATCH($A385,('Atual 2021 1'!$Z$5:$Z$857),0))</f>
        <v>3</v>
      </c>
      <c r="R385" s="50" t="str">
        <f>INDEX('Atual 2021 1'!O$5:O$857,MATCH($A385,('Atual 2021 1'!$Z$5:$Z$857),0))</f>
        <v>Não</v>
      </c>
      <c r="S385" s="54" t="str">
        <f>INDEX('Antigo 2020 2'!O$5:O$857,MATCH($A385,('Atual 2021 1'!$Z$5:$Z$857),0))</f>
        <v>Não</v>
      </c>
      <c r="T385" s="53" t="e">
        <f>INDEX('Atual 2021 1'!P$5:P$857,MATCH($A385,('Atual 2021 1'!$Z$5:$Z$857),0))</f>
        <v>#DIV/0!</v>
      </c>
      <c r="U385" s="55">
        <f>INDEX('Antigo 2020 2'!P$5:P$857,MATCH($A385,('Atual 2021 1'!$Z$5:$Z$857),0))</f>
        <v>1.4957368326764327E-4</v>
      </c>
    </row>
    <row r="386" spans="1:21">
      <c r="A386" s="16">
        <v>383</v>
      </c>
      <c r="B386" s="51">
        <f>INDEX('Atual 2021 1'!X$5:X$857,MATCH($A386,('Atual 2021 1'!$Z$5:$Z$857),0))</f>
        <v>0</v>
      </c>
      <c r="C386" s="57" t="str">
        <f>INDEX('Atual 2021 1'!A$5:A$857,MATCH($A386,('Atual 2021 1'!$Z$5:$Z$857),0))</f>
        <v>Itaúna</v>
      </c>
      <c r="D386" s="50">
        <f>INDEX('Atual 2021 1'!H$5:H$857,MATCH($A386,('Atual 2021 1'!$Z$5:$Z$857),0))</f>
        <v>620</v>
      </c>
      <c r="E386" s="54">
        <f>INDEX('Antigo 2020 2'!H$5:H$857,MATCH($A386,('Atual 2021 1'!$Z$5:$Z$857),0))</f>
        <v>620</v>
      </c>
      <c r="F386" s="50">
        <f>INDEX('Atual 2021 1'!I$5:I$857,MATCH($A386,('Atual 2021 1'!$Z$5:$Z$857),0))</f>
        <v>209</v>
      </c>
      <c r="G386" s="54">
        <f>INDEX('Antigo 2020 2'!I$5:I$857,MATCH($A386,('Atual 2021 1'!$Z$5:$Z$857),0))</f>
        <v>462</v>
      </c>
      <c r="H386" s="50">
        <f>INDEX('Atual 2021 1'!J$5:J$857,MATCH($A386,('Atual 2021 1'!$Z$5:$Z$857),0))</f>
        <v>0</v>
      </c>
      <c r="I386" s="54">
        <f>INDEX('Antigo 2020 2'!J$5:J$857,MATCH($A386,('Atual 2021 1'!$Z$5:$Z$857),0))</f>
        <v>0</v>
      </c>
      <c r="J386" s="50">
        <f>INDEX('Atual 2021 1'!K$5:K$857,MATCH($A386,('Atual 2021 1'!$Z$5:$Z$857),0))</f>
        <v>18</v>
      </c>
      <c r="K386" s="54">
        <f>INDEX('Antigo 2020 2'!K$5:K$857,MATCH($A386,('Atual 2021 1'!$Z$5:$Z$857),0))</f>
        <v>212</v>
      </c>
      <c r="L386" s="50">
        <f>INDEX('Atual 2021 1'!L$5:L$857,MATCH($A386,('Atual 2021 1'!$Z$5:$Z$857),0))</f>
        <v>38</v>
      </c>
      <c r="M386" s="54">
        <f>INDEX('Antigo 2020 2'!L$5:L$857,MATCH($A386,('Atual 2021 1'!$Z$5:$Z$857),0))</f>
        <v>150</v>
      </c>
      <c r="N386" s="50">
        <f>INDEX('Atual 2021 1'!M$5:M$857,MATCH($A386,('Atual 2021 1'!$Z$5:$Z$857),0))</f>
        <v>0</v>
      </c>
      <c r="O386" s="54">
        <f>INDEX('Antigo 2020 2'!M$5:M$857,MATCH($A386,('Atual 2021 1'!$Z$5:$Z$857),0))</f>
        <v>56</v>
      </c>
      <c r="P386" s="50">
        <f>INDEX('Atual 2021 1'!N$5:N$857,MATCH($A386,('Atual 2021 1'!$Z$5:$Z$857),0))</f>
        <v>30</v>
      </c>
      <c r="Q386" s="54">
        <f>INDEX('Antigo 2020 2'!N$5:N$857,MATCH($A386,('Atual 2021 1'!$Z$5:$Z$857),0))</f>
        <v>23</v>
      </c>
      <c r="R386" s="50" t="str">
        <f>INDEX('Atual 2021 1'!O$5:O$857,MATCH($A386,('Atual 2021 1'!$Z$5:$Z$857),0))</f>
        <v>Não</v>
      </c>
      <c r="S386" s="54" t="str">
        <f>INDEX('Antigo 2020 2'!O$5:O$857,MATCH($A386,('Atual 2021 1'!$Z$5:$Z$857),0))</f>
        <v>Não</v>
      </c>
      <c r="T386" s="53" t="e">
        <f>INDEX('Atual 2021 1'!P$5:P$857,MATCH($A386,('Atual 2021 1'!$Z$5:$Z$857),0))</f>
        <v>#DIV/0!</v>
      </c>
      <c r="U386" s="55">
        <f>INDEX('Antigo 2020 2'!P$5:P$857,MATCH($A386,('Atual 2021 1'!$Z$5:$Z$857),0))</f>
        <v>6.2582501256761469E-4</v>
      </c>
    </row>
    <row r="387" spans="1:21">
      <c r="A387" s="16">
        <v>384</v>
      </c>
      <c r="B387" s="51">
        <f>INDEX('Atual 2021 1'!X$5:X$857,MATCH($A387,('Atual 2021 1'!$Z$5:$Z$857),0))</f>
        <v>0</v>
      </c>
      <c r="C387" s="57" t="str">
        <f>INDEX('Atual 2021 1'!A$5:A$857,MATCH($A387,('Atual 2021 1'!$Z$5:$Z$857),0))</f>
        <v>Itaverava</v>
      </c>
      <c r="D387" s="50">
        <f>INDEX('Atual 2021 1'!H$5:H$857,MATCH($A387,('Atual 2021 1'!$Z$5:$Z$857),0))</f>
        <v>280</v>
      </c>
      <c r="E387" s="54">
        <f>INDEX('Antigo 2020 2'!H$5:H$857,MATCH($A387,('Atual 2021 1'!$Z$5:$Z$857),0))</f>
        <v>280</v>
      </c>
      <c r="F387" s="50">
        <f>INDEX('Atual 2021 1'!I$5:I$857,MATCH($A387,('Atual 2021 1'!$Z$5:$Z$857),0))</f>
        <v>108</v>
      </c>
      <c r="G387" s="54">
        <f>INDEX('Antigo 2020 2'!I$5:I$857,MATCH($A387,('Atual 2021 1'!$Z$5:$Z$857),0))</f>
        <v>137</v>
      </c>
      <c r="H387" s="50">
        <f>INDEX('Atual 2021 1'!J$5:J$857,MATCH($A387,('Atual 2021 1'!$Z$5:$Z$857),0))</f>
        <v>0</v>
      </c>
      <c r="I387" s="54">
        <f>INDEX('Antigo 2020 2'!J$5:J$857,MATCH($A387,('Atual 2021 1'!$Z$5:$Z$857),0))</f>
        <v>0</v>
      </c>
      <c r="J387" s="50">
        <f>INDEX('Atual 2021 1'!K$5:K$857,MATCH($A387,('Atual 2021 1'!$Z$5:$Z$857),0))</f>
        <v>4</v>
      </c>
      <c r="K387" s="54">
        <f>INDEX('Antigo 2020 2'!K$5:K$857,MATCH($A387,('Atual 2021 1'!$Z$5:$Z$857),0))</f>
        <v>0</v>
      </c>
      <c r="L387" s="50">
        <f>INDEX('Atual 2021 1'!L$5:L$857,MATCH($A387,('Atual 2021 1'!$Z$5:$Z$857),0))</f>
        <v>0</v>
      </c>
      <c r="M387" s="54">
        <f>INDEX('Antigo 2020 2'!L$5:L$857,MATCH($A387,('Atual 2021 1'!$Z$5:$Z$857),0))</f>
        <v>0</v>
      </c>
      <c r="N387" s="50">
        <f>INDEX('Atual 2021 1'!M$5:M$857,MATCH($A387,('Atual 2021 1'!$Z$5:$Z$857),0))</f>
        <v>0</v>
      </c>
      <c r="O387" s="54">
        <f>INDEX('Antigo 2020 2'!M$5:M$857,MATCH($A387,('Atual 2021 1'!$Z$5:$Z$857),0))</f>
        <v>0</v>
      </c>
      <c r="P387" s="50">
        <f>INDEX('Atual 2021 1'!N$5:N$857,MATCH($A387,('Atual 2021 1'!$Z$5:$Z$857),0))</f>
        <v>10</v>
      </c>
      <c r="Q387" s="54">
        <f>INDEX('Antigo 2020 2'!N$5:N$857,MATCH($A387,('Atual 2021 1'!$Z$5:$Z$857),0))</f>
        <v>20</v>
      </c>
      <c r="R387" s="50" t="str">
        <f>INDEX('Atual 2021 1'!O$5:O$857,MATCH($A387,('Atual 2021 1'!$Z$5:$Z$857),0))</f>
        <v>Não</v>
      </c>
      <c r="S387" s="54" t="str">
        <f>INDEX('Antigo 2020 2'!O$5:O$857,MATCH($A387,('Atual 2021 1'!$Z$5:$Z$857),0))</f>
        <v>Não</v>
      </c>
      <c r="T387" s="53" t="e">
        <f>INDEX('Atual 2021 1'!P$5:P$857,MATCH($A387,('Atual 2021 1'!$Z$5:$Z$857),0))</f>
        <v>#DIV/0!</v>
      </c>
      <c r="U387" s="55">
        <f>INDEX('Antigo 2020 2'!P$5:P$857,MATCH($A387,('Atual 2021 1'!$Z$5:$Z$857),0))</f>
        <v>3.424631320944725E-4</v>
      </c>
    </row>
    <row r="388" spans="1:21">
      <c r="A388" s="16">
        <v>385</v>
      </c>
      <c r="B388" s="51">
        <f>INDEX('Atual 2021 1'!X$5:X$857,MATCH($A388,('Atual 2021 1'!$Z$5:$Z$857),0))</f>
        <v>0</v>
      </c>
      <c r="C388" s="57" t="str">
        <f>INDEX('Atual 2021 1'!A$5:A$857,MATCH($A388,('Atual 2021 1'!$Z$5:$Z$857),0))</f>
        <v>Itinga</v>
      </c>
      <c r="D388" s="50">
        <f>INDEX('Atual 2021 1'!H$5:H$857,MATCH($A388,('Atual 2021 1'!$Z$5:$Z$857),0))</f>
        <v>2200</v>
      </c>
      <c r="E388" s="54">
        <f>INDEX('Antigo 2020 2'!H$5:H$857,MATCH($A388,('Atual 2021 1'!$Z$5:$Z$857),0))</f>
        <v>2300</v>
      </c>
      <c r="F388" s="50">
        <f>INDEX('Atual 2021 1'!I$5:I$857,MATCH($A388,('Atual 2021 1'!$Z$5:$Z$857),0))</f>
        <v>174</v>
      </c>
      <c r="G388" s="54">
        <f>INDEX('Antigo 2020 2'!I$5:I$857,MATCH($A388,('Atual 2021 1'!$Z$5:$Z$857),0))</f>
        <v>467</v>
      </c>
      <c r="H388" s="50">
        <f>INDEX('Atual 2021 1'!J$5:J$857,MATCH($A388,('Atual 2021 1'!$Z$5:$Z$857),0))</f>
        <v>0</v>
      </c>
      <c r="I388" s="54">
        <f>INDEX('Antigo 2020 2'!J$5:J$857,MATCH($A388,('Atual 2021 1'!$Z$5:$Z$857),0))</f>
        <v>0</v>
      </c>
      <c r="J388" s="50">
        <f>INDEX('Atual 2021 1'!K$5:K$857,MATCH($A388,('Atual 2021 1'!$Z$5:$Z$857),0))</f>
        <v>153</v>
      </c>
      <c r="K388" s="54">
        <f>INDEX('Antigo 2020 2'!K$5:K$857,MATCH($A388,('Atual 2021 1'!$Z$5:$Z$857),0))</f>
        <v>126</v>
      </c>
      <c r="L388" s="50">
        <f>INDEX('Atual 2021 1'!L$5:L$857,MATCH($A388,('Atual 2021 1'!$Z$5:$Z$857),0))</f>
        <v>0</v>
      </c>
      <c r="M388" s="54">
        <f>INDEX('Antigo 2020 2'!L$5:L$857,MATCH($A388,('Atual 2021 1'!$Z$5:$Z$857),0))</f>
        <v>0</v>
      </c>
      <c r="N388" s="50">
        <f>INDEX('Atual 2021 1'!M$5:M$857,MATCH($A388,('Atual 2021 1'!$Z$5:$Z$857),0))</f>
        <v>0</v>
      </c>
      <c r="O388" s="54">
        <f>INDEX('Antigo 2020 2'!M$5:M$857,MATCH($A388,('Atual 2021 1'!$Z$5:$Z$857),0))</f>
        <v>0</v>
      </c>
      <c r="P388" s="50">
        <f>INDEX('Atual 2021 1'!N$5:N$857,MATCH($A388,('Atual 2021 1'!$Z$5:$Z$857),0))</f>
        <v>113</v>
      </c>
      <c r="Q388" s="54">
        <f>INDEX('Antigo 2020 2'!N$5:N$857,MATCH($A388,('Atual 2021 1'!$Z$5:$Z$857),0))</f>
        <v>117</v>
      </c>
      <c r="R388" s="50" t="str">
        <f>INDEX('Atual 2021 1'!O$5:O$857,MATCH($A388,('Atual 2021 1'!$Z$5:$Z$857),0))</f>
        <v>Sim</v>
      </c>
      <c r="S388" s="54" t="str">
        <f>INDEX('Antigo 2020 2'!O$5:O$857,MATCH($A388,('Atual 2021 1'!$Z$5:$Z$857),0))</f>
        <v>Sim</v>
      </c>
      <c r="T388" s="53" t="e">
        <f>INDEX('Atual 2021 1'!P$5:P$857,MATCH($A388,('Atual 2021 1'!$Z$5:$Z$857),0))</f>
        <v>#DIV/0!</v>
      </c>
      <c r="U388" s="55">
        <f>INDEX('Antigo 2020 2'!P$5:P$857,MATCH($A388,('Atual 2021 1'!$Z$5:$Z$857),0))</f>
        <v>1.575086153046675E-3</v>
      </c>
    </row>
    <row r="389" spans="1:21">
      <c r="A389" s="16">
        <v>386</v>
      </c>
      <c r="B389" s="51">
        <f>INDEX('Atual 2021 1'!X$5:X$857,MATCH($A389,('Atual 2021 1'!$Z$5:$Z$857),0))</f>
        <v>0</v>
      </c>
      <c r="C389" s="57" t="str">
        <f>INDEX('Atual 2021 1'!A$5:A$857,MATCH($A389,('Atual 2021 1'!$Z$5:$Z$857),0))</f>
        <v>Itueta</v>
      </c>
      <c r="D389" s="50">
        <f>INDEX('Atual 2021 1'!H$5:H$857,MATCH($A389,('Atual 2021 1'!$Z$5:$Z$857),0))</f>
        <v>692</v>
      </c>
      <c r="E389" s="54">
        <f>INDEX('Antigo 2020 2'!H$5:H$857,MATCH($A389,('Atual 2021 1'!$Z$5:$Z$857),0))</f>
        <v>692</v>
      </c>
      <c r="F389" s="50">
        <f>INDEX('Atual 2021 1'!I$5:I$857,MATCH($A389,('Atual 2021 1'!$Z$5:$Z$857),0))</f>
        <v>0</v>
      </c>
      <c r="G389" s="54">
        <f>INDEX('Antigo 2020 2'!I$5:I$857,MATCH($A389,('Atual 2021 1'!$Z$5:$Z$857),0))</f>
        <v>20</v>
      </c>
      <c r="H389" s="50">
        <f>INDEX('Atual 2021 1'!J$5:J$857,MATCH($A389,('Atual 2021 1'!$Z$5:$Z$857),0))</f>
        <v>0</v>
      </c>
      <c r="I389" s="54">
        <f>INDEX('Antigo 2020 2'!J$5:J$857,MATCH($A389,('Atual 2021 1'!$Z$5:$Z$857),0))</f>
        <v>0</v>
      </c>
      <c r="J389" s="50">
        <f>INDEX('Atual 2021 1'!K$5:K$857,MATCH($A389,('Atual 2021 1'!$Z$5:$Z$857),0))</f>
        <v>211</v>
      </c>
      <c r="K389" s="54">
        <f>INDEX('Antigo 2020 2'!K$5:K$857,MATCH($A389,('Atual 2021 1'!$Z$5:$Z$857),0))</f>
        <v>82</v>
      </c>
      <c r="L389" s="50">
        <f>INDEX('Atual 2021 1'!L$5:L$857,MATCH($A389,('Atual 2021 1'!$Z$5:$Z$857),0))</f>
        <v>0</v>
      </c>
      <c r="M389" s="54">
        <f>INDEX('Antigo 2020 2'!L$5:L$857,MATCH($A389,('Atual 2021 1'!$Z$5:$Z$857),0))</f>
        <v>0</v>
      </c>
      <c r="N389" s="50">
        <f>INDEX('Atual 2021 1'!M$5:M$857,MATCH($A389,('Atual 2021 1'!$Z$5:$Z$857),0))</f>
        <v>0</v>
      </c>
      <c r="O389" s="54">
        <f>INDEX('Antigo 2020 2'!M$5:M$857,MATCH($A389,('Atual 2021 1'!$Z$5:$Z$857),0))</f>
        <v>0</v>
      </c>
      <c r="P389" s="50">
        <f>INDEX('Atual 2021 1'!N$5:N$857,MATCH($A389,('Atual 2021 1'!$Z$5:$Z$857),0))</f>
        <v>0</v>
      </c>
      <c r="Q389" s="54">
        <f>INDEX('Antigo 2020 2'!N$5:N$857,MATCH($A389,('Atual 2021 1'!$Z$5:$Z$857),0))</f>
        <v>0</v>
      </c>
      <c r="R389" s="50" t="str">
        <f>INDEX('Atual 2021 1'!O$5:O$857,MATCH($A389,('Atual 2021 1'!$Z$5:$Z$857),0))</f>
        <v>Sim</v>
      </c>
      <c r="S389" s="54" t="str">
        <f>INDEX('Antigo 2020 2'!O$5:O$857,MATCH($A389,('Atual 2021 1'!$Z$5:$Z$857),0))</f>
        <v>Não</v>
      </c>
      <c r="T389" s="53" t="e">
        <f>INDEX('Atual 2021 1'!P$5:P$857,MATCH($A389,('Atual 2021 1'!$Z$5:$Z$857),0))</f>
        <v>#DIV/0!</v>
      </c>
      <c r="U389" s="55">
        <f>INDEX('Antigo 2020 2'!P$5:P$857,MATCH($A389,('Atual 2021 1'!$Z$5:$Z$857),0))</f>
        <v>6.3808050053247274E-4</v>
      </c>
    </row>
    <row r="390" spans="1:21">
      <c r="A390" s="16">
        <v>387</v>
      </c>
      <c r="B390" s="51">
        <f>INDEX('Atual 2021 1'!X$5:X$857,MATCH($A390,('Atual 2021 1'!$Z$5:$Z$857),0))</f>
        <v>0</v>
      </c>
      <c r="C390" s="57" t="str">
        <f>INDEX('Atual 2021 1'!A$5:A$857,MATCH($A390,('Atual 2021 1'!$Z$5:$Z$857),0))</f>
        <v>Ituiutaba</v>
      </c>
      <c r="D390" s="50">
        <f>INDEX('Atual 2021 1'!H$5:H$857,MATCH($A390,('Atual 2021 1'!$Z$5:$Z$857),0))</f>
        <v>1527</v>
      </c>
      <c r="E390" s="54">
        <f>INDEX('Antigo 2020 2'!H$5:H$857,MATCH($A390,('Atual 2021 1'!$Z$5:$Z$857),0))</f>
        <v>1873</v>
      </c>
      <c r="F390" s="50">
        <f>INDEX('Atual 2021 1'!I$5:I$857,MATCH($A390,('Atual 2021 1'!$Z$5:$Z$857),0))</f>
        <v>411</v>
      </c>
      <c r="G390" s="54">
        <f>INDEX('Antigo 2020 2'!I$5:I$857,MATCH($A390,('Atual 2021 1'!$Z$5:$Z$857),0))</f>
        <v>781</v>
      </c>
      <c r="H390" s="50">
        <f>INDEX('Atual 2021 1'!J$5:J$857,MATCH($A390,('Atual 2021 1'!$Z$5:$Z$857),0))</f>
        <v>0</v>
      </c>
      <c r="I390" s="54">
        <f>INDEX('Antigo 2020 2'!J$5:J$857,MATCH($A390,('Atual 2021 1'!$Z$5:$Z$857),0))</f>
        <v>0</v>
      </c>
      <c r="J390" s="50">
        <f>INDEX('Atual 2021 1'!K$5:K$857,MATCH($A390,('Atual 2021 1'!$Z$5:$Z$857),0))</f>
        <v>35</v>
      </c>
      <c r="K390" s="54">
        <f>INDEX('Antigo 2020 2'!K$5:K$857,MATCH($A390,('Atual 2021 1'!$Z$5:$Z$857),0))</f>
        <v>120</v>
      </c>
      <c r="L390" s="50">
        <f>INDEX('Atual 2021 1'!L$5:L$857,MATCH($A390,('Atual 2021 1'!$Z$5:$Z$857),0))</f>
        <v>0</v>
      </c>
      <c r="M390" s="54">
        <f>INDEX('Antigo 2020 2'!L$5:L$857,MATCH($A390,('Atual 2021 1'!$Z$5:$Z$857),0))</f>
        <v>0</v>
      </c>
      <c r="N390" s="50">
        <f>INDEX('Atual 2021 1'!M$5:M$857,MATCH($A390,('Atual 2021 1'!$Z$5:$Z$857),0))</f>
        <v>0</v>
      </c>
      <c r="O390" s="54">
        <f>INDEX('Antigo 2020 2'!M$5:M$857,MATCH($A390,('Atual 2021 1'!$Z$5:$Z$857),0))</f>
        <v>0</v>
      </c>
      <c r="P390" s="50">
        <f>INDEX('Atual 2021 1'!N$5:N$857,MATCH($A390,('Atual 2021 1'!$Z$5:$Z$857),0))</f>
        <v>159</v>
      </c>
      <c r="Q390" s="54">
        <f>INDEX('Antigo 2020 2'!N$5:N$857,MATCH($A390,('Atual 2021 1'!$Z$5:$Z$857),0))</f>
        <v>206</v>
      </c>
      <c r="R390" s="50" t="str">
        <f>INDEX('Atual 2021 1'!O$5:O$857,MATCH($A390,('Atual 2021 1'!$Z$5:$Z$857),0))</f>
        <v>Sim</v>
      </c>
      <c r="S390" s="54" t="str">
        <f>INDEX('Antigo 2020 2'!O$5:O$857,MATCH($A390,('Atual 2021 1'!$Z$5:$Z$857),0))</f>
        <v>Sim</v>
      </c>
      <c r="T390" s="53" t="e">
        <f>INDEX('Atual 2021 1'!P$5:P$857,MATCH($A390,('Atual 2021 1'!$Z$5:$Z$857),0))</f>
        <v>#DIV/0!</v>
      </c>
      <c r="U390" s="55">
        <f>INDEX('Antigo 2020 2'!P$5:P$857,MATCH($A390,('Atual 2021 1'!$Z$5:$Z$857),0))</f>
        <v>4.3036875992085557E-3</v>
      </c>
    </row>
    <row r="391" spans="1:21">
      <c r="A391" s="16">
        <v>388</v>
      </c>
      <c r="B391" s="51">
        <f>INDEX('Atual 2021 1'!X$5:X$857,MATCH($A391,('Atual 2021 1'!$Z$5:$Z$857),0))</f>
        <v>0</v>
      </c>
      <c r="C391" s="57" t="str">
        <f>INDEX('Atual 2021 1'!A$5:A$857,MATCH($A391,('Atual 2021 1'!$Z$5:$Z$857),0))</f>
        <v>Itumirim</v>
      </c>
      <c r="D391" s="50">
        <f>INDEX('Atual 2021 1'!H$5:H$857,MATCH($A391,('Atual 2021 1'!$Z$5:$Z$857),0))</f>
        <v>550</v>
      </c>
      <c r="E391" s="54">
        <f>INDEX('Antigo 2020 2'!H$5:H$857,MATCH($A391,('Atual 2021 1'!$Z$5:$Z$857),0))</f>
        <v>535</v>
      </c>
      <c r="F391" s="50">
        <f>INDEX('Atual 2021 1'!I$5:I$857,MATCH($A391,('Atual 2021 1'!$Z$5:$Z$857),0))</f>
        <v>158</v>
      </c>
      <c r="G391" s="54">
        <f>INDEX('Antigo 2020 2'!I$5:I$857,MATCH($A391,('Atual 2021 1'!$Z$5:$Z$857),0))</f>
        <v>189</v>
      </c>
      <c r="H391" s="50">
        <f>INDEX('Atual 2021 1'!J$5:J$857,MATCH($A391,('Atual 2021 1'!$Z$5:$Z$857),0))</f>
        <v>0</v>
      </c>
      <c r="I391" s="54">
        <f>INDEX('Antigo 2020 2'!J$5:J$857,MATCH($A391,('Atual 2021 1'!$Z$5:$Z$857),0))</f>
        <v>0</v>
      </c>
      <c r="J391" s="50">
        <f>INDEX('Atual 2021 1'!K$5:K$857,MATCH($A391,('Atual 2021 1'!$Z$5:$Z$857),0))</f>
        <v>30</v>
      </c>
      <c r="K391" s="54">
        <f>INDEX('Antigo 2020 2'!K$5:K$857,MATCH($A391,('Atual 2021 1'!$Z$5:$Z$857),0))</f>
        <v>30</v>
      </c>
      <c r="L391" s="50">
        <f>INDEX('Atual 2021 1'!L$5:L$857,MATCH($A391,('Atual 2021 1'!$Z$5:$Z$857),0))</f>
        <v>0</v>
      </c>
      <c r="M391" s="54">
        <f>INDEX('Antigo 2020 2'!L$5:L$857,MATCH($A391,('Atual 2021 1'!$Z$5:$Z$857),0))</f>
        <v>0</v>
      </c>
      <c r="N391" s="50">
        <f>INDEX('Atual 2021 1'!M$5:M$857,MATCH($A391,('Atual 2021 1'!$Z$5:$Z$857),0))</f>
        <v>0</v>
      </c>
      <c r="O391" s="54">
        <f>INDEX('Antigo 2020 2'!M$5:M$857,MATCH($A391,('Atual 2021 1'!$Z$5:$Z$857),0))</f>
        <v>0</v>
      </c>
      <c r="P391" s="50">
        <f>INDEX('Atual 2021 1'!N$5:N$857,MATCH($A391,('Atual 2021 1'!$Z$5:$Z$857),0))</f>
        <v>2</v>
      </c>
      <c r="Q391" s="54">
        <f>INDEX('Antigo 2020 2'!N$5:N$857,MATCH($A391,('Atual 2021 1'!$Z$5:$Z$857),0))</f>
        <v>2</v>
      </c>
      <c r="R391" s="50" t="str">
        <f>INDEX('Atual 2021 1'!O$5:O$857,MATCH($A391,('Atual 2021 1'!$Z$5:$Z$857),0))</f>
        <v>Não</v>
      </c>
      <c r="S391" s="54" t="str">
        <f>INDEX('Antigo 2020 2'!O$5:O$857,MATCH($A391,('Atual 2021 1'!$Z$5:$Z$857),0))</f>
        <v>Não</v>
      </c>
      <c r="T391" s="53" t="e">
        <f>INDEX('Atual 2021 1'!P$5:P$857,MATCH($A391,('Atual 2021 1'!$Z$5:$Z$857),0))</f>
        <v>#DIV/0!</v>
      </c>
      <c r="U391" s="55">
        <f>INDEX('Antigo 2020 2'!P$5:P$857,MATCH($A391,('Atual 2021 1'!$Z$5:$Z$857),0))</f>
        <v>4.3287976898322774E-4</v>
      </c>
    </row>
    <row r="392" spans="1:21">
      <c r="A392" s="16">
        <v>389</v>
      </c>
      <c r="B392" s="51">
        <f>INDEX('Atual 2021 1'!X$5:X$857,MATCH($A392,('Atual 2021 1'!$Z$5:$Z$857),0))</f>
        <v>0</v>
      </c>
      <c r="C392" s="57" t="str">
        <f>INDEX('Atual 2021 1'!A$5:A$857,MATCH($A392,('Atual 2021 1'!$Z$5:$Z$857),0))</f>
        <v>Iturama</v>
      </c>
      <c r="D392" s="50">
        <f>INDEX('Atual 2021 1'!H$5:H$857,MATCH($A392,('Atual 2021 1'!$Z$5:$Z$857),0))</f>
        <v>750</v>
      </c>
      <c r="E392" s="54">
        <f>INDEX('Antigo 2020 2'!H$5:H$857,MATCH($A392,('Atual 2021 1'!$Z$5:$Z$857),0))</f>
        <v>319</v>
      </c>
      <c r="F392" s="50">
        <f>INDEX('Atual 2021 1'!I$5:I$857,MATCH($A392,('Atual 2021 1'!$Z$5:$Z$857),0))</f>
        <v>118</v>
      </c>
      <c r="G392" s="54">
        <f>INDEX('Antigo 2020 2'!I$5:I$857,MATCH($A392,('Atual 2021 1'!$Z$5:$Z$857),0))</f>
        <v>168</v>
      </c>
      <c r="H392" s="50">
        <f>INDEX('Atual 2021 1'!J$5:J$857,MATCH($A392,('Atual 2021 1'!$Z$5:$Z$857),0))</f>
        <v>0</v>
      </c>
      <c r="I392" s="54">
        <f>INDEX('Antigo 2020 2'!J$5:J$857,MATCH($A392,('Atual 2021 1'!$Z$5:$Z$857),0))</f>
        <v>0</v>
      </c>
      <c r="J392" s="50">
        <f>INDEX('Atual 2021 1'!K$5:K$857,MATCH($A392,('Atual 2021 1'!$Z$5:$Z$857),0))</f>
        <v>34</v>
      </c>
      <c r="K392" s="54">
        <f>INDEX('Antigo 2020 2'!K$5:K$857,MATCH($A392,('Atual 2021 1'!$Z$5:$Z$857),0))</f>
        <v>30</v>
      </c>
      <c r="L392" s="50">
        <f>INDEX('Atual 2021 1'!L$5:L$857,MATCH($A392,('Atual 2021 1'!$Z$5:$Z$857),0))</f>
        <v>0</v>
      </c>
      <c r="M392" s="54">
        <f>INDEX('Antigo 2020 2'!L$5:L$857,MATCH($A392,('Atual 2021 1'!$Z$5:$Z$857),0))</f>
        <v>0</v>
      </c>
      <c r="N392" s="50">
        <f>INDEX('Atual 2021 1'!M$5:M$857,MATCH($A392,('Atual 2021 1'!$Z$5:$Z$857),0))</f>
        <v>0</v>
      </c>
      <c r="O392" s="54">
        <f>INDEX('Antigo 2020 2'!M$5:M$857,MATCH($A392,('Atual 2021 1'!$Z$5:$Z$857),0))</f>
        <v>0</v>
      </c>
      <c r="P392" s="50">
        <f>INDEX('Atual 2021 1'!N$5:N$857,MATCH($A392,('Atual 2021 1'!$Z$5:$Z$857),0))</f>
        <v>75</v>
      </c>
      <c r="Q392" s="54">
        <f>INDEX('Antigo 2020 2'!N$5:N$857,MATCH($A392,('Atual 2021 1'!$Z$5:$Z$857),0))</f>
        <v>145</v>
      </c>
      <c r="R392" s="50" t="str">
        <f>INDEX('Atual 2021 1'!O$5:O$857,MATCH($A392,('Atual 2021 1'!$Z$5:$Z$857),0))</f>
        <v>Sim</v>
      </c>
      <c r="S392" s="54" t="str">
        <f>INDEX('Antigo 2020 2'!O$5:O$857,MATCH($A392,('Atual 2021 1'!$Z$5:$Z$857),0))</f>
        <v>Sim</v>
      </c>
      <c r="T392" s="53" t="e">
        <f>INDEX('Atual 2021 1'!P$5:P$857,MATCH($A392,('Atual 2021 1'!$Z$5:$Z$857),0))</f>
        <v>#DIV/0!</v>
      </c>
      <c r="U392" s="55">
        <f>INDEX('Antigo 2020 2'!P$5:P$857,MATCH($A392,('Atual 2021 1'!$Z$5:$Z$857),0))</f>
        <v>2.0845212806171907E-3</v>
      </c>
    </row>
    <row r="393" spans="1:21">
      <c r="A393" s="16">
        <v>390</v>
      </c>
      <c r="B393" s="51">
        <f>INDEX('Atual 2021 1'!X$5:X$857,MATCH($A393,('Atual 2021 1'!$Z$5:$Z$857),0))</f>
        <v>0</v>
      </c>
      <c r="C393" s="57" t="str">
        <f>INDEX('Atual 2021 1'!A$5:A$857,MATCH($A393,('Atual 2021 1'!$Z$5:$Z$857),0))</f>
        <v>Itutinga</v>
      </c>
      <c r="D393" s="50">
        <f>INDEX('Atual 2021 1'!H$5:H$857,MATCH($A393,('Atual 2021 1'!$Z$5:$Z$857),0))</f>
        <v>360</v>
      </c>
      <c r="E393" s="54">
        <f>INDEX('Antigo 2020 2'!H$5:H$857,MATCH($A393,('Atual 2021 1'!$Z$5:$Z$857),0))</f>
        <v>360</v>
      </c>
      <c r="F393" s="50">
        <f>INDEX('Atual 2021 1'!I$5:I$857,MATCH($A393,('Atual 2021 1'!$Z$5:$Z$857),0))</f>
        <v>63</v>
      </c>
      <c r="G393" s="54">
        <f>INDEX('Antigo 2020 2'!I$5:I$857,MATCH($A393,('Atual 2021 1'!$Z$5:$Z$857),0))</f>
        <v>69</v>
      </c>
      <c r="H393" s="50">
        <f>INDEX('Atual 2021 1'!J$5:J$857,MATCH($A393,('Atual 2021 1'!$Z$5:$Z$857),0))</f>
        <v>0</v>
      </c>
      <c r="I393" s="54">
        <f>INDEX('Antigo 2020 2'!J$5:J$857,MATCH($A393,('Atual 2021 1'!$Z$5:$Z$857),0))</f>
        <v>0</v>
      </c>
      <c r="J393" s="50">
        <f>INDEX('Atual 2021 1'!K$5:K$857,MATCH($A393,('Atual 2021 1'!$Z$5:$Z$857),0))</f>
        <v>103</v>
      </c>
      <c r="K393" s="54">
        <f>INDEX('Antigo 2020 2'!K$5:K$857,MATCH($A393,('Atual 2021 1'!$Z$5:$Z$857),0))</f>
        <v>150</v>
      </c>
      <c r="L393" s="50">
        <f>INDEX('Atual 2021 1'!L$5:L$857,MATCH($A393,('Atual 2021 1'!$Z$5:$Z$857),0))</f>
        <v>0</v>
      </c>
      <c r="M393" s="54">
        <f>INDEX('Antigo 2020 2'!L$5:L$857,MATCH($A393,('Atual 2021 1'!$Z$5:$Z$857),0))</f>
        <v>0</v>
      </c>
      <c r="N393" s="50">
        <f>INDEX('Atual 2021 1'!M$5:M$857,MATCH($A393,('Atual 2021 1'!$Z$5:$Z$857),0))</f>
        <v>0</v>
      </c>
      <c r="O393" s="54">
        <f>INDEX('Antigo 2020 2'!M$5:M$857,MATCH($A393,('Atual 2021 1'!$Z$5:$Z$857),0))</f>
        <v>5</v>
      </c>
      <c r="P393" s="50">
        <f>INDEX('Atual 2021 1'!N$5:N$857,MATCH($A393,('Atual 2021 1'!$Z$5:$Z$857),0))</f>
        <v>4</v>
      </c>
      <c r="Q393" s="54">
        <f>INDEX('Antigo 2020 2'!N$5:N$857,MATCH($A393,('Atual 2021 1'!$Z$5:$Z$857),0))</f>
        <v>4</v>
      </c>
      <c r="R393" s="50" t="str">
        <f>INDEX('Atual 2021 1'!O$5:O$857,MATCH($A393,('Atual 2021 1'!$Z$5:$Z$857),0))</f>
        <v>Não</v>
      </c>
      <c r="S393" s="54" t="str">
        <f>INDEX('Antigo 2020 2'!O$5:O$857,MATCH($A393,('Atual 2021 1'!$Z$5:$Z$857),0))</f>
        <v>Não</v>
      </c>
      <c r="T393" s="53" t="e">
        <f>INDEX('Atual 2021 1'!P$5:P$857,MATCH($A393,('Atual 2021 1'!$Z$5:$Z$857),0))</f>
        <v>#DIV/0!</v>
      </c>
      <c r="U393" s="55">
        <f>INDEX('Antigo 2020 2'!P$5:P$857,MATCH($A393,('Atual 2021 1'!$Z$5:$Z$857),0))</f>
        <v>4.4164860475607789E-4</v>
      </c>
    </row>
    <row r="394" spans="1:21">
      <c r="A394" s="16">
        <v>391</v>
      </c>
      <c r="B394" s="51">
        <f>INDEX('Atual 2021 1'!X$5:X$857,MATCH($A394,('Atual 2021 1'!$Z$5:$Z$857),0))</f>
        <v>0</v>
      </c>
      <c r="C394" s="57" t="str">
        <f>INDEX('Atual 2021 1'!A$5:A$857,MATCH($A394,('Atual 2021 1'!$Z$5:$Z$857),0))</f>
        <v>Jaboticatubas</v>
      </c>
      <c r="D394" s="50">
        <f>INDEX('Atual 2021 1'!H$5:H$857,MATCH($A394,('Atual 2021 1'!$Z$5:$Z$857),0))</f>
        <v>1200</v>
      </c>
      <c r="E394" s="54">
        <f>INDEX('Antigo 2020 2'!H$5:H$857,MATCH($A394,('Atual 2021 1'!$Z$5:$Z$857),0))</f>
        <v>1200</v>
      </c>
      <c r="F394" s="50">
        <f>INDEX('Atual 2021 1'!I$5:I$857,MATCH($A394,('Atual 2021 1'!$Z$5:$Z$857),0))</f>
        <v>75</v>
      </c>
      <c r="G394" s="54">
        <f>INDEX('Antigo 2020 2'!I$5:I$857,MATCH($A394,('Atual 2021 1'!$Z$5:$Z$857),0))</f>
        <v>196</v>
      </c>
      <c r="H394" s="50">
        <f>INDEX('Atual 2021 1'!J$5:J$857,MATCH($A394,('Atual 2021 1'!$Z$5:$Z$857),0))</f>
        <v>0</v>
      </c>
      <c r="I394" s="54">
        <f>INDEX('Antigo 2020 2'!J$5:J$857,MATCH($A394,('Atual 2021 1'!$Z$5:$Z$857),0))</f>
        <v>0</v>
      </c>
      <c r="J394" s="50">
        <f>INDEX('Atual 2021 1'!K$5:K$857,MATCH($A394,('Atual 2021 1'!$Z$5:$Z$857),0))</f>
        <v>65</v>
      </c>
      <c r="K394" s="54">
        <f>INDEX('Antigo 2020 2'!K$5:K$857,MATCH($A394,('Atual 2021 1'!$Z$5:$Z$857),0))</f>
        <v>155</v>
      </c>
      <c r="L394" s="50">
        <f>INDEX('Atual 2021 1'!L$5:L$857,MATCH($A394,('Atual 2021 1'!$Z$5:$Z$857),0))</f>
        <v>146</v>
      </c>
      <c r="M394" s="54">
        <f>INDEX('Antigo 2020 2'!L$5:L$857,MATCH($A394,('Atual 2021 1'!$Z$5:$Z$857),0))</f>
        <v>507</v>
      </c>
      <c r="N394" s="50">
        <f>INDEX('Atual 2021 1'!M$5:M$857,MATCH($A394,('Atual 2021 1'!$Z$5:$Z$857),0))</f>
        <v>0</v>
      </c>
      <c r="O394" s="54">
        <f>INDEX('Antigo 2020 2'!M$5:M$857,MATCH($A394,('Atual 2021 1'!$Z$5:$Z$857),0))</f>
        <v>0</v>
      </c>
      <c r="P394" s="50">
        <f>INDEX('Atual 2021 1'!N$5:N$857,MATCH($A394,('Atual 2021 1'!$Z$5:$Z$857),0))</f>
        <v>90</v>
      </c>
      <c r="Q394" s="54">
        <f>INDEX('Antigo 2020 2'!N$5:N$857,MATCH($A394,('Atual 2021 1'!$Z$5:$Z$857),0))</f>
        <v>90</v>
      </c>
      <c r="R394" s="50" t="str">
        <f>INDEX('Atual 2021 1'!O$5:O$857,MATCH($A394,('Atual 2021 1'!$Z$5:$Z$857),0))</f>
        <v>Sim</v>
      </c>
      <c r="S394" s="54" t="str">
        <f>INDEX('Antigo 2020 2'!O$5:O$857,MATCH($A394,('Atual 2021 1'!$Z$5:$Z$857),0))</f>
        <v>Sim</v>
      </c>
      <c r="T394" s="53" t="e">
        <f>INDEX('Atual 2021 1'!P$5:P$857,MATCH($A394,('Atual 2021 1'!$Z$5:$Z$857),0))</f>
        <v>#DIV/0!</v>
      </c>
      <c r="U394" s="55">
        <f>INDEX('Antigo 2020 2'!P$5:P$857,MATCH($A394,('Atual 2021 1'!$Z$5:$Z$857),0))</f>
        <v>1.0762507982208182E-3</v>
      </c>
    </row>
    <row r="395" spans="1:21">
      <c r="A395" s="16">
        <v>392</v>
      </c>
      <c r="B395" s="51">
        <f>INDEX('Atual 2021 1'!X$5:X$857,MATCH($A395,('Atual 2021 1'!$Z$5:$Z$857),0))</f>
        <v>0</v>
      </c>
      <c r="C395" s="57" t="str">
        <f>INDEX('Atual 2021 1'!A$5:A$857,MATCH($A395,('Atual 2021 1'!$Z$5:$Z$857),0))</f>
        <v>Jacinto</v>
      </c>
      <c r="D395" s="50">
        <f>INDEX('Atual 2021 1'!H$5:H$857,MATCH($A395,('Atual 2021 1'!$Z$5:$Z$857),0))</f>
        <v>2300</v>
      </c>
      <c r="E395" s="54">
        <f>INDEX('Antigo 2020 2'!H$5:H$857,MATCH($A395,('Atual 2021 1'!$Z$5:$Z$857),0))</f>
        <v>2234</v>
      </c>
      <c r="F395" s="50">
        <f>INDEX('Atual 2021 1'!I$5:I$857,MATCH($A395,('Atual 2021 1'!$Z$5:$Z$857),0))</f>
        <v>125</v>
      </c>
      <c r="G395" s="54">
        <f>INDEX('Antigo 2020 2'!I$5:I$857,MATCH($A395,('Atual 2021 1'!$Z$5:$Z$857),0))</f>
        <v>258</v>
      </c>
      <c r="H395" s="50">
        <f>INDEX('Atual 2021 1'!J$5:J$857,MATCH($A395,('Atual 2021 1'!$Z$5:$Z$857),0))</f>
        <v>0</v>
      </c>
      <c r="I395" s="54">
        <f>INDEX('Antigo 2020 2'!J$5:J$857,MATCH($A395,('Atual 2021 1'!$Z$5:$Z$857),0))</f>
        <v>23</v>
      </c>
      <c r="J395" s="50">
        <f>INDEX('Atual 2021 1'!K$5:K$857,MATCH($A395,('Atual 2021 1'!$Z$5:$Z$857),0))</f>
        <v>0</v>
      </c>
      <c r="K395" s="54">
        <f>INDEX('Antigo 2020 2'!K$5:K$857,MATCH($A395,('Atual 2021 1'!$Z$5:$Z$857),0))</f>
        <v>0</v>
      </c>
      <c r="L395" s="50">
        <f>INDEX('Atual 2021 1'!L$5:L$857,MATCH($A395,('Atual 2021 1'!$Z$5:$Z$857),0))</f>
        <v>186</v>
      </c>
      <c r="M395" s="54">
        <f>INDEX('Antigo 2020 2'!L$5:L$857,MATCH($A395,('Atual 2021 1'!$Z$5:$Z$857),0))</f>
        <v>121</v>
      </c>
      <c r="N395" s="50">
        <f>INDEX('Atual 2021 1'!M$5:M$857,MATCH($A395,('Atual 2021 1'!$Z$5:$Z$857),0))</f>
        <v>0</v>
      </c>
      <c r="O395" s="54">
        <f>INDEX('Antigo 2020 2'!M$5:M$857,MATCH($A395,('Atual 2021 1'!$Z$5:$Z$857),0))</f>
        <v>0</v>
      </c>
      <c r="P395" s="50">
        <f>INDEX('Atual 2021 1'!N$5:N$857,MATCH($A395,('Atual 2021 1'!$Z$5:$Z$857),0))</f>
        <v>173</v>
      </c>
      <c r="Q395" s="54">
        <f>INDEX('Antigo 2020 2'!N$5:N$857,MATCH($A395,('Atual 2021 1'!$Z$5:$Z$857),0))</f>
        <v>141</v>
      </c>
      <c r="R395" s="50" t="str">
        <f>INDEX('Atual 2021 1'!O$5:O$857,MATCH($A395,('Atual 2021 1'!$Z$5:$Z$857),0))</f>
        <v>Sim</v>
      </c>
      <c r="S395" s="54" t="str">
        <f>INDEX('Antigo 2020 2'!O$5:O$857,MATCH($A395,('Atual 2021 1'!$Z$5:$Z$857),0))</f>
        <v>Sim</v>
      </c>
      <c r="T395" s="53" t="e">
        <f>INDEX('Atual 2021 1'!P$5:P$857,MATCH($A395,('Atual 2021 1'!$Z$5:$Z$857),0))</f>
        <v>#DIV/0!</v>
      </c>
      <c r="U395" s="55">
        <f>INDEX('Antigo 2020 2'!P$5:P$857,MATCH($A395,('Atual 2021 1'!$Z$5:$Z$857),0))</f>
        <v>1.8511484999609018E-3</v>
      </c>
    </row>
    <row r="396" spans="1:21">
      <c r="A396" s="16">
        <v>393</v>
      </c>
      <c r="B396" s="51">
        <f>INDEX('Atual 2021 1'!X$5:X$857,MATCH($A396,('Atual 2021 1'!$Z$5:$Z$857),0))</f>
        <v>0</v>
      </c>
      <c r="C396" s="57" t="str">
        <f>INDEX('Atual 2021 1'!A$5:A$857,MATCH($A396,('Atual 2021 1'!$Z$5:$Z$857),0))</f>
        <v>Jacuí</v>
      </c>
      <c r="D396" s="50">
        <f>INDEX('Atual 2021 1'!H$5:H$857,MATCH($A396,('Atual 2021 1'!$Z$5:$Z$857),0))</f>
        <v>1200</v>
      </c>
      <c r="E396" s="54">
        <f>INDEX('Antigo 2020 2'!H$5:H$857,MATCH($A396,('Atual 2021 1'!$Z$5:$Z$857),0))</f>
        <v>1200</v>
      </c>
      <c r="F396" s="50">
        <f>INDEX('Atual 2021 1'!I$5:I$857,MATCH($A396,('Atual 2021 1'!$Z$5:$Z$857),0))</f>
        <v>272</v>
      </c>
      <c r="G396" s="54">
        <f>INDEX('Antigo 2020 2'!I$5:I$857,MATCH($A396,('Atual 2021 1'!$Z$5:$Z$857),0))</f>
        <v>455</v>
      </c>
      <c r="H396" s="50">
        <f>INDEX('Atual 2021 1'!J$5:J$857,MATCH($A396,('Atual 2021 1'!$Z$5:$Z$857),0))</f>
        <v>0</v>
      </c>
      <c r="I396" s="54">
        <f>INDEX('Antigo 2020 2'!J$5:J$857,MATCH($A396,('Atual 2021 1'!$Z$5:$Z$857),0))</f>
        <v>0</v>
      </c>
      <c r="J396" s="50">
        <f>INDEX('Atual 2021 1'!K$5:K$857,MATCH($A396,('Atual 2021 1'!$Z$5:$Z$857),0))</f>
        <v>0</v>
      </c>
      <c r="K396" s="54">
        <f>INDEX('Antigo 2020 2'!K$5:K$857,MATCH($A396,('Atual 2021 1'!$Z$5:$Z$857),0))</f>
        <v>0</v>
      </c>
      <c r="L396" s="50">
        <f>INDEX('Atual 2021 1'!L$5:L$857,MATCH($A396,('Atual 2021 1'!$Z$5:$Z$857),0))</f>
        <v>0</v>
      </c>
      <c r="M396" s="54">
        <f>INDEX('Antigo 2020 2'!L$5:L$857,MATCH($A396,('Atual 2021 1'!$Z$5:$Z$857),0))</f>
        <v>0</v>
      </c>
      <c r="N396" s="50">
        <f>INDEX('Atual 2021 1'!M$5:M$857,MATCH($A396,('Atual 2021 1'!$Z$5:$Z$857),0))</f>
        <v>0</v>
      </c>
      <c r="O396" s="54">
        <f>INDEX('Antigo 2020 2'!M$5:M$857,MATCH($A396,('Atual 2021 1'!$Z$5:$Z$857),0))</f>
        <v>0</v>
      </c>
      <c r="P396" s="50">
        <f>INDEX('Atual 2021 1'!N$5:N$857,MATCH($A396,('Atual 2021 1'!$Z$5:$Z$857),0))</f>
        <v>12</v>
      </c>
      <c r="Q396" s="54">
        <f>INDEX('Antigo 2020 2'!N$5:N$857,MATCH($A396,('Atual 2021 1'!$Z$5:$Z$857),0))</f>
        <v>12</v>
      </c>
      <c r="R396" s="50" t="str">
        <f>INDEX('Atual 2021 1'!O$5:O$857,MATCH($A396,('Atual 2021 1'!$Z$5:$Z$857),0))</f>
        <v>Sim</v>
      </c>
      <c r="S396" s="54" t="str">
        <f>INDEX('Antigo 2020 2'!O$5:O$857,MATCH($A396,('Atual 2021 1'!$Z$5:$Z$857),0))</f>
        <v>Sim</v>
      </c>
      <c r="T396" s="53" t="e">
        <f>INDEX('Atual 2021 1'!P$5:P$857,MATCH($A396,('Atual 2021 1'!$Z$5:$Z$857),0))</f>
        <v>#DIV/0!</v>
      </c>
      <c r="U396" s="55">
        <f>INDEX('Antigo 2020 2'!P$5:P$857,MATCH($A396,('Atual 2021 1'!$Z$5:$Z$857),0))</f>
        <v>9.8255001727811254E-4</v>
      </c>
    </row>
    <row r="397" spans="1:21">
      <c r="A397" s="16">
        <v>394</v>
      </c>
      <c r="B397" s="51">
        <f>INDEX('Atual 2021 1'!X$5:X$857,MATCH($A397,('Atual 2021 1'!$Z$5:$Z$857),0))</f>
        <v>0</v>
      </c>
      <c r="C397" s="57" t="str">
        <f>INDEX('Atual 2021 1'!A$5:A$857,MATCH($A397,('Atual 2021 1'!$Z$5:$Z$857),0))</f>
        <v>Jacutinga</v>
      </c>
      <c r="D397" s="50">
        <f>INDEX('Atual 2021 1'!H$5:H$857,MATCH($A397,('Atual 2021 1'!$Z$5:$Z$857),0))</f>
        <v>1450</v>
      </c>
      <c r="E397" s="54">
        <f>INDEX('Antigo 2020 2'!H$5:H$857,MATCH($A397,('Atual 2021 1'!$Z$5:$Z$857),0))</f>
        <v>1450</v>
      </c>
      <c r="F397" s="50">
        <f>INDEX('Atual 2021 1'!I$5:I$857,MATCH($A397,('Atual 2021 1'!$Z$5:$Z$857),0))</f>
        <v>190</v>
      </c>
      <c r="G397" s="54">
        <f>INDEX('Antigo 2020 2'!I$5:I$857,MATCH($A397,('Atual 2021 1'!$Z$5:$Z$857),0))</f>
        <v>380</v>
      </c>
      <c r="H397" s="50">
        <f>INDEX('Atual 2021 1'!J$5:J$857,MATCH($A397,('Atual 2021 1'!$Z$5:$Z$857),0))</f>
        <v>0</v>
      </c>
      <c r="I397" s="54">
        <f>INDEX('Antigo 2020 2'!J$5:J$857,MATCH($A397,('Atual 2021 1'!$Z$5:$Z$857),0))</f>
        <v>0</v>
      </c>
      <c r="J397" s="50">
        <f>INDEX('Atual 2021 1'!K$5:K$857,MATCH($A397,('Atual 2021 1'!$Z$5:$Z$857),0))</f>
        <v>40</v>
      </c>
      <c r="K397" s="54">
        <f>INDEX('Antigo 2020 2'!K$5:K$857,MATCH($A397,('Atual 2021 1'!$Z$5:$Z$857),0))</f>
        <v>40</v>
      </c>
      <c r="L397" s="50">
        <f>INDEX('Atual 2021 1'!L$5:L$857,MATCH($A397,('Atual 2021 1'!$Z$5:$Z$857),0))</f>
        <v>60</v>
      </c>
      <c r="M397" s="54">
        <f>INDEX('Antigo 2020 2'!L$5:L$857,MATCH($A397,('Atual 2021 1'!$Z$5:$Z$857),0))</f>
        <v>60</v>
      </c>
      <c r="N397" s="50">
        <f>INDEX('Atual 2021 1'!M$5:M$857,MATCH($A397,('Atual 2021 1'!$Z$5:$Z$857),0))</f>
        <v>0</v>
      </c>
      <c r="O397" s="54">
        <f>INDEX('Antigo 2020 2'!M$5:M$857,MATCH($A397,('Atual 2021 1'!$Z$5:$Z$857),0))</f>
        <v>0</v>
      </c>
      <c r="P397" s="50">
        <f>INDEX('Atual 2021 1'!N$5:N$857,MATCH($A397,('Atual 2021 1'!$Z$5:$Z$857),0))</f>
        <v>0</v>
      </c>
      <c r="Q397" s="54">
        <f>INDEX('Antigo 2020 2'!N$5:N$857,MATCH($A397,('Atual 2021 1'!$Z$5:$Z$857),0))</f>
        <v>0</v>
      </c>
      <c r="R397" s="50" t="str">
        <f>INDEX('Atual 2021 1'!O$5:O$857,MATCH($A397,('Atual 2021 1'!$Z$5:$Z$857),0))</f>
        <v>Não</v>
      </c>
      <c r="S397" s="54" t="str">
        <f>INDEX('Antigo 2020 2'!O$5:O$857,MATCH($A397,('Atual 2021 1'!$Z$5:$Z$857),0))</f>
        <v>Não</v>
      </c>
      <c r="T397" s="53" t="e">
        <f>INDEX('Atual 2021 1'!P$5:P$857,MATCH($A397,('Atual 2021 1'!$Z$5:$Z$857),0))</f>
        <v>#DIV/0!</v>
      </c>
      <c r="U397" s="55">
        <f>INDEX('Antigo 2020 2'!P$5:P$857,MATCH($A397,('Atual 2021 1'!$Z$5:$Z$857),0))</f>
        <v>9.1861047206807586E-4</v>
      </c>
    </row>
    <row r="398" spans="1:21">
      <c r="A398" s="16">
        <v>395</v>
      </c>
      <c r="B398" s="51">
        <f>INDEX('Atual 2021 1'!X$5:X$857,MATCH($A398,('Atual 2021 1'!$Z$5:$Z$857),0))</f>
        <v>0</v>
      </c>
      <c r="C398" s="57" t="str">
        <f>INDEX('Atual 2021 1'!A$5:A$857,MATCH($A398,('Atual 2021 1'!$Z$5:$Z$857),0))</f>
        <v>Jaguaraçu</v>
      </c>
      <c r="D398" s="50">
        <f>INDEX('Atual 2021 1'!H$5:H$857,MATCH($A398,('Atual 2021 1'!$Z$5:$Z$857),0))</f>
        <v>210</v>
      </c>
      <c r="E398" s="54">
        <f>INDEX('Antigo 2020 2'!H$5:H$857,MATCH($A398,('Atual 2021 1'!$Z$5:$Z$857),0))</f>
        <v>112</v>
      </c>
      <c r="F398" s="50">
        <f>INDEX('Atual 2021 1'!I$5:I$857,MATCH($A398,('Atual 2021 1'!$Z$5:$Z$857),0))</f>
        <v>0</v>
      </c>
      <c r="G398" s="54" t="str">
        <f>INDEX('Antigo 2020 2'!I$5:I$857,MATCH($A398,('Atual 2021 1'!$Z$5:$Z$857),0))</f>
        <v/>
      </c>
      <c r="H398" s="50">
        <f>INDEX('Atual 2021 1'!J$5:J$857,MATCH($A398,('Atual 2021 1'!$Z$5:$Z$857),0))</f>
        <v>0</v>
      </c>
      <c r="I398" s="54">
        <f>INDEX('Antigo 2020 2'!J$5:J$857,MATCH($A398,('Atual 2021 1'!$Z$5:$Z$857),0))</f>
        <v>0</v>
      </c>
      <c r="J398" s="50">
        <f>INDEX('Atual 2021 1'!K$5:K$857,MATCH($A398,('Atual 2021 1'!$Z$5:$Z$857),0))</f>
        <v>39</v>
      </c>
      <c r="K398" s="54">
        <f>INDEX('Antigo 2020 2'!K$5:K$857,MATCH($A398,('Atual 2021 1'!$Z$5:$Z$857),0))</f>
        <v>26</v>
      </c>
      <c r="L398" s="50">
        <f>INDEX('Atual 2021 1'!L$5:L$857,MATCH($A398,('Atual 2021 1'!$Z$5:$Z$857),0))</f>
        <v>18</v>
      </c>
      <c r="M398" s="54">
        <f>INDEX('Antigo 2020 2'!L$5:L$857,MATCH($A398,('Atual 2021 1'!$Z$5:$Z$857),0))</f>
        <v>54</v>
      </c>
      <c r="N398" s="50">
        <f>INDEX('Atual 2021 1'!M$5:M$857,MATCH($A398,('Atual 2021 1'!$Z$5:$Z$857),0))</f>
        <v>19</v>
      </c>
      <c r="O398" s="54">
        <f>INDEX('Antigo 2020 2'!M$5:M$857,MATCH($A398,('Atual 2021 1'!$Z$5:$Z$857),0))</f>
        <v>54</v>
      </c>
      <c r="P398" s="50">
        <f>INDEX('Atual 2021 1'!N$5:N$857,MATCH($A398,('Atual 2021 1'!$Z$5:$Z$857),0))</f>
        <v>14</v>
      </c>
      <c r="Q398" s="54">
        <f>INDEX('Antigo 2020 2'!N$5:N$857,MATCH($A398,('Atual 2021 1'!$Z$5:$Z$857),0))</f>
        <v>3</v>
      </c>
      <c r="R398" s="50" t="str">
        <f>INDEX('Atual 2021 1'!O$5:O$857,MATCH($A398,('Atual 2021 1'!$Z$5:$Z$857),0))</f>
        <v>Sim</v>
      </c>
      <c r="S398" s="54" t="str">
        <f>INDEX('Antigo 2020 2'!O$5:O$857,MATCH($A398,('Atual 2021 1'!$Z$5:$Z$857),0))</f>
        <v>Sim</v>
      </c>
      <c r="T398" s="53" t="e">
        <f>INDEX('Atual 2021 1'!P$5:P$857,MATCH($A398,('Atual 2021 1'!$Z$5:$Z$857),0))</f>
        <v>#DIV/0!</v>
      </c>
      <c r="U398" s="55">
        <f>INDEX('Antigo 2020 2'!P$5:P$857,MATCH($A398,('Atual 2021 1'!$Z$5:$Z$857),0))</f>
        <v>1.8389532050475362E-4</v>
      </c>
    </row>
    <row r="399" spans="1:21">
      <c r="A399" s="16">
        <v>396</v>
      </c>
      <c r="B399" s="51">
        <f>INDEX('Atual 2021 1'!X$5:X$857,MATCH($A399,('Atual 2021 1'!$Z$5:$Z$857),0))</f>
        <v>0</v>
      </c>
      <c r="C399" s="57" t="str">
        <f>INDEX('Atual 2021 1'!A$5:A$857,MATCH($A399,('Atual 2021 1'!$Z$5:$Z$857),0))</f>
        <v>Jaíba</v>
      </c>
      <c r="D399" s="50">
        <f>INDEX('Atual 2021 1'!H$5:H$857,MATCH($A399,('Atual 2021 1'!$Z$5:$Z$857),0))</f>
        <v>4000</v>
      </c>
      <c r="E399" s="54">
        <f>INDEX('Antigo 2020 2'!H$5:H$857,MATCH($A399,('Atual 2021 1'!$Z$5:$Z$857),0))</f>
        <v>2000</v>
      </c>
      <c r="F399" s="50">
        <f>INDEX('Atual 2021 1'!I$5:I$857,MATCH($A399,('Atual 2021 1'!$Z$5:$Z$857),0))</f>
        <v>510</v>
      </c>
      <c r="G399" s="54">
        <f>INDEX('Antigo 2020 2'!I$5:I$857,MATCH($A399,('Atual 2021 1'!$Z$5:$Z$857),0))</f>
        <v>1221</v>
      </c>
      <c r="H399" s="50">
        <f>INDEX('Atual 2021 1'!J$5:J$857,MATCH($A399,('Atual 2021 1'!$Z$5:$Z$857),0))</f>
        <v>0</v>
      </c>
      <c r="I399" s="54">
        <f>INDEX('Antigo 2020 2'!J$5:J$857,MATCH($A399,('Atual 2021 1'!$Z$5:$Z$857),0))</f>
        <v>0</v>
      </c>
      <c r="J399" s="50">
        <f>INDEX('Atual 2021 1'!K$5:K$857,MATCH($A399,('Atual 2021 1'!$Z$5:$Z$857),0))</f>
        <v>55</v>
      </c>
      <c r="K399" s="54">
        <f>INDEX('Antigo 2020 2'!K$5:K$857,MATCH($A399,('Atual 2021 1'!$Z$5:$Z$857),0))</f>
        <v>169</v>
      </c>
      <c r="L399" s="50">
        <f>INDEX('Atual 2021 1'!L$5:L$857,MATCH($A399,('Atual 2021 1'!$Z$5:$Z$857),0))</f>
        <v>0</v>
      </c>
      <c r="M399" s="54">
        <f>INDEX('Antigo 2020 2'!L$5:L$857,MATCH($A399,('Atual 2021 1'!$Z$5:$Z$857),0))</f>
        <v>0</v>
      </c>
      <c r="N399" s="50">
        <f>INDEX('Atual 2021 1'!M$5:M$857,MATCH($A399,('Atual 2021 1'!$Z$5:$Z$857),0))</f>
        <v>0</v>
      </c>
      <c r="O399" s="54">
        <f>INDEX('Antigo 2020 2'!M$5:M$857,MATCH($A399,('Atual 2021 1'!$Z$5:$Z$857),0))</f>
        <v>0</v>
      </c>
      <c r="P399" s="50">
        <f>INDEX('Atual 2021 1'!N$5:N$857,MATCH($A399,('Atual 2021 1'!$Z$5:$Z$857),0))</f>
        <v>172</v>
      </c>
      <c r="Q399" s="54">
        <f>INDEX('Antigo 2020 2'!N$5:N$857,MATCH($A399,('Atual 2021 1'!$Z$5:$Z$857),0))</f>
        <v>170</v>
      </c>
      <c r="R399" s="50" t="str">
        <f>INDEX('Atual 2021 1'!O$5:O$857,MATCH($A399,('Atual 2021 1'!$Z$5:$Z$857),0))</f>
        <v>Sim</v>
      </c>
      <c r="S399" s="54" t="str">
        <f>INDEX('Antigo 2020 2'!O$5:O$857,MATCH($A399,('Atual 2021 1'!$Z$5:$Z$857),0))</f>
        <v>Sim</v>
      </c>
      <c r="T399" s="53" t="e">
        <f>INDEX('Atual 2021 1'!P$5:P$857,MATCH($A399,('Atual 2021 1'!$Z$5:$Z$857),0))</f>
        <v>#DIV/0!</v>
      </c>
      <c r="U399" s="55">
        <f>INDEX('Antigo 2020 2'!P$5:P$857,MATCH($A399,('Atual 2021 1'!$Z$5:$Z$857),0))</f>
        <v>3.5127610913006369E-3</v>
      </c>
    </row>
    <row r="400" spans="1:21">
      <c r="A400" s="16">
        <v>397</v>
      </c>
      <c r="B400" s="51">
        <f>INDEX('Atual 2021 1'!X$5:X$857,MATCH($A400,('Atual 2021 1'!$Z$5:$Z$857),0))</f>
        <v>0</v>
      </c>
      <c r="C400" s="57" t="str">
        <f>INDEX('Atual 2021 1'!A$5:A$857,MATCH($A400,('Atual 2021 1'!$Z$5:$Z$857),0))</f>
        <v>Jampruca</v>
      </c>
      <c r="D400" s="50">
        <f>INDEX('Atual 2021 1'!H$5:H$857,MATCH($A400,('Atual 2021 1'!$Z$5:$Z$857),0))</f>
        <v>391</v>
      </c>
      <c r="E400" s="54">
        <f>INDEX('Antigo 2020 2'!H$5:H$857,MATCH($A400,('Atual 2021 1'!$Z$5:$Z$857),0))</f>
        <v>391</v>
      </c>
      <c r="F400" s="50">
        <f>INDEX('Atual 2021 1'!I$5:I$857,MATCH($A400,('Atual 2021 1'!$Z$5:$Z$857),0))</f>
        <v>144</v>
      </c>
      <c r="G400" s="54">
        <f>INDEX('Antigo 2020 2'!I$5:I$857,MATCH($A400,('Atual 2021 1'!$Z$5:$Z$857),0))</f>
        <v>273</v>
      </c>
      <c r="H400" s="50">
        <f>INDEX('Atual 2021 1'!J$5:J$857,MATCH($A400,('Atual 2021 1'!$Z$5:$Z$857),0))</f>
        <v>0</v>
      </c>
      <c r="I400" s="54">
        <f>INDEX('Antigo 2020 2'!J$5:J$857,MATCH($A400,('Atual 2021 1'!$Z$5:$Z$857),0))</f>
        <v>0</v>
      </c>
      <c r="J400" s="50">
        <f>INDEX('Atual 2021 1'!K$5:K$857,MATCH($A400,('Atual 2021 1'!$Z$5:$Z$857),0))</f>
        <v>260</v>
      </c>
      <c r="K400" s="54">
        <f>INDEX('Antigo 2020 2'!K$5:K$857,MATCH($A400,('Atual 2021 1'!$Z$5:$Z$857),0))</f>
        <v>302</v>
      </c>
      <c r="L400" s="50">
        <f>INDEX('Atual 2021 1'!L$5:L$857,MATCH($A400,('Atual 2021 1'!$Z$5:$Z$857),0))</f>
        <v>28</v>
      </c>
      <c r="M400" s="54">
        <f>INDEX('Antigo 2020 2'!L$5:L$857,MATCH($A400,('Atual 2021 1'!$Z$5:$Z$857),0))</f>
        <v>25</v>
      </c>
      <c r="N400" s="50">
        <f>INDEX('Atual 2021 1'!M$5:M$857,MATCH($A400,('Atual 2021 1'!$Z$5:$Z$857),0))</f>
        <v>28</v>
      </c>
      <c r="O400" s="54">
        <f>INDEX('Antigo 2020 2'!M$5:M$857,MATCH($A400,('Atual 2021 1'!$Z$5:$Z$857),0))</f>
        <v>20</v>
      </c>
      <c r="P400" s="50">
        <f>INDEX('Atual 2021 1'!N$5:N$857,MATCH($A400,('Atual 2021 1'!$Z$5:$Z$857),0))</f>
        <v>62</v>
      </c>
      <c r="Q400" s="54">
        <f>INDEX('Antigo 2020 2'!N$5:N$857,MATCH($A400,('Atual 2021 1'!$Z$5:$Z$857),0))</f>
        <v>74</v>
      </c>
      <c r="R400" s="50" t="str">
        <f>INDEX('Atual 2021 1'!O$5:O$857,MATCH($A400,('Atual 2021 1'!$Z$5:$Z$857),0))</f>
        <v>Sim</v>
      </c>
      <c r="S400" s="54" t="str">
        <f>INDEX('Antigo 2020 2'!O$5:O$857,MATCH($A400,('Atual 2021 1'!$Z$5:$Z$857),0))</f>
        <v>Sim</v>
      </c>
      <c r="T400" s="53" t="e">
        <f>INDEX('Atual 2021 1'!P$5:P$857,MATCH($A400,('Atual 2021 1'!$Z$5:$Z$857),0))</f>
        <v>#DIV/0!</v>
      </c>
      <c r="U400" s="55">
        <f>INDEX('Antigo 2020 2'!P$5:P$857,MATCH($A400,('Atual 2021 1'!$Z$5:$Z$857),0))</f>
        <v>1.0585837021290254E-3</v>
      </c>
    </row>
    <row r="401" spans="1:21">
      <c r="A401" s="16">
        <v>398</v>
      </c>
      <c r="B401" s="51">
        <f>INDEX('Atual 2021 1'!X$5:X$857,MATCH($A401,('Atual 2021 1'!$Z$5:$Z$857),0))</f>
        <v>0</v>
      </c>
      <c r="C401" s="57" t="str">
        <f>INDEX('Atual 2021 1'!A$5:A$857,MATCH($A401,('Atual 2021 1'!$Z$5:$Z$857),0))</f>
        <v>Janaúba</v>
      </c>
      <c r="D401" s="50">
        <f>INDEX('Atual 2021 1'!H$5:H$857,MATCH($A401,('Atual 2021 1'!$Z$5:$Z$857),0))</f>
        <v>2510</v>
      </c>
      <c r="E401" s="54">
        <f>INDEX('Antigo 2020 2'!H$5:H$857,MATCH($A401,('Atual 2021 1'!$Z$5:$Z$857),0))</f>
        <v>2500</v>
      </c>
      <c r="F401" s="50">
        <f>INDEX('Atual 2021 1'!I$5:I$857,MATCH($A401,('Atual 2021 1'!$Z$5:$Z$857),0))</f>
        <v>628</v>
      </c>
      <c r="G401" s="54">
        <f>INDEX('Antigo 2020 2'!I$5:I$857,MATCH($A401,('Atual 2021 1'!$Z$5:$Z$857),0))</f>
        <v>1579</v>
      </c>
      <c r="H401" s="50">
        <f>INDEX('Atual 2021 1'!J$5:J$857,MATCH($A401,('Atual 2021 1'!$Z$5:$Z$857),0))</f>
        <v>0</v>
      </c>
      <c r="I401" s="54">
        <f>INDEX('Antigo 2020 2'!J$5:J$857,MATCH($A401,('Atual 2021 1'!$Z$5:$Z$857),0))</f>
        <v>0</v>
      </c>
      <c r="J401" s="50">
        <f>INDEX('Atual 2021 1'!K$5:K$857,MATCH($A401,('Atual 2021 1'!$Z$5:$Z$857),0))</f>
        <v>180</v>
      </c>
      <c r="K401" s="54">
        <f>INDEX('Antigo 2020 2'!K$5:K$857,MATCH($A401,('Atual 2021 1'!$Z$5:$Z$857),0))</f>
        <v>250</v>
      </c>
      <c r="L401" s="50">
        <f>INDEX('Atual 2021 1'!L$5:L$857,MATCH($A401,('Atual 2021 1'!$Z$5:$Z$857),0))</f>
        <v>346</v>
      </c>
      <c r="M401" s="54">
        <f>INDEX('Antigo 2020 2'!L$5:L$857,MATCH($A401,('Atual 2021 1'!$Z$5:$Z$857),0))</f>
        <v>150</v>
      </c>
      <c r="N401" s="50">
        <f>INDEX('Atual 2021 1'!M$5:M$857,MATCH($A401,('Atual 2021 1'!$Z$5:$Z$857),0))</f>
        <v>0</v>
      </c>
      <c r="O401" s="54">
        <f>INDEX('Antigo 2020 2'!M$5:M$857,MATCH($A401,('Atual 2021 1'!$Z$5:$Z$857),0))</f>
        <v>0</v>
      </c>
      <c r="P401" s="50">
        <f>INDEX('Atual 2021 1'!N$5:N$857,MATCH($A401,('Atual 2021 1'!$Z$5:$Z$857),0))</f>
        <v>300</v>
      </c>
      <c r="Q401" s="54">
        <f>INDEX('Antigo 2020 2'!N$5:N$857,MATCH($A401,('Atual 2021 1'!$Z$5:$Z$857),0))</f>
        <v>509</v>
      </c>
      <c r="R401" s="50" t="str">
        <f>INDEX('Atual 2021 1'!O$5:O$857,MATCH($A401,('Atual 2021 1'!$Z$5:$Z$857),0))</f>
        <v>Sim</v>
      </c>
      <c r="S401" s="54" t="str">
        <f>INDEX('Antigo 2020 2'!O$5:O$857,MATCH($A401,('Atual 2021 1'!$Z$5:$Z$857),0))</f>
        <v>Sim</v>
      </c>
      <c r="T401" s="53" t="e">
        <f>INDEX('Atual 2021 1'!P$5:P$857,MATCH($A401,('Atual 2021 1'!$Z$5:$Z$857),0))</f>
        <v>#DIV/0!</v>
      </c>
      <c r="U401" s="55">
        <f>INDEX('Antigo 2020 2'!P$5:P$857,MATCH($A401,('Atual 2021 1'!$Z$5:$Z$857),0))</f>
        <v>3.734474514447467E-3</v>
      </c>
    </row>
    <row r="402" spans="1:21">
      <c r="A402" s="16">
        <v>399</v>
      </c>
      <c r="B402" s="51">
        <f>INDEX('Atual 2021 1'!X$5:X$857,MATCH($A402,('Atual 2021 1'!$Z$5:$Z$857),0))</f>
        <v>0</v>
      </c>
      <c r="C402" s="57" t="str">
        <f>INDEX('Atual 2021 1'!A$5:A$857,MATCH($A402,('Atual 2021 1'!$Z$5:$Z$857),0))</f>
        <v>Januária</v>
      </c>
      <c r="D402" s="50">
        <f>INDEX('Atual 2021 1'!H$5:H$857,MATCH($A402,('Atual 2021 1'!$Z$5:$Z$857),0))</f>
        <v>27000</v>
      </c>
      <c r="E402" s="54">
        <f>INDEX('Antigo 2020 2'!H$5:H$857,MATCH($A402,('Atual 2021 1'!$Z$5:$Z$857),0))</f>
        <v>27000</v>
      </c>
      <c r="F402" s="50">
        <f>INDEX('Atual 2021 1'!I$5:I$857,MATCH($A402,('Atual 2021 1'!$Z$5:$Z$857),0))</f>
        <v>948</v>
      </c>
      <c r="G402" s="54">
        <f>INDEX('Antigo 2020 2'!I$5:I$857,MATCH($A402,('Atual 2021 1'!$Z$5:$Z$857),0))</f>
        <v>3195</v>
      </c>
      <c r="H402" s="50">
        <f>INDEX('Atual 2021 1'!J$5:J$857,MATCH($A402,('Atual 2021 1'!$Z$5:$Z$857),0))</f>
        <v>0</v>
      </c>
      <c r="I402" s="54">
        <f>INDEX('Antigo 2020 2'!J$5:J$857,MATCH($A402,('Atual 2021 1'!$Z$5:$Z$857),0))</f>
        <v>0</v>
      </c>
      <c r="J402" s="50">
        <f>INDEX('Atual 2021 1'!K$5:K$857,MATCH($A402,('Atual 2021 1'!$Z$5:$Z$857),0))</f>
        <v>400</v>
      </c>
      <c r="K402" s="54">
        <f>INDEX('Antigo 2020 2'!K$5:K$857,MATCH($A402,('Atual 2021 1'!$Z$5:$Z$857),0))</f>
        <v>300</v>
      </c>
      <c r="L402" s="50">
        <f>INDEX('Atual 2021 1'!L$5:L$857,MATCH($A402,('Atual 2021 1'!$Z$5:$Z$857),0))</f>
        <v>192</v>
      </c>
      <c r="M402" s="54">
        <f>INDEX('Antigo 2020 2'!L$5:L$857,MATCH($A402,('Atual 2021 1'!$Z$5:$Z$857),0))</f>
        <v>0</v>
      </c>
      <c r="N402" s="50">
        <f>INDEX('Atual 2021 1'!M$5:M$857,MATCH($A402,('Atual 2021 1'!$Z$5:$Z$857),0))</f>
        <v>0</v>
      </c>
      <c r="O402" s="54">
        <f>INDEX('Antigo 2020 2'!M$5:M$857,MATCH($A402,('Atual 2021 1'!$Z$5:$Z$857),0))</f>
        <v>0</v>
      </c>
      <c r="P402" s="50">
        <f>INDEX('Atual 2021 1'!N$5:N$857,MATCH($A402,('Atual 2021 1'!$Z$5:$Z$857),0))</f>
        <v>400</v>
      </c>
      <c r="Q402" s="54">
        <f>INDEX('Antigo 2020 2'!N$5:N$857,MATCH($A402,('Atual 2021 1'!$Z$5:$Z$857),0))</f>
        <v>1000</v>
      </c>
      <c r="R402" s="50" t="str">
        <f>INDEX('Atual 2021 1'!O$5:O$857,MATCH($A402,('Atual 2021 1'!$Z$5:$Z$857),0))</f>
        <v>Sim</v>
      </c>
      <c r="S402" s="54" t="str">
        <f>INDEX('Antigo 2020 2'!O$5:O$857,MATCH($A402,('Atual 2021 1'!$Z$5:$Z$857),0))</f>
        <v>Sim</v>
      </c>
      <c r="T402" s="53" t="e">
        <f>INDEX('Atual 2021 1'!P$5:P$857,MATCH($A402,('Atual 2021 1'!$Z$5:$Z$857),0))</f>
        <v>#DIV/0!</v>
      </c>
      <c r="U402" s="55">
        <f>INDEX('Antigo 2020 2'!P$5:P$857,MATCH($A402,('Atual 2021 1'!$Z$5:$Z$857),0))</f>
        <v>1.1333151783172131E-2</v>
      </c>
    </row>
    <row r="403" spans="1:21">
      <c r="A403" s="16">
        <v>400</v>
      </c>
      <c r="B403" s="51">
        <f>INDEX('Atual 2021 1'!X$5:X$857,MATCH($A403,('Atual 2021 1'!$Z$5:$Z$857),0))</f>
        <v>0</v>
      </c>
      <c r="C403" s="57" t="str">
        <f>INDEX('Atual 2021 1'!A$5:A$857,MATCH($A403,('Atual 2021 1'!$Z$5:$Z$857),0))</f>
        <v>Japaraíba</v>
      </c>
      <c r="D403" s="50">
        <f>INDEX('Atual 2021 1'!H$5:H$857,MATCH($A403,('Atual 2021 1'!$Z$5:$Z$857),0))</f>
        <v>300</v>
      </c>
      <c r="E403" s="54">
        <f>INDEX('Antigo 2020 2'!H$5:H$857,MATCH($A403,('Atual 2021 1'!$Z$5:$Z$857),0))</f>
        <v>300</v>
      </c>
      <c r="F403" s="50">
        <f>INDEX('Atual 2021 1'!I$5:I$857,MATCH($A403,('Atual 2021 1'!$Z$5:$Z$857),0))</f>
        <v>146</v>
      </c>
      <c r="G403" s="54">
        <f>INDEX('Antigo 2020 2'!I$5:I$857,MATCH($A403,('Atual 2021 1'!$Z$5:$Z$857),0))</f>
        <v>257</v>
      </c>
      <c r="H403" s="50">
        <f>INDEX('Atual 2021 1'!J$5:J$857,MATCH($A403,('Atual 2021 1'!$Z$5:$Z$857),0))</f>
        <v>0</v>
      </c>
      <c r="I403" s="54">
        <f>INDEX('Antigo 2020 2'!J$5:J$857,MATCH($A403,('Atual 2021 1'!$Z$5:$Z$857),0))</f>
        <v>0</v>
      </c>
      <c r="J403" s="50">
        <f>INDEX('Atual 2021 1'!K$5:K$857,MATCH($A403,('Atual 2021 1'!$Z$5:$Z$857),0))</f>
        <v>50</v>
      </c>
      <c r="K403" s="54">
        <f>INDEX('Antigo 2020 2'!K$5:K$857,MATCH($A403,('Atual 2021 1'!$Z$5:$Z$857),0))</f>
        <v>120</v>
      </c>
      <c r="L403" s="50">
        <f>INDEX('Atual 2021 1'!L$5:L$857,MATCH($A403,('Atual 2021 1'!$Z$5:$Z$857),0))</f>
        <v>0</v>
      </c>
      <c r="M403" s="54">
        <f>INDEX('Antigo 2020 2'!L$5:L$857,MATCH($A403,('Atual 2021 1'!$Z$5:$Z$857),0))</f>
        <v>0</v>
      </c>
      <c r="N403" s="50">
        <f>INDEX('Atual 2021 1'!M$5:M$857,MATCH($A403,('Atual 2021 1'!$Z$5:$Z$857),0))</f>
        <v>0</v>
      </c>
      <c r="O403" s="54">
        <f>INDEX('Antigo 2020 2'!M$5:M$857,MATCH($A403,('Atual 2021 1'!$Z$5:$Z$857),0))</f>
        <v>0</v>
      </c>
      <c r="P403" s="50">
        <f>INDEX('Atual 2021 1'!N$5:N$857,MATCH($A403,('Atual 2021 1'!$Z$5:$Z$857),0))</f>
        <v>0</v>
      </c>
      <c r="Q403" s="54">
        <f>INDEX('Antigo 2020 2'!N$5:N$857,MATCH($A403,('Atual 2021 1'!$Z$5:$Z$857),0))</f>
        <v>28</v>
      </c>
      <c r="R403" s="50" t="str">
        <f>INDEX('Atual 2021 1'!O$5:O$857,MATCH($A403,('Atual 2021 1'!$Z$5:$Z$857),0))</f>
        <v>Não</v>
      </c>
      <c r="S403" s="54" t="str">
        <f>INDEX('Antigo 2020 2'!O$5:O$857,MATCH($A403,('Atual 2021 1'!$Z$5:$Z$857),0))</f>
        <v>Sim</v>
      </c>
      <c r="T403" s="53" t="e">
        <f>INDEX('Atual 2021 1'!P$5:P$857,MATCH($A403,('Atual 2021 1'!$Z$5:$Z$857),0))</f>
        <v>#DIV/0!</v>
      </c>
      <c r="U403" s="55">
        <f>INDEX('Antigo 2020 2'!P$5:P$857,MATCH($A403,('Atual 2021 1'!$Z$5:$Z$857),0))</f>
        <v>5.9056372498672701E-4</v>
      </c>
    </row>
    <row r="404" spans="1:21">
      <c r="A404" s="16">
        <v>401</v>
      </c>
      <c r="B404" s="51">
        <f>INDEX('Atual 2021 1'!X$5:X$857,MATCH($A404,('Atual 2021 1'!$Z$5:$Z$857),0))</f>
        <v>0</v>
      </c>
      <c r="C404" s="57" t="str">
        <f>INDEX('Atual 2021 1'!A$5:A$857,MATCH($A404,('Atual 2021 1'!$Z$5:$Z$857),0))</f>
        <v>Japonvar</v>
      </c>
      <c r="D404" s="50">
        <f>INDEX('Atual 2021 1'!H$5:H$857,MATCH($A404,('Atual 2021 1'!$Z$5:$Z$857),0))</f>
        <v>2540</v>
      </c>
      <c r="E404" s="54">
        <f>INDEX('Antigo 2020 2'!H$5:H$857,MATCH($A404,('Atual 2021 1'!$Z$5:$Z$857),0))</f>
        <v>2554</v>
      </c>
      <c r="F404" s="50">
        <f>INDEX('Atual 2021 1'!I$5:I$857,MATCH($A404,('Atual 2021 1'!$Z$5:$Z$857),0))</f>
        <v>399</v>
      </c>
      <c r="G404" s="54">
        <f>INDEX('Antigo 2020 2'!I$5:I$857,MATCH($A404,('Atual 2021 1'!$Z$5:$Z$857),0))</f>
        <v>1164</v>
      </c>
      <c r="H404" s="50">
        <f>INDEX('Atual 2021 1'!J$5:J$857,MATCH($A404,('Atual 2021 1'!$Z$5:$Z$857),0))</f>
        <v>0</v>
      </c>
      <c r="I404" s="54">
        <f>INDEX('Antigo 2020 2'!J$5:J$857,MATCH($A404,('Atual 2021 1'!$Z$5:$Z$857),0))</f>
        <v>0</v>
      </c>
      <c r="J404" s="50">
        <f>INDEX('Atual 2021 1'!K$5:K$857,MATCH($A404,('Atual 2021 1'!$Z$5:$Z$857),0))</f>
        <v>55</v>
      </c>
      <c r="K404" s="54">
        <f>INDEX('Antigo 2020 2'!K$5:K$857,MATCH($A404,('Atual 2021 1'!$Z$5:$Z$857),0))</f>
        <v>153</v>
      </c>
      <c r="L404" s="50">
        <f>INDEX('Atual 2021 1'!L$5:L$857,MATCH($A404,('Atual 2021 1'!$Z$5:$Z$857),0))</f>
        <v>0</v>
      </c>
      <c r="M404" s="54">
        <f>INDEX('Antigo 2020 2'!L$5:L$857,MATCH($A404,('Atual 2021 1'!$Z$5:$Z$857),0))</f>
        <v>0</v>
      </c>
      <c r="N404" s="50">
        <f>INDEX('Atual 2021 1'!M$5:M$857,MATCH($A404,('Atual 2021 1'!$Z$5:$Z$857),0))</f>
        <v>0</v>
      </c>
      <c r="O404" s="54">
        <f>INDEX('Antigo 2020 2'!M$5:M$857,MATCH($A404,('Atual 2021 1'!$Z$5:$Z$857),0))</f>
        <v>0</v>
      </c>
      <c r="P404" s="50">
        <f>INDEX('Atual 2021 1'!N$5:N$857,MATCH($A404,('Atual 2021 1'!$Z$5:$Z$857),0))</f>
        <v>40</v>
      </c>
      <c r="Q404" s="54">
        <f>INDEX('Antigo 2020 2'!N$5:N$857,MATCH($A404,('Atual 2021 1'!$Z$5:$Z$857),0))</f>
        <v>1200</v>
      </c>
      <c r="R404" s="50" t="str">
        <f>INDEX('Atual 2021 1'!O$5:O$857,MATCH($A404,('Atual 2021 1'!$Z$5:$Z$857),0))</f>
        <v>Sim</v>
      </c>
      <c r="S404" s="54" t="str">
        <f>INDEX('Antigo 2020 2'!O$5:O$857,MATCH($A404,('Atual 2021 1'!$Z$5:$Z$857),0))</f>
        <v>Sim</v>
      </c>
      <c r="T404" s="53" t="e">
        <f>INDEX('Atual 2021 1'!P$5:P$857,MATCH($A404,('Atual 2021 1'!$Z$5:$Z$857),0))</f>
        <v>#DIV/0!</v>
      </c>
      <c r="U404" s="55">
        <f>INDEX('Antigo 2020 2'!P$5:P$857,MATCH($A404,('Atual 2021 1'!$Z$5:$Z$857),0))</f>
        <v>1.5137804656028115E-3</v>
      </c>
    </row>
    <row r="405" spans="1:21">
      <c r="A405" s="16">
        <v>402</v>
      </c>
      <c r="B405" s="51">
        <f>INDEX('Atual 2021 1'!X$5:X$857,MATCH($A405,('Atual 2021 1'!$Z$5:$Z$857),0))</f>
        <v>0</v>
      </c>
      <c r="C405" s="57" t="str">
        <f>INDEX('Atual 2021 1'!A$5:A$857,MATCH($A405,('Atual 2021 1'!$Z$5:$Z$857),0))</f>
        <v>Jeceaba</v>
      </c>
      <c r="D405" s="50">
        <f>INDEX('Atual 2021 1'!H$5:H$857,MATCH($A405,('Atual 2021 1'!$Z$5:$Z$857),0))</f>
        <v>850</v>
      </c>
      <c r="E405" s="54">
        <f>INDEX('Antigo 2020 2'!H$5:H$857,MATCH($A405,('Atual 2021 1'!$Z$5:$Z$857),0))</f>
        <v>850</v>
      </c>
      <c r="F405" s="50">
        <f>INDEX('Atual 2021 1'!I$5:I$857,MATCH($A405,('Atual 2021 1'!$Z$5:$Z$857),0))</f>
        <v>161</v>
      </c>
      <c r="G405" s="54">
        <f>INDEX('Antigo 2020 2'!I$5:I$857,MATCH($A405,('Atual 2021 1'!$Z$5:$Z$857),0))</f>
        <v>328</v>
      </c>
      <c r="H405" s="50">
        <f>INDEX('Atual 2021 1'!J$5:J$857,MATCH($A405,('Atual 2021 1'!$Z$5:$Z$857),0))</f>
        <v>0</v>
      </c>
      <c r="I405" s="54">
        <f>INDEX('Antigo 2020 2'!J$5:J$857,MATCH($A405,('Atual 2021 1'!$Z$5:$Z$857),0))</f>
        <v>0</v>
      </c>
      <c r="J405" s="50">
        <f>INDEX('Atual 2021 1'!K$5:K$857,MATCH($A405,('Atual 2021 1'!$Z$5:$Z$857),0))</f>
        <v>30</v>
      </c>
      <c r="K405" s="54">
        <f>INDEX('Antigo 2020 2'!K$5:K$857,MATCH($A405,('Atual 2021 1'!$Z$5:$Z$857),0))</f>
        <v>120</v>
      </c>
      <c r="L405" s="50">
        <f>INDEX('Atual 2021 1'!L$5:L$857,MATCH($A405,('Atual 2021 1'!$Z$5:$Z$857),0))</f>
        <v>20</v>
      </c>
      <c r="M405" s="54">
        <f>INDEX('Antigo 2020 2'!L$5:L$857,MATCH($A405,('Atual 2021 1'!$Z$5:$Z$857),0))</f>
        <v>140</v>
      </c>
      <c r="N405" s="50">
        <f>INDEX('Atual 2021 1'!M$5:M$857,MATCH($A405,('Atual 2021 1'!$Z$5:$Z$857),0))</f>
        <v>0</v>
      </c>
      <c r="O405" s="54">
        <f>INDEX('Antigo 2020 2'!M$5:M$857,MATCH($A405,('Atual 2021 1'!$Z$5:$Z$857),0))</f>
        <v>40</v>
      </c>
      <c r="P405" s="50">
        <f>INDEX('Atual 2021 1'!N$5:N$857,MATCH($A405,('Atual 2021 1'!$Z$5:$Z$857),0))</f>
        <v>10</v>
      </c>
      <c r="Q405" s="54">
        <f>INDEX('Antigo 2020 2'!N$5:N$857,MATCH($A405,('Atual 2021 1'!$Z$5:$Z$857),0))</f>
        <v>30</v>
      </c>
      <c r="R405" s="50" t="str">
        <f>INDEX('Atual 2021 1'!O$5:O$857,MATCH($A405,('Atual 2021 1'!$Z$5:$Z$857),0))</f>
        <v>Sim</v>
      </c>
      <c r="S405" s="54" t="str">
        <f>INDEX('Antigo 2020 2'!O$5:O$857,MATCH($A405,('Atual 2021 1'!$Z$5:$Z$857),0))</f>
        <v>Sim</v>
      </c>
      <c r="T405" s="53" t="e">
        <f>INDEX('Atual 2021 1'!P$5:P$857,MATCH($A405,('Atual 2021 1'!$Z$5:$Z$857),0))</f>
        <v>#DIV/0!</v>
      </c>
      <c r="U405" s="55">
        <f>INDEX('Antigo 2020 2'!P$5:P$857,MATCH($A405,('Atual 2021 1'!$Z$5:$Z$857),0))</f>
        <v>7.2074335556526346E-4</v>
      </c>
    </row>
    <row r="406" spans="1:21">
      <c r="A406" s="16">
        <v>403</v>
      </c>
      <c r="B406" s="51">
        <f>INDEX('Atual 2021 1'!X$5:X$857,MATCH($A406,('Atual 2021 1'!$Z$5:$Z$857),0))</f>
        <v>0</v>
      </c>
      <c r="C406" s="57" t="str">
        <f>INDEX('Atual 2021 1'!A$5:A$857,MATCH($A406,('Atual 2021 1'!$Z$5:$Z$857),0))</f>
        <v>Jenipapo de Minas</v>
      </c>
      <c r="D406" s="50">
        <f>INDEX('Atual 2021 1'!H$5:H$857,MATCH($A406,('Atual 2021 1'!$Z$5:$Z$857),0))</f>
        <v>905</v>
      </c>
      <c r="E406" s="54">
        <f>INDEX('Antigo 2020 2'!H$5:H$857,MATCH($A406,('Atual 2021 1'!$Z$5:$Z$857),0))</f>
        <v>905</v>
      </c>
      <c r="F406" s="50">
        <f>INDEX('Atual 2021 1'!I$5:I$857,MATCH($A406,('Atual 2021 1'!$Z$5:$Z$857),0))</f>
        <v>321</v>
      </c>
      <c r="G406" s="54">
        <f>INDEX('Antigo 2020 2'!I$5:I$857,MATCH($A406,('Atual 2021 1'!$Z$5:$Z$857),0))</f>
        <v>540</v>
      </c>
      <c r="H406" s="50">
        <f>INDEX('Atual 2021 1'!J$5:J$857,MATCH($A406,('Atual 2021 1'!$Z$5:$Z$857),0))</f>
        <v>0</v>
      </c>
      <c r="I406" s="54">
        <f>INDEX('Antigo 2020 2'!J$5:J$857,MATCH($A406,('Atual 2021 1'!$Z$5:$Z$857),0))</f>
        <v>0</v>
      </c>
      <c r="J406" s="50">
        <f>INDEX('Atual 2021 1'!K$5:K$857,MATCH($A406,('Atual 2021 1'!$Z$5:$Z$857),0))</f>
        <v>34</v>
      </c>
      <c r="K406" s="54">
        <f>INDEX('Antigo 2020 2'!K$5:K$857,MATCH($A406,('Atual 2021 1'!$Z$5:$Z$857),0))</f>
        <v>105</v>
      </c>
      <c r="L406" s="50">
        <f>INDEX('Atual 2021 1'!L$5:L$857,MATCH($A406,('Atual 2021 1'!$Z$5:$Z$857),0))</f>
        <v>0</v>
      </c>
      <c r="M406" s="54">
        <f>INDEX('Antigo 2020 2'!L$5:L$857,MATCH($A406,('Atual 2021 1'!$Z$5:$Z$857),0))</f>
        <v>0</v>
      </c>
      <c r="N406" s="50">
        <f>INDEX('Atual 2021 1'!M$5:M$857,MATCH($A406,('Atual 2021 1'!$Z$5:$Z$857),0))</f>
        <v>0</v>
      </c>
      <c r="O406" s="54">
        <f>INDEX('Antigo 2020 2'!M$5:M$857,MATCH($A406,('Atual 2021 1'!$Z$5:$Z$857),0))</f>
        <v>0</v>
      </c>
      <c r="P406" s="50">
        <f>INDEX('Atual 2021 1'!N$5:N$857,MATCH($A406,('Atual 2021 1'!$Z$5:$Z$857),0))</f>
        <v>46</v>
      </c>
      <c r="Q406" s="54">
        <f>INDEX('Antigo 2020 2'!N$5:N$857,MATCH($A406,('Atual 2021 1'!$Z$5:$Z$857),0))</f>
        <v>76</v>
      </c>
      <c r="R406" s="50" t="str">
        <f>INDEX('Atual 2021 1'!O$5:O$857,MATCH($A406,('Atual 2021 1'!$Z$5:$Z$857),0))</f>
        <v>Não</v>
      </c>
      <c r="S406" s="54" t="str">
        <f>INDEX('Antigo 2020 2'!O$5:O$857,MATCH($A406,('Atual 2021 1'!$Z$5:$Z$857),0))</f>
        <v>Sim</v>
      </c>
      <c r="T406" s="53" t="e">
        <f>INDEX('Atual 2021 1'!P$5:P$857,MATCH($A406,('Atual 2021 1'!$Z$5:$Z$857),0))</f>
        <v>#DIV/0!</v>
      </c>
      <c r="U406" s="55">
        <f>INDEX('Antigo 2020 2'!P$5:P$857,MATCH($A406,('Atual 2021 1'!$Z$5:$Z$857),0))</f>
        <v>7.0947489742586309E-4</v>
      </c>
    </row>
    <row r="407" spans="1:21">
      <c r="A407" s="16">
        <v>404</v>
      </c>
      <c r="B407" s="51">
        <f>INDEX('Atual 2021 1'!X$5:X$857,MATCH($A407,('Atual 2021 1'!$Z$5:$Z$857),0))</f>
        <v>0</v>
      </c>
      <c r="C407" s="57" t="str">
        <f>INDEX('Atual 2021 1'!A$5:A$857,MATCH($A407,('Atual 2021 1'!$Z$5:$Z$857),0))</f>
        <v>Jequeri</v>
      </c>
      <c r="D407" s="50">
        <f>INDEX('Atual 2021 1'!H$5:H$857,MATCH($A407,('Atual 2021 1'!$Z$5:$Z$857),0))</f>
        <v>1450</v>
      </c>
      <c r="E407" s="54">
        <f>INDEX('Antigo 2020 2'!H$5:H$857,MATCH($A407,('Atual 2021 1'!$Z$5:$Z$857),0))</f>
        <v>1450</v>
      </c>
      <c r="F407" s="50">
        <f>INDEX('Atual 2021 1'!I$5:I$857,MATCH($A407,('Atual 2021 1'!$Z$5:$Z$857),0))</f>
        <v>150</v>
      </c>
      <c r="G407" s="54">
        <f>INDEX('Antigo 2020 2'!I$5:I$857,MATCH($A407,('Atual 2021 1'!$Z$5:$Z$857),0))</f>
        <v>326</v>
      </c>
      <c r="H407" s="50">
        <f>INDEX('Atual 2021 1'!J$5:J$857,MATCH($A407,('Atual 2021 1'!$Z$5:$Z$857),0))</f>
        <v>0</v>
      </c>
      <c r="I407" s="54">
        <f>INDEX('Antigo 2020 2'!J$5:J$857,MATCH($A407,('Atual 2021 1'!$Z$5:$Z$857),0))</f>
        <v>0</v>
      </c>
      <c r="J407" s="50">
        <f>INDEX('Atual 2021 1'!K$5:K$857,MATCH($A407,('Atual 2021 1'!$Z$5:$Z$857),0))</f>
        <v>256</v>
      </c>
      <c r="K407" s="54">
        <f>INDEX('Antigo 2020 2'!K$5:K$857,MATCH($A407,('Atual 2021 1'!$Z$5:$Z$857),0))</f>
        <v>375</v>
      </c>
      <c r="L407" s="50">
        <f>INDEX('Atual 2021 1'!L$5:L$857,MATCH($A407,('Atual 2021 1'!$Z$5:$Z$857),0))</f>
        <v>25</v>
      </c>
      <c r="M407" s="54">
        <f>INDEX('Antigo 2020 2'!L$5:L$857,MATCH($A407,('Atual 2021 1'!$Z$5:$Z$857),0))</f>
        <v>40</v>
      </c>
      <c r="N407" s="50">
        <f>INDEX('Atual 2021 1'!M$5:M$857,MATCH($A407,('Atual 2021 1'!$Z$5:$Z$857),0))</f>
        <v>0</v>
      </c>
      <c r="O407" s="54">
        <f>INDEX('Antigo 2020 2'!M$5:M$857,MATCH($A407,('Atual 2021 1'!$Z$5:$Z$857),0))</f>
        <v>0</v>
      </c>
      <c r="P407" s="50">
        <f>INDEX('Atual 2021 1'!N$5:N$857,MATCH($A407,('Atual 2021 1'!$Z$5:$Z$857),0))</f>
        <v>69</v>
      </c>
      <c r="Q407" s="54">
        <f>INDEX('Antigo 2020 2'!N$5:N$857,MATCH($A407,('Atual 2021 1'!$Z$5:$Z$857),0))</f>
        <v>35</v>
      </c>
      <c r="R407" s="50" t="str">
        <f>INDEX('Atual 2021 1'!O$5:O$857,MATCH($A407,('Atual 2021 1'!$Z$5:$Z$857),0))</f>
        <v>Sim</v>
      </c>
      <c r="S407" s="54" t="str">
        <f>INDEX('Antigo 2020 2'!O$5:O$857,MATCH($A407,('Atual 2021 1'!$Z$5:$Z$857),0))</f>
        <v>Sim</v>
      </c>
      <c r="T407" s="53" t="e">
        <f>INDEX('Atual 2021 1'!P$5:P$857,MATCH($A407,('Atual 2021 1'!$Z$5:$Z$857),0))</f>
        <v>#DIV/0!</v>
      </c>
      <c r="U407" s="55">
        <f>INDEX('Antigo 2020 2'!P$5:P$857,MATCH($A407,('Atual 2021 1'!$Z$5:$Z$857),0))</f>
        <v>1.4585977944605042E-3</v>
      </c>
    </row>
    <row r="408" spans="1:21">
      <c r="A408" s="16">
        <v>405</v>
      </c>
      <c r="B408" s="51">
        <f>INDEX('Atual 2021 1'!X$5:X$857,MATCH($A408,('Atual 2021 1'!$Z$5:$Z$857),0))</f>
        <v>0</v>
      </c>
      <c r="C408" s="57" t="str">
        <f>INDEX('Atual 2021 1'!A$5:A$857,MATCH($A408,('Atual 2021 1'!$Z$5:$Z$857),0))</f>
        <v>Jequitaí</v>
      </c>
      <c r="D408" s="50">
        <f>INDEX('Atual 2021 1'!H$5:H$857,MATCH($A408,('Atual 2021 1'!$Z$5:$Z$857),0))</f>
        <v>930</v>
      </c>
      <c r="E408" s="54">
        <f>INDEX('Antigo 2020 2'!H$5:H$857,MATCH($A408,('Atual 2021 1'!$Z$5:$Z$857),0))</f>
        <v>930</v>
      </c>
      <c r="F408" s="50">
        <f>INDEX('Atual 2021 1'!I$5:I$857,MATCH($A408,('Atual 2021 1'!$Z$5:$Z$857),0))</f>
        <v>238</v>
      </c>
      <c r="G408" s="54">
        <f>INDEX('Antigo 2020 2'!I$5:I$857,MATCH($A408,('Atual 2021 1'!$Z$5:$Z$857),0))</f>
        <v>530</v>
      </c>
      <c r="H408" s="50">
        <f>INDEX('Atual 2021 1'!J$5:J$857,MATCH($A408,('Atual 2021 1'!$Z$5:$Z$857),0))</f>
        <v>0</v>
      </c>
      <c r="I408" s="54">
        <f>INDEX('Antigo 2020 2'!J$5:J$857,MATCH($A408,('Atual 2021 1'!$Z$5:$Z$857),0))</f>
        <v>0</v>
      </c>
      <c r="J408" s="50">
        <f>INDEX('Atual 2021 1'!K$5:K$857,MATCH($A408,('Atual 2021 1'!$Z$5:$Z$857),0))</f>
        <v>13</v>
      </c>
      <c r="K408" s="54">
        <f>INDEX('Antigo 2020 2'!K$5:K$857,MATCH($A408,('Atual 2021 1'!$Z$5:$Z$857),0))</f>
        <v>152</v>
      </c>
      <c r="L408" s="50">
        <f>INDEX('Atual 2021 1'!L$5:L$857,MATCH($A408,('Atual 2021 1'!$Z$5:$Z$857),0))</f>
        <v>0</v>
      </c>
      <c r="M408" s="54">
        <f>INDEX('Antigo 2020 2'!L$5:L$857,MATCH($A408,('Atual 2021 1'!$Z$5:$Z$857),0))</f>
        <v>0</v>
      </c>
      <c r="N408" s="50">
        <f>INDEX('Atual 2021 1'!M$5:M$857,MATCH($A408,('Atual 2021 1'!$Z$5:$Z$857),0))</f>
        <v>0</v>
      </c>
      <c r="O408" s="54">
        <f>INDEX('Antigo 2020 2'!M$5:M$857,MATCH($A408,('Atual 2021 1'!$Z$5:$Z$857),0))</f>
        <v>0</v>
      </c>
      <c r="P408" s="50">
        <f>INDEX('Atual 2021 1'!N$5:N$857,MATCH($A408,('Atual 2021 1'!$Z$5:$Z$857),0))</f>
        <v>65</v>
      </c>
      <c r="Q408" s="54">
        <f>INDEX('Antigo 2020 2'!N$5:N$857,MATCH($A408,('Atual 2021 1'!$Z$5:$Z$857),0))</f>
        <v>65</v>
      </c>
      <c r="R408" s="50" t="str">
        <f>INDEX('Atual 2021 1'!O$5:O$857,MATCH($A408,('Atual 2021 1'!$Z$5:$Z$857),0))</f>
        <v>Sim</v>
      </c>
      <c r="S408" s="54" t="str">
        <f>INDEX('Antigo 2020 2'!O$5:O$857,MATCH($A408,('Atual 2021 1'!$Z$5:$Z$857),0))</f>
        <v>Sim</v>
      </c>
      <c r="T408" s="53" t="e">
        <f>INDEX('Atual 2021 1'!P$5:P$857,MATCH($A408,('Atual 2021 1'!$Z$5:$Z$857),0))</f>
        <v>#DIV/0!</v>
      </c>
      <c r="U408" s="55">
        <f>INDEX('Antigo 2020 2'!P$5:P$857,MATCH($A408,('Atual 2021 1'!$Z$5:$Z$857),0))</f>
        <v>1.1368202802301696E-3</v>
      </c>
    </row>
    <row r="409" spans="1:21">
      <c r="A409" s="16">
        <v>406</v>
      </c>
      <c r="B409" s="51">
        <f>INDEX('Atual 2021 1'!X$5:X$857,MATCH($A409,('Atual 2021 1'!$Z$5:$Z$857),0))</f>
        <v>0</v>
      </c>
      <c r="C409" s="57" t="str">
        <f>INDEX('Atual 2021 1'!A$5:A$857,MATCH($A409,('Atual 2021 1'!$Z$5:$Z$857),0))</f>
        <v>Jequitibá</v>
      </c>
      <c r="D409" s="50">
        <f>INDEX('Atual 2021 1'!H$5:H$857,MATCH($A409,('Atual 2021 1'!$Z$5:$Z$857),0))</f>
        <v>330</v>
      </c>
      <c r="E409" s="54">
        <f>INDEX('Antigo 2020 2'!H$5:H$857,MATCH($A409,('Atual 2021 1'!$Z$5:$Z$857),0))</f>
        <v>330</v>
      </c>
      <c r="F409" s="50">
        <f>INDEX('Atual 2021 1'!I$5:I$857,MATCH($A409,('Atual 2021 1'!$Z$5:$Z$857),0))</f>
        <v>165</v>
      </c>
      <c r="G409" s="54">
        <f>INDEX('Antigo 2020 2'!I$5:I$857,MATCH($A409,('Atual 2021 1'!$Z$5:$Z$857),0))</f>
        <v>234</v>
      </c>
      <c r="H409" s="50">
        <f>INDEX('Atual 2021 1'!J$5:J$857,MATCH($A409,('Atual 2021 1'!$Z$5:$Z$857),0))</f>
        <v>0</v>
      </c>
      <c r="I409" s="54">
        <f>INDEX('Antigo 2020 2'!J$5:J$857,MATCH($A409,('Atual 2021 1'!$Z$5:$Z$857),0))</f>
        <v>0</v>
      </c>
      <c r="J409" s="50">
        <f>INDEX('Atual 2021 1'!K$5:K$857,MATCH($A409,('Atual 2021 1'!$Z$5:$Z$857),0))</f>
        <v>65</v>
      </c>
      <c r="K409" s="54">
        <f>INDEX('Antigo 2020 2'!K$5:K$857,MATCH($A409,('Atual 2021 1'!$Z$5:$Z$857),0))</f>
        <v>117</v>
      </c>
      <c r="L409" s="50">
        <f>INDEX('Atual 2021 1'!L$5:L$857,MATCH($A409,('Atual 2021 1'!$Z$5:$Z$857),0))</f>
        <v>0</v>
      </c>
      <c r="M409" s="54">
        <f>INDEX('Antigo 2020 2'!L$5:L$857,MATCH($A409,('Atual 2021 1'!$Z$5:$Z$857),0))</f>
        <v>0</v>
      </c>
      <c r="N409" s="50">
        <f>INDEX('Atual 2021 1'!M$5:M$857,MATCH($A409,('Atual 2021 1'!$Z$5:$Z$857),0))</f>
        <v>0</v>
      </c>
      <c r="O409" s="54">
        <f>INDEX('Antigo 2020 2'!M$5:M$857,MATCH($A409,('Atual 2021 1'!$Z$5:$Z$857),0))</f>
        <v>0</v>
      </c>
      <c r="P409" s="50">
        <f>INDEX('Atual 2021 1'!N$5:N$857,MATCH($A409,('Atual 2021 1'!$Z$5:$Z$857),0))</f>
        <v>30</v>
      </c>
      <c r="Q409" s="54">
        <f>INDEX('Antigo 2020 2'!N$5:N$857,MATCH($A409,('Atual 2021 1'!$Z$5:$Z$857),0))</f>
        <v>45</v>
      </c>
      <c r="R409" s="50" t="str">
        <f>INDEX('Atual 2021 1'!O$5:O$857,MATCH($A409,('Atual 2021 1'!$Z$5:$Z$857),0))</f>
        <v>Sim</v>
      </c>
      <c r="S409" s="54" t="str">
        <f>INDEX('Antigo 2020 2'!O$5:O$857,MATCH($A409,('Atual 2021 1'!$Z$5:$Z$857),0))</f>
        <v>Sim</v>
      </c>
      <c r="T409" s="53" t="e">
        <f>INDEX('Atual 2021 1'!P$5:P$857,MATCH($A409,('Atual 2021 1'!$Z$5:$Z$857),0))</f>
        <v>#DIV/0!</v>
      </c>
      <c r="U409" s="55">
        <f>INDEX('Antigo 2020 2'!P$5:P$857,MATCH($A409,('Atual 2021 1'!$Z$5:$Z$857),0))</f>
        <v>5.4155990345894247E-4</v>
      </c>
    </row>
    <row r="410" spans="1:21">
      <c r="A410" s="16">
        <v>407</v>
      </c>
      <c r="B410" s="51">
        <f>INDEX('Atual 2021 1'!X$5:X$857,MATCH($A410,('Atual 2021 1'!$Z$5:$Z$857),0))</f>
        <v>0</v>
      </c>
      <c r="C410" s="57" t="str">
        <f>INDEX('Atual 2021 1'!A$5:A$857,MATCH($A410,('Atual 2021 1'!$Z$5:$Z$857),0))</f>
        <v>Jequitinhonha</v>
      </c>
      <c r="D410" s="50">
        <f>INDEX('Atual 2021 1'!H$5:H$857,MATCH($A410,('Atual 2021 1'!$Z$5:$Z$857),0))</f>
        <v>2820</v>
      </c>
      <c r="E410" s="54">
        <f>INDEX('Antigo 2020 2'!H$5:H$857,MATCH($A410,('Atual 2021 1'!$Z$5:$Z$857),0))</f>
        <v>2820</v>
      </c>
      <c r="F410" s="50">
        <f>INDEX('Atual 2021 1'!I$5:I$857,MATCH($A410,('Atual 2021 1'!$Z$5:$Z$857),0))</f>
        <v>195</v>
      </c>
      <c r="G410" s="54">
        <f>INDEX('Antigo 2020 2'!I$5:I$857,MATCH($A410,('Atual 2021 1'!$Z$5:$Z$857),0))</f>
        <v>374</v>
      </c>
      <c r="H410" s="50">
        <f>INDEX('Atual 2021 1'!J$5:J$857,MATCH($A410,('Atual 2021 1'!$Z$5:$Z$857),0))</f>
        <v>0</v>
      </c>
      <c r="I410" s="54">
        <f>INDEX('Antigo 2020 2'!J$5:J$857,MATCH($A410,('Atual 2021 1'!$Z$5:$Z$857),0))</f>
        <v>0</v>
      </c>
      <c r="J410" s="50">
        <f>INDEX('Atual 2021 1'!K$5:K$857,MATCH($A410,('Atual 2021 1'!$Z$5:$Z$857),0))</f>
        <v>91</v>
      </c>
      <c r="K410" s="54">
        <f>INDEX('Antigo 2020 2'!K$5:K$857,MATCH($A410,('Atual 2021 1'!$Z$5:$Z$857),0))</f>
        <v>155</v>
      </c>
      <c r="L410" s="50">
        <f>INDEX('Atual 2021 1'!L$5:L$857,MATCH($A410,('Atual 2021 1'!$Z$5:$Z$857),0))</f>
        <v>520</v>
      </c>
      <c r="M410" s="54">
        <f>INDEX('Antigo 2020 2'!L$5:L$857,MATCH($A410,('Atual 2021 1'!$Z$5:$Z$857),0))</f>
        <v>140</v>
      </c>
      <c r="N410" s="50">
        <f>INDEX('Atual 2021 1'!M$5:M$857,MATCH($A410,('Atual 2021 1'!$Z$5:$Z$857),0))</f>
        <v>0</v>
      </c>
      <c r="O410" s="54">
        <f>INDEX('Antigo 2020 2'!M$5:M$857,MATCH($A410,('Atual 2021 1'!$Z$5:$Z$857),0))</f>
        <v>0</v>
      </c>
      <c r="P410" s="50">
        <f>INDEX('Atual 2021 1'!N$5:N$857,MATCH($A410,('Atual 2021 1'!$Z$5:$Z$857),0))</f>
        <v>246</v>
      </c>
      <c r="Q410" s="54">
        <f>INDEX('Antigo 2020 2'!N$5:N$857,MATCH($A410,('Atual 2021 1'!$Z$5:$Z$857),0))</f>
        <v>180</v>
      </c>
      <c r="R410" s="50" t="str">
        <f>INDEX('Atual 2021 1'!O$5:O$857,MATCH($A410,('Atual 2021 1'!$Z$5:$Z$857),0))</f>
        <v>Sim</v>
      </c>
      <c r="S410" s="54" t="str">
        <f>INDEX('Antigo 2020 2'!O$5:O$857,MATCH($A410,('Atual 2021 1'!$Z$5:$Z$857),0))</f>
        <v>Sim</v>
      </c>
      <c r="T410" s="53" t="e">
        <f>INDEX('Atual 2021 1'!P$5:P$857,MATCH($A410,('Atual 2021 1'!$Z$5:$Z$857),0))</f>
        <v>#DIV/0!</v>
      </c>
      <c r="U410" s="55">
        <f>INDEX('Antigo 2020 2'!P$5:P$857,MATCH($A410,('Atual 2021 1'!$Z$5:$Z$857),0))</f>
        <v>3.4132875907996853E-3</v>
      </c>
    </row>
    <row r="411" spans="1:21">
      <c r="A411" s="16">
        <v>408</v>
      </c>
      <c r="B411" s="51">
        <f>INDEX('Atual 2021 1'!X$5:X$857,MATCH($A411,('Atual 2021 1'!$Z$5:$Z$857),0))</f>
        <v>0</v>
      </c>
      <c r="C411" s="57" t="str">
        <f>INDEX('Atual 2021 1'!A$5:A$857,MATCH($A411,('Atual 2021 1'!$Z$5:$Z$857),0))</f>
        <v>Jesuânia</v>
      </c>
      <c r="D411" s="50">
        <f>INDEX('Atual 2021 1'!H$5:H$857,MATCH($A411,('Atual 2021 1'!$Z$5:$Z$857),0))</f>
        <v>295</v>
      </c>
      <c r="E411" s="54">
        <f>INDEX('Antigo 2020 2'!H$5:H$857,MATCH($A411,('Atual 2021 1'!$Z$5:$Z$857),0))</f>
        <v>295</v>
      </c>
      <c r="F411" s="50">
        <f>INDEX('Atual 2021 1'!I$5:I$857,MATCH($A411,('Atual 2021 1'!$Z$5:$Z$857),0))</f>
        <v>157</v>
      </c>
      <c r="G411" s="54">
        <f>INDEX('Antigo 2020 2'!I$5:I$857,MATCH($A411,('Atual 2021 1'!$Z$5:$Z$857),0))</f>
        <v>202</v>
      </c>
      <c r="H411" s="50">
        <f>INDEX('Atual 2021 1'!J$5:J$857,MATCH($A411,('Atual 2021 1'!$Z$5:$Z$857),0))</f>
        <v>0</v>
      </c>
      <c r="I411" s="54">
        <f>INDEX('Antigo 2020 2'!J$5:J$857,MATCH($A411,('Atual 2021 1'!$Z$5:$Z$857),0))</f>
        <v>0</v>
      </c>
      <c r="J411" s="50">
        <f>INDEX('Atual 2021 1'!K$5:K$857,MATCH($A411,('Atual 2021 1'!$Z$5:$Z$857),0))</f>
        <v>91</v>
      </c>
      <c r="K411" s="54">
        <f>INDEX('Antigo 2020 2'!K$5:K$857,MATCH($A411,('Atual 2021 1'!$Z$5:$Z$857),0))</f>
        <v>103</v>
      </c>
      <c r="L411" s="50">
        <f>INDEX('Atual 2021 1'!L$5:L$857,MATCH($A411,('Atual 2021 1'!$Z$5:$Z$857),0))</f>
        <v>0</v>
      </c>
      <c r="M411" s="54">
        <f>INDEX('Antigo 2020 2'!L$5:L$857,MATCH($A411,('Atual 2021 1'!$Z$5:$Z$857),0))</f>
        <v>61</v>
      </c>
      <c r="N411" s="50">
        <f>INDEX('Atual 2021 1'!M$5:M$857,MATCH($A411,('Atual 2021 1'!$Z$5:$Z$857),0))</f>
        <v>0</v>
      </c>
      <c r="O411" s="54">
        <f>INDEX('Antigo 2020 2'!M$5:M$857,MATCH($A411,('Atual 2021 1'!$Z$5:$Z$857),0))</f>
        <v>0</v>
      </c>
      <c r="P411" s="50">
        <f>INDEX('Atual 2021 1'!N$5:N$857,MATCH($A411,('Atual 2021 1'!$Z$5:$Z$857),0))</f>
        <v>10</v>
      </c>
      <c r="Q411" s="54">
        <f>INDEX('Antigo 2020 2'!N$5:N$857,MATCH($A411,('Atual 2021 1'!$Z$5:$Z$857),0))</f>
        <v>23</v>
      </c>
      <c r="R411" s="50" t="str">
        <f>INDEX('Atual 2021 1'!O$5:O$857,MATCH($A411,('Atual 2021 1'!$Z$5:$Z$857),0))</f>
        <v>Não</v>
      </c>
      <c r="S411" s="54" t="str">
        <f>INDEX('Antigo 2020 2'!O$5:O$857,MATCH($A411,('Atual 2021 1'!$Z$5:$Z$857),0))</f>
        <v>Não</v>
      </c>
      <c r="T411" s="53" t="e">
        <f>INDEX('Atual 2021 1'!P$5:P$857,MATCH($A411,('Atual 2021 1'!$Z$5:$Z$857),0))</f>
        <v>#DIV/0!</v>
      </c>
      <c r="U411" s="55">
        <f>INDEX('Antigo 2020 2'!P$5:P$857,MATCH($A411,('Atual 2021 1'!$Z$5:$Z$857),0))</f>
        <v>3.1972533574460484E-4</v>
      </c>
    </row>
    <row r="412" spans="1:21">
      <c r="A412" s="16">
        <v>409</v>
      </c>
      <c r="B412" s="51">
        <f>INDEX('Atual 2021 1'!X$5:X$857,MATCH($A412,('Atual 2021 1'!$Z$5:$Z$857),0))</f>
        <v>0</v>
      </c>
      <c r="C412" s="57" t="str">
        <f>INDEX('Atual 2021 1'!A$5:A$857,MATCH($A412,('Atual 2021 1'!$Z$5:$Z$857),0))</f>
        <v>Joaíma</v>
      </c>
      <c r="D412" s="50">
        <f>INDEX('Atual 2021 1'!H$5:H$857,MATCH($A412,('Atual 2021 1'!$Z$5:$Z$857),0))</f>
        <v>1700</v>
      </c>
      <c r="E412" s="54">
        <f>INDEX('Antigo 2020 2'!H$5:H$857,MATCH($A412,('Atual 2021 1'!$Z$5:$Z$857),0))</f>
        <v>1700</v>
      </c>
      <c r="F412" s="50">
        <f>INDEX('Atual 2021 1'!I$5:I$857,MATCH($A412,('Atual 2021 1'!$Z$5:$Z$857),0))</f>
        <v>129</v>
      </c>
      <c r="G412" s="54">
        <f>INDEX('Antigo 2020 2'!I$5:I$857,MATCH($A412,('Atual 2021 1'!$Z$5:$Z$857),0))</f>
        <v>294</v>
      </c>
      <c r="H412" s="50">
        <f>INDEX('Atual 2021 1'!J$5:J$857,MATCH($A412,('Atual 2021 1'!$Z$5:$Z$857),0))</f>
        <v>0</v>
      </c>
      <c r="I412" s="54">
        <f>INDEX('Antigo 2020 2'!J$5:J$857,MATCH($A412,('Atual 2021 1'!$Z$5:$Z$857),0))</f>
        <v>0</v>
      </c>
      <c r="J412" s="50">
        <f>INDEX('Atual 2021 1'!K$5:K$857,MATCH($A412,('Atual 2021 1'!$Z$5:$Z$857),0))</f>
        <v>890</v>
      </c>
      <c r="K412" s="54">
        <f>INDEX('Antigo 2020 2'!K$5:K$857,MATCH($A412,('Atual 2021 1'!$Z$5:$Z$857),0))</f>
        <v>510</v>
      </c>
      <c r="L412" s="50">
        <f>INDEX('Atual 2021 1'!L$5:L$857,MATCH($A412,('Atual 2021 1'!$Z$5:$Z$857),0))</f>
        <v>0</v>
      </c>
      <c r="M412" s="54">
        <f>INDEX('Antigo 2020 2'!L$5:L$857,MATCH($A412,('Atual 2021 1'!$Z$5:$Z$857),0))</f>
        <v>0</v>
      </c>
      <c r="N412" s="50">
        <f>INDEX('Atual 2021 1'!M$5:M$857,MATCH($A412,('Atual 2021 1'!$Z$5:$Z$857),0))</f>
        <v>0</v>
      </c>
      <c r="O412" s="54">
        <f>INDEX('Antigo 2020 2'!M$5:M$857,MATCH($A412,('Atual 2021 1'!$Z$5:$Z$857),0))</f>
        <v>0</v>
      </c>
      <c r="P412" s="50">
        <f>INDEX('Atual 2021 1'!N$5:N$857,MATCH($A412,('Atual 2021 1'!$Z$5:$Z$857),0))</f>
        <v>345</v>
      </c>
      <c r="Q412" s="54">
        <f>INDEX('Antigo 2020 2'!N$5:N$857,MATCH($A412,('Atual 2021 1'!$Z$5:$Z$857),0))</f>
        <v>200</v>
      </c>
      <c r="R412" s="50" t="str">
        <f>INDEX('Atual 2021 1'!O$5:O$857,MATCH($A412,('Atual 2021 1'!$Z$5:$Z$857),0))</f>
        <v>Sim</v>
      </c>
      <c r="S412" s="54" t="str">
        <f>INDEX('Antigo 2020 2'!O$5:O$857,MATCH($A412,('Atual 2021 1'!$Z$5:$Z$857),0))</f>
        <v>Sim</v>
      </c>
      <c r="T412" s="53" t="e">
        <f>INDEX('Atual 2021 1'!P$5:P$857,MATCH($A412,('Atual 2021 1'!$Z$5:$Z$857),0))</f>
        <v>#DIV/0!</v>
      </c>
      <c r="U412" s="55">
        <f>INDEX('Antigo 2020 2'!P$5:P$857,MATCH($A412,('Atual 2021 1'!$Z$5:$Z$857),0))</f>
        <v>2.9730611761914064E-3</v>
      </c>
    </row>
    <row r="413" spans="1:21">
      <c r="A413" s="16">
        <v>410</v>
      </c>
      <c r="B413" s="51">
        <f>INDEX('Atual 2021 1'!X$5:X$857,MATCH($A413,('Atual 2021 1'!$Z$5:$Z$857),0))</f>
        <v>0</v>
      </c>
      <c r="C413" s="57" t="str">
        <f>INDEX('Atual 2021 1'!A$5:A$857,MATCH($A413,('Atual 2021 1'!$Z$5:$Z$857),0))</f>
        <v>Joanésia</v>
      </c>
      <c r="D413" s="50">
        <f>INDEX('Atual 2021 1'!H$5:H$857,MATCH($A413,('Atual 2021 1'!$Z$5:$Z$857),0))</f>
        <v>850</v>
      </c>
      <c r="E413" s="54">
        <f>INDEX('Antigo 2020 2'!H$5:H$857,MATCH($A413,('Atual 2021 1'!$Z$5:$Z$857),0))</f>
        <v>850</v>
      </c>
      <c r="F413" s="50">
        <f>INDEX('Atual 2021 1'!I$5:I$857,MATCH($A413,('Atual 2021 1'!$Z$5:$Z$857),0))</f>
        <v>36</v>
      </c>
      <c r="G413" s="54">
        <f>INDEX('Antigo 2020 2'!I$5:I$857,MATCH($A413,('Atual 2021 1'!$Z$5:$Z$857),0))</f>
        <v>100</v>
      </c>
      <c r="H413" s="50">
        <f>INDEX('Atual 2021 1'!J$5:J$857,MATCH($A413,('Atual 2021 1'!$Z$5:$Z$857),0))</f>
        <v>0</v>
      </c>
      <c r="I413" s="54">
        <f>INDEX('Antigo 2020 2'!J$5:J$857,MATCH($A413,('Atual 2021 1'!$Z$5:$Z$857),0))</f>
        <v>0</v>
      </c>
      <c r="J413" s="50">
        <f>INDEX('Atual 2021 1'!K$5:K$857,MATCH($A413,('Atual 2021 1'!$Z$5:$Z$857),0))</f>
        <v>160</v>
      </c>
      <c r="K413" s="54">
        <f>INDEX('Antigo 2020 2'!K$5:K$857,MATCH($A413,('Atual 2021 1'!$Z$5:$Z$857),0))</f>
        <v>145</v>
      </c>
      <c r="L413" s="50">
        <f>INDEX('Atual 2021 1'!L$5:L$857,MATCH($A413,('Atual 2021 1'!$Z$5:$Z$857),0))</f>
        <v>0</v>
      </c>
      <c r="M413" s="54">
        <f>INDEX('Antigo 2020 2'!L$5:L$857,MATCH($A413,('Atual 2021 1'!$Z$5:$Z$857),0))</f>
        <v>0</v>
      </c>
      <c r="N413" s="50">
        <f>INDEX('Atual 2021 1'!M$5:M$857,MATCH($A413,('Atual 2021 1'!$Z$5:$Z$857),0))</f>
        <v>20</v>
      </c>
      <c r="O413" s="54">
        <f>INDEX('Antigo 2020 2'!M$5:M$857,MATCH($A413,('Atual 2021 1'!$Z$5:$Z$857),0))</f>
        <v>5</v>
      </c>
      <c r="P413" s="50">
        <f>INDEX('Atual 2021 1'!N$5:N$857,MATCH($A413,('Atual 2021 1'!$Z$5:$Z$857),0))</f>
        <v>10</v>
      </c>
      <c r="Q413" s="54">
        <f>INDEX('Antigo 2020 2'!N$5:N$857,MATCH($A413,('Atual 2021 1'!$Z$5:$Z$857),0))</f>
        <v>5</v>
      </c>
      <c r="R413" s="50" t="str">
        <f>INDEX('Atual 2021 1'!O$5:O$857,MATCH($A413,('Atual 2021 1'!$Z$5:$Z$857),0))</f>
        <v>Não</v>
      </c>
      <c r="S413" s="54" t="str">
        <f>INDEX('Antigo 2020 2'!O$5:O$857,MATCH($A413,('Atual 2021 1'!$Z$5:$Z$857),0))</f>
        <v>Não</v>
      </c>
      <c r="T413" s="53" t="e">
        <f>INDEX('Atual 2021 1'!P$5:P$857,MATCH($A413,('Atual 2021 1'!$Z$5:$Z$857),0))</f>
        <v>#DIV/0!</v>
      </c>
      <c r="U413" s="55">
        <f>INDEX('Antigo 2020 2'!P$5:P$857,MATCH($A413,('Atual 2021 1'!$Z$5:$Z$857),0))</f>
        <v>4.9537895613551157E-4</v>
      </c>
    </row>
    <row r="414" spans="1:21">
      <c r="A414" s="16">
        <v>411</v>
      </c>
      <c r="B414" s="51">
        <f>INDEX('Atual 2021 1'!X$5:X$857,MATCH($A414,('Atual 2021 1'!$Z$5:$Z$857),0))</f>
        <v>0</v>
      </c>
      <c r="C414" s="57" t="str">
        <f>INDEX('Atual 2021 1'!A$5:A$857,MATCH($A414,('Atual 2021 1'!$Z$5:$Z$857),0))</f>
        <v>João Monlevade</v>
      </c>
      <c r="D414" s="50">
        <f>INDEX('Atual 2021 1'!H$5:H$857,MATCH($A414,('Atual 2021 1'!$Z$5:$Z$857),0))</f>
        <v>58</v>
      </c>
      <c r="E414" s="54">
        <f>INDEX('Antigo 2020 2'!H$5:H$857,MATCH($A414,('Atual 2021 1'!$Z$5:$Z$857),0))</f>
        <v>58</v>
      </c>
      <c r="F414" s="50">
        <f>INDEX('Atual 2021 1'!I$5:I$857,MATCH($A414,('Atual 2021 1'!$Z$5:$Z$857),0))</f>
        <v>33</v>
      </c>
      <c r="G414" s="54">
        <f>INDEX('Antigo 2020 2'!I$5:I$857,MATCH($A414,('Atual 2021 1'!$Z$5:$Z$857),0))</f>
        <v>31</v>
      </c>
      <c r="H414" s="50">
        <f>INDEX('Atual 2021 1'!J$5:J$857,MATCH($A414,('Atual 2021 1'!$Z$5:$Z$857),0))</f>
        <v>0</v>
      </c>
      <c r="I414" s="54">
        <f>INDEX('Antigo 2020 2'!J$5:J$857,MATCH($A414,('Atual 2021 1'!$Z$5:$Z$857),0))</f>
        <v>0</v>
      </c>
      <c r="J414" s="50">
        <f>INDEX('Atual 2021 1'!K$5:K$857,MATCH($A414,('Atual 2021 1'!$Z$5:$Z$857),0))</f>
        <v>0</v>
      </c>
      <c r="K414" s="54">
        <f>INDEX('Antigo 2020 2'!K$5:K$857,MATCH($A414,('Atual 2021 1'!$Z$5:$Z$857),0))</f>
        <v>0</v>
      </c>
      <c r="L414" s="50">
        <f>INDEX('Atual 2021 1'!L$5:L$857,MATCH($A414,('Atual 2021 1'!$Z$5:$Z$857),0))</f>
        <v>0</v>
      </c>
      <c r="M414" s="54">
        <f>INDEX('Antigo 2020 2'!L$5:L$857,MATCH($A414,('Atual 2021 1'!$Z$5:$Z$857),0))</f>
        <v>0</v>
      </c>
      <c r="N414" s="50">
        <f>INDEX('Atual 2021 1'!M$5:M$857,MATCH($A414,('Atual 2021 1'!$Z$5:$Z$857),0))</f>
        <v>0</v>
      </c>
      <c r="O414" s="54">
        <f>INDEX('Antigo 2020 2'!M$5:M$857,MATCH($A414,('Atual 2021 1'!$Z$5:$Z$857),0))</f>
        <v>0</v>
      </c>
      <c r="P414" s="50">
        <f>INDEX('Atual 2021 1'!N$5:N$857,MATCH($A414,('Atual 2021 1'!$Z$5:$Z$857),0))</f>
        <v>12</v>
      </c>
      <c r="Q414" s="54">
        <f>INDEX('Antigo 2020 2'!N$5:N$857,MATCH($A414,('Atual 2021 1'!$Z$5:$Z$857),0))</f>
        <v>12</v>
      </c>
      <c r="R414" s="50" t="str">
        <f>INDEX('Atual 2021 1'!O$5:O$857,MATCH($A414,('Atual 2021 1'!$Z$5:$Z$857),0))</f>
        <v>Não</v>
      </c>
      <c r="S414" s="54" t="str">
        <f>INDEX('Antigo 2020 2'!O$5:O$857,MATCH($A414,('Atual 2021 1'!$Z$5:$Z$857),0))</f>
        <v>Não</v>
      </c>
      <c r="T414" s="53" t="e">
        <f>INDEX('Atual 2021 1'!P$5:P$857,MATCH($A414,('Atual 2021 1'!$Z$5:$Z$857),0))</f>
        <v>#DIV/0!</v>
      </c>
      <c r="U414" s="55">
        <f>INDEX('Antigo 2020 2'!P$5:P$857,MATCH($A414,('Atual 2021 1'!$Z$5:$Z$857),0))</f>
        <v>6.8396877590059081E-5</v>
      </c>
    </row>
    <row r="415" spans="1:21">
      <c r="A415" s="16">
        <v>412</v>
      </c>
      <c r="B415" s="51">
        <f>INDEX('Atual 2021 1'!X$5:X$857,MATCH($A415,('Atual 2021 1'!$Z$5:$Z$857),0))</f>
        <v>0</v>
      </c>
      <c r="C415" s="57" t="str">
        <f>INDEX('Atual 2021 1'!A$5:A$857,MATCH($A415,('Atual 2021 1'!$Z$5:$Z$857),0))</f>
        <v>João Pinheiro</v>
      </c>
      <c r="D415" s="50">
        <f>INDEX('Atual 2021 1'!H$5:H$857,MATCH($A415,('Atual 2021 1'!$Z$5:$Z$857),0))</f>
        <v>1850</v>
      </c>
      <c r="E415" s="54">
        <f>INDEX('Antigo 2020 2'!H$5:H$857,MATCH($A415,('Atual 2021 1'!$Z$5:$Z$857),0))</f>
        <v>1850</v>
      </c>
      <c r="F415" s="50">
        <f>INDEX('Atual 2021 1'!I$5:I$857,MATCH($A415,('Atual 2021 1'!$Z$5:$Z$857),0))</f>
        <v>139</v>
      </c>
      <c r="G415" s="54">
        <f>INDEX('Antigo 2020 2'!I$5:I$857,MATCH($A415,('Atual 2021 1'!$Z$5:$Z$857),0))</f>
        <v>510</v>
      </c>
      <c r="H415" s="50">
        <f>INDEX('Atual 2021 1'!J$5:J$857,MATCH($A415,('Atual 2021 1'!$Z$5:$Z$857),0))</f>
        <v>0</v>
      </c>
      <c r="I415" s="54">
        <f>INDEX('Antigo 2020 2'!J$5:J$857,MATCH($A415,('Atual 2021 1'!$Z$5:$Z$857),0))</f>
        <v>0</v>
      </c>
      <c r="J415" s="50">
        <f>INDEX('Atual 2021 1'!K$5:K$857,MATCH($A415,('Atual 2021 1'!$Z$5:$Z$857),0))</f>
        <v>1210</v>
      </c>
      <c r="K415" s="54">
        <f>INDEX('Antigo 2020 2'!K$5:K$857,MATCH($A415,('Atual 2021 1'!$Z$5:$Z$857),0))</f>
        <v>1210</v>
      </c>
      <c r="L415" s="50">
        <f>INDEX('Atual 2021 1'!L$5:L$857,MATCH($A415,('Atual 2021 1'!$Z$5:$Z$857),0))</f>
        <v>200</v>
      </c>
      <c r="M415" s="54">
        <f>INDEX('Antigo 2020 2'!L$5:L$857,MATCH($A415,('Atual 2021 1'!$Z$5:$Z$857),0))</f>
        <v>201</v>
      </c>
      <c r="N415" s="50">
        <f>INDEX('Atual 2021 1'!M$5:M$857,MATCH($A415,('Atual 2021 1'!$Z$5:$Z$857),0))</f>
        <v>0</v>
      </c>
      <c r="O415" s="54">
        <f>INDEX('Antigo 2020 2'!M$5:M$857,MATCH($A415,('Atual 2021 1'!$Z$5:$Z$857),0))</f>
        <v>270</v>
      </c>
      <c r="P415" s="50">
        <f>INDEX('Atual 2021 1'!N$5:N$857,MATCH($A415,('Atual 2021 1'!$Z$5:$Z$857),0))</f>
        <v>210</v>
      </c>
      <c r="Q415" s="54">
        <f>INDEX('Antigo 2020 2'!N$5:N$857,MATCH($A415,('Atual 2021 1'!$Z$5:$Z$857),0))</f>
        <v>210</v>
      </c>
      <c r="R415" s="50" t="str">
        <f>INDEX('Atual 2021 1'!O$5:O$857,MATCH($A415,('Atual 2021 1'!$Z$5:$Z$857),0))</f>
        <v>Sim</v>
      </c>
      <c r="S415" s="54" t="str">
        <f>INDEX('Antigo 2020 2'!O$5:O$857,MATCH($A415,('Atual 2021 1'!$Z$5:$Z$857),0))</f>
        <v>Sim</v>
      </c>
      <c r="T415" s="53" t="e">
        <f>INDEX('Atual 2021 1'!P$5:P$857,MATCH($A415,('Atual 2021 1'!$Z$5:$Z$857),0))</f>
        <v>#DIV/0!</v>
      </c>
      <c r="U415" s="55">
        <f>INDEX('Antigo 2020 2'!P$5:P$857,MATCH($A415,('Atual 2021 1'!$Z$5:$Z$857),0))</f>
        <v>8.859666779651585E-3</v>
      </c>
    </row>
    <row r="416" spans="1:21">
      <c r="A416" s="16">
        <v>413</v>
      </c>
      <c r="B416" s="51">
        <f>INDEX('Atual 2021 1'!X$5:X$857,MATCH($A416,('Atual 2021 1'!$Z$5:$Z$857),0))</f>
        <v>0</v>
      </c>
      <c r="C416" s="57" t="str">
        <f>INDEX('Atual 2021 1'!A$5:A$857,MATCH($A416,('Atual 2021 1'!$Z$5:$Z$857),0))</f>
        <v>Joaquim Felício</v>
      </c>
      <c r="D416" s="50">
        <f>INDEX('Atual 2021 1'!H$5:H$857,MATCH($A416,('Atual 2021 1'!$Z$5:$Z$857),0))</f>
        <v>390</v>
      </c>
      <c r="E416" s="54">
        <f>INDEX('Antigo 2020 2'!H$5:H$857,MATCH($A416,('Atual 2021 1'!$Z$5:$Z$857),0))</f>
        <v>390</v>
      </c>
      <c r="F416" s="50">
        <f>INDEX('Atual 2021 1'!I$5:I$857,MATCH($A416,('Atual 2021 1'!$Z$5:$Z$857),0))</f>
        <v>127</v>
      </c>
      <c r="G416" s="54">
        <f>INDEX('Antigo 2020 2'!I$5:I$857,MATCH($A416,('Atual 2021 1'!$Z$5:$Z$857),0))</f>
        <v>321</v>
      </c>
      <c r="H416" s="50">
        <f>INDEX('Atual 2021 1'!J$5:J$857,MATCH($A416,('Atual 2021 1'!$Z$5:$Z$857),0))</f>
        <v>0</v>
      </c>
      <c r="I416" s="54">
        <f>INDEX('Antigo 2020 2'!J$5:J$857,MATCH($A416,('Atual 2021 1'!$Z$5:$Z$857),0))</f>
        <v>0</v>
      </c>
      <c r="J416" s="50">
        <f>INDEX('Atual 2021 1'!K$5:K$857,MATCH($A416,('Atual 2021 1'!$Z$5:$Z$857),0))</f>
        <v>0</v>
      </c>
      <c r="K416" s="54">
        <f>INDEX('Antigo 2020 2'!K$5:K$857,MATCH($A416,('Atual 2021 1'!$Z$5:$Z$857),0))</f>
        <v>0</v>
      </c>
      <c r="L416" s="50">
        <f>INDEX('Atual 2021 1'!L$5:L$857,MATCH($A416,('Atual 2021 1'!$Z$5:$Z$857),0))</f>
        <v>0</v>
      </c>
      <c r="M416" s="54">
        <f>INDEX('Antigo 2020 2'!L$5:L$857,MATCH($A416,('Atual 2021 1'!$Z$5:$Z$857),0))</f>
        <v>0</v>
      </c>
      <c r="N416" s="50">
        <f>INDEX('Atual 2021 1'!M$5:M$857,MATCH($A416,('Atual 2021 1'!$Z$5:$Z$857),0))</f>
        <v>0</v>
      </c>
      <c r="O416" s="54">
        <f>INDEX('Antigo 2020 2'!M$5:M$857,MATCH($A416,('Atual 2021 1'!$Z$5:$Z$857),0))</f>
        <v>0</v>
      </c>
      <c r="P416" s="50">
        <f>INDEX('Atual 2021 1'!N$5:N$857,MATCH($A416,('Atual 2021 1'!$Z$5:$Z$857),0))</f>
        <v>34</v>
      </c>
      <c r="Q416" s="54">
        <f>INDEX('Antigo 2020 2'!N$5:N$857,MATCH($A416,('Atual 2021 1'!$Z$5:$Z$857),0))</f>
        <v>22</v>
      </c>
      <c r="R416" s="50" t="str">
        <f>INDEX('Atual 2021 1'!O$5:O$857,MATCH($A416,('Atual 2021 1'!$Z$5:$Z$857),0))</f>
        <v>Sim</v>
      </c>
      <c r="S416" s="54" t="str">
        <f>INDEX('Antigo 2020 2'!O$5:O$857,MATCH($A416,('Atual 2021 1'!$Z$5:$Z$857),0))</f>
        <v>Sim</v>
      </c>
      <c r="T416" s="53" t="e">
        <f>INDEX('Atual 2021 1'!P$5:P$857,MATCH($A416,('Atual 2021 1'!$Z$5:$Z$857),0))</f>
        <v>#DIV/0!</v>
      </c>
      <c r="U416" s="55">
        <f>INDEX('Antigo 2020 2'!P$5:P$857,MATCH($A416,('Atual 2021 1'!$Z$5:$Z$857),0))</f>
        <v>5.4945755946906553E-4</v>
      </c>
    </row>
    <row r="417" spans="1:21">
      <c r="A417" s="16">
        <v>414</v>
      </c>
      <c r="B417" s="51">
        <f>INDEX('Atual 2021 1'!X$5:X$857,MATCH($A417,('Atual 2021 1'!$Z$5:$Z$857),0))</f>
        <v>0</v>
      </c>
      <c r="C417" s="57" t="str">
        <f>INDEX('Atual 2021 1'!A$5:A$857,MATCH($A417,('Atual 2021 1'!$Z$5:$Z$857),0))</f>
        <v>Jordânia</v>
      </c>
      <c r="D417" s="50">
        <f>INDEX('Atual 2021 1'!H$5:H$857,MATCH($A417,('Atual 2021 1'!$Z$5:$Z$857),0))</f>
        <v>980</v>
      </c>
      <c r="E417" s="54">
        <f>INDEX('Antigo 2020 2'!H$5:H$857,MATCH($A417,('Atual 2021 1'!$Z$5:$Z$857),0))</f>
        <v>980</v>
      </c>
      <c r="F417" s="50">
        <f>INDEX('Atual 2021 1'!I$5:I$857,MATCH($A417,('Atual 2021 1'!$Z$5:$Z$857),0))</f>
        <v>57</v>
      </c>
      <c r="G417" s="54">
        <f>INDEX('Antigo 2020 2'!I$5:I$857,MATCH($A417,('Atual 2021 1'!$Z$5:$Z$857),0))</f>
        <v>82</v>
      </c>
      <c r="H417" s="50">
        <f>INDEX('Atual 2021 1'!J$5:J$857,MATCH($A417,('Atual 2021 1'!$Z$5:$Z$857),0))</f>
        <v>0</v>
      </c>
      <c r="I417" s="54">
        <f>INDEX('Antigo 2020 2'!J$5:J$857,MATCH($A417,('Atual 2021 1'!$Z$5:$Z$857),0))</f>
        <v>0</v>
      </c>
      <c r="J417" s="50">
        <f>INDEX('Atual 2021 1'!K$5:K$857,MATCH($A417,('Atual 2021 1'!$Z$5:$Z$857),0))</f>
        <v>430</v>
      </c>
      <c r="K417" s="54">
        <f>INDEX('Antigo 2020 2'!K$5:K$857,MATCH($A417,('Atual 2021 1'!$Z$5:$Z$857),0))</f>
        <v>420</v>
      </c>
      <c r="L417" s="50">
        <f>INDEX('Atual 2021 1'!L$5:L$857,MATCH($A417,('Atual 2021 1'!$Z$5:$Z$857),0))</f>
        <v>0</v>
      </c>
      <c r="M417" s="54">
        <f>INDEX('Antigo 2020 2'!L$5:L$857,MATCH($A417,('Atual 2021 1'!$Z$5:$Z$857),0))</f>
        <v>0</v>
      </c>
      <c r="N417" s="50">
        <f>INDEX('Atual 2021 1'!M$5:M$857,MATCH($A417,('Atual 2021 1'!$Z$5:$Z$857),0))</f>
        <v>0</v>
      </c>
      <c r="O417" s="54">
        <f>INDEX('Antigo 2020 2'!M$5:M$857,MATCH($A417,('Atual 2021 1'!$Z$5:$Z$857),0))</f>
        <v>0</v>
      </c>
      <c r="P417" s="50">
        <f>INDEX('Atual 2021 1'!N$5:N$857,MATCH($A417,('Atual 2021 1'!$Z$5:$Z$857),0))</f>
        <v>200</v>
      </c>
      <c r="Q417" s="54">
        <f>INDEX('Antigo 2020 2'!N$5:N$857,MATCH($A417,('Atual 2021 1'!$Z$5:$Z$857),0))</f>
        <v>200</v>
      </c>
      <c r="R417" s="50" t="str">
        <f>INDEX('Atual 2021 1'!O$5:O$857,MATCH($A417,('Atual 2021 1'!$Z$5:$Z$857),0))</f>
        <v>Sim</v>
      </c>
      <c r="S417" s="54" t="str">
        <f>INDEX('Antigo 2020 2'!O$5:O$857,MATCH($A417,('Atual 2021 1'!$Z$5:$Z$857),0))</f>
        <v>Sim</v>
      </c>
      <c r="T417" s="53" t="e">
        <f>INDEX('Atual 2021 1'!P$5:P$857,MATCH($A417,('Atual 2021 1'!$Z$5:$Z$857),0))</f>
        <v>#DIV/0!</v>
      </c>
      <c r="U417" s="55">
        <f>INDEX('Antigo 2020 2'!P$5:P$857,MATCH($A417,('Atual 2021 1'!$Z$5:$Z$857),0))</f>
        <v>1.3955404719626387E-3</v>
      </c>
    </row>
    <row r="418" spans="1:21">
      <c r="A418" s="16">
        <v>415</v>
      </c>
      <c r="B418" s="51">
        <f>INDEX('Atual 2021 1'!X$5:X$857,MATCH($A418,('Atual 2021 1'!$Z$5:$Z$857),0))</f>
        <v>0</v>
      </c>
      <c r="C418" s="57" t="str">
        <f>INDEX('Atual 2021 1'!A$5:A$857,MATCH($A418,('Atual 2021 1'!$Z$5:$Z$857),0))</f>
        <v>José Gonçalves de Minas</v>
      </c>
      <c r="D418" s="50">
        <f>INDEX('Atual 2021 1'!H$5:H$857,MATCH($A418,('Atual 2021 1'!$Z$5:$Z$857),0))</f>
        <v>850</v>
      </c>
      <c r="E418" s="54">
        <f>INDEX('Antigo 2020 2'!H$5:H$857,MATCH($A418,('Atual 2021 1'!$Z$5:$Z$857),0))</f>
        <v>850</v>
      </c>
      <c r="F418" s="50">
        <f>INDEX('Atual 2021 1'!I$5:I$857,MATCH($A418,('Atual 2021 1'!$Z$5:$Z$857),0))</f>
        <v>298</v>
      </c>
      <c r="G418" s="54">
        <f>INDEX('Antigo 2020 2'!I$5:I$857,MATCH($A418,('Atual 2021 1'!$Z$5:$Z$857),0))</f>
        <v>440</v>
      </c>
      <c r="H418" s="50">
        <f>INDEX('Atual 2021 1'!J$5:J$857,MATCH($A418,('Atual 2021 1'!$Z$5:$Z$857),0))</f>
        <v>0</v>
      </c>
      <c r="I418" s="54">
        <f>INDEX('Antigo 2020 2'!J$5:J$857,MATCH($A418,('Atual 2021 1'!$Z$5:$Z$857),0))</f>
        <v>0</v>
      </c>
      <c r="J418" s="50">
        <f>INDEX('Atual 2021 1'!K$5:K$857,MATCH($A418,('Atual 2021 1'!$Z$5:$Z$857),0))</f>
        <v>110</v>
      </c>
      <c r="K418" s="54">
        <f>INDEX('Antigo 2020 2'!K$5:K$857,MATCH($A418,('Atual 2021 1'!$Z$5:$Z$857),0))</f>
        <v>125</v>
      </c>
      <c r="L418" s="50">
        <f>INDEX('Atual 2021 1'!L$5:L$857,MATCH($A418,('Atual 2021 1'!$Z$5:$Z$857),0))</f>
        <v>0</v>
      </c>
      <c r="M418" s="54">
        <f>INDEX('Antigo 2020 2'!L$5:L$857,MATCH($A418,('Atual 2021 1'!$Z$5:$Z$857),0))</f>
        <v>0</v>
      </c>
      <c r="N418" s="50">
        <f>INDEX('Atual 2021 1'!M$5:M$857,MATCH($A418,('Atual 2021 1'!$Z$5:$Z$857),0))</f>
        <v>0</v>
      </c>
      <c r="O418" s="54">
        <f>INDEX('Antigo 2020 2'!M$5:M$857,MATCH($A418,('Atual 2021 1'!$Z$5:$Z$857),0))</f>
        <v>0</v>
      </c>
      <c r="P418" s="50">
        <f>INDEX('Atual 2021 1'!N$5:N$857,MATCH($A418,('Atual 2021 1'!$Z$5:$Z$857),0))</f>
        <v>0</v>
      </c>
      <c r="Q418" s="54">
        <f>INDEX('Antigo 2020 2'!N$5:N$857,MATCH($A418,('Atual 2021 1'!$Z$5:$Z$857),0))</f>
        <v>0</v>
      </c>
      <c r="R418" s="50" t="str">
        <f>INDEX('Atual 2021 1'!O$5:O$857,MATCH($A418,('Atual 2021 1'!$Z$5:$Z$857),0))</f>
        <v>Não</v>
      </c>
      <c r="S418" s="54" t="str">
        <f>INDEX('Antigo 2020 2'!O$5:O$857,MATCH($A418,('Atual 2021 1'!$Z$5:$Z$857),0))</f>
        <v>Sim</v>
      </c>
      <c r="T418" s="53" t="e">
        <f>INDEX('Atual 2021 1'!P$5:P$857,MATCH($A418,('Atual 2021 1'!$Z$5:$Z$857),0))</f>
        <v>#DIV/0!</v>
      </c>
      <c r="U418" s="55">
        <f>INDEX('Antigo 2020 2'!P$5:P$857,MATCH($A418,('Atual 2021 1'!$Z$5:$Z$857),0))</f>
        <v>7.2530080286351949E-4</v>
      </c>
    </row>
    <row r="419" spans="1:21">
      <c r="A419" s="16">
        <v>416</v>
      </c>
      <c r="B419" s="51">
        <f>INDEX('Atual 2021 1'!X$5:X$857,MATCH($A419,('Atual 2021 1'!$Z$5:$Z$857),0))</f>
        <v>0</v>
      </c>
      <c r="C419" s="57" t="str">
        <f>INDEX('Atual 2021 1'!A$5:A$857,MATCH($A419,('Atual 2021 1'!$Z$5:$Z$857),0))</f>
        <v>José Raydan</v>
      </c>
      <c r="D419" s="50">
        <f>INDEX('Atual 2021 1'!H$5:H$857,MATCH($A419,('Atual 2021 1'!$Z$5:$Z$857),0))</f>
        <v>800</v>
      </c>
      <c r="E419" s="54">
        <f>INDEX('Antigo 2020 2'!H$5:H$857,MATCH($A419,('Atual 2021 1'!$Z$5:$Z$857),0))</f>
        <v>800</v>
      </c>
      <c r="F419" s="50">
        <f>INDEX('Atual 2021 1'!I$5:I$857,MATCH($A419,('Atual 2021 1'!$Z$5:$Z$857),0))</f>
        <v>181</v>
      </c>
      <c r="G419" s="54">
        <f>INDEX('Antigo 2020 2'!I$5:I$857,MATCH($A419,('Atual 2021 1'!$Z$5:$Z$857),0))</f>
        <v>283</v>
      </c>
      <c r="H419" s="50">
        <f>INDEX('Atual 2021 1'!J$5:J$857,MATCH($A419,('Atual 2021 1'!$Z$5:$Z$857),0))</f>
        <v>0</v>
      </c>
      <c r="I419" s="54">
        <f>INDEX('Antigo 2020 2'!J$5:J$857,MATCH($A419,('Atual 2021 1'!$Z$5:$Z$857),0))</f>
        <v>0</v>
      </c>
      <c r="J419" s="50">
        <f>INDEX('Atual 2021 1'!K$5:K$857,MATCH($A419,('Atual 2021 1'!$Z$5:$Z$857),0))</f>
        <v>323</v>
      </c>
      <c r="K419" s="54">
        <f>INDEX('Antigo 2020 2'!K$5:K$857,MATCH($A419,('Atual 2021 1'!$Z$5:$Z$857),0))</f>
        <v>200</v>
      </c>
      <c r="L419" s="50">
        <f>INDEX('Atual 2021 1'!L$5:L$857,MATCH($A419,('Atual 2021 1'!$Z$5:$Z$857),0))</f>
        <v>0</v>
      </c>
      <c r="M419" s="54">
        <f>INDEX('Antigo 2020 2'!L$5:L$857,MATCH($A419,('Atual 2021 1'!$Z$5:$Z$857),0))</f>
        <v>0</v>
      </c>
      <c r="N419" s="50">
        <f>INDEX('Atual 2021 1'!M$5:M$857,MATCH($A419,('Atual 2021 1'!$Z$5:$Z$857),0))</f>
        <v>0</v>
      </c>
      <c r="O419" s="54">
        <f>INDEX('Antigo 2020 2'!M$5:M$857,MATCH($A419,('Atual 2021 1'!$Z$5:$Z$857),0))</f>
        <v>0</v>
      </c>
      <c r="P419" s="50">
        <f>INDEX('Atual 2021 1'!N$5:N$857,MATCH($A419,('Atual 2021 1'!$Z$5:$Z$857),0))</f>
        <v>150</v>
      </c>
      <c r="Q419" s="54">
        <f>INDEX('Antigo 2020 2'!N$5:N$857,MATCH($A419,('Atual 2021 1'!$Z$5:$Z$857),0))</f>
        <v>121</v>
      </c>
      <c r="R419" s="50" t="str">
        <f>INDEX('Atual 2021 1'!O$5:O$857,MATCH($A419,('Atual 2021 1'!$Z$5:$Z$857),0))</f>
        <v>Sim</v>
      </c>
      <c r="S419" s="54" t="str">
        <f>INDEX('Antigo 2020 2'!O$5:O$857,MATCH($A419,('Atual 2021 1'!$Z$5:$Z$857),0))</f>
        <v>Sim</v>
      </c>
      <c r="T419" s="53" t="e">
        <f>INDEX('Atual 2021 1'!P$5:P$857,MATCH($A419,('Atual 2021 1'!$Z$5:$Z$857),0))</f>
        <v>#DIV/0!</v>
      </c>
      <c r="U419" s="55">
        <f>INDEX('Antigo 2020 2'!P$5:P$857,MATCH($A419,('Atual 2021 1'!$Z$5:$Z$857),0))</f>
        <v>8.8597355912829788E-4</v>
      </c>
    </row>
    <row r="420" spans="1:21">
      <c r="A420" s="16">
        <v>417</v>
      </c>
      <c r="B420" s="51">
        <f>INDEX('Atual 2021 1'!X$5:X$857,MATCH($A420,('Atual 2021 1'!$Z$5:$Z$857),0))</f>
        <v>0</v>
      </c>
      <c r="C420" s="57" t="str">
        <f>INDEX('Atual 2021 1'!A$5:A$857,MATCH($A420,('Atual 2021 1'!$Z$5:$Z$857),0))</f>
        <v>Josenópolis</v>
      </c>
      <c r="D420" s="50">
        <f>INDEX('Atual 2021 1'!H$5:H$857,MATCH($A420,('Atual 2021 1'!$Z$5:$Z$857),0))</f>
        <v>1400</v>
      </c>
      <c r="E420" s="54">
        <f>INDEX('Antigo 2020 2'!H$5:H$857,MATCH($A420,('Atual 2021 1'!$Z$5:$Z$857),0))</f>
        <v>1600</v>
      </c>
      <c r="F420" s="50">
        <f>INDEX('Atual 2021 1'!I$5:I$857,MATCH($A420,('Atual 2021 1'!$Z$5:$Z$857),0))</f>
        <v>285</v>
      </c>
      <c r="G420" s="54">
        <f>INDEX('Antigo 2020 2'!I$5:I$857,MATCH($A420,('Atual 2021 1'!$Z$5:$Z$857),0))</f>
        <v>535</v>
      </c>
      <c r="H420" s="50">
        <f>INDEX('Atual 2021 1'!J$5:J$857,MATCH($A420,('Atual 2021 1'!$Z$5:$Z$857),0))</f>
        <v>0</v>
      </c>
      <c r="I420" s="54">
        <f>INDEX('Antigo 2020 2'!J$5:J$857,MATCH($A420,('Atual 2021 1'!$Z$5:$Z$857),0))</f>
        <v>0</v>
      </c>
      <c r="J420" s="50">
        <f>INDEX('Atual 2021 1'!K$5:K$857,MATCH($A420,('Atual 2021 1'!$Z$5:$Z$857),0))</f>
        <v>85</v>
      </c>
      <c r="K420" s="54">
        <f>INDEX('Antigo 2020 2'!K$5:K$857,MATCH($A420,('Atual 2021 1'!$Z$5:$Z$857),0))</f>
        <v>380</v>
      </c>
      <c r="L420" s="50">
        <f>INDEX('Atual 2021 1'!L$5:L$857,MATCH($A420,('Atual 2021 1'!$Z$5:$Z$857),0))</f>
        <v>0</v>
      </c>
      <c r="M420" s="54">
        <f>INDEX('Antigo 2020 2'!L$5:L$857,MATCH($A420,('Atual 2021 1'!$Z$5:$Z$857),0))</f>
        <v>0</v>
      </c>
      <c r="N420" s="50">
        <f>INDEX('Atual 2021 1'!M$5:M$857,MATCH($A420,('Atual 2021 1'!$Z$5:$Z$857),0))</f>
        <v>0</v>
      </c>
      <c r="O420" s="54">
        <f>INDEX('Antigo 2020 2'!M$5:M$857,MATCH($A420,('Atual 2021 1'!$Z$5:$Z$857),0))</f>
        <v>0</v>
      </c>
      <c r="P420" s="50">
        <f>INDEX('Atual 2021 1'!N$5:N$857,MATCH($A420,('Atual 2021 1'!$Z$5:$Z$857),0))</f>
        <v>12</v>
      </c>
      <c r="Q420" s="54">
        <f>INDEX('Antigo 2020 2'!N$5:N$857,MATCH($A420,('Atual 2021 1'!$Z$5:$Z$857),0))</f>
        <v>0</v>
      </c>
      <c r="R420" s="50" t="str">
        <f>INDEX('Atual 2021 1'!O$5:O$857,MATCH($A420,('Atual 2021 1'!$Z$5:$Z$857),0))</f>
        <v>Sim</v>
      </c>
      <c r="S420" s="54" t="str">
        <f>INDEX('Antigo 2020 2'!O$5:O$857,MATCH($A420,('Atual 2021 1'!$Z$5:$Z$857),0))</f>
        <v>Sim</v>
      </c>
      <c r="T420" s="53" t="e">
        <f>INDEX('Atual 2021 1'!P$5:P$857,MATCH($A420,('Atual 2021 1'!$Z$5:$Z$857),0))</f>
        <v>#DIV/0!</v>
      </c>
      <c r="U420" s="55">
        <f>INDEX('Antigo 2020 2'!P$5:P$857,MATCH($A420,('Atual 2021 1'!$Z$5:$Z$857),0))</f>
        <v>1.308742557586689E-3</v>
      </c>
    </row>
    <row r="421" spans="1:21">
      <c r="A421" s="16">
        <v>418</v>
      </c>
      <c r="B421" s="51">
        <f>INDEX('Atual 2021 1'!X$5:X$857,MATCH($A421,('Atual 2021 1'!$Z$5:$Z$857),0))</f>
        <v>0</v>
      </c>
      <c r="C421" s="57" t="str">
        <f>INDEX('Atual 2021 1'!A$5:A$857,MATCH($A421,('Atual 2021 1'!$Z$5:$Z$857),0))</f>
        <v>Juatuba</v>
      </c>
      <c r="D421" s="50">
        <f>INDEX('Atual 2021 1'!H$5:H$857,MATCH($A421,('Atual 2021 1'!$Z$5:$Z$857),0))</f>
        <v>75</v>
      </c>
      <c r="E421" s="54">
        <f>INDEX('Antigo 2020 2'!H$5:H$857,MATCH($A421,('Atual 2021 1'!$Z$5:$Z$857),0))</f>
        <v>75</v>
      </c>
      <c r="F421" s="50">
        <f>INDEX('Atual 2021 1'!I$5:I$857,MATCH($A421,('Atual 2021 1'!$Z$5:$Z$857),0))</f>
        <v>36</v>
      </c>
      <c r="G421" s="54">
        <f>INDEX('Antigo 2020 2'!I$5:I$857,MATCH($A421,('Atual 2021 1'!$Z$5:$Z$857),0))</f>
        <v>55</v>
      </c>
      <c r="H421" s="50">
        <f>INDEX('Atual 2021 1'!J$5:J$857,MATCH($A421,('Atual 2021 1'!$Z$5:$Z$857),0))</f>
        <v>0</v>
      </c>
      <c r="I421" s="54">
        <f>INDEX('Antigo 2020 2'!J$5:J$857,MATCH($A421,('Atual 2021 1'!$Z$5:$Z$857),0))</f>
        <v>0</v>
      </c>
      <c r="J421" s="50">
        <f>INDEX('Atual 2021 1'!K$5:K$857,MATCH($A421,('Atual 2021 1'!$Z$5:$Z$857),0))</f>
        <v>52</v>
      </c>
      <c r="K421" s="54">
        <f>INDEX('Antigo 2020 2'!K$5:K$857,MATCH($A421,('Atual 2021 1'!$Z$5:$Z$857),0))</f>
        <v>52</v>
      </c>
      <c r="L421" s="50">
        <f>INDEX('Atual 2021 1'!L$5:L$857,MATCH($A421,('Atual 2021 1'!$Z$5:$Z$857),0))</f>
        <v>0</v>
      </c>
      <c r="M421" s="54">
        <f>INDEX('Antigo 2020 2'!L$5:L$857,MATCH($A421,('Atual 2021 1'!$Z$5:$Z$857),0))</f>
        <v>0</v>
      </c>
      <c r="N421" s="50">
        <f>INDEX('Atual 2021 1'!M$5:M$857,MATCH($A421,('Atual 2021 1'!$Z$5:$Z$857),0))</f>
        <v>0</v>
      </c>
      <c r="O421" s="54">
        <f>INDEX('Antigo 2020 2'!M$5:M$857,MATCH($A421,('Atual 2021 1'!$Z$5:$Z$857),0))</f>
        <v>0</v>
      </c>
      <c r="P421" s="50">
        <f>INDEX('Atual 2021 1'!N$5:N$857,MATCH($A421,('Atual 2021 1'!$Z$5:$Z$857),0))</f>
        <v>30</v>
      </c>
      <c r="Q421" s="54">
        <f>INDEX('Antigo 2020 2'!N$5:N$857,MATCH($A421,('Atual 2021 1'!$Z$5:$Z$857),0))</f>
        <v>30</v>
      </c>
      <c r="R421" s="50" t="str">
        <f>INDEX('Atual 2021 1'!O$5:O$857,MATCH($A421,('Atual 2021 1'!$Z$5:$Z$857),0))</f>
        <v>Não</v>
      </c>
      <c r="S421" s="54" t="str">
        <f>INDEX('Antigo 2020 2'!O$5:O$857,MATCH($A421,('Atual 2021 1'!$Z$5:$Z$857),0))</f>
        <v>Não</v>
      </c>
      <c r="T421" s="53" t="e">
        <f>INDEX('Atual 2021 1'!P$5:P$857,MATCH($A421,('Atual 2021 1'!$Z$5:$Z$857),0))</f>
        <v>#DIV/0!</v>
      </c>
      <c r="U421" s="55">
        <f>INDEX('Antigo 2020 2'!P$5:P$857,MATCH($A421,('Atual 2021 1'!$Z$5:$Z$857),0))</f>
        <v>1.2248900053135251E-4</v>
      </c>
    </row>
    <row r="422" spans="1:21">
      <c r="A422" s="16">
        <v>419</v>
      </c>
      <c r="B422" s="51">
        <f>INDEX('Atual 2021 1'!X$5:X$857,MATCH($A422,('Atual 2021 1'!$Z$5:$Z$857),0))</f>
        <v>0</v>
      </c>
      <c r="C422" s="57" t="str">
        <f>INDEX('Atual 2021 1'!A$5:A$857,MATCH($A422,('Atual 2021 1'!$Z$5:$Z$857),0))</f>
        <v>Juiz de Fora</v>
      </c>
      <c r="D422" s="50">
        <f>INDEX('Atual 2021 1'!H$5:H$857,MATCH($A422,('Atual 2021 1'!$Z$5:$Z$857),0))</f>
        <v>1100</v>
      </c>
      <c r="E422" s="54">
        <f>INDEX('Antigo 2020 2'!H$5:H$857,MATCH($A422,('Atual 2021 1'!$Z$5:$Z$857),0))</f>
        <v>1100</v>
      </c>
      <c r="F422" s="50">
        <f>INDEX('Atual 2021 1'!I$5:I$857,MATCH($A422,('Atual 2021 1'!$Z$5:$Z$857),0))</f>
        <v>145</v>
      </c>
      <c r="G422" s="54">
        <f>INDEX('Antigo 2020 2'!I$5:I$857,MATCH($A422,('Atual 2021 1'!$Z$5:$Z$857),0))</f>
        <v>252</v>
      </c>
      <c r="H422" s="50">
        <f>INDEX('Atual 2021 1'!J$5:J$857,MATCH($A422,('Atual 2021 1'!$Z$5:$Z$857),0))</f>
        <v>0</v>
      </c>
      <c r="I422" s="54">
        <f>INDEX('Antigo 2020 2'!J$5:J$857,MATCH($A422,('Atual 2021 1'!$Z$5:$Z$857),0))</f>
        <v>0</v>
      </c>
      <c r="J422" s="50">
        <f>INDEX('Atual 2021 1'!K$5:K$857,MATCH($A422,('Atual 2021 1'!$Z$5:$Z$857),0))</f>
        <v>24</v>
      </c>
      <c r="K422" s="54">
        <f>INDEX('Antigo 2020 2'!K$5:K$857,MATCH($A422,('Atual 2021 1'!$Z$5:$Z$857),0))</f>
        <v>36</v>
      </c>
      <c r="L422" s="50">
        <f>INDEX('Atual 2021 1'!L$5:L$857,MATCH($A422,('Atual 2021 1'!$Z$5:$Z$857),0))</f>
        <v>0</v>
      </c>
      <c r="M422" s="54">
        <f>INDEX('Antigo 2020 2'!L$5:L$857,MATCH($A422,('Atual 2021 1'!$Z$5:$Z$857),0))</f>
        <v>0</v>
      </c>
      <c r="N422" s="50">
        <f>INDEX('Atual 2021 1'!M$5:M$857,MATCH($A422,('Atual 2021 1'!$Z$5:$Z$857),0))</f>
        <v>0</v>
      </c>
      <c r="O422" s="54">
        <f>INDEX('Antigo 2020 2'!M$5:M$857,MATCH($A422,('Atual 2021 1'!$Z$5:$Z$857),0))</f>
        <v>0</v>
      </c>
      <c r="P422" s="50">
        <f>INDEX('Atual 2021 1'!N$5:N$857,MATCH($A422,('Atual 2021 1'!$Z$5:$Z$857),0))</f>
        <v>152</v>
      </c>
      <c r="Q422" s="54">
        <f>INDEX('Antigo 2020 2'!N$5:N$857,MATCH($A422,('Atual 2021 1'!$Z$5:$Z$857),0))</f>
        <v>153</v>
      </c>
      <c r="R422" s="50" t="str">
        <f>INDEX('Atual 2021 1'!O$5:O$857,MATCH($A422,('Atual 2021 1'!$Z$5:$Z$857),0))</f>
        <v>Não</v>
      </c>
      <c r="S422" s="54" t="str">
        <f>INDEX('Antigo 2020 2'!O$5:O$857,MATCH($A422,('Atual 2021 1'!$Z$5:$Z$857),0))</f>
        <v>Não</v>
      </c>
      <c r="T422" s="53" t="e">
        <f>INDEX('Atual 2021 1'!P$5:P$857,MATCH($A422,('Atual 2021 1'!$Z$5:$Z$857),0))</f>
        <v>#DIV/0!</v>
      </c>
      <c r="U422" s="55">
        <f>INDEX('Antigo 2020 2'!P$5:P$857,MATCH($A422,('Atual 2021 1'!$Z$5:$Z$857),0))</f>
        <v>1.2495042834954472E-3</v>
      </c>
    </row>
    <row r="423" spans="1:21">
      <c r="A423" s="16">
        <v>420</v>
      </c>
      <c r="B423" s="51">
        <f>INDEX('Atual 2021 1'!X$5:X$857,MATCH($A423,('Atual 2021 1'!$Z$5:$Z$857),0))</f>
        <v>0</v>
      </c>
      <c r="C423" s="57" t="str">
        <f>INDEX('Atual 2021 1'!A$5:A$857,MATCH($A423,('Atual 2021 1'!$Z$5:$Z$857),0))</f>
        <v>Juramento</v>
      </c>
      <c r="D423" s="50">
        <f>INDEX('Atual 2021 1'!H$5:H$857,MATCH($A423,('Atual 2021 1'!$Z$5:$Z$857),0))</f>
        <v>1228</v>
      </c>
      <c r="E423" s="54">
        <f>INDEX('Antigo 2020 2'!H$5:H$857,MATCH($A423,('Atual 2021 1'!$Z$5:$Z$857),0))</f>
        <v>1207</v>
      </c>
      <c r="F423" s="50">
        <f>INDEX('Atual 2021 1'!I$5:I$857,MATCH($A423,('Atual 2021 1'!$Z$5:$Z$857),0))</f>
        <v>430</v>
      </c>
      <c r="G423" s="54">
        <f>INDEX('Antigo 2020 2'!I$5:I$857,MATCH($A423,('Atual 2021 1'!$Z$5:$Z$857),0))</f>
        <v>1106</v>
      </c>
      <c r="H423" s="50">
        <f>INDEX('Atual 2021 1'!J$5:J$857,MATCH($A423,('Atual 2021 1'!$Z$5:$Z$857),0))</f>
        <v>0</v>
      </c>
      <c r="I423" s="54">
        <f>INDEX('Antigo 2020 2'!J$5:J$857,MATCH($A423,('Atual 2021 1'!$Z$5:$Z$857),0))</f>
        <v>0</v>
      </c>
      <c r="J423" s="50">
        <f>INDEX('Atual 2021 1'!K$5:K$857,MATCH($A423,('Atual 2021 1'!$Z$5:$Z$857),0))</f>
        <v>380</v>
      </c>
      <c r="K423" s="54">
        <f>INDEX('Antigo 2020 2'!K$5:K$857,MATCH($A423,('Atual 2021 1'!$Z$5:$Z$857),0))</f>
        <v>190</v>
      </c>
      <c r="L423" s="50">
        <f>INDEX('Atual 2021 1'!L$5:L$857,MATCH($A423,('Atual 2021 1'!$Z$5:$Z$857),0))</f>
        <v>0</v>
      </c>
      <c r="M423" s="54">
        <f>INDEX('Antigo 2020 2'!L$5:L$857,MATCH($A423,('Atual 2021 1'!$Z$5:$Z$857),0))</f>
        <v>0</v>
      </c>
      <c r="N423" s="50">
        <f>INDEX('Atual 2021 1'!M$5:M$857,MATCH($A423,('Atual 2021 1'!$Z$5:$Z$857),0))</f>
        <v>0</v>
      </c>
      <c r="O423" s="54">
        <f>INDEX('Antigo 2020 2'!M$5:M$857,MATCH($A423,('Atual 2021 1'!$Z$5:$Z$857),0))</f>
        <v>0</v>
      </c>
      <c r="P423" s="50">
        <f>INDEX('Atual 2021 1'!N$5:N$857,MATCH($A423,('Atual 2021 1'!$Z$5:$Z$857),0))</f>
        <v>30</v>
      </c>
      <c r="Q423" s="54">
        <f>INDEX('Antigo 2020 2'!N$5:N$857,MATCH($A423,('Atual 2021 1'!$Z$5:$Z$857),0))</f>
        <v>30</v>
      </c>
      <c r="R423" s="50" t="str">
        <f>INDEX('Atual 2021 1'!O$5:O$857,MATCH($A423,('Atual 2021 1'!$Z$5:$Z$857),0))</f>
        <v>Sim</v>
      </c>
      <c r="S423" s="54" t="str">
        <f>INDEX('Antigo 2020 2'!O$5:O$857,MATCH($A423,('Atual 2021 1'!$Z$5:$Z$857),0))</f>
        <v>Sim</v>
      </c>
      <c r="T423" s="53" t="e">
        <f>INDEX('Atual 2021 1'!P$5:P$857,MATCH($A423,('Atual 2021 1'!$Z$5:$Z$857),0))</f>
        <v>#DIV/0!</v>
      </c>
      <c r="U423" s="55">
        <f>INDEX('Antigo 2020 2'!P$5:P$857,MATCH($A423,('Atual 2021 1'!$Z$5:$Z$857),0))</f>
        <v>1.360080288834209E-3</v>
      </c>
    </row>
    <row r="424" spans="1:21">
      <c r="A424" s="16">
        <v>421</v>
      </c>
      <c r="B424" s="51">
        <f>INDEX('Atual 2021 1'!X$5:X$857,MATCH($A424,('Atual 2021 1'!$Z$5:$Z$857),0))</f>
        <v>0</v>
      </c>
      <c r="C424" s="57" t="str">
        <f>INDEX('Atual 2021 1'!A$5:A$857,MATCH($A424,('Atual 2021 1'!$Z$5:$Z$857),0))</f>
        <v>Juruaia</v>
      </c>
      <c r="D424" s="50">
        <f>INDEX('Atual 2021 1'!H$5:H$857,MATCH($A424,('Atual 2021 1'!$Z$5:$Z$857),0))</f>
        <v>1050</v>
      </c>
      <c r="E424" s="54">
        <f>INDEX('Antigo 2020 2'!H$5:H$857,MATCH($A424,('Atual 2021 1'!$Z$5:$Z$857),0))</f>
        <v>1100</v>
      </c>
      <c r="F424" s="50">
        <f>INDEX('Atual 2021 1'!I$5:I$857,MATCH($A424,('Atual 2021 1'!$Z$5:$Z$857),0))</f>
        <v>107</v>
      </c>
      <c r="G424" s="54">
        <f>INDEX('Antigo 2020 2'!I$5:I$857,MATCH($A424,('Atual 2021 1'!$Z$5:$Z$857),0))</f>
        <v>386</v>
      </c>
      <c r="H424" s="50">
        <f>INDEX('Atual 2021 1'!J$5:J$857,MATCH($A424,('Atual 2021 1'!$Z$5:$Z$857),0))</f>
        <v>0</v>
      </c>
      <c r="I424" s="54">
        <f>INDEX('Antigo 2020 2'!J$5:J$857,MATCH($A424,('Atual 2021 1'!$Z$5:$Z$857),0))</f>
        <v>0</v>
      </c>
      <c r="J424" s="50">
        <f>INDEX('Atual 2021 1'!K$5:K$857,MATCH($A424,('Atual 2021 1'!$Z$5:$Z$857),0))</f>
        <v>32</v>
      </c>
      <c r="K424" s="54">
        <f>INDEX('Antigo 2020 2'!K$5:K$857,MATCH($A424,('Atual 2021 1'!$Z$5:$Z$857),0))</f>
        <v>125</v>
      </c>
      <c r="L424" s="50">
        <f>INDEX('Atual 2021 1'!L$5:L$857,MATCH($A424,('Atual 2021 1'!$Z$5:$Z$857),0))</f>
        <v>0</v>
      </c>
      <c r="M424" s="54">
        <f>INDEX('Antigo 2020 2'!L$5:L$857,MATCH($A424,('Atual 2021 1'!$Z$5:$Z$857),0))</f>
        <v>0</v>
      </c>
      <c r="N424" s="50">
        <f>INDEX('Atual 2021 1'!M$5:M$857,MATCH($A424,('Atual 2021 1'!$Z$5:$Z$857),0))</f>
        <v>0</v>
      </c>
      <c r="O424" s="54">
        <f>INDEX('Antigo 2020 2'!M$5:M$857,MATCH($A424,('Atual 2021 1'!$Z$5:$Z$857),0))</f>
        <v>0</v>
      </c>
      <c r="P424" s="50">
        <f>INDEX('Atual 2021 1'!N$5:N$857,MATCH($A424,('Atual 2021 1'!$Z$5:$Z$857),0))</f>
        <v>36</v>
      </c>
      <c r="Q424" s="54">
        <f>INDEX('Antigo 2020 2'!N$5:N$857,MATCH($A424,('Atual 2021 1'!$Z$5:$Z$857),0))</f>
        <v>35</v>
      </c>
      <c r="R424" s="50" t="str">
        <f>INDEX('Atual 2021 1'!O$5:O$857,MATCH($A424,('Atual 2021 1'!$Z$5:$Z$857),0))</f>
        <v>Não</v>
      </c>
      <c r="S424" s="54" t="str">
        <f>INDEX('Antigo 2020 2'!O$5:O$857,MATCH($A424,('Atual 2021 1'!$Z$5:$Z$857),0))</f>
        <v>Não</v>
      </c>
      <c r="T424" s="53" t="e">
        <f>INDEX('Atual 2021 1'!P$5:P$857,MATCH($A424,('Atual 2021 1'!$Z$5:$Z$857),0))</f>
        <v>#DIV/0!</v>
      </c>
      <c r="U424" s="55">
        <f>INDEX('Antigo 2020 2'!P$5:P$857,MATCH($A424,('Atual 2021 1'!$Z$5:$Z$857),0))</f>
        <v>7.1681750713935527E-4</v>
      </c>
    </row>
    <row r="425" spans="1:21">
      <c r="A425" s="16">
        <v>422</v>
      </c>
      <c r="B425" s="51">
        <f>INDEX('Atual 2021 1'!X$5:X$857,MATCH($A425,('Atual 2021 1'!$Z$5:$Z$857),0))</f>
        <v>0</v>
      </c>
      <c r="C425" s="57" t="str">
        <f>INDEX('Atual 2021 1'!A$5:A$857,MATCH($A425,('Atual 2021 1'!$Z$5:$Z$857),0))</f>
        <v>Juvenília</v>
      </c>
      <c r="D425" s="50">
        <f>INDEX('Atual 2021 1'!H$5:H$857,MATCH($A425,('Atual 2021 1'!$Z$5:$Z$857),0))</f>
        <v>930</v>
      </c>
      <c r="E425" s="54">
        <f>INDEX('Antigo 2020 2'!H$5:H$857,MATCH($A425,('Atual 2021 1'!$Z$5:$Z$857),0))</f>
        <v>930</v>
      </c>
      <c r="F425" s="50">
        <f>INDEX('Atual 2021 1'!I$5:I$857,MATCH($A425,('Atual 2021 1'!$Z$5:$Z$857),0))</f>
        <v>441</v>
      </c>
      <c r="G425" s="54">
        <f>INDEX('Antigo 2020 2'!I$5:I$857,MATCH($A425,('Atual 2021 1'!$Z$5:$Z$857),0))</f>
        <v>857</v>
      </c>
      <c r="H425" s="50">
        <f>INDEX('Atual 2021 1'!J$5:J$857,MATCH($A425,('Atual 2021 1'!$Z$5:$Z$857),0))</f>
        <v>0</v>
      </c>
      <c r="I425" s="54">
        <f>INDEX('Antigo 2020 2'!J$5:J$857,MATCH($A425,('Atual 2021 1'!$Z$5:$Z$857),0))</f>
        <v>0</v>
      </c>
      <c r="J425" s="50">
        <f>INDEX('Atual 2021 1'!K$5:K$857,MATCH($A425,('Atual 2021 1'!$Z$5:$Z$857),0))</f>
        <v>200</v>
      </c>
      <c r="K425" s="54">
        <f>INDEX('Antigo 2020 2'!K$5:K$857,MATCH($A425,('Atual 2021 1'!$Z$5:$Z$857),0))</f>
        <v>45</v>
      </c>
      <c r="L425" s="50">
        <f>INDEX('Atual 2021 1'!L$5:L$857,MATCH($A425,('Atual 2021 1'!$Z$5:$Z$857),0))</f>
        <v>200</v>
      </c>
      <c r="M425" s="54">
        <f>INDEX('Antigo 2020 2'!L$5:L$857,MATCH($A425,('Atual 2021 1'!$Z$5:$Z$857),0))</f>
        <v>500</v>
      </c>
      <c r="N425" s="50">
        <f>INDEX('Atual 2021 1'!M$5:M$857,MATCH($A425,('Atual 2021 1'!$Z$5:$Z$857),0))</f>
        <v>50</v>
      </c>
      <c r="O425" s="54">
        <f>INDEX('Antigo 2020 2'!M$5:M$857,MATCH($A425,('Atual 2021 1'!$Z$5:$Z$857),0))</f>
        <v>30</v>
      </c>
      <c r="P425" s="50">
        <f>INDEX('Atual 2021 1'!N$5:N$857,MATCH($A425,('Atual 2021 1'!$Z$5:$Z$857),0))</f>
        <v>150</v>
      </c>
      <c r="Q425" s="54">
        <f>INDEX('Antigo 2020 2'!N$5:N$857,MATCH($A425,('Atual 2021 1'!$Z$5:$Z$857),0))</f>
        <v>20</v>
      </c>
      <c r="R425" s="50" t="str">
        <f>INDEX('Atual 2021 1'!O$5:O$857,MATCH($A425,('Atual 2021 1'!$Z$5:$Z$857),0))</f>
        <v>Sim</v>
      </c>
      <c r="S425" s="54" t="str">
        <f>INDEX('Antigo 2020 2'!O$5:O$857,MATCH($A425,('Atual 2021 1'!$Z$5:$Z$857),0))</f>
        <v>Sim</v>
      </c>
      <c r="T425" s="53" t="e">
        <f>INDEX('Atual 2021 1'!P$5:P$857,MATCH($A425,('Atual 2021 1'!$Z$5:$Z$857),0))</f>
        <v>#DIV/0!</v>
      </c>
      <c r="U425" s="55">
        <f>INDEX('Antigo 2020 2'!P$5:P$857,MATCH($A425,('Atual 2021 1'!$Z$5:$Z$857),0))</f>
        <v>1.8062706532264872E-3</v>
      </c>
    </row>
    <row r="426" spans="1:21">
      <c r="A426" s="16">
        <v>423</v>
      </c>
      <c r="B426" s="51">
        <f>INDEX('Atual 2021 1'!X$5:X$857,MATCH($A426,('Atual 2021 1'!$Z$5:$Z$857),0))</f>
        <v>0</v>
      </c>
      <c r="C426" s="57" t="str">
        <f>INDEX('Atual 2021 1'!A$5:A$857,MATCH($A426,('Atual 2021 1'!$Z$5:$Z$857),0))</f>
        <v>Ladainha</v>
      </c>
      <c r="D426" s="50">
        <f>INDEX('Atual 2021 1'!H$5:H$857,MATCH($A426,('Atual 2021 1'!$Z$5:$Z$857),0))</f>
        <v>4200</v>
      </c>
      <c r="E426" s="54">
        <f>INDEX('Antigo 2020 2'!H$5:H$857,MATCH($A426,('Atual 2021 1'!$Z$5:$Z$857),0))</f>
        <v>4200</v>
      </c>
      <c r="F426" s="50">
        <f>INDEX('Atual 2021 1'!I$5:I$857,MATCH($A426,('Atual 2021 1'!$Z$5:$Z$857),0))</f>
        <v>67</v>
      </c>
      <c r="G426" s="54">
        <f>INDEX('Antigo 2020 2'!I$5:I$857,MATCH($A426,('Atual 2021 1'!$Z$5:$Z$857),0))</f>
        <v>649</v>
      </c>
      <c r="H426" s="50">
        <f>INDEX('Atual 2021 1'!J$5:J$857,MATCH($A426,('Atual 2021 1'!$Z$5:$Z$857),0))</f>
        <v>0</v>
      </c>
      <c r="I426" s="54">
        <f>INDEX('Antigo 2020 2'!J$5:J$857,MATCH($A426,('Atual 2021 1'!$Z$5:$Z$857),0))</f>
        <v>0</v>
      </c>
      <c r="J426" s="50">
        <f>INDEX('Atual 2021 1'!K$5:K$857,MATCH($A426,('Atual 2021 1'!$Z$5:$Z$857),0))</f>
        <v>115</v>
      </c>
      <c r="K426" s="54">
        <f>INDEX('Antigo 2020 2'!K$5:K$857,MATCH($A426,('Atual 2021 1'!$Z$5:$Z$857),0))</f>
        <v>250</v>
      </c>
      <c r="L426" s="50">
        <f>INDEX('Atual 2021 1'!L$5:L$857,MATCH($A426,('Atual 2021 1'!$Z$5:$Z$857),0))</f>
        <v>0</v>
      </c>
      <c r="M426" s="54">
        <f>INDEX('Antigo 2020 2'!L$5:L$857,MATCH($A426,('Atual 2021 1'!$Z$5:$Z$857),0))</f>
        <v>0</v>
      </c>
      <c r="N426" s="50">
        <f>INDEX('Atual 2021 1'!M$5:M$857,MATCH($A426,('Atual 2021 1'!$Z$5:$Z$857),0))</f>
        <v>0</v>
      </c>
      <c r="O426" s="54">
        <f>INDEX('Antigo 2020 2'!M$5:M$857,MATCH($A426,('Atual 2021 1'!$Z$5:$Z$857),0))</f>
        <v>0</v>
      </c>
      <c r="P426" s="50">
        <f>INDEX('Atual 2021 1'!N$5:N$857,MATCH($A426,('Atual 2021 1'!$Z$5:$Z$857),0))</f>
        <v>160</v>
      </c>
      <c r="Q426" s="54">
        <f>INDEX('Antigo 2020 2'!N$5:N$857,MATCH($A426,('Atual 2021 1'!$Z$5:$Z$857),0))</f>
        <v>180</v>
      </c>
      <c r="R426" s="50" t="str">
        <f>INDEX('Atual 2021 1'!O$5:O$857,MATCH($A426,('Atual 2021 1'!$Z$5:$Z$857),0))</f>
        <v>Sim</v>
      </c>
      <c r="S426" s="54" t="str">
        <f>INDEX('Antigo 2020 2'!O$5:O$857,MATCH($A426,('Atual 2021 1'!$Z$5:$Z$857),0))</f>
        <v>Sim</v>
      </c>
      <c r="T426" s="53" t="e">
        <f>INDEX('Atual 2021 1'!P$5:P$857,MATCH($A426,('Atual 2021 1'!$Z$5:$Z$857),0))</f>
        <v>#DIV/0!</v>
      </c>
      <c r="U426" s="55">
        <f>INDEX('Antigo 2020 2'!P$5:P$857,MATCH($A426,('Atual 2021 1'!$Z$5:$Z$857),0))</f>
        <v>2.3772050673357766E-3</v>
      </c>
    </row>
    <row r="427" spans="1:21">
      <c r="A427" s="16">
        <v>424</v>
      </c>
      <c r="B427" s="51">
        <f>INDEX('Atual 2021 1'!X$5:X$857,MATCH($A427,('Atual 2021 1'!$Z$5:$Z$857),0))</f>
        <v>0</v>
      </c>
      <c r="C427" s="57" t="str">
        <f>INDEX('Atual 2021 1'!A$5:A$857,MATCH($A427,('Atual 2021 1'!$Z$5:$Z$857),0))</f>
        <v>Lagamar</v>
      </c>
      <c r="D427" s="50">
        <f>INDEX('Atual 2021 1'!H$5:H$857,MATCH($A427,('Atual 2021 1'!$Z$5:$Z$857),0))</f>
        <v>855</v>
      </c>
      <c r="E427" s="54">
        <f>INDEX('Antigo 2020 2'!H$5:H$857,MATCH($A427,('Atual 2021 1'!$Z$5:$Z$857),0))</f>
        <v>855</v>
      </c>
      <c r="F427" s="50">
        <f>INDEX('Atual 2021 1'!I$5:I$857,MATCH($A427,('Atual 2021 1'!$Z$5:$Z$857),0))</f>
        <v>133</v>
      </c>
      <c r="G427" s="54">
        <f>INDEX('Antigo 2020 2'!I$5:I$857,MATCH($A427,('Atual 2021 1'!$Z$5:$Z$857),0))</f>
        <v>300</v>
      </c>
      <c r="H427" s="50">
        <f>INDEX('Atual 2021 1'!J$5:J$857,MATCH($A427,('Atual 2021 1'!$Z$5:$Z$857),0))</f>
        <v>0</v>
      </c>
      <c r="I427" s="54">
        <f>INDEX('Antigo 2020 2'!J$5:J$857,MATCH($A427,('Atual 2021 1'!$Z$5:$Z$857),0))</f>
        <v>0</v>
      </c>
      <c r="J427" s="50">
        <f>INDEX('Atual 2021 1'!K$5:K$857,MATCH($A427,('Atual 2021 1'!$Z$5:$Z$857),0))</f>
        <v>215</v>
      </c>
      <c r="K427" s="54">
        <f>INDEX('Antigo 2020 2'!K$5:K$857,MATCH($A427,('Atual 2021 1'!$Z$5:$Z$857),0))</f>
        <v>315</v>
      </c>
      <c r="L427" s="50">
        <f>INDEX('Atual 2021 1'!L$5:L$857,MATCH($A427,('Atual 2021 1'!$Z$5:$Z$857),0))</f>
        <v>0</v>
      </c>
      <c r="M427" s="54">
        <f>INDEX('Antigo 2020 2'!L$5:L$857,MATCH($A427,('Atual 2021 1'!$Z$5:$Z$857),0))</f>
        <v>0</v>
      </c>
      <c r="N427" s="50">
        <f>INDEX('Atual 2021 1'!M$5:M$857,MATCH($A427,('Atual 2021 1'!$Z$5:$Z$857),0))</f>
        <v>0</v>
      </c>
      <c r="O427" s="54">
        <f>INDEX('Antigo 2020 2'!M$5:M$857,MATCH($A427,('Atual 2021 1'!$Z$5:$Z$857),0))</f>
        <v>0</v>
      </c>
      <c r="P427" s="50">
        <f>INDEX('Atual 2021 1'!N$5:N$857,MATCH($A427,('Atual 2021 1'!$Z$5:$Z$857),0))</f>
        <v>22</v>
      </c>
      <c r="Q427" s="54">
        <f>INDEX('Antigo 2020 2'!N$5:N$857,MATCH($A427,('Atual 2021 1'!$Z$5:$Z$857),0))</f>
        <v>22</v>
      </c>
      <c r="R427" s="50" t="str">
        <f>INDEX('Atual 2021 1'!O$5:O$857,MATCH($A427,('Atual 2021 1'!$Z$5:$Z$857),0))</f>
        <v>Sim</v>
      </c>
      <c r="S427" s="54" t="str">
        <f>INDEX('Antigo 2020 2'!O$5:O$857,MATCH($A427,('Atual 2021 1'!$Z$5:$Z$857),0))</f>
        <v>Sim</v>
      </c>
      <c r="T427" s="53" t="e">
        <f>INDEX('Atual 2021 1'!P$5:P$857,MATCH($A427,('Atual 2021 1'!$Z$5:$Z$857),0))</f>
        <v>#DIV/0!</v>
      </c>
      <c r="U427" s="55">
        <f>INDEX('Antigo 2020 2'!P$5:P$857,MATCH($A427,('Atual 2021 1'!$Z$5:$Z$857),0))</f>
        <v>1.5391555129832973E-3</v>
      </c>
    </row>
    <row r="428" spans="1:21">
      <c r="A428" s="16">
        <v>425</v>
      </c>
      <c r="B428" s="51">
        <f>INDEX('Atual 2021 1'!X$5:X$857,MATCH($A428,('Atual 2021 1'!$Z$5:$Z$857),0))</f>
        <v>0</v>
      </c>
      <c r="C428" s="57" t="str">
        <f>INDEX('Atual 2021 1'!A$5:A$857,MATCH($A428,('Atual 2021 1'!$Z$5:$Z$857),0))</f>
        <v>Lagoa da Prata</v>
      </c>
      <c r="D428" s="50">
        <f>INDEX('Atual 2021 1'!H$5:H$857,MATCH($A428,('Atual 2021 1'!$Z$5:$Z$857),0))</f>
        <v>390</v>
      </c>
      <c r="E428" s="54">
        <f>INDEX('Antigo 2020 2'!H$5:H$857,MATCH($A428,('Atual 2021 1'!$Z$5:$Z$857),0))</f>
        <v>390</v>
      </c>
      <c r="F428" s="50">
        <f>INDEX('Atual 2021 1'!I$5:I$857,MATCH($A428,('Atual 2021 1'!$Z$5:$Z$857),0))</f>
        <v>35</v>
      </c>
      <c r="G428" s="54">
        <f>INDEX('Antigo 2020 2'!I$5:I$857,MATCH($A428,('Atual 2021 1'!$Z$5:$Z$857),0))</f>
        <v>13</v>
      </c>
      <c r="H428" s="50">
        <f>INDEX('Atual 2021 1'!J$5:J$857,MATCH($A428,('Atual 2021 1'!$Z$5:$Z$857),0))</f>
        <v>125</v>
      </c>
      <c r="I428" s="54">
        <f>INDEX('Antigo 2020 2'!J$5:J$857,MATCH($A428,('Atual 2021 1'!$Z$5:$Z$857),0))</f>
        <v>125</v>
      </c>
      <c r="J428" s="50">
        <f>INDEX('Atual 2021 1'!K$5:K$857,MATCH($A428,('Atual 2021 1'!$Z$5:$Z$857),0))</f>
        <v>84</v>
      </c>
      <c r="K428" s="54">
        <f>INDEX('Antigo 2020 2'!K$5:K$857,MATCH($A428,('Atual 2021 1'!$Z$5:$Z$857),0))</f>
        <v>96</v>
      </c>
      <c r="L428" s="50">
        <f>INDEX('Atual 2021 1'!L$5:L$857,MATCH($A428,('Atual 2021 1'!$Z$5:$Z$857),0))</f>
        <v>142</v>
      </c>
      <c r="M428" s="54">
        <f>INDEX('Antigo 2020 2'!L$5:L$857,MATCH($A428,('Atual 2021 1'!$Z$5:$Z$857),0))</f>
        <v>169</v>
      </c>
      <c r="N428" s="50">
        <f>INDEX('Atual 2021 1'!M$5:M$857,MATCH($A428,('Atual 2021 1'!$Z$5:$Z$857),0))</f>
        <v>68</v>
      </c>
      <c r="O428" s="54">
        <f>INDEX('Antigo 2020 2'!M$5:M$857,MATCH($A428,('Atual 2021 1'!$Z$5:$Z$857),0))</f>
        <v>97</v>
      </c>
      <c r="P428" s="50">
        <f>INDEX('Atual 2021 1'!N$5:N$857,MATCH($A428,('Atual 2021 1'!$Z$5:$Z$857),0))</f>
        <v>125</v>
      </c>
      <c r="Q428" s="54">
        <f>INDEX('Antigo 2020 2'!N$5:N$857,MATCH($A428,('Atual 2021 1'!$Z$5:$Z$857),0))</f>
        <v>125</v>
      </c>
      <c r="R428" s="50" t="str">
        <f>INDEX('Atual 2021 1'!O$5:O$857,MATCH($A428,('Atual 2021 1'!$Z$5:$Z$857),0))</f>
        <v>Sim</v>
      </c>
      <c r="S428" s="54" t="str">
        <f>INDEX('Antigo 2020 2'!O$5:O$857,MATCH($A428,('Atual 2021 1'!$Z$5:$Z$857),0))</f>
        <v>Sim</v>
      </c>
      <c r="T428" s="53" t="e">
        <f>INDEX('Atual 2021 1'!P$5:P$857,MATCH($A428,('Atual 2021 1'!$Z$5:$Z$857),0))</f>
        <v>#DIV/0!</v>
      </c>
      <c r="U428" s="55">
        <f>INDEX('Antigo 2020 2'!P$5:P$857,MATCH($A428,('Atual 2021 1'!$Z$5:$Z$857),0))</f>
        <v>9.6076971530803632E-4</v>
      </c>
    </row>
    <row r="429" spans="1:21">
      <c r="A429" s="16">
        <v>426</v>
      </c>
      <c r="B429" s="51">
        <f>INDEX('Atual 2021 1'!X$5:X$857,MATCH($A429,('Atual 2021 1'!$Z$5:$Z$857),0))</f>
        <v>0</v>
      </c>
      <c r="C429" s="57" t="str">
        <f>INDEX('Atual 2021 1'!A$5:A$857,MATCH($A429,('Atual 2021 1'!$Z$5:$Z$857),0))</f>
        <v>Lagoa dos Patos</v>
      </c>
      <c r="D429" s="50">
        <f>INDEX('Atual 2021 1'!H$5:H$857,MATCH($A429,('Atual 2021 1'!$Z$5:$Z$857),0))</f>
        <v>796</v>
      </c>
      <c r="E429" s="54">
        <f>INDEX('Antigo 2020 2'!H$5:H$857,MATCH($A429,('Atual 2021 1'!$Z$5:$Z$857),0))</f>
        <v>950</v>
      </c>
      <c r="F429" s="50">
        <f>INDEX('Atual 2021 1'!I$5:I$857,MATCH($A429,('Atual 2021 1'!$Z$5:$Z$857),0))</f>
        <v>249</v>
      </c>
      <c r="G429" s="54">
        <f>INDEX('Antigo 2020 2'!I$5:I$857,MATCH($A429,('Atual 2021 1'!$Z$5:$Z$857),0))</f>
        <v>686</v>
      </c>
      <c r="H429" s="50">
        <f>INDEX('Atual 2021 1'!J$5:J$857,MATCH($A429,('Atual 2021 1'!$Z$5:$Z$857),0))</f>
        <v>0</v>
      </c>
      <c r="I429" s="54">
        <f>INDEX('Antigo 2020 2'!J$5:J$857,MATCH($A429,('Atual 2021 1'!$Z$5:$Z$857),0))</f>
        <v>0</v>
      </c>
      <c r="J429" s="50">
        <f>INDEX('Atual 2021 1'!K$5:K$857,MATCH($A429,('Atual 2021 1'!$Z$5:$Z$857),0))</f>
        <v>300</v>
      </c>
      <c r="K429" s="54">
        <f>INDEX('Antigo 2020 2'!K$5:K$857,MATCH($A429,('Atual 2021 1'!$Z$5:$Z$857),0))</f>
        <v>300</v>
      </c>
      <c r="L429" s="50">
        <f>INDEX('Atual 2021 1'!L$5:L$857,MATCH($A429,('Atual 2021 1'!$Z$5:$Z$857),0))</f>
        <v>50</v>
      </c>
      <c r="M429" s="54">
        <f>INDEX('Antigo 2020 2'!L$5:L$857,MATCH($A429,('Atual 2021 1'!$Z$5:$Z$857),0))</f>
        <v>0</v>
      </c>
      <c r="N429" s="50">
        <f>INDEX('Atual 2021 1'!M$5:M$857,MATCH($A429,('Atual 2021 1'!$Z$5:$Z$857),0))</f>
        <v>50</v>
      </c>
      <c r="O429" s="54">
        <f>INDEX('Antigo 2020 2'!M$5:M$857,MATCH($A429,('Atual 2021 1'!$Z$5:$Z$857),0))</f>
        <v>0</v>
      </c>
      <c r="P429" s="50">
        <f>INDEX('Atual 2021 1'!N$5:N$857,MATCH($A429,('Atual 2021 1'!$Z$5:$Z$857),0))</f>
        <v>60</v>
      </c>
      <c r="Q429" s="54">
        <f>INDEX('Antigo 2020 2'!N$5:N$857,MATCH($A429,('Atual 2021 1'!$Z$5:$Z$857),0))</f>
        <v>60</v>
      </c>
      <c r="R429" s="50" t="str">
        <f>INDEX('Atual 2021 1'!O$5:O$857,MATCH($A429,('Atual 2021 1'!$Z$5:$Z$857),0))</f>
        <v>Sim</v>
      </c>
      <c r="S429" s="54" t="str">
        <f>INDEX('Antigo 2020 2'!O$5:O$857,MATCH($A429,('Atual 2021 1'!$Z$5:$Z$857),0))</f>
        <v>Sim</v>
      </c>
      <c r="T429" s="53" t="e">
        <f>INDEX('Atual 2021 1'!P$5:P$857,MATCH($A429,('Atual 2021 1'!$Z$5:$Z$857),0))</f>
        <v>#DIV/0!</v>
      </c>
      <c r="U429" s="55">
        <f>INDEX('Antigo 2020 2'!P$5:P$857,MATCH($A429,('Atual 2021 1'!$Z$5:$Z$857),0))</f>
        <v>1.7240129479922292E-3</v>
      </c>
    </row>
    <row r="430" spans="1:21">
      <c r="A430" s="16">
        <v>427</v>
      </c>
      <c r="B430" s="51">
        <f>INDEX('Atual 2021 1'!X$5:X$857,MATCH($A430,('Atual 2021 1'!$Z$5:$Z$857),0))</f>
        <v>0</v>
      </c>
      <c r="C430" s="57" t="str">
        <f>INDEX('Atual 2021 1'!A$5:A$857,MATCH($A430,('Atual 2021 1'!$Z$5:$Z$857),0))</f>
        <v>Lagoa Dourada</v>
      </c>
      <c r="D430" s="50">
        <f>INDEX('Atual 2021 1'!H$5:H$857,MATCH($A430,('Atual 2021 1'!$Z$5:$Z$857),0))</f>
        <v>1100</v>
      </c>
      <c r="E430" s="54">
        <f>INDEX('Antigo 2020 2'!H$5:H$857,MATCH($A430,('Atual 2021 1'!$Z$5:$Z$857),0))</f>
        <v>1370</v>
      </c>
      <c r="F430" s="50">
        <f>INDEX('Atual 2021 1'!I$5:I$857,MATCH($A430,('Atual 2021 1'!$Z$5:$Z$857),0))</f>
        <v>296</v>
      </c>
      <c r="G430" s="54">
        <f>INDEX('Antigo 2020 2'!I$5:I$857,MATCH($A430,('Atual 2021 1'!$Z$5:$Z$857),0))</f>
        <v>317</v>
      </c>
      <c r="H430" s="50">
        <f>INDEX('Atual 2021 1'!J$5:J$857,MATCH($A430,('Atual 2021 1'!$Z$5:$Z$857),0))</f>
        <v>0</v>
      </c>
      <c r="I430" s="54">
        <f>INDEX('Antigo 2020 2'!J$5:J$857,MATCH($A430,('Atual 2021 1'!$Z$5:$Z$857),0))</f>
        <v>0</v>
      </c>
      <c r="J430" s="50">
        <f>INDEX('Atual 2021 1'!K$5:K$857,MATCH($A430,('Atual 2021 1'!$Z$5:$Z$857),0))</f>
        <v>8</v>
      </c>
      <c r="K430" s="54">
        <f>INDEX('Antigo 2020 2'!K$5:K$857,MATCH($A430,('Atual 2021 1'!$Z$5:$Z$857),0))</f>
        <v>0</v>
      </c>
      <c r="L430" s="50">
        <f>INDEX('Atual 2021 1'!L$5:L$857,MATCH($A430,('Atual 2021 1'!$Z$5:$Z$857),0))</f>
        <v>56</v>
      </c>
      <c r="M430" s="54">
        <f>INDEX('Antigo 2020 2'!L$5:L$857,MATCH($A430,('Atual 2021 1'!$Z$5:$Z$857),0))</f>
        <v>50</v>
      </c>
      <c r="N430" s="50">
        <f>INDEX('Atual 2021 1'!M$5:M$857,MATCH($A430,('Atual 2021 1'!$Z$5:$Z$857),0))</f>
        <v>98</v>
      </c>
      <c r="O430" s="54">
        <f>INDEX('Antigo 2020 2'!M$5:M$857,MATCH($A430,('Atual 2021 1'!$Z$5:$Z$857),0))</f>
        <v>0</v>
      </c>
      <c r="P430" s="50">
        <f>INDEX('Atual 2021 1'!N$5:N$857,MATCH($A430,('Atual 2021 1'!$Z$5:$Z$857),0))</f>
        <v>44</v>
      </c>
      <c r="Q430" s="54">
        <f>INDEX('Antigo 2020 2'!N$5:N$857,MATCH($A430,('Atual 2021 1'!$Z$5:$Z$857),0))</f>
        <v>35</v>
      </c>
      <c r="R430" s="50" t="str">
        <f>INDEX('Atual 2021 1'!O$5:O$857,MATCH($A430,('Atual 2021 1'!$Z$5:$Z$857),0))</f>
        <v>Não</v>
      </c>
      <c r="S430" s="54" t="str">
        <f>INDEX('Antigo 2020 2'!O$5:O$857,MATCH($A430,('Atual 2021 1'!$Z$5:$Z$857),0))</f>
        <v>Não</v>
      </c>
      <c r="T430" s="53" t="e">
        <f>INDEX('Atual 2021 1'!P$5:P$857,MATCH($A430,('Atual 2021 1'!$Z$5:$Z$857),0))</f>
        <v>#DIV/0!</v>
      </c>
      <c r="U430" s="55">
        <f>INDEX('Antigo 2020 2'!P$5:P$857,MATCH($A430,('Atual 2021 1'!$Z$5:$Z$857),0))</f>
        <v>9.0155961564065187E-4</v>
      </c>
    </row>
    <row r="431" spans="1:21">
      <c r="A431" s="16">
        <v>428</v>
      </c>
      <c r="B431" s="51">
        <f>INDEX('Atual 2021 1'!X$5:X$857,MATCH($A431,('Atual 2021 1'!$Z$5:$Z$857),0))</f>
        <v>0</v>
      </c>
      <c r="C431" s="57" t="str">
        <f>INDEX('Atual 2021 1'!A$5:A$857,MATCH($A431,('Atual 2021 1'!$Z$5:$Z$857),0))</f>
        <v>Lagoa Formosa</v>
      </c>
      <c r="D431" s="50">
        <f>INDEX('Atual 2021 1'!H$5:H$857,MATCH($A431,('Atual 2021 1'!$Z$5:$Z$857),0))</f>
        <v>1300</v>
      </c>
      <c r="E431" s="54">
        <f>INDEX('Antigo 2020 2'!H$5:H$857,MATCH($A431,('Atual 2021 1'!$Z$5:$Z$857),0))</f>
        <v>1300</v>
      </c>
      <c r="F431" s="50">
        <f>INDEX('Atual 2021 1'!I$5:I$857,MATCH($A431,('Atual 2021 1'!$Z$5:$Z$857),0))</f>
        <v>58</v>
      </c>
      <c r="G431" s="54">
        <f>INDEX('Antigo 2020 2'!I$5:I$857,MATCH($A431,('Atual 2021 1'!$Z$5:$Z$857),0))</f>
        <v>187</v>
      </c>
      <c r="H431" s="50">
        <f>INDEX('Atual 2021 1'!J$5:J$857,MATCH($A431,('Atual 2021 1'!$Z$5:$Z$857),0))</f>
        <v>0</v>
      </c>
      <c r="I431" s="54">
        <f>INDEX('Antigo 2020 2'!J$5:J$857,MATCH($A431,('Atual 2021 1'!$Z$5:$Z$857),0))</f>
        <v>0</v>
      </c>
      <c r="J431" s="50">
        <f>INDEX('Atual 2021 1'!K$5:K$857,MATCH($A431,('Atual 2021 1'!$Z$5:$Z$857),0))</f>
        <v>800</v>
      </c>
      <c r="K431" s="54">
        <f>INDEX('Antigo 2020 2'!K$5:K$857,MATCH($A431,('Atual 2021 1'!$Z$5:$Z$857),0))</f>
        <v>950</v>
      </c>
      <c r="L431" s="50">
        <f>INDEX('Atual 2021 1'!L$5:L$857,MATCH($A431,('Atual 2021 1'!$Z$5:$Z$857),0))</f>
        <v>200</v>
      </c>
      <c r="M431" s="54">
        <f>INDEX('Antigo 2020 2'!L$5:L$857,MATCH($A431,('Atual 2021 1'!$Z$5:$Z$857),0))</f>
        <v>380</v>
      </c>
      <c r="N431" s="50">
        <f>INDEX('Atual 2021 1'!M$5:M$857,MATCH($A431,('Atual 2021 1'!$Z$5:$Z$857),0))</f>
        <v>0</v>
      </c>
      <c r="O431" s="54">
        <f>INDEX('Antigo 2020 2'!M$5:M$857,MATCH($A431,('Atual 2021 1'!$Z$5:$Z$857),0))</f>
        <v>350</v>
      </c>
      <c r="P431" s="50">
        <f>INDEX('Atual 2021 1'!N$5:N$857,MATCH($A431,('Atual 2021 1'!$Z$5:$Z$857),0))</f>
        <v>340</v>
      </c>
      <c r="Q431" s="54">
        <f>INDEX('Antigo 2020 2'!N$5:N$857,MATCH($A431,('Atual 2021 1'!$Z$5:$Z$857),0))</f>
        <v>340</v>
      </c>
      <c r="R431" s="50" t="str">
        <f>INDEX('Atual 2021 1'!O$5:O$857,MATCH($A431,('Atual 2021 1'!$Z$5:$Z$857),0))</f>
        <v>Sim</v>
      </c>
      <c r="S431" s="54" t="str">
        <f>INDEX('Antigo 2020 2'!O$5:O$857,MATCH($A431,('Atual 2021 1'!$Z$5:$Z$857),0))</f>
        <v>Sim</v>
      </c>
      <c r="T431" s="53" t="e">
        <f>INDEX('Atual 2021 1'!P$5:P$857,MATCH($A431,('Atual 2021 1'!$Z$5:$Z$857),0))</f>
        <v>#DIV/0!</v>
      </c>
      <c r="U431" s="55">
        <f>INDEX('Antigo 2020 2'!P$5:P$857,MATCH($A431,('Atual 2021 1'!$Z$5:$Z$857),0))</f>
        <v>2.6827262715198035E-3</v>
      </c>
    </row>
    <row r="432" spans="1:21">
      <c r="A432" s="16">
        <v>429</v>
      </c>
      <c r="B432" s="51">
        <f>INDEX('Atual 2021 1'!X$5:X$857,MATCH($A432,('Atual 2021 1'!$Z$5:$Z$857),0))</f>
        <v>0</v>
      </c>
      <c r="C432" s="57" t="str">
        <f>INDEX('Atual 2021 1'!A$5:A$857,MATCH($A432,('Atual 2021 1'!$Z$5:$Z$857),0))</f>
        <v>Lagoa Grande</v>
      </c>
      <c r="D432" s="50">
        <f>INDEX('Atual 2021 1'!H$5:H$857,MATCH($A432,('Atual 2021 1'!$Z$5:$Z$857),0))</f>
        <v>866</v>
      </c>
      <c r="E432" s="54">
        <f>INDEX('Antigo 2020 2'!H$5:H$857,MATCH($A432,('Atual 2021 1'!$Z$5:$Z$857),0))</f>
        <v>1427</v>
      </c>
      <c r="F432" s="50">
        <f>INDEX('Atual 2021 1'!I$5:I$857,MATCH($A432,('Atual 2021 1'!$Z$5:$Z$857),0))</f>
        <v>125</v>
      </c>
      <c r="G432" s="54">
        <f>INDEX('Antigo 2020 2'!I$5:I$857,MATCH($A432,('Atual 2021 1'!$Z$5:$Z$857),0))</f>
        <v>161</v>
      </c>
      <c r="H432" s="50">
        <f>INDEX('Atual 2021 1'!J$5:J$857,MATCH($A432,('Atual 2021 1'!$Z$5:$Z$857),0))</f>
        <v>0</v>
      </c>
      <c r="I432" s="54">
        <f>INDEX('Antigo 2020 2'!J$5:J$857,MATCH($A432,('Atual 2021 1'!$Z$5:$Z$857),0))</f>
        <v>0</v>
      </c>
      <c r="J432" s="50">
        <f>INDEX('Atual 2021 1'!K$5:K$857,MATCH($A432,('Atual 2021 1'!$Z$5:$Z$857),0))</f>
        <v>120</v>
      </c>
      <c r="K432" s="54">
        <f>INDEX('Antigo 2020 2'!K$5:K$857,MATCH($A432,('Atual 2021 1'!$Z$5:$Z$857),0))</f>
        <v>240</v>
      </c>
      <c r="L432" s="50">
        <f>INDEX('Atual 2021 1'!L$5:L$857,MATCH($A432,('Atual 2021 1'!$Z$5:$Z$857),0))</f>
        <v>0</v>
      </c>
      <c r="M432" s="54">
        <f>INDEX('Antigo 2020 2'!L$5:L$857,MATCH($A432,('Atual 2021 1'!$Z$5:$Z$857),0))</f>
        <v>0</v>
      </c>
      <c r="N432" s="50">
        <f>INDEX('Atual 2021 1'!M$5:M$857,MATCH($A432,('Atual 2021 1'!$Z$5:$Z$857),0))</f>
        <v>0</v>
      </c>
      <c r="O432" s="54">
        <f>INDEX('Antigo 2020 2'!M$5:M$857,MATCH($A432,('Atual 2021 1'!$Z$5:$Z$857),0))</f>
        <v>0</v>
      </c>
      <c r="P432" s="50">
        <f>INDEX('Atual 2021 1'!N$5:N$857,MATCH($A432,('Atual 2021 1'!$Z$5:$Z$857),0))</f>
        <v>25</v>
      </c>
      <c r="Q432" s="54">
        <f>INDEX('Antigo 2020 2'!N$5:N$857,MATCH($A432,('Atual 2021 1'!$Z$5:$Z$857),0))</f>
        <v>25</v>
      </c>
      <c r="R432" s="50" t="str">
        <f>INDEX('Atual 2021 1'!O$5:O$857,MATCH($A432,('Atual 2021 1'!$Z$5:$Z$857),0))</f>
        <v>Não</v>
      </c>
      <c r="S432" s="54" t="str">
        <f>INDEX('Antigo 2020 2'!O$5:O$857,MATCH($A432,('Atual 2021 1'!$Z$5:$Z$857),0))</f>
        <v>Não</v>
      </c>
      <c r="T432" s="53" t="e">
        <f>INDEX('Atual 2021 1'!P$5:P$857,MATCH($A432,('Atual 2021 1'!$Z$5:$Z$857),0))</f>
        <v>#DIV/0!</v>
      </c>
      <c r="U432" s="55">
        <f>INDEX('Antigo 2020 2'!P$5:P$857,MATCH($A432,('Atual 2021 1'!$Z$5:$Z$857),0))</f>
        <v>1.4308833572792147E-3</v>
      </c>
    </row>
    <row r="433" spans="1:21">
      <c r="A433" s="16">
        <v>430</v>
      </c>
      <c r="B433" s="51">
        <f>INDEX('Atual 2021 1'!X$5:X$857,MATCH($A433,('Atual 2021 1'!$Z$5:$Z$857),0))</f>
        <v>0</v>
      </c>
      <c r="C433" s="57" t="str">
        <f>INDEX('Atual 2021 1'!A$5:A$857,MATCH($A433,('Atual 2021 1'!$Z$5:$Z$857),0))</f>
        <v>Lagoa Santa</v>
      </c>
      <c r="D433" s="50">
        <f>INDEX('Atual 2021 1'!H$5:H$857,MATCH($A433,('Atual 2021 1'!$Z$5:$Z$857),0))</f>
        <v>20</v>
      </c>
      <c r="E433" s="54">
        <f>INDEX('Antigo 2020 2'!H$5:H$857,MATCH($A433,('Atual 2021 1'!$Z$5:$Z$857),0))</f>
        <v>20</v>
      </c>
      <c r="F433" s="50">
        <f>INDEX('Atual 2021 1'!I$5:I$857,MATCH($A433,('Atual 2021 1'!$Z$5:$Z$857),0))</f>
        <v>5</v>
      </c>
      <c r="G433" s="54">
        <f>INDEX('Antigo 2020 2'!I$5:I$857,MATCH($A433,('Atual 2021 1'!$Z$5:$Z$857),0))</f>
        <v>18</v>
      </c>
      <c r="H433" s="50">
        <f>INDEX('Atual 2021 1'!J$5:J$857,MATCH($A433,('Atual 2021 1'!$Z$5:$Z$857),0))</f>
        <v>0</v>
      </c>
      <c r="I433" s="54">
        <f>INDEX('Antigo 2020 2'!J$5:J$857,MATCH($A433,('Atual 2021 1'!$Z$5:$Z$857),0))</f>
        <v>0</v>
      </c>
      <c r="J433" s="50">
        <f>INDEX('Atual 2021 1'!K$5:K$857,MATCH($A433,('Atual 2021 1'!$Z$5:$Z$857),0))</f>
        <v>20</v>
      </c>
      <c r="K433" s="54">
        <f>INDEX('Antigo 2020 2'!K$5:K$857,MATCH($A433,('Atual 2021 1'!$Z$5:$Z$857),0))</f>
        <v>18</v>
      </c>
      <c r="L433" s="50">
        <f>INDEX('Atual 2021 1'!L$5:L$857,MATCH($A433,('Atual 2021 1'!$Z$5:$Z$857),0))</f>
        <v>0</v>
      </c>
      <c r="M433" s="54">
        <f>INDEX('Antigo 2020 2'!L$5:L$857,MATCH($A433,('Atual 2021 1'!$Z$5:$Z$857),0))</f>
        <v>0</v>
      </c>
      <c r="N433" s="50">
        <f>INDEX('Atual 2021 1'!M$5:M$857,MATCH($A433,('Atual 2021 1'!$Z$5:$Z$857),0))</f>
        <v>0</v>
      </c>
      <c r="O433" s="54">
        <f>INDEX('Antigo 2020 2'!M$5:M$857,MATCH($A433,('Atual 2021 1'!$Z$5:$Z$857),0))</f>
        <v>0</v>
      </c>
      <c r="P433" s="50">
        <f>INDEX('Atual 2021 1'!N$5:N$857,MATCH($A433,('Atual 2021 1'!$Z$5:$Z$857),0))</f>
        <v>15</v>
      </c>
      <c r="Q433" s="54">
        <f>INDEX('Antigo 2020 2'!N$5:N$857,MATCH($A433,('Atual 2021 1'!$Z$5:$Z$857),0))</f>
        <v>15</v>
      </c>
      <c r="R433" s="50" t="str">
        <f>INDEX('Atual 2021 1'!O$5:O$857,MATCH($A433,('Atual 2021 1'!$Z$5:$Z$857),0))</f>
        <v>Não</v>
      </c>
      <c r="S433" s="54" t="str">
        <f>INDEX('Antigo 2020 2'!O$5:O$857,MATCH($A433,('Atual 2021 1'!$Z$5:$Z$857),0))</f>
        <v>Não</v>
      </c>
      <c r="T433" s="53" t="e">
        <f>INDEX('Atual 2021 1'!P$5:P$857,MATCH($A433,('Atual 2021 1'!$Z$5:$Z$857),0))</f>
        <v>#DIV/0!</v>
      </c>
      <c r="U433" s="55">
        <f>INDEX('Antigo 2020 2'!P$5:P$857,MATCH($A433,('Atual 2021 1'!$Z$5:$Z$857),0))</f>
        <v>1.0211619656791504E-4</v>
      </c>
    </row>
    <row r="434" spans="1:21">
      <c r="A434" s="16">
        <v>431</v>
      </c>
      <c r="B434" s="51">
        <f>INDEX('Atual 2021 1'!X$5:X$857,MATCH($A434,('Atual 2021 1'!$Z$5:$Z$857),0))</f>
        <v>0</v>
      </c>
      <c r="C434" s="57" t="str">
        <f>INDEX('Atual 2021 1'!A$5:A$857,MATCH($A434,('Atual 2021 1'!$Z$5:$Z$857),0))</f>
        <v>Lajinha</v>
      </c>
      <c r="D434" s="50">
        <f>INDEX('Atual 2021 1'!H$5:H$857,MATCH($A434,('Atual 2021 1'!$Z$5:$Z$857),0))</f>
        <v>1860</v>
      </c>
      <c r="E434" s="54">
        <f>INDEX('Antigo 2020 2'!H$5:H$857,MATCH($A434,('Atual 2021 1'!$Z$5:$Z$857),0))</f>
        <v>5500</v>
      </c>
      <c r="F434" s="50">
        <f>INDEX('Atual 2021 1'!I$5:I$857,MATCH($A434,('Atual 2021 1'!$Z$5:$Z$857),0))</f>
        <v>80</v>
      </c>
      <c r="G434" s="54">
        <f>INDEX('Antigo 2020 2'!I$5:I$857,MATCH($A434,('Atual 2021 1'!$Z$5:$Z$857),0))</f>
        <v>337</v>
      </c>
      <c r="H434" s="50">
        <f>INDEX('Atual 2021 1'!J$5:J$857,MATCH($A434,('Atual 2021 1'!$Z$5:$Z$857),0))</f>
        <v>0</v>
      </c>
      <c r="I434" s="54">
        <f>INDEX('Antigo 2020 2'!J$5:J$857,MATCH($A434,('Atual 2021 1'!$Z$5:$Z$857),0))</f>
        <v>0</v>
      </c>
      <c r="J434" s="50">
        <f>INDEX('Atual 2021 1'!K$5:K$857,MATCH($A434,('Atual 2021 1'!$Z$5:$Z$857),0))</f>
        <v>230</v>
      </c>
      <c r="K434" s="54">
        <f>INDEX('Antigo 2020 2'!K$5:K$857,MATCH($A434,('Atual 2021 1'!$Z$5:$Z$857),0))</f>
        <v>1200</v>
      </c>
      <c r="L434" s="50">
        <f>INDEX('Atual 2021 1'!L$5:L$857,MATCH($A434,('Atual 2021 1'!$Z$5:$Z$857),0))</f>
        <v>0</v>
      </c>
      <c r="M434" s="54">
        <f>INDEX('Antigo 2020 2'!L$5:L$857,MATCH($A434,('Atual 2021 1'!$Z$5:$Z$857),0))</f>
        <v>0</v>
      </c>
      <c r="N434" s="50">
        <f>INDEX('Atual 2021 1'!M$5:M$857,MATCH($A434,('Atual 2021 1'!$Z$5:$Z$857),0))</f>
        <v>0</v>
      </c>
      <c r="O434" s="54">
        <f>INDEX('Antigo 2020 2'!M$5:M$857,MATCH($A434,('Atual 2021 1'!$Z$5:$Z$857),0))</f>
        <v>0</v>
      </c>
      <c r="P434" s="50">
        <f>INDEX('Atual 2021 1'!N$5:N$857,MATCH($A434,('Atual 2021 1'!$Z$5:$Z$857),0))</f>
        <v>41</v>
      </c>
      <c r="Q434" s="54">
        <f>INDEX('Antigo 2020 2'!N$5:N$857,MATCH($A434,('Atual 2021 1'!$Z$5:$Z$857),0))</f>
        <v>60</v>
      </c>
      <c r="R434" s="50" t="str">
        <f>INDEX('Atual 2021 1'!O$5:O$857,MATCH($A434,('Atual 2021 1'!$Z$5:$Z$857),0))</f>
        <v>Sim</v>
      </c>
      <c r="S434" s="54" t="str">
        <f>INDEX('Antigo 2020 2'!O$5:O$857,MATCH($A434,('Atual 2021 1'!$Z$5:$Z$857),0))</f>
        <v>Sim</v>
      </c>
      <c r="T434" s="53" t="e">
        <f>INDEX('Atual 2021 1'!P$5:P$857,MATCH($A434,('Atual 2021 1'!$Z$5:$Z$857),0))</f>
        <v>#DIV/0!</v>
      </c>
      <c r="U434" s="55">
        <f>INDEX('Antigo 2020 2'!P$5:P$857,MATCH($A434,('Atual 2021 1'!$Z$5:$Z$857),0))</f>
        <v>2.5964699423162026E-3</v>
      </c>
    </row>
    <row r="435" spans="1:21">
      <c r="A435" s="16">
        <v>432</v>
      </c>
      <c r="B435" s="51">
        <f>INDEX('Atual 2021 1'!X$5:X$857,MATCH($A435,('Atual 2021 1'!$Z$5:$Z$857),0))</f>
        <v>0</v>
      </c>
      <c r="C435" s="57" t="str">
        <f>INDEX('Atual 2021 1'!A$5:A$857,MATCH($A435,('Atual 2021 1'!$Z$5:$Z$857),0))</f>
        <v>Lambari</v>
      </c>
      <c r="D435" s="50">
        <f>INDEX('Atual 2021 1'!H$5:H$857,MATCH($A435,('Atual 2021 1'!$Z$5:$Z$857),0))</f>
        <v>1360</v>
      </c>
      <c r="E435" s="54">
        <f>INDEX('Antigo 2020 2'!H$5:H$857,MATCH($A435,('Atual 2021 1'!$Z$5:$Z$857),0))</f>
        <v>1362</v>
      </c>
      <c r="F435" s="50">
        <f>INDEX('Atual 2021 1'!I$5:I$857,MATCH($A435,('Atual 2021 1'!$Z$5:$Z$857),0))</f>
        <v>153</v>
      </c>
      <c r="G435" s="54">
        <f>INDEX('Antigo 2020 2'!I$5:I$857,MATCH($A435,('Atual 2021 1'!$Z$5:$Z$857),0))</f>
        <v>541</v>
      </c>
      <c r="H435" s="50">
        <f>INDEX('Atual 2021 1'!J$5:J$857,MATCH($A435,('Atual 2021 1'!$Z$5:$Z$857),0))</f>
        <v>0</v>
      </c>
      <c r="I435" s="54">
        <f>INDEX('Antigo 2020 2'!J$5:J$857,MATCH($A435,('Atual 2021 1'!$Z$5:$Z$857),0))</f>
        <v>0</v>
      </c>
      <c r="J435" s="50">
        <f>INDEX('Atual 2021 1'!K$5:K$857,MATCH($A435,('Atual 2021 1'!$Z$5:$Z$857),0))</f>
        <v>0</v>
      </c>
      <c r="K435" s="54">
        <f>INDEX('Antigo 2020 2'!K$5:K$857,MATCH($A435,('Atual 2021 1'!$Z$5:$Z$857),0))</f>
        <v>0</v>
      </c>
      <c r="L435" s="50">
        <f>INDEX('Atual 2021 1'!L$5:L$857,MATCH($A435,('Atual 2021 1'!$Z$5:$Z$857),0))</f>
        <v>0</v>
      </c>
      <c r="M435" s="54">
        <f>INDEX('Antigo 2020 2'!L$5:L$857,MATCH($A435,('Atual 2021 1'!$Z$5:$Z$857),0))</f>
        <v>0</v>
      </c>
      <c r="N435" s="50">
        <f>INDEX('Atual 2021 1'!M$5:M$857,MATCH($A435,('Atual 2021 1'!$Z$5:$Z$857),0))</f>
        <v>0</v>
      </c>
      <c r="O435" s="54">
        <f>INDEX('Antigo 2020 2'!M$5:M$857,MATCH($A435,('Atual 2021 1'!$Z$5:$Z$857),0))</f>
        <v>0</v>
      </c>
      <c r="P435" s="50">
        <f>INDEX('Atual 2021 1'!N$5:N$857,MATCH($A435,('Atual 2021 1'!$Z$5:$Z$857),0))</f>
        <v>48</v>
      </c>
      <c r="Q435" s="54">
        <f>INDEX('Antigo 2020 2'!N$5:N$857,MATCH($A435,('Atual 2021 1'!$Z$5:$Z$857),0))</f>
        <v>49</v>
      </c>
      <c r="R435" s="50" t="str">
        <f>INDEX('Atual 2021 1'!O$5:O$857,MATCH($A435,('Atual 2021 1'!$Z$5:$Z$857),0))</f>
        <v>Não</v>
      </c>
      <c r="S435" s="54" t="str">
        <f>INDEX('Antigo 2020 2'!O$5:O$857,MATCH($A435,('Atual 2021 1'!$Z$5:$Z$857),0))</f>
        <v>Não</v>
      </c>
      <c r="T435" s="53" t="e">
        <f>INDEX('Atual 2021 1'!P$5:P$857,MATCH($A435,('Atual 2021 1'!$Z$5:$Z$857),0))</f>
        <v>#DIV/0!</v>
      </c>
      <c r="U435" s="55">
        <f>INDEX('Antigo 2020 2'!P$5:P$857,MATCH($A435,('Atual 2021 1'!$Z$5:$Z$857),0))</f>
        <v>8.2007553883309367E-4</v>
      </c>
    </row>
    <row r="436" spans="1:21">
      <c r="A436" s="16">
        <v>433</v>
      </c>
      <c r="B436" s="51">
        <f>INDEX('Atual 2021 1'!X$5:X$857,MATCH($A436,('Atual 2021 1'!$Z$5:$Z$857),0))</f>
        <v>0</v>
      </c>
      <c r="C436" s="57" t="str">
        <f>INDEX('Atual 2021 1'!A$5:A$857,MATCH($A436,('Atual 2021 1'!$Z$5:$Z$857),0))</f>
        <v>Lamim</v>
      </c>
      <c r="D436" s="50">
        <f>INDEX('Atual 2021 1'!H$5:H$857,MATCH($A436,('Atual 2021 1'!$Z$5:$Z$857),0))</f>
        <v>800</v>
      </c>
      <c r="E436" s="54">
        <f>INDEX('Antigo 2020 2'!H$5:H$857,MATCH($A436,('Atual 2021 1'!$Z$5:$Z$857),0))</f>
        <v>800</v>
      </c>
      <c r="F436" s="50">
        <f>INDEX('Atual 2021 1'!I$5:I$857,MATCH($A436,('Atual 2021 1'!$Z$5:$Z$857),0))</f>
        <v>411</v>
      </c>
      <c r="G436" s="54">
        <f>INDEX('Antigo 2020 2'!I$5:I$857,MATCH($A436,('Atual 2021 1'!$Z$5:$Z$857),0))</f>
        <v>585</v>
      </c>
      <c r="H436" s="50">
        <f>INDEX('Atual 2021 1'!J$5:J$857,MATCH($A436,('Atual 2021 1'!$Z$5:$Z$857),0))</f>
        <v>0</v>
      </c>
      <c r="I436" s="54">
        <f>INDEX('Antigo 2020 2'!J$5:J$857,MATCH($A436,('Atual 2021 1'!$Z$5:$Z$857),0))</f>
        <v>0</v>
      </c>
      <c r="J436" s="50">
        <f>INDEX('Atual 2021 1'!K$5:K$857,MATCH($A436,('Atual 2021 1'!$Z$5:$Z$857),0))</f>
        <v>25</v>
      </c>
      <c r="K436" s="54">
        <f>INDEX('Antigo 2020 2'!K$5:K$857,MATCH($A436,('Atual 2021 1'!$Z$5:$Z$857),0))</f>
        <v>150</v>
      </c>
      <c r="L436" s="50">
        <f>INDEX('Atual 2021 1'!L$5:L$857,MATCH($A436,('Atual 2021 1'!$Z$5:$Z$857),0))</f>
        <v>0</v>
      </c>
      <c r="M436" s="54">
        <f>INDEX('Antigo 2020 2'!L$5:L$857,MATCH($A436,('Atual 2021 1'!$Z$5:$Z$857),0))</f>
        <v>0</v>
      </c>
      <c r="N436" s="50">
        <f>INDEX('Atual 2021 1'!M$5:M$857,MATCH($A436,('Atual 2021 1'!$Z$5:$Z$857),0))</f>
        <v>0</v>
      </c>
      <c r="O436" s="54">
        <f>INDEX('Antigo 2020 2'!M$5:M$857,MATCH($A436,('Atual 2021 1'!$Z$5:$Z$857),0))</f>
        <v>0</v>
      </c>
      <c r="P436" s="50">
        <f>INDEX('Atual 2021 1'!N$5:N$857,MATCH($A436,('Atual 2021 1'!$Z$5:$Z$857),0))</f>
        <v>0</v>
      </c>
      <c r="Q436" s="54">
        <f>INDEX('Antigo 2020 2'!N$5:N$857,MATCH($A436,('Atual 2021 1'!$Z$5:$Z$857),0))</f>
        <v>5</v>
      </c>
      <c r="R436" s="50" t="str">
        <f>INDEX('Atual 2021 1'!O$5:O$857,MATCH($A436,('Atual 2021 1'!$Z$5:$Z$857),0))</f>
        <v>Não</v>
      </c>
      <c r="S436" s="54" t="str">
        <f>INDEX('Antigo 2020 2'!O$5:O$857,MATCH($A436,('Atual 2021 1'!$Z$5:$Z$857),0))</f>
        <v>Não</v>
      </c>
      <c r="T436" s="53" t="e">
        <f>INDEX('Atual 2021 1'!P$5:P$857,MATCH($A436,('Atual 2021 1'!$Z$5:$Z$857),0))</f>
        <v>#DIV/0!</v>
      </c>
      <c r="U436" s="55">
        <f>INDEX('Antigo 2020 2'!P$5:P$857,MATCH($A436,('Atual 2021 1'!$Z$5:$Z$857),0))</f>
        <v>6.1645414131291602E-4</v>
      </c>
    </row>
    <row r="437" spans="1:21">
      <c r="A437" s="16">
        <v>434</v>
      </c>
      <c r="B437" s="51">
        <f>INDEX('Atual 2021 1'!X$5:X$857,MATCH($A437,('Atual 2021 1'!$Z$5:$Z$857),0))</f>
        <v>0</v>
      </c>
      <c r="C437" s="57" t="str">
        <f>INDEX('Atual 2021 1'!A$5:A$857,MATCH($A437,('Atual 2021 1'!$Z$5:$Z$857),0))</f>
        <v>Laranjal</v>
      </c>
      <c r="D437" s="50">
        <f>INDEX('Atual 2021 1'!H$5:H$857,MATCH($A437,('Atual 2021 1'!$Z$5:$Z$857),0))</f>
        <v>650</v>
      </c>
      <c r="E437" s="54">
        <f>INDEX('Antigo 2020 2'!H$5:H$857,MATCH($A437,('Atual 2021 1'!$Z$5:$Z$857),0))</f>
        <v>650</v>
      </c>
      <c r="F437" s="50">
        <f>INDEX('Atual 2021 1'!I$5:I$857,MATCH($A437,('Atual 2021 1'!$Z$5:$Z$857),0))</f>
        <v>99</v>
      </c>
      <c r="G437" s="54">
        <f>INDEX('Antigo 2020 2'!I$5:I$857,MATCH($A437,('Atual 2021 1'!$Z$5:$Z$857),0))</f>
        <v>277</v>
      </c>
      <c r="H437" s="50">
        <f>INDEX('Atual 2021 1'!J$5:J$857,MATCH($A437,('Atual 2021 1'!$Z$5:$Z$857),0))</f>
        <v>0</v>
      </c>
      <c r="I437" s="54">
        <f>INDEX('Antigo 2020 2'!J$5:J$857,MATCH($A437,('Atual 2021 1'!$Z$5:$Z$857),0))</f>
        <v>0</v>
      </c>
      <c r="J437" s="50">
        <f>INDEX('Atual 2021 1'!K$5:K$857,MATCH($A437,('Atual 2021 1'!$Z$5:$Z$857),0))</f>
        <v>180</v>
      </c>
      <c r="K437" s="54">
        <f>INDEX('Antigo 2020 2'!K$5:K$857,MATCH($A437,('Atual 2021 1'!$Z$5:$Z$857),0))</f>
        <v>280</v>
      </c>
      <c r="L437" s="50">
        <f>INDEX('Atual 2021 1'!L$5:L$857,MATCH($A437,('Atual 2021 1'!$Z$5:$Z$857),0))</f>
        <v>0</v>
      </c>
      <c r="M437" s="54">
        <f>INDEX('Antigo 2020 2'!L$5:L$857,MATCH($A437,('Atual 2021 1'!$Z$5:$Z$857),0))</f>
        <v>0</v>
      </c>
      <c r="N437" s="50">
        <f>INDEX('Atual 2021 1'!M$5:M$857,MATCH($A437,('Atual 2021 1'!$Z$5:$Z$857),0))</f>
        <v>0</v>
      </c>
      <c r="O437" s="54">
        <f>INDEX('Antigo 2020 2'!M$5:M$857,MATCH($A437,('Atual 2021 1'!$Z$5:$Z$857),0))</f>
        <v>0</v>
      </c>
      <c r="P437" s="50">
        <f>INDEX('Atual 2021 1'!N$5:N$857,MATCH($A437,('Atual 2021 1'!$Z$5:$Z$857),0))</f>
        <v>20</v>
      </c>
      <c r="Q437" s="54">
        <f>INDEX('Antigo 2020 2'!N$5:N$857,MATCH($A437,('Atual 2021 1'!$Z$5:$Z$857),0))</f>
        <v>20</v>
      </c>
      <c r="R437" s="50" t="str">
        <f>INDEX('Atual 2021 1'!O$5:O$857,MATCH($A437,('Atual 2021 1'!$Z$5:$Z$857),0))</f>
        <v>Não</v>
      </c>
      <c r="S437" s="54" t="str">
        <f>INDEX('Antigo 2020 2'!O$5:O$857,MATCH($A437,('Atual 2021 1'!$Z$5:$Z$857),0))</f>
        <v>Não</v>
      </c>
      <c r="T437" s="53" t="e">
        <f>INDEX('Atual 2021 1'!P$5:P$857,MATCH($A437,('Atual 2021 1'!$Z$5:$Z$857),0))</f>
        <v>#DIV/0!</v>
      </c>
      <c r="U437" s="55">
        <f>INDEX('Antigo 2020 2'!P$5:P$857,MATCH($A437,('Atual 2021 1'!$Z$5:$Z$857),0))</f>
        <v>6.977000352541183E-4</v>
      </c>
    </row>
    <row r="438" spans="1:21">
      <c r="A438" s="16">
        <v>435</v>
      </c>
      <c r="B438" s="51">
        <f>INDEX('Atual 2021 1'!X$5:X$857,MATCH($A438,('Atual 2021 1'!$Z$5:$Z$857),0))</f>
        <v>0</v>
      </c>
      <c r="C438" s="57" t="str">
        <f>INDEX('Atual 2021 1'!A$5:A$857,MATCH($A438,('Atual 2021 1'!$Z$5:$Z$857),0))</f>
        <v>Lassance</v>
      </c>
      <c r="D438" s="50">
        <f>INDEX('Atual 2021 1'!H$5:H$857,MATCH($A438,('Atual 2021 1'!$Z$5:$Z$857),0))</f>
        <v>1218</v>
      </c>
      <c r="E438" s="54">
        <f>INDEX('Antigo 2020 2'!H$5:H$857,MATCH($A438,('Atual 2021 1'!$Z$5:$Z$857),0))</f>
        <v>1182</v>
      </c>
      <c r="F438" s="50">
        <f>INDEX('Atual 2021 1'!I$5:I$857,MATCH($A438,('Atual 2021 1'!$Z$5:$Z$857),0))</f>
        <v>80</v>
      </c>
      <c r="G438" s="54">
        <f>INDEX('Antigo 2020 2'!I$5:I$857,MATCH($A438,('Atual 2021 1'!$Z$5:$Z$857),0))</f>
        <v>124</v>
      </c>
      <c r="H438" s="50">
        <f>INDEX('Atual 2021 1'!J$5:J$857,MATCH($A438,('Atual 2021 1'!$Z$5:$Z$857),0))</f>
        <v>0</v>
      </c>
      <c r="I438" s="54">
        <f>INDEX('Antigo 2020 2'!J$5:J$857,MATCH($A438,('Atual 2021 1'!$Z$5:$Z$857),0))</f>
        <v>0</v>
      </c>
      <c r="J438" s="50">
        <f>INDEX('Atual 2021 1'!K$5:K$857,MATCH($A438,('Atual 2021 1'!$Z$5:$Z$857),0))</f>
        <v>0</v>
      </c>
      <c r="K438" s="54">
        <f>INDEX('Antigo 2020 2'!K$5:K$857,MATCH($A438,('Atual 2021 1'!$Z$5:$Z$857),0))</f>
        <v>80</v>
      </c>
      <c r="L438" s="50">
        <f>INDEX('Atual 2021 1'!L$5:L$857,MATCH($A438,('Atual 2021 1'!$Z$5:$Z$857),0))</f>
        <v>0</v>
      </c>
      <c r="M438" s="54">
        <f>INDEX('Antigo 2020 2'!L$5:L$857,MATCH($A438,('Atual 2021 1'!$Z$5:$Z$857),0))</f>
        <v>0</v>
      </c>
      <c r="N438" s="50">
        <f>INDEX('Atual 2021 1'!M$5:M$857,MATCH($A438,('Atual 2021 1'!$Z$5:$Z$857),0))</f>
        <v>0</v>
      </c>
      <c r="O438" s="54">
        <f>INDEX('Antigo 2020 2'!M$5:M$857,MATCH($A438,('Atual 2021 1'!$Z$5:$Z$857),0))</f>
        <v>0</v>
      </c>
      <c r="P438" s="50">
        <f>INDEX('Atual 2021 1'!N$5:N$857,MATCH($A438,('Atual 2021 1'!$Z$5:$Z$857),0))</f>
        <v>12</v>
      </c>
      <c r="Q438" s="54">
        <f>INDEX('Antigo 2020 2'!N$5:N$857,MATCH($A438,('Atual 2021 1'!$Z$5:$Z$857),0))</f>
        <v>12</v>
      </c>
      <c r="R438" s="50" t="str">
        <f>INDEX('Atual 2021 1'!O$5:O$857,MATCH($A438,('Atual 2021 1'!$Z$5:$Z$857),0))</f>
        <v>Sim</v>
      </c>
      <c r="S438" s="54" t="str">
        <f>INDEX('Antigo 2020 2'!O$5:O$857,MATCH($A438,('Atual 2021 1'!$Z$5:$Z$857),0))</f>
        <v>Sim</v>
      </c>
      <c r="T438" s="53" t="e">
        <f>INDEX('Atual 2021 1'!P$5:P$857,MATCH($A438,('Atual 2021 1'!$Z$5:$Z$857),0))</f>
        <v>#DIV/0!</v>
      </c>
      <c r="U438" s="55">
        <f>INDEX('Antigo 2020 2'!P$5:P$857,MATCH($A438,('Atual 2021 1'!$Z$5:$Z$857),0))</f>
        <v>1.2903240582330755E-3</v>
      </c>
    </row>
    <row r="439" spans="1:21">
      <c r="A439" s="16">
        <v>436</v>
      </c>
      <c r="B439" s="51">
        <f>INDEX('Atual 2021 1'!X$5:X$857,MATCH($A439,('Atual 2021 1'!$Z$5:$Z$857),0))</f>
        <v>0</v>
      </c>
      <c r="C439" s="57" t="str">
        <f>INDEX('Atual 2021 1'!A$5:A$857,MATCH($A439,('Atual 2021 1'!$Z$5:$Z$857),0))</f>
        <v>Lavras</v>
      </c>
      <c r="D439" s="50">
        <f>INDEX('Atual 2021 1'!H$5:H$857,MATCH($A439,('Atual 2021 1'!$Z$5:$Z$857),0))</f>
        <v>1020</v>
      </c>
      <c r="E439" s="54">
        <f>INDEX('Antigo 2020 2'!H$5:H$857,MATCH($A439,('Atual 2021 1'!$Z$5:$Z$857),0))</f>
        <v>1020</v>
      </c>
      <c r="F439" s="50">
        <f>INDEX('Atual 2021 1'!I$5:I$857,MATCH($A439,('Atual 2021 1'!$Z$5:$Z$857),0))</f>
        <v>298</v>
      </c>
      <c r="G439" s="54">
        <f>INDEX('Antigo 2020 2'!I$5:I$857,MATCH($A439,('Atual 2021 1'!$Z$5:$Z$857),0))</f>
        <v>622</v>
      </c>
      <c r="H439" s="50">
        <f>INDEX('Atual 2021 1'!J$5:J$857,MATCH($A439,('Atual 2021 1'!$Z$5:$Z$857),0))</f>
        <v>0</v>
      </c>
      <c r="I439" s="54">
        <f>INDEX('Antigo 2020 2'!J$5:J$857,MATCH($A439,('Atual 2021 1'!$Z$5:$Z$857),0))</f>
        <v>0</v>
      </c>
      <c r="J439" s="50">
        <f>INDEX('Atual 2021 1'!K$5:K$857,MATCH($A439,('Atual 2021 1'!$Z$5:$Z$857),0))</f>
        <v>22</v>
      </c>
      <c r="K439" s="54">
        <f>INDEX('Antigo 2020 2'!K$5:K$857,MATCH($A439,('Atual 2021 1'!$Z$5:$Z$857),0))</f>
        <v>117</v>
      </c>
      <c r="L439" s="50">
        <f>INDEX('Atual 2021 1'!L$5:L$857,MATCH($A439,('Atual 2021 1'!$Z$5:$Z$857),0))</f>
        <v>0</v>
      </c>
      <c r="M439" s="54">
        <f>INDEX('Antigo 2020 2'!L$5:L$857,MATCH($A439,('Atual 2021 1'!$Z$5:$Z$857),0))</f>
        <v>0</v>
      </c>
      <c r="N439" s="50">
        <f>INDEX('Atual 2021 1'!M$5:M$857,MATCH($A439,('Atual 2021 1'!$Z$5:$Z$857),0))</f>
        <v>0</v>
      </c>
      <c r="O439" s="54">
        <f>INDEX('Antigo 2020 2'!M$5:M$857,MATCH($A439,('Atual 2021 1'!$Z$5:$Z$857),0))</f>
        <v>0</v>
      </c>
      <c r="P439" s="50">
        <f>INDEX('Atual 2021 1'!N$5:N$857,MATCH($A439,('Atual 2021 1'!$Z$5:$Z$857),0))</f>
        <v>82</v>
      </c>
      <c r="Q439" s="54">
        <f>INDEX('Antigo 2020 2'!N$5:N$857,MATCH($A439,('Atual 2021 1'!$Z$5:$Z$857),0))</f>
        <v>82</v>
      </c>
      <c r="R439" s="50" t="str">
        <f>INDEX('Atual 2021 1'!O$5:O$857,MATCH($A439,('Atual 2021 1'!$Z$5:$Z$857),0))</f>
        <v>Sim</v>
      </c>
      <c r="S439" s="54" t="str">
        <f>INDEX('Antigo 2020 2'!O$5:O$857,MATCH($A439,('Atual 2021 1'!$Z$5:$Z$857),0))</f>
        <v>Sim</v>
      </c>
      <c r="T439" s="53" t="e">
        <f>INDEX('Atual 2021 1'!P$5:P$857,MATCH($A439,('Atual 2021 1'!$Z$5:$Z$857),0))</f>
        <v>#DIV/0!</v>
      </c>
      <c r="U439" s="55">
        <f>INDEX('Antigo 2020 2'!P$5:P$857,MATCH($A439,('Atual 2021 1'!$Z$5:$Z$857),0))</f>
        <v>1.1883301646375272E-3</v>
      </c>
    </row>
    <row r="440" spans="1:21">
      <c r="A440" s="16">
        <v>437</v>
      </c>
      <c r="B440" s="51">
        <f>INDEX('Atual 2021 1'!X$5:X$857,MATCH($A440,('Atual 2021 1'!$Z$5:$Z$857),0))</f>
        <v>0</v>
      </c>
      <c r="C440" s="57" t="str">
        <f>INDEX('Atual 2021 1'!A$5:A$857,MATCH($A440,('Atual 2021 1'!$Z$5:$Z$857),0))</f>
        <v>Leandro Ferreira</v>
      </c>
      <c r="D440" s="50">
        <f>INDEX('Atual 2021 1'!H$5:H$857,MATCH($A440,('Atual 2021 1'!$Z$5:$Z$857),0))</f>
        <v>200</v>
      </c>
      <c r="E440" s="54">
        <f>INDEX('Antigo 2020 2'!H$5:H$857,MATCH($A440,('Atual 2021 1'!$Z$5:$Z$857),0))</f>
        <v>200</v>
      </c>
      <c r="F440" s="50">
        <f>INDEX('Atual 2021 1'!I$5:I$857,MATCH($A440,('Atual 2021 1'!$Z$5:$Z$857),0))</f>
        <v>9</v>
      </c>
      <c r="G440" s="54">
        <f>INDEX('Antigo 2020 2'!I$5:I$857,MATCH($A440,('Atual 2021 1'!$Z$5:$Z$857),0))</f>
        <v>109</v>
      </c>
      <c r="H440" s="50">
        <f>INDEX('Atual 2021 1'!J$5:J$857,MATCH($A440,('Atual 2021 1'!$Z$5:$Z$857),0))</f>
        <v>0</v>
      </c>
      <c r="I440" s="54">
        <f>INDEX('Antigo 2020 2'!J$5:J$857,MATCH($A440,('Atual 2021 1'!$Z$5:$Z$857),0))</f>
        <v>0</v>
      </c>
      <c r="J440" s="50">
        <f>INDEX('Atual 2021 1'!K$5:K$857,MATCH($A440,('Atual 2021 1'!$Z$5:$Z$857),0))</f>
        <v>30</v>
      </c>
      <c r="K440" s="54">
        <f>INDEX('Antigo 2020 2'!K$5:K$857,MATCH($A440,('Atual 2021 1'!$Z$5:$Z$857),0))</f>
        <v>100</v>
      </c>
      <c r="L440" s="50">
        <f>INDEX('Atual 2021 1'!L$5:L$857,MATCH($A440,('Atual 2021 1'!$Z$5:$Z$857),0))</f>
        <v>200</v>
      </c>
      <c r="M440" s="54">
        <f>INDEX('Antigo 2020 2'!L$5:L$857,MATCH($A440,('Atual 2021 1'!$Z$5:$Z$857),0))</f>
        <v>200</v>
      </c>
      <c r="N440" s="50">
        <f>INDEX('Atual 2021 1'!M$5:M$857,MATCH($A440,('Atual 2021 1'!$Z$5:$Z$857),0))</f>
        <v>0</v>
      </c>
      <c r="O440" s="54">
        <f>INDEX('Antigo 2020 2'!M$5:M$857,MATCH($A440,('Atual 2021 1'!$Z$5:$Z$857),0))</f>
        <v>200</v>
      </c>
      <c r="P440" s="50">
        <f>INDEX('Atual 2021 1'!N$5:N$857,MATCH($A440,('Atual 2021 1'!$Z$5:$Z$857),0))</f>
        <v>30</v>
      </c>
      <c r="Q440" s="54">
        <f>INDEX('Antigo 2020 2'!N$5:N$857,MATCH($A440,('Atual 2021 1'!$Z$5:$Z$857),0))</f>
        <v>50</v>
      </c>
      <c r="R440" s="50" t="str">
        <f>INDEX('Atual 2021 1'!O$5:O$857,MATCH($A440,('Atual 2021 1'!$Z$5:$Z$857),0))</f>
        <v>Sim</v>
      </c>
      <c r="S440" s="54" t="str">
        <f>INDEX('Antigo 2020 2'!O$5:O$857,MATCH($A440,('Atual 2021 1'!$Z$5:$Z$857),0))</f>
        <v>Sim</v>
      </c>
      <c r="T440" s="53" t="e">
        <f>INDEX('Atual 2021 1'!P$5:P$857,MATCH($A440,('Atual 2021 1'!$Z$5:$Z$857),0))</f>
        <v>#DIV/0!</v>
      </c>
      <c r="U440" s="55">
        <f>INDEX('Antigo 2020 2'!P$5:P$857,MATCH($A440,('Atual 2021 1'!$Z$5:$Z$857),0))</f>
        <v>7.2043877835251948E-4</v>
      </c>
    </row>
    <row r="441" spans="1:21">
      <c r="A441" s="16">
        <v>438</v>
      </c>
      <c r="B441" s="51">
        <f>INDEX('Atual 2021 1'!X$5:X$857,MATCH($A441,('Atual 2021 1'!$Z$5:$Z$857),0))</f>
        <v>0</v>
      </c>
      <c r="C441" s="57" t="str">
        <f>INDEX('Atual 2021 1'!A$5:A$857,MATCH($A441,('Atual 2021 1'!$Z$5:$Z$857),0))</f>
        <v>Leme do Prado</v>
      </c>
      <c r="D441" s="50">
        <f>INDEX('Atual 2021 1'!H$5:H$857,MATCH($A441,('Atual 2021 1'!$Z$5:$Z$857),0))</f>
        <v>518</v>
      </c>
      <c r="E441" s="54">
        <f>INDEX('Antigo 2020 2'!H$5:H$857,MATCH($A441,('Atual 2021 1'!$Z$5:$Z$857),0))</f>
        <v>516</v>
      </c>
      <c r="F441" s="50">
        <f>INDEX('Atual 2021 1'!I$5:I$857,MATCH($A441,('Atual 2021 1'!$Z$5:$Z$857),0))</f>
        <v>171</v>
      </c>
      <c r="G441" s="54">
        <f>INDEX('Antigo 2020 2'!I$5:I$857,MATCH($A441,('Atual 2021 1'!$Z$5:$Z$857),0))</f>
        <v>256</v>
      </c>
      <c r="H441" s="50">
        <f>INDEX('Atual 2021 1'!J$5:J$857,MATCH($A441,('Atual 2021 1'!$Z$5:$Z$857),0))</f>
        <v>0</v>
      </c>
      <c r="I441" s="54">
        <f>INDEX('Antigo 2020 2'!J$5:J$857,MATCH($A441,('Atual 2021 1'!$Z$5:$Z$857),0))</f>
        <v>0</v>
      </c>
      <c r="J441" s="50">
        <f>INDEX('Atual 2021 1'!K$5:K$857,MATCH($A441,('Atual 2021 1'!$Z$5:$Z$857),0))</f>
        <v>80</v>
      </c>
      <c r="K441" s="54">
        <f>INDEX('Antigo 2020 2'!K$5:K$857,MATCH($A441,('Atual 2021 1'!$Z$5:$Z$857),0))</f>
        <v>260</v>
      </c>
      <c r="L441" s="50">
        <f>INDEX('Atual 2021 1'!L$5:L$857,MATCH($A441,('Atual 2021 1'!$Z$5:$Z$857),0))</f>
        <v>0</v>
      </c>
      <c r="M441" s="54">
        <f>INDEX('Antigo 2020 2'!L$5:L$857,MATCH($A441,('Atual 2021 1'!$Z$5:$Z$857),0))</f>
        <v>292</v>
      </c>
      <c r="N441" s="50">
        <f>INDEX('Atual 2021 1'!M$5:M$857,MATCH($A441,('Atual 2021 1'!$Z$5:$Z$857),0))</f>
        <v>0</v>
      </c>
      <c r="O441" s="54">
        <f>INDEX('Antigo 2020 2'!M$5:M$857,MATCH($A441,('Atual 2021 1'!$Z$5:$Z$857),0))</f>
        <v>292</v>
      </c>
      <c r="P441" s="50">
        <f>INDEX('Atual 2021 1'!N$5:N$857,MATCH($A441,('Atual 2021 1'!$Z$5:$Z$857),0))</f>
        <v>28</v>
      </c>
      <c r="Q441" s="54">
        <f>INDEX('Antigo 2020 2'!N$5:N$857,MATCH($A441,('Atual 2021 1'!$Z$5:$Z$857),0))</f>
        <v>35</v>
      </c>
      <c r="R441" s="50" t="str">
        <f>INDEX('Atual 2021 1'!O$5:O$857,MATCH($A441,('Atual 2021 1'!$Z$5:$Z$857),0))</f>
        <v>Sim</v>
      </c>
      <c r="S441" s="54" t="str">
        <f>INDEX('Antigo 2020 2'!O$5:O$857,MATCH($A441,('Atual 2021 1'!$Z$5:$Z$857),0))</f>
        <v>Sim</v>
      </c>
      <c r="T441" s="53" t="e">
        <f>INDEX('Atual 2021 1'!P$5:P$857,MATCH($A441,('Atual 2021 1'!$Z$5:$Z$857),0))</f>
        <v>#DIV/0!</v>
      </c>
      <c r="U441" s="55">
        <f>INDEX('Antigo 2020 2'!P$5:P$857,MATCH($A441,('Atual 2021 1'!$Z$5:$Z$857),0))</f>
        <v>5.2192129919127869E-4</v>
      </c>
    </row>
    <row r="442" spans="1:21">
      <c r="A442" s="16">
        <v>439</v>
      </c>
      <c r="B442" s="51">
        <f>INDEX('Atual 2021 1'!X$5:X$857,MATCH($A442,('Atual 2021 1'!$Z$5:$Z$857),0))</f>
        <v>0</v>
      </c>
      <c r="C442" s="57" t="str">
        <f>INDEX('Atual 2021 1'!A$5:A$857,MATCH($A442,('Atual 2021 1'!$Z$5:$Z$857),0))</f>
        <v>Leopoldina</v>
      </c>
      <c r="D442" s="50">
        <f>INDEX('Atual 2021 1'!H$5:H$857,MATCH($A442,('Atual 2021 1'!$Z$5:$Z$857),0))</f>
        <v>950</v>
      </c>
      <c r="E442" s="54">
        <f>INDEX('Antigo 2020 2'!H$5:H$857,MATCH($A442,('Atual 2021 1'!$Z$5:$Z$857),0))</f>
        <v>950</v>
      </c>
      <c r="F442" s="50">
        <f>INDEX('Atual 2021 1'!I$5:I$857,MATCH($A442,('Atual 2021 1'!$Z$5:$Z$857),0))</f>
        <v>206</v>
      </c>
      <c r="G442" s="54">
        <f>INDEX('Antigo 2020 2'!I$5:I$857,MATCH($A442,('Atual 2021 1'!$Z$5:$Z$857),0))</f>
        <v>390</v>
      </c>
      <c r="H442" s="50">
        <f>INDEX('Atual 2021 1'!J$5:J$857,MATCH($A442,('Atual 2021 1'!$Z$5:$Z$857),0))</f>
        <v>0</v>
      </c>
      <c r="I442" s="54">
        <f>INDEX('Antigo 2020 2'!J$5:J$857,MATCH($A442,('Atual 2021 1'!$Z$5:$Z$857),0))</f>
        <v>0</v>
      </c>
      <c r="J442" s="50">
        <f>INDEX('Atual 2021 1'!K$5:K$857,MATCH($A442,('Atual 2021 1'!$Z$5:$Z$857),0))</f>
        <v>80</v>
      </c>
      <c r="K442" s="54">
        <f>INDEX('Antigo 2020 2'!K$5:K$857,MATCH($A442,('Atual 2021 1'!$Z$5:$Z$857),0))</f>
        <v>70</v>
      </c>
      <c r="L442" s="50">
        <f>INDEX('Atual 2021 1'!L$5:L$857,MATCH($A442,('Atual 2021 1'!$Z$5:$Z$857),0))</f>
        <v>97</v>
      </c>
      <c r="M442" s="54">
        <f>INDEX('Antigo 2020 2'!L$5:L$857,MATCH($A442,('Atual 2021 1'!$Z$5:$Z$857),0))</f>
        <v>0</v>
      </c>
      <c r="N442" s="50">
        <f>INDEX('Atual 2021 1'!M$5:M$857,MATCH($A442,('Atual 2021 1'!$Z$5:$Z$857),0))</f>
        <v>0</v>
      </c>
      <c r="O442" s="54">
        <f>INDEX('Antigo 2020 2'!M$5:M$857,MATCH($A442,('Atual 2021 1'!$Z$5:$Z$857),0))</f>
        <v>0</v>
      </c>
      <c r="P442" s="50">
        <f>INDEX('Atual 2021 1'!N$5:N$857,MATCH($A442,('Atual 2021 1'!$Z$5:$Z$857),0))</f>
        <v>55</v>
      </c>
      <c r="Q442" s="54">
        <f>INDEX('Antigo 2020 2'!N$5:N$857,MATCH($A442,('Atual 2021 1'!$Z$5:$Z$857),0))</f>
        <v>55</v>
      </c>
      <c r="R442" s="50" t="str">
        <f>INDEX('Atual 2021 1'!O$5:O$857,MATCH($A442,('Atual 2021 1'!$Z$5:$Z$857),0))</f>
        <v>Sim</v>
      </c>
      <c r="S442" s="54" t="str">
        <f>INDEX('Antigo 2020 2'!O$5:O$857,MATCH($A442,('Atual 2021 1'!$Z$5:$Z$857),0))</f>
        <v>Sim</v>
      </c>
      <c r="T442" s="53" t="e">
        <f>INDEX('Atual 2021 1'!P$5:P$857,MATCH($A442,('Atual 2021 1'!$Z$5:$Z$857),0))</f>
        <v>#DIV/0!</v>
      </c>
      <c r="U442" s="55">
        <f>INDEX('Antigo 2020 2'!P$5:P$857,MATCH($A442,('Atual 2021 1'!$Z$5:$Z$857),0))</f>
        <v>1.2743695882528367E-3</v>
      </c>
    </row>
    <row r="443" spans="1:21">
      <c r="A443" s="16">
        <v>440</v>
      </c>
      <c r="B443" s="51">
        <f>INDEX('Atual 2021 1'!X$5:X$857,MATCH($A443,('Atual 2021 1'!$Z$5:$Z$857),0))</f>
        <v>0</v>
      </c>
      <c r="C443" s="57" t="str">
        <f>INDEX('Atual 2021 1'!A$5:A$857,MATCH($A443,('Atual 2021 1'!$Z$5:$Z$857),0))</f>
        <v>Liberdade</v>
      </c>
      <c r="D443" s="50">
        <f>INDEX('Atual 2021 1'!H$5:H$857,MATCH($A443,('Atual 2021 1'!$Z$5:$Z$857),0))</f>
        <v>730</v>
      </c>
      <c r="E443" s="54">
        <f>INDEX('Antigo 2020 2'!H$5:H$857,MATCH($A443,('Atual 2021 1'!$Z$5:$Z$857),0))</f>
        <v>730</v>
      </c>
      <c r="F443" s="50">
        <f>INDEX('Atual 2021 1'!I$5:I$857,MATCH($A443,('Atual 2021 1'!$Z$5:$Z$857),0))</f>
        <v>122</v>
      </c>
      <c r="G443" s="54">
        <f>INDEX('Antigo 2020 2'!I$5:I$857,MATCH($A443,('Atual 2021 1'!$Z$5:$Z$857),0))</f>
        <v>274</v>
      </c>
      <c r="H443" s="50">
        <f>INDEX('Atual 2021 1'!J$5:J$857,MATCH($A443,('Atual 2021 1'!$Z$5:$Z$857),0))</f>
        <v>0</v>
      </c>
      <c r="I443" s="54">
        <f>INDEX('Antigo 2020 2'!J$5:J$857,MATCH($A443,('Atual 2021 1'!$Z$5:$Z$857),0))</f>
        <v>0</v>
      </c>
      <c r="J443" s="50">
        <f>INDEX('Atual 2021 1'!K$5:K$857,MATCH($A443,('Atual 2021 1'!$Z$5:$Z$857),0))</f>
        <v>0</v>
      </c>
      <c r="K443" s="54">
        <f>INDEX('Antigo 2020 2'!K$5:K$857,MATCH($A443,('Atual 2021 1'!$Z$5:$Z$857),0))</f>
        <v>10</v>
      </c>
      <c r="L443" s="50">
        <f>INDEX('Atual 2021 1'!L$5:L$857,MATCH($A443,('Atual 2021 1'!$Z$5:$Z$857),0))</f>
        <v>30</v>
      </c>
      <c r="M443" s="54">
        <f>INDEX('Antigo 2020 2'!L$5:L$857,MATCH($A443,('Atual 2021 1'!$Z$5:$Z$857),0))</f>
        <v>0</v>
      </c>
      <c r="N443" s="50">
        <f>INDEX('Atual 2021 1'!M$5:M$857,MATCH($A443,('Atual 2021 1'!$Z$5:$Z$857),0))</f>
        <v>0</v>
      </c>
      <c r="O443" s="54">
        <f>INDEX('Antigo 2020 2'!M$5:M$857,MATCH($A443,('Atual 2021 1'!$Z$5:$Z$857),0))</f>
        <v>0</v>
      </c>
      <c r="P443" s="50">
        <f>INDEX('Atual 2021 1'!N$5:N$857,MATCH($A443,('Atual 2021 1'!$Z$5:$Z$857),0))</f>
        <v>12</v>
      </c>
      <c r="Q443" s="54">
        <f>INDEX('Antigo 2020 2'!N$5:N$857,MATCH($A443,('Atual 2021 1'!$Z$5:$Z$857),0))</f>
        <v>0</v>
      </c>
      <c r="R443" s="50" t="str">
        <f>INDEX('Atual 2021 1'!O$5:O$857,MATCH($A443,('Atual 2021 1'!$Z$5:$Z$857),0))</f>
        <v>Não</v>
      </c>
      <c r="S443" s="54" t="str">
        <f>INDEX('Antigo 2020 2'!O$5:O$857,MATCH($A443,('Atual 2021 1'!$Z$5:$Z$857),0))</f>
        <v>Não</v>
      </c>
      <c r="T443" s="53" t="e">
        <f>INDEX('Atual 2021 1'!P$5:P$857,MATCH($A443,('Atual 2021 1'!$Z$5:$Z$857),0))</f>
        <v>#DIV/0!</v>
      </c>
      <c r="U443" s="55">
        <f>INDEX('Antigo 2020 2'!P$5:P$857,MATCH($A443,('Atual 2021 1'!$Z$5:$Z$857),0))</f>
        <v>3.8772793712558691E-4</v>
      </c>
    </row>
    <row r="444" spans="1:21">
      <c r="A444" s="16">
        <v>441</v>
      </c>
      <c r="B444" s="51">
        <f>INDEX('Atual 2021 1'!X$5:X$857,MATCH($A444,('Atual 2021 1'!$Z$5:$Z$857),0))</f>
        <v>0</v>
      </c>
      <c r="C444" s="57" t="str">
        <f>INDEX('Atual 2021 1'!A$5:A$857,MATCH($A444,('Atual 2021 1'!$Z$5:$Z$857),0))</f>
        <v>Lima Duarte</v>
      </c>
      <c r="D444" s="50">
        <f>INDEX('Atual 2021 1'!H$5:H$857,MATCH($A444,('Atual 2021 1'!$Z$5:$Z$857),0))</f>
        <v>1115</v>
      </c>
      <c r="E444" s="54">
        <f>INDEX('Antigo 2020 2'!H$5:H$857,MATCH($A444,('Atual 2021 1'!$Z$5:$Z$857),0))</f>
        <v>1115</v>
      </c>
      <c r="F444" s="50">
        <f>INDEX('Atual 2021 1'!I$5:I$857,MATCH($A444,('Atual 2021 1'!$Z$5:$Z$857),0))</f>
        <v>136</v>
      </c>
      <c r="G444" s="54">
        <f>INDEX('Antigo 2020 2'!I$5:I$857,MATCH($A444,('Atual 2021 1'!$Z$5:$Z$857),0))</f>
        <v>281</v>
      </c>
      <c r="H444" s="50">
        <f>INDEX('Atual 2021 1'!J$5:J$857,MATCH($A444,('Atual 2021 1'!$Z$5:$Z$857),0))</f>
        <v>0</v>
      </c>
      <c r="I444" s="54">
        <f>INDEX('Antigo 2020 2'!J$5:J$857,MATCH($A444,('Atual 2021 1'!$Z$5:$Z$857),0))</f>
        <v>0</v>
      </c>
      <c r="J444" s="50">
        <f>INDEX('Atual 2021 1'!K$5:K$857,MATCH($A444,('Atual 2021 1'!$Z$5:$Z$857),0))</f>
        <v>78</v>
      </c>
      <c r="K444" s="54">
        <f>INDEX('Antigo 2020 2'!K$5:K$857,MATCH($A444,('Atual 2021 1'!$Z$5:$Z$857),0))</f>
        <v>120</v>
      </c>
      <c r="L444" s="50">
        <f>INDEX('Atual 2021 1'!L$5:L$857,MATCH($A444,('Atual 2021 1'!$Z$5:$Z$857),0))</f>
        <v>0</v>
      </c>
      <c r="M444" s="54">
        <f>INDEX('Antigo 2020 2'!L$5:L$857,MATCH($A444,('Atual 2021 1'!$Z$5:$Z$857),0))</f>
        <v>0</v>
      </c>
      <c r="N444" s="50">
        <f>INDEX('Atual 2021 1'!M$5:M$857,MATCH($A444,('Atual 2021 1'!$Z$5:$Z$857),0))</f>
        <v>0</v>
      </c>
      <c r="O444" s="54">
        <f>INDEX('Antigo 2020 2'!M$5:M$857,MATCH($A444,('Atual 2021 1'!$Z$5:$Z$857),0))</f>
        <v>0</v>
      </c>
      <c r="P444" s="50">
        <f>INDEX('Atual 2021 1'!N$5:N$857,MATCH($A444,('Atual 2021 1'!$Z$5:$Z$857),0))</f>
        <v>20</v>
      </c>
      <c r="Q444" s="54">
        <f>INDEX('Antigo 2020 2'!N$5:N$857,MATCH($A444,('Atual 2021 1'!$Z$5:$Z$857),0))</f>
        <v>20</v>
      </c>
      <c r="R444" s="50" t="str">
        <f>INDEX('Atual 2021 1'!O$5:O$857,MATCH($A444,('Atual 2021 1'!$Z$5:$Z$857),0))</f>
        <v>Não</v>
      </c>
      <c r="S444" s="54" t="str">
        <f>INDEX('Antigo 2020 2'!O$5:O$857,MATCH($A444,('Atual 2021 1'!$Z$5:$Z$857),0))</f>
        <v>Sim</v>
      </c>
      <c r="T444" s="53" t="e">
        <f>INDEX('Atual 2021 1'!P$5:P$857,MATCH($A444,('Atual 2021 1'!$Z$5:$Z$857),0))</f>
        <v>#DIV/0!</v>
      </c>
      <c r="U444" s="55">
        <f>INDEX('Antigo 2020 2'!P$5:P$857,MATCH($A444,('Atual 2021 1'!$Z$5:$Z$857),0))</f>
        <v>9.2591385636953301E-4</v>
      </c>
    </row>
    <row r="445" spans="1:21">
      <c r="A445" s="16">
        <v>442</v>
      </c>
      <c r="B445" s="51">
        <f>INDEX('Atual 2021 1'!X$5:X$857,MATCH($A445,('Atual 2021 1'!$Z$5:$Z$857),0))</f>
        <v>0</v>
      </c>
      <c r="C445" s="57" t="str">
        <f>INDEX('Atual 2021 1'!A$5:A$857,MATCH($A445,('Atual 2021 1'!$Z$5:$Z$857),0))</f>
        <v>Limeira do Oeste</v>
      </c>
      <c r="D445" s="50">
        <f>INDEX('Atual 2021 1'!H$5:H$857,MATCH($A445,('Atual 2021 1'!$Z$5:$Z$857),0))</f>
        <v>900</v>
      </c>
      <c r="E445" s="54">
        <f>INDEX('Antigo 2020 2'!H$5:H$857,MATCH($A445,('Atual 2021 1'!$Z$5:$Z$857),0))</f>
        <v>900</v>
      </c>
      <c r="F445" s="50">
        <f>INDEX('Atual 2021 1'!I$5:I$857,MATCH($A445,('Atual 2021 1'!$Z$5:$Z$857),0))</f>
        <v>91</v>
      </c>
      <c r="G445" s="54">
        <f>INDEX('Antigo 2020 2'!I$5:I$857,MATCH($A445,('Atual 2021 1'!$Z$5:$Z$857),0))</f>
        <v>326</v>
      </c>
      <c r="H445" s="50">
        <f>INDEX('Atual 2021 1'!J$5:J$857,MATCH($A445,('Atual 2021 1'!$Z$5:$Z$857),0))</f>
        <v>0</v>
      </c>
      <c r="I445" s="54">
        <f>INDEX('Antigo 2020 2'!J$5:J$857,MATCH($A445,('Atual 2021 1'!$Z$5:$Z$857),0))</f>
        <v>0</v>
      </c>
      <c r="J445" s="50">
        <f>INDEX('Atual 2021 1'!K$5:K$857,MATCH($A445,('Atual 2021 1'!$Z$5:$Z$857),0))</f>
        <v>165</v>
      </c>
      <c r="K445" s="54">
        <f>INDEX('Antigo 2020 2'!K$5:K$857,MATCH($A445,('Atual 2021 1'!$Z$5:$Z$857),0))</f>
        <v>135</v>
      </c>
      <c r="L445" s="50">
        <f>INDEX('Atual 2021 1'!L$5:L$857,MATCH($A445,('Atual 2021 1'!$Z$5:$Z$857),0))</f>
        <v>0</v>
      </c>
      <c r="M445" s="54">
        <f>INDEX('Antigo 2020 2'!L$5:L$857,MATCH($A445,('Atual 2021 1'!$Z$5:$Z$857),0))</f>
        <v>0</v>
      </c>
      <c r="N445" s="50">
        <f>INDEX('Atual 2021 1'!M$5:M$857,MATCH($A445,('Atual 2021 1'!$Z$5:$Z$857),0))</f>
        <v>0</v>
      </c>
      <c r="O445" s="54">
        <f>INDEX('Antigo 2020 2'!M$5:M$857,MATCH($A445,('Atual 2021 1'!$Z$5:$Z$857),0))</f>
        <v>0</v>
      </c>
      <c r="P445" s="50">
        <f>INDEX('Atual 2021 1'!N$5:N$857,MATCH($A445,('Atual 2021 1'!$Z$5:$Z$857),0))</f>
        <v>25</v>
      </c>
      <c r="Q445" s="54">
        <f>INDEX('Antigo 2020 2'!N$5:N$857,MATCH($A445,('Atual 2021 1'!$Z$5:$Z$857),0))</f>
        <v>20</v>
      </c>
      <c r="R445" s="50" t="str">
        <f>INDEX('Atual 2021 1'!O$5:O$857,MATCH($A445,('Atual 2021 1'!$Z$5:$Z$857),0))</f>
        <v>Sim</v>
      </c>
      <c r="S445" s="54" t="str">
        <f>INDEX('Antigo 2020 2'!O$5:O$857,MATCH($A445,('Atual 2021 1'!$Z$5:$Z$857),0))</f>
        <v>Sim</v>
      </c>
      <c r="T445" s="53" t="e">
        <f>INDEX('Atual 2021 1'!P$5:P$857,MATCH($A445,('Atual 2021 1'!$Z$5:$Z$857),0))</f>
        <v>#DIV/0!</v>
      </c>
      <c r="U445" s="55">
        <f>INDEX('Antigo 2020 2'!P$5:P$857,MATCH($A445,('Atual 2021 1'!$Z$5:$Z$857),0))</f>
        <v>2.1798340344483919E-3</v>
      </c>
    </row>
    <row r="446" spans="1:21">
      <c r="A446" s="16">
        <v>443</v>
      </c>
      <c r="B446" s="51">
        <f>INDEX('Atual 2021 1'!X$5:X$857,MATCH($A446,('Atual 2021 1'!$Z$5:$Z$857),0))</f>
        <v>0</v>
      </c>
      <c r="C446" s="57" t="str">
        <f>INDEX('Atual 2021 1'!A$5:A$857,MATCH($A446,('Atual 2021 1'!$Z$5:$Z$857),0))</f>
        <v>Lontra</v>
      </c>
      <c r="D446" s="50">
        <f>INDEX('Atual 2021 1'!H$5:H$857,MATCH($A446,('Atual 2021 1'!$Z$5:$Z$857),0))</f>
        <v>2990</v>
      </c>
      <c r="E446" s="54">
        <f>INDEX('Antigo 2020 2'!H$5:H$857,MATCH($A446,('Atual 2021 1'!$Z$5:$Z$857),0))</f>
        <v>3918</v>
      </c>
      <c r="F446" s="50">
        <f>INDEX('Atual 2021 1'!I$5:I$857,MATCH($A446,('Atual 2021 1'!$Z$5:$Z$857),0))</f>
        <v>1189</v>
      </c>
      <c r="G446" s="54">
        <f>INDEX('Antigo 2020 2'!I$5:I$857,MATCH($A446,('Atual 2021 1'!$Z$5:$Z$857),0))</f>
        <v>1690</v>
      </c>
      <c r="H446" s="50">
        <f>INDEX('Atual 2021 1'!J$5:J$857,MATCH($A446,('Atual 2021 1'!$Z$5:$Z$857),0))</f>
        <v>0</v>
      </c>
      <c r="I446" s="54">
        <f>INDEX('Antigo 2020 2'!J$5:J$857,MATCH($A446,('Atual 2021 1'!$Z$5:$Z$857),0))</f>
        <v>0</v>
      </c>
      <c r="J446" s="50">
        <f>INDEX('Atual 2021 1'!K$5:K$857,MATCH($A446,('Atual 2021 1'!$Z$5:$Z$857),0))</f>
        <v>10</v>
      </c>
      <c r="K446" s="54">
        <f>INDEX('Antigo 2020 2'!K$5:K$857,MATCH($A446,('Atual 2021 1'!$Z$5:$Z$857),0))</f>
        <v>205</v>
      </c>
      <c r="L446" s="50">
        <f>INDEX('Atual 2021 1'!L$5:L$857,MATCH($A446,('Atual 2021 1'!$Z$5:$Z$857),0))</f>
        <v>0</v>
      </c>
      <c r="M446" s="54">
        <f>INDEX('Antigo 2020 2'!L$5:L$857,MATCH($A446,('Atual 2021 1'!$Z$5:$Z$857),0))</f>
        <v>0</v>
      </c>
      <c r="N446" s="50">
        <f>INDEX('Atual 2021 1'!M$5:M$857,MATCH($A446,('Atual 2021 1'!$Z$5:$Z$857),0))</f>
        <v>0</v>
      </c>
      <c r="O446" s="54">
        <f>INDEX('Antigo 2020 2'!M$5:M$857,MATCH($A446,('Atual 2021 1'!$Z$5:$Z$857),0))</f>
        <v>0</v>
      </c>
      <c r="P446" s="50">
        <f>INDEX('Atual 2021 1'!N$5:N$857,MATCH($A446,('Atual 2021 1'!$Z$5:$Z$857),0))</f>
        <v>20</v>
      </c>
      <c r="Q446" s="54">
        <f>INDEX('Antigo 2020 2'!N$5:N$857,MATCH($A446,('Atual 2021 1'!$Z$5:$Z$857),0))</f>
        <v>65</v>
      </c>
      <c r="R446" s="50" t="str">
        <f>INDEX('Atual 2021 1'!O$5:O$857,MATCH($A446,('Atual 2021 1'!$Z$5:$Z$857),0))</f>
        <v>Sim</v>
      </c>
      <c r="S446" s="54" t="str">
        <f>INDEX('Antigo 2020 2'!O$5:O$857,MATCH($A446,('Atual 2021 1'!$Z$5:$Z$857),0))</f>
        <v>Sim</v>
      </c>
      <c r="T446" s="53" t="e">
        <f>INDEX('Atual 2021 1'!P$5:P$857,MATCH($A446,('Atual 2021 1'!$Z$5:$Z$857),0))</f>
        <v>#DIV/0!</v>
      </c>
      <c r="U446" s="55">
        <f>INDEX('Antigo 2020 2'!P$5:P$857,MATCH($A446,('Atual 2021 1'!$Z$5:$Z$857),0))</f>
        <v>2.7626272086718438E-3</v>
      </c>
    </row>
    <row r="447" spans="1:21">
      <c r="A447" s="16">
        <v>444</v>
      </c>
      <c r="B447" s="51">
        <f>INDEX('Atual 2021 1'!X$5:X$857,MATCH($A447,('Atual 2021 1'!$Z$5:$Z$857),0))</f>
        <v>0</v>
      </c>
      <c r="C447" s="57" t="str">
        <f>INDEX('Atual 2021 1'!A$5:A$857,MATCH($A447,('Atual 2021 1'!$Z$5:$Z$857),0))</f>
        <v>Luisburgo</v>
      </c>
      <c r="D447" s="50">
        <f>INDEX('Atual 2021 1'!H$5:H$857,MATCH($A447,('Atual 2021 1'!$Z$5:$Z$857),0))</f>
        <v>3100</v>
      </c>
      <c r="E447" s="54">
        <f>INDEX('Antigo 2020 2'!H$5:H$857,MATCH($A447,('Atual 2021 1'!$Z$5:$Z$857),0))</f>
        <v>3100</v>
      </c>
      <c r="F447" s="50">
        <f>INDEX('Atual 2021 1'!I$5:I$857,MATCH($A447,('Atual 2021 1'!$Z$5:$Z$857),0))</f>
        <v>79</v>
      </c>
      <c r="G447" s="54">
        <f>INDEX('Antigo 2020 2'!I$5:I$857,MATCH($A447,('Atual 2021 1'!$Z$5:$Z$857),0))</f>
        <v>291</v>
      </c>
      <c r="H447" s="50">
        <f>INDEX('Atual 2021 1'!J$5:J$857,MATCH($A447,('Atual 2021 1'!$Z$5:$Z$857),0))</f>
        <v>0</v>
      </c>
      <c r="I447" s="54">
        <f>INDEX('Antigo 2020 2'!J$5:J$857,MATCH($A447,('Atual 2021 1'!$Z$5:$Z$857),0))</f>
        <v>0</v>
      </c>
      <c r="J447" s="50">
        <f>INDEX('Atual 2021 1'!K$5:K$857,MATCH($A447,('Atual 2021 1'!$Z$5:$Z$857),0))</f>
        <v>100</v>
      </c>
      <c r="K447" s="54">
        <f>INDEX('Antigo 2020 2'!K$5:K$857,MATCH($A447,('Atual 2021 1'!$Z$5:$Z$857),0))</f>
        <v>100</v>
      </c>
      <c r="L447" s="50">
        <f>INDEX('Atual 2021 1'!L$5:L$857,MATCH($A447,('Atual 2021 1'!$Z$5:$Z$857),0))</f>
        <v>0</v>
      </c>
      <c r="M447" s="54">
        <f>INDEX('Antigo 2020 2'!L$5:L$857,MATCH($A447,('Atual 2021 1'!$Z$5:$Z$857),0))</f>
        <v>0</v>
      </c>
      <c r="N447" s="50">
        <f>INDEX('Atual 2021 1'!M$5:M$857,MATCH($A447,('Atual 2021 1'!$Z$5:$Z$857),0))</f>
        <v>0</v>
      </c>
      <c r="O447" s="54">
        <f>INDEX('Antigo 2020 2'!M$5:M$857,MATCH($A447,('Atual 2021 1'!$Z$5:$Z$857),0))</f>
        <v>0</v>
      </c>
      <c r="P447" s="50">
        <f>INDEX('Atual 2021 1'!N$5:N$857,MATCH($A447,('Atual 2021 1'!$Z$5:$Z$857),0))</f>
        <v>4</v>
      </c>
      <c r="Q447" s="54">
        <f>INDEX('Antigo 2020 2'!N$5:N$857,MATCH($A447,('Atual 2021 1'!$Z$5:$Z$857),0))</f>
        <v>4</v>
      </c>
      <c r="R447" s="50" t="str">
        <f>INDEX('Atual 2021 1'!O$5:O$857,MATCH($A447,('Atual 2021 1'!$Z$5:$Z$857),0))</f>
        <v>Não</v>
      </c>
      <c r="S447" s="54" t="str">
        <f>INDEX('Antigo 2020 2'!O$5:O$857,MATCH($A447,('Atual 2021 1'!$Z$5:$Z$857),0))</f>
        <v>Não</v>
      </c>
      <c r="T447" s="53" t="e">
        <f>INDEX('Atual 2021 1'!P$5:P$857,MATCH($A447,('Atual 2021 1'!$Z$5:$Z$857),0))</f>
        <v>#DIV/0!</v>
      </c>
      <c r="U447" s="55">
        <f>INDEX('Antigo 2020 2'!P$5:P$857,MATCH($A447,('Atual 2021 1'!$Z$5:$Z$857),0))</f>
        <v>1.3811109596241929E-3</v>
      </c>
    </row>
    <row r="448" spans="1:21">
      <c r="A448" s="16">
        <v>445</v>
      </c>
      <c r="B448" s="51">
        <f>INDEX('Atual 2021 1'!X$5:X$857,MATCH($A448,('Atual 2021 1'!$Z$5:$Z$857),0))</f>
        <v>0</v>
      </c>
      <c r="C448" s="57" t="str">
        <f>INDEX('Atual 2021 1'!A$5:A$857,MATCH($A448,('Atual 2021 1'!$Z$5:$Z$857),0))</f>
        <v>Luislândia</v>
      </c>
      <c r="D448" s="50">
        <f>INDEX('Atual 2021 1'!H$5:H$857,MATCH($A448,('Atual 2021 1'!$Z$5:$Z$857),0))</f>
        <v>1129</v>
      </c>
      <c r="E448" s="54">
        <f>INDEX('Antigo 2020 2'!H$5:H$857,MATCH($A448,('Atual 2021 1'!$Z$5:$Z$857),0))</f>
        <v>1129</v>
      </c>
      <c r="F448" s="50">
        <f>INDEX('Atual 2021 1'!I$5:I$857,MATCH($A448,('Atual 2021 1'!$Z$5:$Z$857),0))</f>
        <v>337</v>
      </c>
      <c r="G448" s="54">
        <f>INDEX('Antigo 2020 2'!I$5:I$857,MATCH($A448,('Atual 2021 1'!$Z$5:$Z$857),0))</f>
        <v>1109</v>
      </c>
      <c r="H448" s="50">
        <f>INDEX('Atual 2021 1'!J$5:J$857,MATCH($A448,('Atual 2021 1'!$Z$5:$Z$857),0))</f>
        <v>0</v>
      </c>
      <c r="I448" s="54">
        <f>INDEX('Antigo 2020 2'!J$5:J$857,MATCH($A448,('Atual 2021 1'!$Z$5:$Z$857),0))</f>
        <v>0</v>
      </c>
      <c r="J448" s="50">
        <f>INDEX('Atual 2021 1'!K$5:K$857,MATCH($A448,('Atual 2021 1'!$Z$5:$Z$857),0))</f>
        <v>100</v>
      </c>
      <c r="K448" s="54">
        <f>INDEX('Antigo 2020 2'!K$5:K$857,MATCH($A448,('Atual 2021 1'!$Z$5:$Z$857),0))</f>
        <v>30</v>
      </c>
      <c r="L448" s="50">
        <f>INDEX('Atual 2021 1'!L$5:L$857,MATCH($A448,('Atual 2021 1'!$Z$5:$Z$857),0))</f>
        <v>50</v>
      </c>
      <c r="M448" s="54">
        <f>INDEX('Antigo 2020 2'!L$5:L$857,MATCH($A448,('Atual 2021 1'!$Z$5:$Z$857),0))</f>
        <v>0</v>
      </c>
      <c r="N448" s="50">
        <f>INDEX('Atual 2021 1'!M$5:M$857,MATCH($A448,('Atual 2021 1'!$Z$5:$Z$857),0))</f>
        <v>15</v>
      </c>
      <c r="O448" s="54">
        <f>INDEX('Antigo 2020 2'!M$5:M$857,MATCH($A448,('Atual 2021 1'!$Z$5:$Z$857),0))</f>
        <v>0</v>
      </c>
      <c r="P448" s="50">
        <f>INDEX('Atual 2021 1'!N$5:N$857,MATCH($A448,('Atual 2021 1'!$Z$5:$Z$857),0))</f>
        <v>18</v>
      </c>
      <c r="Q448" s="54">
        <f>INDEX('Antigo 2020 2'!N$5:N$857,MATCH($A448,('Atual 2021 1'!$Z$5:$Z$857),0))</f>
        <v>15</v>
      </c>
      <c r="R448" s="50" t="str">
        <f>INDEX('Atual 2021 1'!O$5:O$857,MATCH($A448,('Atual 2021 1'!$Z$5:$Z$857),0))</f>
        <v>Sim</v>
      </c>
      <c r="S448" s="54" t="str">
        <f>INDEX('Antigo 2020 2'!O$5:O$857,MATCH($A448,('Atual 2021 1'!$Z$5:$Z$857),0))</f>
        <v>Sim</v>
      </c>
      <c r="T448" s="53" t="e">
        <f>INDEX('Atual 2021 1'!P$5:P$857,MATCH($A448,('Atual 2021 1'!$Z$5:$Z$857),0))</f>
        <v>#DIV/0!</v>
      </c>
      <c r="U448" s="55">
        <f>INDEX('Antigo 2020 2'!P$5:P$857,MATCH($A448,('Atual 2021 1'!$Z$5:$Z$857),0))</f>
        <v>1.3676754765014319E-3</v>
      </c>
    </row>
    <row r="449" spans="1:21">
      <c r="A449" s="16">
        <v>446</v>
      </c>
      <c r="B449" s="51">
        <f>INDEX('Atual 2021 1'!X$5:X$857,MATCH($A449,('Atual 2021 1'!$Z$5:$Z$857),0))</f>
        <v>0</v>
      </c>
      <c r="C449" s="57" t="str">
        <f>INDEX('Atual 2021 1'!A$5:A$857,MATCH($A449,('Atual 2021 1'!$Z$5:$Z$857),0))</f>
        <v>Luminárias</v>
      </c>
      <c r="D449" s="50">
        <f>INDEX('Atual 2021 1'!H$5:H$857,MATCH($A449,('Atual 2021 1'!$Z$5:$Z$857),0))</f>
        <v>320</v>
      </c>
      <c r="E449" s="54">
        <f>INDEX('Antigo 2020 2'!H$5:H$857,MATCH($A449,('Atual 2021 1'!$Z$5:$Z$857),0))</f>
        <v>320</v>
      </c>
      <c r="F449" s="50">
        <f>INDEX('Atual 2021 1'!I$5:I$857,MATCH($A449,('Atual 2021 1'!$Z$5:$Z$857),0))</f>
        <v>56</v>
      </c>
      <c r="G449" s="54">
        <f>INDEX('Antigo 2020 2'!I$5:I$857,MATCH($A449,('Atual 2021 1'!$Z$5:$Z$857),0))</f>
        <v>117</v>
      </c>
      <c r="H449" s="50">
        <f>INDEX('Atual 2021 1'!J$5:J$857,MATCH($A449,('Atual 2021 1'!$Z$5:$Z$857),0))</f>
        <v>0</v>
      </c>
      <c r="I449" s="54">
        <f>INDEX('Antigo 2020 2'!J$5:J$857,MATCH($A449,('Atual 2021 1'!$Z$5:$Z$857),0))</f>
        <v>0</v>
      </c>
      <c r="J449" s="50">
        <f>INDEX('Atual 2021 1'!K$5:K$857,MATCH($A449,('Atual 2021 1'!$Z$5:$Z$857),0))</f>
        <v>0</v>
      </c>
      <c r="K449" s="54">
        <f>INDEX('Antigo 2020 2'!K$5:K$857,MATCH($A449,('Atual 2021 1'!$Z$5:$Z$857),0))</f>
        <v>0</v>
      </c>
      <c r="L449" s="50">
        <f>INDEX('Atual 2021 1'!L$5:L$857,MATCH($A449,('Atual 2021 1'!$Z$5:$Z$857),0))</f>
        <v>0</v>
      </c>
      <c r="M449" s="54">
        <f>INDEX('Antigo 2020 2'!L$5:L$857,MATCH($A449,('Atual 2021 1'!$Z$5:$Z$857),0))</f>
        <v>0</v>
      </c>
      <c r="N449" s="50">
        <f>INDEX('Atual 2021 1'!M$5:M$857,MATCH($A449,('Atual 2021 1'!$Z$5:$Z$857),0))</f>
        <v>0</v>
      </c>
      <c r="O449" s="54">
        <f>INDEX('Antigo 2020 2'!M$5:M$857,MATCH($A449,('Atual 2021 1'!$Z$5:$Z$857),0))</f>
        <v>0</v>
      </c>
      <c r="P449" s="50">
        <f>INDEX('Atual 2021 1'!N$5:N$857,MATCH($A449,('Atual 2021 1'!$Z$5:$Z$857),0))</f>
        <v>1</v>
      </c>
      <c r="Q449" s="54">
        <f>INDEX('Antigo 2020 2'!N$5:N$857,MATCH($A449,('Atual 2021 1'!$Z$5:$Z$857),0))</f>
        <v>0</v>
      </c>
      <c r="R449" s="50" t="str">
        <f>INDEX('Atual 2021 1'!O$5:O$857,MATCH($A449,('Atual 2021 1'!$Z$5:$Z$857),0))</f>
        <v>Não</v>
      </c>
      <c r="S449" s="54" t="str">
        <f>INDEX('Antigo 2020 2'!O$5:O$857,MATCH($A449,('Atual 2021 1'!$Z$5:$Z$857),0))</f>
        <v>Não</v>
      </c>
      <c r="T449" s="53" t="e">
        <f>INDEX('Atual 2021 1'!P$5:P$857,MATCH($A449,('Atual 2021 1'!$Z$5:$Z$857),0))</f>
        <v>#DIV/0!</v>
      </c>
      <c r="U449" s="55">
        <f>INDEX('Antigo 2020 2'!P$5:P$857,MATCH($A449,('Atual 2021 1'!$Z$5:$Z$857),0))</f>
        <v>3.7614299949201367E-4</v>
      </c>
    </row>
    <row r="450" spans="1:21">
      <c r="A450" s="16">
        <v>447</v>
      </c>
      <c r="B450" s="51">
        <f>INDEX('Atual 2021 1'!X$5:X$857,MATCH($A450,('Atual 2021 1'!$Z$5:$Z$857),0))</f>
        <v>0</v>
      </c>
      <c r="C450" s="57" t="str">
        <f>INDEX('Atual 2021 1'!A$5:A$857,MATCH($A450,('Atual 2021 1'!$Z$5:$Z$857),0))</f>
        <v>Luz</v>
      </c>
      <c r="D450" s="50">
        <f>INDEX('Atual 2021 1'!H$5:H$857,MATCH($A450,('Atual 2021 1'!$Z$5:$Z$857),0))</f>
        <v>859</v>
      </c>
      <c r="E450" s="54">
        <f>INDEX('Antigo 2020 2'!H$5:H$857,MATCH($A450,('Atual 2021 1'!$Z$5:$Z$857),0))</f>
        <v>859</v>
      </c>
      <c r="F450" s="50">
        <f>INDEX('Atual 2021 1'!I$5:I$857,MATCH($A450,('Atual 2021 1'!$Z$5:$Z$857),0))</f>
        <v>192</v>
      </c>
      <c r="G450" s="54">
        <f>INDEX('Antigo 2020 2'!I$5:I$857,MATCH($A450,('Atual 2021 1'!$Z$5:$Z$857),0))</f>
        <v>202</v>
      </c>
      <c r="H450" s="50">
        <f>INDEX('Atual 2021 1'!J$5:J$857,MATCH($A450,('Atual 2021 1'!$Z$5:$Z$857),0))</f>
        <v>0</v>
      </c>
      <c r="I450" s="54">
        <f>INDEX('Antigo 2020 2'!J$5:J$857,MATCH($A450,('Atual 2021 1'!$Z$5:$Z$857),0))</f>
        <v>0</v>
      </c>
      <c r="J450" s="50">
        <f>INDEX('Atual 2021 1'!K$5:K$857,MATCH($A450,('Atual 2021 1'!$Z$5:$Z$857),0))</f>
        <v>22</v>
      </c>
      <c r="K450" s="54">
        <f>INDEX('Antigo 2020 2'!K$5:K$857,MATCH($A450,('Atual 2021 1'!$Z$5:$Z$857),0))</f>
        <v>106</v>
      </c>
      <c r="L450" s="50">
        <f>INDEX('Atual 2021 1'!L$5:L$857,MATCH($A450,('Atual 2021 1'!$Z$5:$Z$857),0))</f>
        <v>103</v>
      </c>
      <c r="M450" s="54">
        <f>INDEX('Antigo 2020 2'!L$5:L$857,MATCH($A450,('Atual 2021 1'!$Z$5:$Z$857),0))</f>
        <v>105</v>
      </c>
      <c r="N450" s="50">
        <f>INDEX('Atual 2021 1'!M$5:M$857,MATCH($A450,('Atual 2021 1'!$Z$5:$Z$857),0))</f>
        <v>0</v>
      </c>
      <c r="O450" s="54">
        <f>INDEX('Antigo 2020 2'!M$5:M$857,MATCH($A450,('Atual 2021 1'!$Z$5:$Z$857),0))</f>
        <v>48</v>
      </c>
      <c r="P450" s="50">
        <f>INDEX('Atual 2021 1'!N$5:N$857,MATCH($A450,('Atual 2021 1'!$Z$5:$Z$857),0))</f>
        <v>46</v>
      </c>
      <c r="Q450" s="54">
        <f>INDEX('Antigo 2020 2'!N$5:N$857,MATCH($A450,('Atual 2021 1'!$Z$5:$Z$857),0))</f>
        <v>46</v>
      </c>
      <c r="R450" s="50" t="str">
        <f>INDEX('Atual 2021 1'!O$5:O$857,MATCH($A450,('Atual 2021 1'!$Z$5:$Z$857),0))</f>
        <v>Sim</v>
      </c>
      <c r="S450" s="54" t="str">
        <f>INDEX('Antigo 2020 2'!O$5:O$857,MATCH($A450,('Atual 2021 1'!$Z$5:$Z$857),0))</f>
        <v>Sim</v>
      </c>
      <c r="T450" s="53" t="e">
        <f>INDEX('Atual 2021 1'!P$5:P$857,MATCH($A450,('Atual 2021 1'!$Z$5:$Z$857),0))</f>
        <v>#DIV/0!</v>
      </c>
      <c r="U450" s="55">
        <f>INDEX('Antigo 2020 2'!P$5:P$857,MATCH($A450,('Atual 2021 1'!$Z$5:$Z$857),0))</f>
        <v>1.7172640864939932E-3</v>
      </c>
    </row>
    <row r="451" spans="1:21">
      <c r="A451" s="16">
        <v>448</v>
      </c>
      <c r="B451" s="51">
        <f>INDEX('Atual 2021 1'!X$5:X$857,MATCH($A451,('Atual 2021 1'!$Z$5:$Z$857),0))</f>
        <v>0</v>
      </c>
      <c r="C451" s="57" t="str">
        <f>INDEX('Atual 2021 1'!A$5:A$857,MATCH($A451,('Atual 2021 1'!$Z$5:$Z$857),0))</f>
        <v>Machacalis</v>
      </c>
      <c r="D451" s="50">
        <f>INDEX('Atual 2021 1'!H$5:H$857,MATCH($A451,('Atual 2021 1'!$Z$5:$Z$857),0))</f>
        <v>550</v>
      </c>
      <c r="E451" s="54">
        <f>INDEX('Antigo 2020 2'!H$5:H$857,MATCH($A451,('Atual 2021 1'!$Z$5:$Z$857),0))</f>
        <v>600</v>
      </c>
      <c r="F451" s="50">
        <f>INDEX('Atual 2021 1'!I$5:I$857,MATCH($A451,('Atual 2021 1'!$Z$5:$Z$857),0))</f>
        <v>282</v>
      </c>
      <c r="G451" s="54">
        <f>INDEX('Antigo 2020 2'!I$5:I$857,MATCH($A451,('Atual 2021 1'!$Z$5:$Z$857),0))</f>
        <v>416</v>
      </c>
      <c r="H451" s="50">
        <f>INDEX('Atual 2021 1'!J$5:J$857,MATCH($A451,('Atual 2021 1'!$Z$5:$Z$857),0))</f>
        <v>0</v>
      </c>
      <c r="I451" s="54">
        <f>INDEX('Antigo 2020 2'!J$5:J$857,MATCH($A451,('Atual 2021 1'!$Z$5:$Z$857),0))</f>
        <v>0</v>
      </c>
      <c r="J451" s="50">
        <f>INDEX('Atual 2021 1'!K$5:K$857,MATCH($A451,('Atual 2021 1'!$Z$5:$Z$857),0))</f>
        <v>24</v>
      </c>
      <c r="K451" s="54">
        <f>INDEX('Antigo 2020 2'!K$5:K$857,MATCH($A451,('Atual 2021 1'!$Z$5:$Z$857),0))</f>
        <v>130</v>
      </c>
      <c r="L451" s="50">
        <f>INDEX('Atual 2021 1'!L$5:L$857,MATCH($A451,('Atual 2021 1'!$Z$5:$Z$857),0))</f>
        <v>0</v>
      </c>
      <c r="M451" s="54">
        <f>INDEX('Antigo 2020 2'!L$5:L$857,MATCH($A451,('Atual 2021 1'!$Z$5:$Z$857),0))</f>
        <v>0</v>
      </c>
      <c r="N451" s="50">
        <f>INDEX('Atual 2021 1'!M$5:M$857,MATCH($A451,('Atual 2021 1'!$Z$5:$Z$857),0))</f>
        <v>0</v>
      </c>
      <c r="O451" s="54">
        <f>INDEX('Antigo 2020 2'!M$5:M$857,MATCH($A451,('Atual 2021 1'!$Z$5:$Z$857),0))</f>
        <v>0</v>
      </c>
      <c r="P451" s="50">
        <f>INDEX('Atual 2021 1'!N$5:N$857,MATCH($A451,('Atual 2021 1'!$Z$5:$Z$857),0))</f>
        <v>50</v>
      </c>
      <c r="Q451" s="54">
        <f>INDEX('Antigo 2020 2'!N$5:N$857,MATCH($A451,('Atual 2021 1'!$Z$5:$Z$857),0))</f>
        <v>90</v>
      </c>
      <c r="R451" s="50" t="str">
        <f>INDEX('Atual 2021 1'!O$5:O$857,MATCH($A451,('Atual 2021 1'!$Z$5:$Z$857),0))</f>
        <v>Sim</v>
      </c>
      <c r="S451" s="54" t="str">
        <f>INDEX('Antigo 2020 2'!O$5:O$857,MATCH($A451,('Atual 2021 1'!$Z$5:$Z$857),0))</f>
        <v>Sim</v>
      </c>
      <c r="T451" s="53" t="e">
        <f>INDEX('Atual 2021 1'!P$5:P$857,MATCH($A451,('Atual 2021 1'!$Z$5:$Z$857),0))</f>
        <v>#DIV/0!</v>
      </c>
      <c r="U451" s="55">
        <f>INDEX('Antigo 2020 2'!P$5:P$857,MATCH($A451,('Atual 2021 1'!$Z$5:$Z$857),0))</f>
        <v>1.0200443562310942E-3</v>
      </c>
    </row>
    <row r="452" spans="1:21">
      <c r="A452" s="16">
        <v>449</v>
      </c>
      <c r="B452" s="51">
        <f>INDEX('Atual 2021 1'!X$5:X$857,MATCH($A452,('Atual 2021 1'!$Z$5:$Z$857),0))</f>
        <v>0</v>
      </c>
      <c r="C452" s="57" t="str">
        <f>INDEX('Atual 2021 1'!A$5:A$857,MATCH($A452,('Atual 2021 1'!$Z$5:$Z$857),0))</f>
        <v>Machado</v>
      </c>
      <c r="D452" s="50">
        <f>INDEX('Atual 2021 1'!H$5:H$857,MATCH($A452,('Atual 2021 1'!$Z$5:$Z$857),0))</f>
        <v>1575</v>
      </c>
      <c r="E452" s="54">
        <f>INDEX('Antigo 2020 2'!H$5:H$857,MATCH($A452,('Atual 2021 1'!$Z$5:$Z$857),0))</f>
        <v>1575</v>
      </c>
      <c r="F452" s="50">
        <f>INDEX('Atual 2021 1'!I$5:I$857,MATCH($A452,('Atual 2021 1'!$Z$5:$Z$857),0))</f>
        <v>305</v>
      </c>
      <c r="G452" s="54">
        <f>INDEX('Antigo 2020 2'!I$5:I$857,MATCH($A452,('Atual 2021 1'!$Z$5:$Z$857),0))</f>
        <v>889</v>
      </c>
      <c r="H452" s="50">
        <f>INDEX('Atual 2021 1'!J$5:J$857,MATCH($A452,('Atual 2021 1'!$Z$5:$Z$857),0))</f>
        <v>0</v>
      </c>
      <c r="I452" s="54">
        <f>INDEX('Antigo 2020 2'!J$5:J$857,MATCH($A452,('Atual 2021 1'!$Z$5:$Z$857),0))</f>
        <v>0</v>
      </c>
      <c r="J452" s="50">
        <f>INDEX('Atual 2021 1'!K$5:K$857,MATCH($A452,('Atual 2021 1'!$Z$5:$Z$857),0))</f>
        <v>65</v>
      </c>
      <c r="K452" s="54">
        <f>INDEX('Antigo 2020 2'!K$5:K$857,MATCH($A452,('Atual 2021 1'!$Z$5:$Z$857),0))</f>
        <v>88</v>
      </c>
      <c r="L452" s="50">
        <f>INDEX('Atual 2021 1'!L$5:L$857,MATCH($A452,('Atual 2021 1'!$Z$5:$Z$857),0))</f>
        <v>27</v>
      </c>
      <c r="M452" s="54">
        <f>INDEX('Antigo 2020 2'!L$5:L$857,MATCH($A452,('Atual 2021 1'!$Z$5:$Z$857),0))</f>
        <v>18</v>
      </c>
      <c r="N452" s="50">
        <f>INDEX('Atual 2021 1'!M$5:M$857,MATCH($A452,('Atual 2021 1'!$Z$5:$Z$857),0))</f>
        <v>0</v>
      </c>
      <c r="O452" s="54">
        <f>INDEX('Antigo 2020 2'!M$5:M$857,MATCH($A452,('Atual 2021 1'!$Z$5:$Z$857),0))</f>
        <v>0</v>
      </c>
      <c r="P452" s="50">
        <f>INDEX('Atual 2021 1'!N$5:N$857,MATCH($A452,('Atual 2021 1'!$Z$5:$Z$857),0))</f>
        <v>64</v>
      </c>
      <c r="Q452" s="54">
        <f>INDEX('Antigo 2020 2'!N$5:N$857,MATCH($A452,('Atual 2021 1'!$Z$5:$Z$857),0))</f>
        <v>52</v>
      </c>
      <c r="R452" s="50" t="str">
        <f>INDEX('Atual 2021 1'!O$5:O$857,MATCH($A452,('Atual 2021 1'!$Z$5:$Z$857),0))</f>
        <v>Sim</v>
      </c>
      <c r="S452" s="54" t="str">
        <f>INDEX('Antigo 2020 2'!O$5:O$857,MATCH($A452,('Atual 2021 1'!$Z$5:$Z$857),0))</f>
        <v>Sim</v>
      </c>
      <c r="T452" s="53" t="e">
        <f>INDEX('Atual 2021 1'!P$5:P$857,MATCH($A452,('Atual 2021 1'!$Z$5:$Z$857),0))</f>
        <v>#DIV/0!</v>
      </c>
      <c r="U452" s="55">
        <f>INDEX('Antigo 2020 2'!P$5:P$857,MATCH($A452,('Atual 2021 1'!$Z$5:$Z$857),0))</f>
        <v>1.4615212529182238E-3</v>
      </c>
    </row>
    <row r="453" spans="1:21">
      <c r="A453" s="16">
        <v>450</v>
      </c>
      <c r="B453" s="51">
        <f>INDEX('Atual 2021 1'!X$5:X$857,MATCH($A453,('Atual 2021 1'!$Z$5:$Z$857),0))</f>
        <v>0</v>
      </c>
      <c r="C453" s="57" t="str">
        <f>INDEX('Atual 2021 1'!A$5:A$857,MATCH($A453,('Atual 2021 1'!$Z$5:$Z$857),0))</f>
        <v>Madre de Deus de Minas</v>
      </c>
      <c r="D453" s="50">
        <f>INDEX('Atual 2021 1'!H$5:H$857,MATCH($A453,('Atual 2021 1'!$Z$5:$Z$857),0))</f>
        <v>360</v>
      </c>
      <c r="E453" s="54">
        <f>INDEX('Antigo 2020 2'!H$5:H$857,MATCH($A453,('Atual 2021 1'!$Z$5:$Z$857),0))</f>
        <v>360</v>
      </c>
      <c r="F453" s="50">
        <f>INDEX('Atual 2021 1'!I$5:I$857,MATCH($A453,('Atual 2021 1'!$Z$5:$Z$857),0))</f>
        <v>71</v>
      </c>
      <c r="G453" s="54">
        <f>INDEX('Antigo 2020 2'!I$5:I$857,MATCH($A453,('Atual 2021 1'!$Z$5:$Z$857),0))</f>
        <v>185</v>
      </c>
      <c r="H453" s="50">
        <f>INDEX('Atual 2021 1'!J$5:J$857,MATCH($A453,('Atual 2021 1'!$Z$5:$Z$857),0))</f>
        <v>0</v>
      </c>
      <c r="I453" s="54">
        <f>INDEX('Antigo 2020 2'!J$5:J$857,MATCH($A453,('Atual 2021 1'!$Z$5:$Z$857),0))</f>
        <v>0</v>
      </c>
      <c r="J453" s="50">
        <f>INDEX('Atual 2021 1'!K$5:K$857,MATCH($A453,('Atual 2021 1'!$Z$5:$Z$857),0))</f>
        <v>21</v>
      </c>
      <c r="K453" s="54">
        <f>INDEX('Antigo 2020 2'!K$5:K$857,MATCH($A453,('Atual 2021 1'!$Z$5:$Z$857),0))</f>
        <v>32</v>
      </c>
      <c r="L453" s="50">
        <f>INDEX('Atual 2021 1'!L$5:L$857,MATCH($A453,('Atual 2021 1'!$Z$5:$Z$857),0))</f>
        <v>0</v>
      </c>
      <c r="M453" s="54">
        <f>INDEX('Antigo 2020 2'!L$5:L$857,MATCH($A453,('Atual 2021 1'!$Z$5:$Z$857),0))</f>
        <v>0</v>
      </c>
      <c r="N453" s="50">
        <f>INDEX('Atual 2021 1'!M$5:M$857,MATCH($A453,('Atual 2021 1'!$Z$5:$Z$857),0))</f>
        <v>0</v>
      </c>
      <c r="O453" s="54">
        <f>INDEX('Antigo 2020 2'!M$5:M$857,MATCH($A453,('Atual 2021 1'!$Z$5:$Z$857),0))</f>
        <v>0</v>
      </c>
      <c r="P453" s="50">
        <f>INDEX('Atual 2021 1'!N$5:N$857,MATCH($A453,('Atual 2021 1'!$Z$5:$Z$857),0))</f>
        <v>5</v>
      </c>
      <c r="Q453" s="54">
        <f>INDEX('Antigo 2020 2'!N$5:N$857,MATCH($A453,('Atual 2021 1'!$Z$5:$Z$857),0))</f>
        <v>7</v>
      </c>
      <c r="R453" s="50" t="str">
        <f>INDEX('Atual 2021 1'!O$5:O$857,MATCH($A453,('Atual 2021 1'!$Z$5:$Z$857),0))</f>
        <v>Não</v>
      </c>
      <c r="S453" s="54" t="str">
        <f>INDEX('Antigo 2020 2'!O$5:O$857,MATCH($A453,('Atual 2021 1'!$Z$5:$Z$857),0))</f>
        <v>Não</v>
      </c>
      <c r="T453" s="53" t="e">
        <f>INDEX('Atual 2021 1'!P$5:P$857,MATCH($A453,('Atual 2021 1'!$Z$5:$Z$857),0))</f>
        <v>#DIV/0!</v>
      </c>
      <c r="U453" s="55">
        <f>INDEX('Antigo 2020 2'!P$5:P$857,MATCH($A453,('Atual 2021 1'!$Z$5:$Z$857),0))</f>
        <v>6.2985772253806372E-4</v>
      </c>
    </row>
    <row r="454" spans="1:21">
      <c r="A454" s="16">
        <v>451</v>
      </c>
      <c r="B454" s="51">
        <f>INDEX('Atual 2021 1'!X$5:X$857,MATCH($A454,('Atual 2021 1'!$Z$5:$Z$857),0))</f>
        <v>0</v>
      </c>
      <c r="C454" s="57" t="str">
        <f>INDEX('Atual 2021 1'!A$5:A$857,MATCH($A454,('Atual 2021 1'!$Z$5:$Z$857),0))</f>
        <v>Malacacheta</v>
      </c>
      <c r="D454" s="50">
        <f>INDEX('Atual 2021 1'!H$5:H$857,MATCH($A454,('Atual 2021 1'!$Z$5:$Z$857),0))</f>
        <v>2950</v>
      </c>
      <c r="E454" s="54">
        <f>INDEX('Antigo 2020 2'!H$5:H$857,MATCH($A454,('Atual 2021 1'!$Z$5:$Z$857),0))</f>
        <v>2950</v>
      </c>
      <c r="F454" s="50">
        <f>INDEX('Atual 2021 1'!I$5:I$857,MATCH($A454,('Atual 2021 1'!$Z$5:$Z$857),0))</f>
        <v>293</v>
      </c>
      <c r="G454" s="54">
        <f>INDEX('Antigo 2020 2'!I$5:I$857,MATCH($A454,('Atual 2021 1'!$Z$5:$Z$857),0))</f>
        <v>731</v>
      </c>
      <c r="H454" s="50">
        <f>INDEX('Atual 2021 1'!J$5:J$857,MATCH($A454,('Atual 2021 1'!$Z$5:$Z$857),0))</f>
        <v>0</v>
      </c>
      <c r="I454" s="54">
        <f>INDEX('Antigo 2020 2'!J$5:J$857,MATCH($A454,('Atual 2021 1'!$Z$5:$Z$857),0))</f>
        <v>0</v>
      </c>
      <c r="J454" s="50">
        <f>INDEX('Atual 2021 1'!K$5:K$857,MATCH($A454,('Atual 2021 1'!$Z$5:$Z$857),0))</f>
        <v>782</v>
      </c>
      <c r="K454" s="54">
        <f>INDEX('Antigo 2020 2'!K$5:K$857,MATCH($A454,('Atual 2021 1'!$Z$5:$Z$857),0))</f>
        <v>850</v>
      </c>
      <c r="L454" s="50">
        <f>INDEX('Atual 2021 1'!L$5:L$857,MATCH($A454,('Atual 2021 1'!$Z$5:$Z$857),0))</f>
        <v>50</v>
      </c>
      <c r="M454" s="54">
        <f>INDEX('Antigo 2020 2'!L$5:L$857,MATCH($A454,('Atual 2021 1'!$Z$5:$Z$857),0))</f>
        <v>300</v>
      </c>
      <c r="N454" s="50">
        <f>INDEX('Atual 2021 1'!M$5:M$857,MATCH($A454,('Atual 2021 1'!$Z$5:$Z$857),0))</f>
        <v>0</v>
      </c>
      <c r="O454" s="54">
        <f>INDEX('Antigo 2020 2'!M$5:M$857,MATCH($A454,('Atual 2021 1'!$Z$5:$Z$857),0))</f>
        <v>102</v>
      </c>
      <c r="P454" s="50">
        <f>INDEX('Atual 2021 1'!N$5:N$857,MATCH($A454,('Atual 2021 1'!$Z$5:$Z$857),0))</f>
        <v>226</v>
      </c>
      <c r="Q454" s="54">
        <f>INDEX('Antigo 2020 2'!N$5:N$857,MATCH($A454,('Atual 2021 1'!$Z$5:$Z$857),0))</f>
        <v>293</v>
      </c>
      <c r="R454" s="50" t="str">
        <f>INDEX('Atual 2021 1'!O$5:O$857,MATCH($A454,('Atual 2021 1'!$Z$5:$Z$857),0))</f>
        <v>Sim</v>
      </c>
      <c r="S454" s="54" t="str">
        <f>INDEX('Antigo 2020 2'!O$5:O$857,MATCH($A454,('Atual 2021 1'!$Z$5:$Z$857),0))</f>
        <v>Sim</v>
      </c>
      <c r="T454" s="53" t="e">
        <f>INDEX('Atual 2021 1'!P$5:P$857,MATCH($A454,('Atual 2021 1'!$Z$5:$Z$857),0))</f>
        <v>#DIV/0!</v>
      </c>
      <c r="U454" s="55">
        <f>INDEX('Antigo 2020 2'!P$5:P$857,MATCH($A454,('Atual 2021 1'!$Z$5:$Z$857),0))</f>
        <v>2.0168653070905596E-3</v>
      </c>
    </row>
    <row r="455" spans="1:21">
      <c r="A455" s="16">
        <v>452</v>
      </c>
      <c r="B455" s="51">
        <f>INDEX('Atual 2021 1'!X$5:X$857,MATCH($A455,('Atual 2021 1'!$Z$5:$Z$857),0))</f>
        <v>0</v>
      </c>
      <c r="C455" s="57" t="str">
        <f>INDEX('Atual 2021 1'!A$5:A$857,MATCH($A455,('Atual 2021 1'!$Z$5:$Z$857),0))</f>
        <v>Mamonas</v>
      </c>
      <c r="D455" s="50">
        <f>INDEX('Atual 2021 1'!H$5:H$857,MATCH($A455,('Atual 2021 1'!$Z$5:$Z$857),0))</f>
        <v>1500</v>
      </c>
      <c r="E455" s="54">
        <f>INDEX('Antigo 2020 2'!H$5:H$857,MATCH($A455,('Atual 2021 1'!$Z$5:$Z$857),0))</f>
        <v>1500</v>
      </c>
      <c r="F455" s="50">
        <f>INDEX('Atual 2021 1'!I$5:I$857,MATCH($A455,('Atual 2021 1'!$Z$5:$Z$857),0))</f>
        <v>398</v>
      </c>
      <c r="G455" s="54">
        <f>INDEX('Antigo 2020 2'!I$5:I$857,MATCH($A455,('Atual 2021 1'!$Z$5:$Z$857),0))</f>
        <v>842</v>
      </c>
      <c r="H455" s="50">
        <f>INDEX('Atual 2021 1'!J$5:J$857,MATCH($A455,('Atual 2021 1'!$Z$5:$Z$857),0))</f>
        <v>0</v>
      </c>
      <c r="I455" s="54">
        <f>INDEX('Antigo 2020 2'!J$5:J$857,MATCH($A455,('Atual 2021 1'!$Z$5:$Z$857),0))</f>
        <v>0</v>
      </c>
      <c r="J455" s="50">
        <f>INDEX('Atual 2021 1'!K$5:K$857,MATCH($A455,('Atual 2021 1'!$Z$5:$Z$857),0))</f>
        <v>0</v>
      </c>
      <c r="K455" s="54">
        <f>INDEX('Antigo 2020 2'!K$5:K$857,MATCH($A455,('Atual 2021 1'!$Z$5:$Z$857),0))</f>
        <v>0</v>
      </c>
      <c r="L455" s="50">
        <f>INDEX('Atual 2021 1'!L$5:L$857,MATCH($A455,('Atual 2021 1'!$Z$5:$Z$857),0))</f>
        <v>0</v>
      </c>
      <c r="M455" s="54">
        <f>INDEX('Antigo 2020 2'!L$5:L$857,MATCH($A455,('Atual 2021 1'!$Z$5:$Z$857),0))</f>
        <v>0</v>
      </c>
      <c r="N455" s="50">
        <f>INDEX('Atual 2021 1'!M$5:M$857,MATCH($A455,('Atual 2021 1'!$Z$5:$Z$857),0))</f>
        <v>0</v>
      </c>
      <c r="O455" s="54">
        <f>INDEX('Antigo 2020 2'!M$5:M$857,MATCH($A455,('Atual 2021 1'!$Z$5:$Z$857),0))</f>
        <v>0</v>
      </c>
      <c r="P455" s="50">
        <f>INDEX('Atual 2021 1'!N$5:N$857,MATCH($A455,('Atual 2021 1'!$Z$5:$Z$857),0))</f>
        <v>20</v>
      </c>
      <c r="Q455" s="54">
        <f>INDEX('Antigo 2020 2'!N$5:N$857,MATCH($A455,('Atual 2021 1'!$Z$5:$Z$857),0))</f>
        <v>20</v>
      </c>
      <c r="R455" s="50" t="str">
        <f>INDEX('Atual 2021 1'!O$5:O$857,MATCH($A455,('Atual 2021 1'!$Z$5:$Z$857),0))</f>
        <v>Sim</v>
      </c>
      <c r="S455" s="54" t="str">
        <f>INDEX('Antigo 2020 2'!O$5:O$857,MATCH($A455,('Atual 2021 1'!$Z$5:$Z$857),0))</f>
        <v>Sim</v>
      </c>
      <c r="T455" s="53" t="e">
        <f>INDEX('Atual 2021 1'!P$5:P$857,MATCH($A455,('Atual 2021 1'!$Z$5:$Z$857),0))</f>
        <v>#DIV/0!</v>
      </c>
      <c r="U455" s="55">
        <f>INDEX('Antigo 2020 2'!P$5:P$857,MATCH($A455,('Atual 2021 1'!$Z$5:$Z$857),0))</f>
        <v>1.0764941879219628E-3</v>
      </c>
    </row>
    <row r="456" spans="1:21">
      <c r="A456" s="16">
        <v>453</v>
      </c>
      <c r="B456" s="51">
        <f>INDEX('Atual 2021 1'!X$5:X$857,MATCH($A456,('Atual 2021 1'!$Z$5:$Z$857),0))</f>
        <v>0</v>
      </c>
      <c r="C456" s="57" t="str">
        <f>INDEX('Atual 2021 1'!A$5:A$857,MATCH($A456,('Atual 2021 1'!$Z$5:$Z$857),0))</f>
        <v>Manga</v>
      </c>
      <c r="D456" s="50">
        <f>INDEX('Atual 2021 1'!H$5:H$857,MATCH($A456,('Atual 2021 1'!$Z$5:$Z$857),0))</f>
        <v>3546</v>
      </c>
      <c r="E456" s="54">
        <f>INDEX('Antigo 2020 2'!H$5:H$857,MATCH($A456,('Atual 2021 1'!$Z$5:$Z$857),0))</f>
        <v>3277</v>
      </c>
      <c r="F456" s="50">
        <f>INDEX('Atual 2021 1'!I$5:I$857,MATCH($A456,('Atual 2021 1'!$Z$5:$Z$857),0))</f>
        <v>52</v>
      </c>
      <c r="G456" s="54">
        <f>INDEX('Antigo 2020 2'!I$5:I$857,MATCH($A456,('Atual 2021 1'!$Z$5:$Z$857),0))</f>
        <v>1611</v>
      </c>
      <c r="H456" s="50">
        <f>INDEX('Atual 2021 1'!J$5:J$857,MATCH($A456,('Atual 2021 1'!$Z$5:$Z$857),0))</f>
        <v>500</v>
      </c>
      <c r="I456" s="54">
        <f>INDEX('Antigo 2020 2'!J$5:J$857,MATCH($A456,('Atual 2021 1'!$Z$5:$Z$857),0))</f>
        <v>1200</v>
      </c>
      <c r="J456" s="50">
        <f>INDEX('Atual 2021 1'!K$5:K$857,MATCH($A456,('Atual 2021 1'!$Z$5:$Z$857),0))</f>
        <v>600</v>
      </c>
      <c r="K456" s="54">
        <f>INDEX('Antigo 2020 2'!K$5:K$857,MATCH($A456,('Atual 2021 1'!$Z$5:$Z$857),0))</f>
        <v>1500</v>
      </c>
      <c r="L456" s="50">
        <f>INDEX('Atual 2021 1'!L$5:L$857,MATCH($A456,('Atual 2021 1'!$Z$5:$Z$857),0))</f>
        <v>400</v>
      </c>
      <c r="M456" s="54">
        <f>INDEX('Antigo 2020 2'!L$5:L$857,MATCH($A456,('Atual 2021 1'!$Z$5:$Z$857),0))</f>
        <v>1500</v>
      </c>
      <c r="N456" s="50">
        <f>INDEX('Atual 2021 1'!M$5:M$857,MATCH($A456,('Atual 2021 1'!$Z$5:$Z$857),0))</f>
        <v>400</v>
      </c>
      <c r="O456" s="54">
        <f>INDEX('Antigo 2020 2'!M$5:M$857,MATCH($A456,('Atual 2021 1'!$Z$5:$Z$857),0))</f>
        <v>800</v>
      </c>
      <c r="P456" s="50">
        <f>INDEX('Atual 2021 1'!N$5:N$857,MATCH($A456,('Atual 2021 1'!$Z$5:$Z$857),0))</f>
        <v>200</v>
      </c>
      <c r="Q456" s="54">
        <f>INDEX('Antigo 2020 2'!N$5:N$857,MATCH($A456,('Atual 2021 1'!$Z$5:$Z$857),0))</f>
        <v>500</v>
      </c>
      <c r="R456" s="50" t="str">
        <f>INDEX('Atual 2021 1'!O$5:O$857,MATCH($A456,('Atual 2021 1'!$Z$5:$Z$857),0))</f>
        <v>Não</v>
      </c>
      <c r="S456" s="54" t="str">
        <f>INDEX('Antigo 2020 2'!O$5:O$857,MATCH($A456,('Atual 2021 1'!$Z$5:$Z$857),0))</f>
        <v>Sim</v>
      </c>
      <c r="T456" s="53" t="e">
        <f>INDEX('Atual 2021 1'!P$5:P$857,MATCH($A456,('Atual 2021 1'!$Z$5:$Z$857),0))</f>
        <v>#DIV/0!</v>
      </c>
      <c r="U456" s="55">
        <f>INDEX('Antigo 2020 2'!P$5:P$857,MATCH($A456,('Atual 2021 1'!$Z$5:$Z$857),0))</f>
        <v>4.7089653483716968E-3</v>
      </c>
    </row>
    <row r="457" spans="1:21">
      <c r="A457" s="16">
        <v>454</v>
      </c>
      <c r="B457" s="51">
        <f>INDEX('Atual 2021 1'!X$5:X$857,MATCH($A457,('Atual 2021 1'!$Z$5:$Z$857),0))</f>
        <v>0</v>
      </c>
      <c r="C457" s="57" t="str">
        <f>INDEX('Atual 2021 1'!A$5:A$857,MATCH($A457,('Atual 2021 1'!$Z$5:$Z$857),0))</f>
        <v>Manhuaçu</v>
      </c>
      <c r="D457" s="50">
        <f>INDEX('Atual 2021 1'!H$5:H$857,MATCH($A457,('Atual 2021 1'!$Z$5:$Z$857),0))</f>
        <v>4000</v>
      </c>
      <c r="E457" s="54">
        <f>INDEX('Antigo 2020 2'!H$5:H$857,MATCH($A457,('Atual 2021 1'!$Z$5:$Z$857),0))</f>
        <v>4000</v>
      </c>
      <c r="F457" s="50">
        <f>INDEX('Atual 2021 1'!I$5:I$857,MATCH($A457,('Atual 2021 1'!$Z$5:$Z$857),0))</f>
        <v>468</v>
      </c>
      <c r="G457" s="54">
        <f>INDEX('Antigo 2020 2'!I$5:I$857,MATCH($A457,('Atual 2021 1'!$Z$5:$Z$857),0))</f>
        <v>867</v>
      </c>
      <c r="H457" s="50">
        <f>INDEX('Atual 2021 1'!J$5:J$857,MATCH($A457,('Atual 2021 1'!$Z$5:$Z$857),0))</f>
        <v>0</v>
      </c>
      <c r="I457" s="54">
        <f>INDEX('Antigo 2020 2'!J$5:J$857,MATCH($A457,('Atual 2021 1'!$Z$5:$Z$857),0))</f>
        <v>0</v>
      </c>
      <c r="J457" s="50">
        <f>INDEX('Atual 2021 1'!K$5:K$857,MATCH($A457,('Atual 2021 1'!$Z$5:$Z$857),0))</f>
        <v>150</v>
      </c>
      <c r="K457" s="54">
        <f>INDEX('Antigo 2020 2'!K$5:K$857,MATCH($A457,('Atual 2021 1'!$Z$5:$Z$857),0))</f>
        <v>0</v>
      </c>
      <c r="L457" s="50">
        <f>INDEX('Atual 2021 1'!L$5:L$857,MATCH($A457,('Atual 2021 1'!$Z$5:$Z$857),0))</f>
        <v>0</v>
      </c>
      <c r="M457" s="54">
        <f>INDEX('Antigo 2020 2'!L$5:L$857,MATCH($A457,('Atual 2021 1'!$Z$5:$Z$857),0))</f>
        <v>0</v>
      </c>
      <c r="N457" s="50">
        <f>INDEX('Atual 2021 1'!M$5:M$857,MATCH($A457,('Atual 2021 1'!$Z$5:$Z$857),0))</f>
        <v>0</v>
      </c>
      <c r="O457" s="54">
        <f>INDEX('Antigo 2020 2'!M$5:M$857,MATCH($A457,('Atual 2021 1'!$Z$5:$Z$857),0))</f>
        <v>0</v>
      </c>
      <c r="P457" s="50">
        <f>INDEX('Atual 2021 1'!N$5:N$857,MATCH($A457,('Atual 2021 1'!$Z$5:$Z$857),0))</f>
        <v>202</v>
      </c>
      <c r="Q457" s="54">
        <f>INDEX('Antigo 2020 2'!N$5:N$857,MATCH($A457,('Atual 2021 1'!$Z$5:$Z$857),0))</f>
        <v>152</v>
      </c>
      <c r="R457" s="50" t="str">
        <f>INDEX('Atual 2021 1'!O$5:O$857,MATCH($A457,('Atual 2021 1'!$Z$5:$Z$857),0))</f>
        <v>Sim</v>
      </c>
      <c r="S457" s="54" t="str">
        <f>INDEX('Antigo 2020 2'!O$5:O$857,MATCH($A457,('Atual 2021 1'!$Z$5:$Z$857),0))</f>
        <v>Sim</v>
      </c>
      <c r="T457" s="53" t="e">
        <f>INDEX('Atual 2021 1'!P$5:P$857,MATCH($A457,('Atual 2021 1'!$Z$5:$Z$857),0))</f>
        <v>#DIV/0!</v>
      </c>
      <c r="U457" s="55">
        <f>INDEX('Antigo 2020 2'!P$5:P$857,MATCH($A457,('Atual 2021 1'!$Z$5:$Z$857),0))</f>
        <v>2.3220987246922384E-3</v>
      </c>
    </row>
    <row r="458" spans="1:21">
      <c r="A458" s="16">
        <v>455</v>
      </c>
      <c r="B458" s="51">
        <f>INDEX('Atual 2021 1'!X$5:X$857,MATCH($A458,('Atual 2021 1'!$Z$5:$Z$857),0))</f>
        <v>0</v>
      </c>
      <c r="C458" s="57" t="str">
        <f>INDEX('Atual 2021 1'!A$5:A$857,MATCH($A458,('Atual 2021 1'!$Z$5:$Z$857),0))</f>
        <v>Manhumirim</v>
      </c>
      <c r="D458" s="50">
        <f>INDEX('Atual 2021 1'!H$5:H$857,MATCH($A458,('Atual 2021 1'!$Z$5:$Z$857),0))</f>
        <v>2000</v>
      </c>
      <c r="E458" s="54">
        <f>INDEX('Antigo 2020 2'!H$5:H$857,MATCH($A458,('Atual 2021 1'!$Z$5:$Z$857),0))</f>
        <v>2000</v>
      </c>
      <c r="F458" s="50">
        <f>INDEX('Atual 2021 1'!I$5:I$857,MATCH($A458,('Atual 2021 1'!$Z$5:$Z$857),0))</f>
        <v>77</v>
      </c>
      <c r="G458" s="54">
        <f>INDEX('Antigo 2020 2'!I$5:I$857,MATCH($A458,('Atual 2021 1'!$Z$5:$Z$857),0))</f>
        <v>311</v>
      </c>
      <c r="H458" s="50">
        <f>INDEX('Atual 2021 1'!J$5:J$857,MATCH($A458,('Atual 2021 1'!$Z$5:$Z$857),0))</f>
        <v>0</v>
      </c>
      <c r="I458" s="54">
        <f>INDEX('Antigo 2020 2'!J$5:J$857,MATCH($A458,('Atual 2021 1'!$Z$5:$Z$857),0))</f>
        <v>0</v>
      </c>
      <c r="J458" s="50">
        <f>INDEX('Atual 2021 1'!K$5:K$857,MATCH($A458,('Atual 2021 1'!$Z$5:$Z$857),0))</f>
        <v>200</v>
      </c>
      <c r="K458" s="54">
        <f>INDEX('Antigo 2020 2'!K$5:K$857,MATCH($A458,('Atual 2021 1'!$Z$5:$Z$857),0))</f>
        <v>100</v>
      </c>
      <c r="L458" s="50">
        <f>INDEX('Atual 2021 1'!L$5:L$857,MATCH($A458,('Atual 2021 1'!$Z$5:$Z$857),0))</f>
        <v>50</v>
      </c>
      <c r="M458" s="54">
        <f>INDEX('Antigo 2020 2'!L$5:L$857,MATCH($A458,('Atual 2021 1'!$Z$5:$Z$857),0))</f>
        <v>0</v>
      </c>
      <c r="N458" s="50">
        <f>INDEX('Atual 2021 1'!M$5:M$857,MATCH($A458,('Atual 2021 1'!$Z$5:$Z$857),0))</f>
        <v>0</v>
      </c>
      <c r="O458" s="54">
        <f>INDEX('Antigo 2020 2'!M$5:M$857,MATCH($A458,('Atual 2021 1'!$Z$5:$Z$857),0))</f>
        <v>0</v>
      </c>
      <c r="P458" s="50">
        <f>INDEX('Atual 2021 1'!N$5:N$857,MATCH($A458,('Atual 2021 1'!$Z$5:$Z$857),0))</f>
        <v>20</v>
      </c>
      <c r="Q458" s="54">
        <f>INDEX('Antigo 2020 2'!N$5:N$857,MATCH($A458,('Atual 2021 1'!$Z$5:$Z$857),0))</f>
        <v>18</v>
      </c>
      <c r="R458" s="50" t="str">
        <f>INDEX('Atual 2021 1'!O$5:O$857,MATCH($A458,('Atual 2021 1'!$Z$5:$Z$857),0))</f>
        <v>Sim</v>
      </c>
      <c r="S458" s="54" t="str">
        <f>INDEX('Antigo 2020 2'!O$5:O$857,MATCH($A458,('Atual 2021 1'!$Z$5:$Z$857),0))</f>
        <v>Sim</v>
      </c>
      <c r="T458" s="53" t="e">
        <f>INDEX('Atual 2021 1'!P$5:P$857,MATCH($A458,('Atual 2021 1'!$Z$5:$Z$857),0))</f>
        <v>#DIV/0!</v>
      </c>
      <c r="U458" s="55">
        <f>INDEX('Antigo 2020 2'!P$5:P$857,MATCH($A458,('Atual 2021 1'!$Z$5:$Z$857),0))</f>
        <v>1.0581166881317302E-3</v>
      </c>
    </row>
    <row r="459" spans="1:21">
      <c r="A459" s="16">
        <v>456</v>
      </c>
      <c r="B459" s="51">
        <f>INDEX('Atual 2021 1'!X$5:X$857,MATCH($A459,('Atual 2021 1'!$Z$5:$Z$857),0))</f>
        <v>0</v>
      </c>
      <c r="C459" s="57" t="str">
        <f>INDEX('Atual 2021 1'!A$5:A$857,MATCH($A459,('Atual 2021 1'!$Z$5:$Z$857),0))</f>
        <v>Mantena</v>
      </c>
      <c r="D459" s="50">
        <f>INDEX('Atual 2021 1'!H$5:H$857,MATCH($A459,('Atual 2021 1'!$Z$5:$Z$857),0))</f>
        <v>1500</v>
      </c>
      <c r="E459" s="54">
        <f>INDEX('Antigo 2020 2'!H$5:H$857,MATCH($A459,('Atual 2021 1'!$Z$5:$Z$857),0))</f>
        <v>1500</v>
      </c>
      <c r="F459" s="50">
        <f>INDEX('Atual 2021 1'!I$5:I$857,MATCH($A459,('Atual 2021 1'!$Z$5:$Z$857),0))</f>
        <v>111</v>
      </c>
      <c r="G459" s="54">
        <f>INDEX('Antigo 2020 2'!I$5:I$857,MATCH($A459,('Atual 2021 1'!$Z$5:$Z$857),0))</f>
        <v>319</v>
      </c>
      <c r="H459" s="50">
        <f>INDEX('Atual 2021 1'!J$5:J$857,MATCH($A459,('Atual 2021 1'!$Z$5:$Z$857),0))</f>
        <v>0</v>
      </c>
      <c r="I459" s="54">
        <f>INDEX('Antigo 2020 2'!J$5:J$857,MATCH($A459,('Atual 2021 1'!$Z$5:$Z$857),0))</f>
        <v>0</v>
      </c>
      <c r="J459" s="50">
        <f>INDEX('Atual 2021 1'!K$5:K$857,MATCH($A459,('Atual 2021 1'!$Z$5:$Z$857),0))</f>
        <v>120</v>
      </c>
      <c r="K459" s="54">
        <f>INDEX('Antigo 2020 2'!K$5:K$857,MATCH($A459,('Atual 2021 1'!$Z$5:$Z$857),0))</f>
        <v>150</v>
      </c>
      <c r="L459" s="50">
        <f>INDEX('Atual 2021 1'!L$5:L$857,MATCH($A459,('Atual 2021 1'!$Z$5:$Z$857),0))</f>
        <v>0</v>
      </c>
      <c r="M459" s="54">
        <f>INDEX('Antigo 2020 2'!L$5:L$857,MATCH($A459,('Atual 2021 1'!$Z$5:$Z$857),0))</f>
        <v>0</v>
      </c>
      <c r="N459" s="50">
        <f>INDEX('Atual 2021 1'!M$5:M$857,MATCH($A459,('Atual 2021 1'!$Z$5:$Z$857),0))</f>
        <v>0</v>
      </c>
      <c r="O459" s="54">
        <f>INDEX('Antigo 2020 2'!M$5:M$857,MATCH($A459,('Atual 2021 1'!$Z$5:$Z$857),0))</f>
        <v>0</v>
      </c>
      <c r="P459" s="50">
        <f>INDEX('Atual 2021 1'!N$5:N$857,MATCH($A459,('Atual 2021 1'!$Z$5:$Z$857),0))</f>
        <v>80</v>
      </c>
      <c r="Q459" s="54">
        <f>INDEX('Antigo 2020 2'!N$5:N$857,MATCH($A459,('Atual 2021 1'!$Z$5:$Z$857),0))</f>
        <v>80</v>
      </c>
      <c r="R459" s="50" t="str">
        <f>INDEX('Atual 2021 1'!O$5:O$857,MATCH($A459,('Atual 2021 1'!$Z$5:$Z$857),0))</f>
        <v>Sim</v>
      </c>
      <c r="S459" s="54" t="str">
        <f>INDEX('Antigo 2020 2'!O$5:O$857,MATCH($A459,('Atual 2021 1'!$Z$5:$Z$857),0))</f>
        <v>Sim</v>
      </c>
      <c r="T459" s="53" t="e">
        <f>INDEX('Atual 2021 1'!P$5:P$857,MATCH($A459,('Atual 2021 1'!$Z$5:$Z$857),0))</f>
        <v>#DIV/0!</v>
      </c>
      <c r="U459" s="55">
        <f>INDEX('Antigo 2020 2'!P$5:P$857,MATCH($A459,('Atual 2021 1'!$Z$5:$Z$857),0))</f>
        <v>1.2234474268061053E-3</v>
      </c>
    </row>
    <row r="460" spans="1:21">
      <c r="A460" s="16">
        <v>457</v>
      </c>
      <c r="B460" s="51">
        <f>INDEX('Atual 2021 1'!X$5:X$857,MATCH($A460,('Atual 2021 1'!$Z$5:$Z$857),0))</f>
        <v>0</v>
      </c>
      <c r="C460" s="57" t="str">
        <f>INDEX('Atual 2021 1'!A$5:A$857,MATCH($A460,('Atual 2021 1'!$Z$5:$Z$857),0))</f>
        <v>Mar de Espanha</v>
      </c>
      <c r="D460" s="50">
        <f>INDEX('Atual 2021 1'!H$5:H$857,MATCH($A460,('Atual 2021 1'!$Z$5:$Z$857),0))</f>
        <v>400</v>
      </c>
      <c r="E460" s="54">
        <f>INDEX('Antigo 2020 2'!H$5:H$857,MATCH($A460,('Atual 2021 1'!$Z$5:$Z$857),0))</f>
        <v>400</v>
      </c>
      <c r="F460" s="50">
        <f>INDEX('Atual 2021 1'!I$5:I$857,MATCH($A460,('Atual 2021 1'!$Z$5:$Z$857),0))</f>
        <v>132</v>
      </c>
      <c r="G460" s="54">
        <f>INDEX('Antigo 2020 2'!I$5:I$857,MATCH($A460,('Atual 2021 1'!$Z$5:$Z$857),0))</f>
        <v>240</v>
      </c>
      <c r="H460" s="50">
        <f>INDEX('Atual 2021 1'!J$5:J$857,MATCH($A460,('Atual 2021 1'!$Z$5:$Z$857),0))</f>
        <v>52</v>
      </c>
      <c r="I460" s="54">
        <f>INDEX('Antigo 2020 2'!J$5:J$857,MATCH($A460,('Atual 2021 1'!$Z$5:$Z$857),0))</f>
        <v>100</v>
      </c>
      <c r="J460" s="50">
        <f>INDEX('Atual 2021 1'!K$5:K$857,MATCH($A460,('Atual 2021 1'!$Z$5:$Z$857),0))</f>
        <v>105</v>
      </c>
      <c r="K460" s="54">
        <f>INDEX('Antigo 2020 2'!K$5:K$857,MATCH($A460,('Atual 2021 1'!$Z$5:$Z$857),0))</f>
        <v>0</v>
      </c>
      <c r="L460" s="50">
        <f>INDEX('Atual 2021 1'!L$5:L$857,MATCH($A460,('Atual 2021 1'!$Z$5:$Z$857),0))</f>
        <v>0</v>
      </c>
      <c r="M460" s="54">
        <f>INDEX('Antigo 2020 2'!L$5:L$857,MATCH($A460,('Atual 2021 1'!$Z$5:$Z$857),0))</f>
        <v>0</v>
      </c>
      <c r="N460" s="50">
        <f>INDEX('Atual 2021 1'!M$5:M$857,MATCH($A460,('Atual 2021 1'!$Z$5:$Z$857),0))</f>
        <v>30</v>
      </c>
      <c r="O460" s="54">
        <f>INDEX('Antigo 2020 2'!M$5:M$857,MATCH($A460,('Atual 2021 1'!$Z$5:$Z$857),0))</f>
        <v>50</v>
      </c>
      <c r="P460" s="50">
        <f>INDEX('Atual 2021 1'!N$5:N$857,MATCH($A460,('Atual 2021 1'!$Z$5:$Z$857),0))</f>
        <v>10</v>
      </c>
      <c r="Q460" s="54">
        <f>INDEX('Antigo 2020 2'!N$5:N$857,MATCH($A460,('Atual 2021 1'!$Z$5:$Z$857),0))</f>
        <v>10</v>
      </c>
      <c r="R460" s="50" t="str">
        <f>INDEX('Atual 2021 1'!O$5:O$857,MATCH($A460,('Atual 2021 1'!$Z$5:$Z$857),0))</f>
        <v>Sim</v>
      </c>
      <c r="S460" s="54" t="str">
        <f>INDEX('Antigo 2020 2'!O$5:O$857,MATCH($A460,('Atual 2021 1'!$Z$5:$Z$857),0))</f>
        <v>Sim</v>
      </c>
      <c r="T460" s="53" t="e">
        <f>INDEX('Atual 2021 1'!P$5:P$857,MATCH($A460,('Atual 2021 1'!$Z$5:$Z$857),0))</f>
        <v>#DIV/0!</v>
      </c>
      <c r="U460" s="55">
        <f>INDEX('Antigo 2020 2'!P$5:P$857,MATCH($A460,('Atual 2021 1'!$Z$5:$Z$857),0))</f>
        <v>8.2981997089034759E-4</v>
      </c>
    </row>
    <row r="461" spans="1:21">
      <c r="A461" s="16">
        <v>458</v>
      </c>
      <c r="B461" s="51">
        <f>INDEX('Atual 2021 1'!X$5:X$857,MATCH($A461,('Atual 2021 1'!$Z$5:$Z$857),0))</f>
        <v>0</v>
      </c>
      <c r="C461" s="57" t="str">
        <f>INDEX('Atual 2021 1'!A$5:A$857,MATCH($A461,('Atual 2021 1'!$Z$5:$Z$857),0))</f>
        <v>Maravilhas</v>
      </c>
      <c r="D461" s="50">
        <f>INDEX('Atual 2021 1'!H$5:H$857,MATCH($A461,('Atual 2021 1'!$Z$5:$Z$857),0))</f>
        <v>400</v>
      </c>
      <c r="E461" s="54">
        <f>INDEX('Antigo 2020 2'!H$5:H$857,MATCH($A461,('Atual 2021 1'!$Z$5:$Z$857),0))</f>
        <v>400</v>
      </c>
      <c r="F461" s="50">
        <f>INDEX('Atual 2021 1'!I$5:I$857,MATCH($A461,('Atual 2021 1'!$Z$5:$Z$857),0))</f>
        <v>19</v>
      </c>
      <c r="G461" s="54">
        <f>INDEX('Antigo 2020 2'!I$5:I$857,MATCH($A461,('Atual 2021 1'!$Z$5:$Z$857),0))</f>
        <v>59</v>
      </c>
      <c r="H461" s="50">
        <f>INDEX('Atual 2021 1'!J$5:J$857,MATCH($A461,('Atual 2021 1'!$Z$5:$Z$857),0))</f>
        <v>0</v>
      </c>
      <c r="I461" s="54">
        <f>INDEX('Antigo 2020 2'!J$5:J$857,MATCH($A461,('Atual 2021 1'!$Z$5:$Z$857),0))</f>
        <v>0</v>
      </c>
      <c r="J461" s="50">
        <f>INDEX('Atual 2021 1'!K$5:K$857,MATCH($A461,('Atual 2021 1'!$Z$5:$Z$857),0))</f>
        <v>400</v>
      </c>
      <c r="K461" s="54">
        <f>INDEX('Antigo 2020 2'!K$5:K$857,MATCH($A461,('Atual 2021 1'!$Z$5:$Z$857),0))</f>
        <v>400</v>
      </c>
      <c r="L461" s="50">
        <f>INDEX('Atual 2021 1'!L$5:L$857,MATCH($A461,('Atual 2021 1'!$Z$5:$Z$857),0))</f>
        <v>28</v>
      </c>
      <c r="M461" s="54">
        <f>INDEX('Antigo 2020 2'!L$5:L$857,MATCH($A461,('Atual 2021 1'!$Z$5:$Z$857),0))</f>
        <v>25</v>
      </c>
      <c r="N461" s="50">
        <f>INDEX('Atual 2021 1'!M$5:M$857,MATCH($A461,('Atual 2021 1'!$Z$5:$Z$857),0))</f>
        <v>110</v>
      </c>
      <c r="O461" s="54">
        <f>INDEX('Antigo 2020 2'!M$5:M$857,MATCH($A461,('Atual 2021 1'!$Z$5:$Z$857),0))</f>
        <v>150</v>
      </c>
      <c r="P461" s="50">
        <f>INDEX('Atual 2021 1'!N$5:N$857,MATCH($A461,('Atual 2021 1'!$Z$5:$Z$857),0))</f>
        <v>115</v>
      </c>
      <c r="Q461" s="54">
        <f>INDEX('Antigo 2020 2'!N$5:N$857,MATCH($A461,('Atual 2021 1'!$Z$5:$Z$857),0))</f>
        <v>110</v>
      </c>
      <c r="R461" s="50" t="str">
        <f>INDEX('Atual 2021 1'!O$5:O$857,MATCH($A461,('Atual 2021 1'!$Z$5:$Z$857),0))</f>
        <v>Não</v>
      </c>
      <c r="S461" s="54" t="str">
        <f>INDEX('Antigo 2020 2'!O$5:O$857,MATCH($A461,('Atual 2021 1'!$Z$5:$Z$857),0))</f>
        <v>Não</v>
      </c>
      <c r="T461" s="53" t="e">
        <f>INDEX('Atual 2021 1'!P$5:P$857,MATCH($A461,('Atual 2021 1'!$Z$5:$Z$857),0))</f>
        <v>#DIV/0!</v>
      </c>
      <c r="U461" s="55">
        <f>INDEX('Antigo 2020 2'!P$5:P$857,MATCH($A461,('Atual 2021 1'!$Z$5:$Z$857),0))</f>
        <v>9.7469520261346174E-4</v>
      </c>
    </row>
    <row r="462" spans="1:21">
      <c r="A462" s="16">
        <v>459</v>
      </c>
      <c r="B462" s="51">
        <f>INDEX('Atual 2021 1'!X$5:X$857,MATCH($A462,('Atual 2021 1'!$Z$5:$Z$857),0))</f>
        <v>0</v>
      </c>
      <c r="C462" s="57" t="str">
        <f>INDEX('Atual 2021 1'!A$5:A$857,MATCH($A462,('Atual 2021 1'!$Z$5:$Z$857),0))</f>
        <v>Maria da Fé</v>
      </c>
      <c r="D462" s="50">
        <f>INDEX('Atual 2021 1'!H$5:H$857,MATCH($A462,('Atual 2021 1'!$Z$5:$Z$857),0))</f>
        <v>95</v>
      </c>
      <c r="E462" s="54">
        <f>INDEX('Antigo 2020 2'!H$5:H$857,MATCH($A462,('Atual 2021 1'!$Z$5:$Z$857),0))</f>
        <v>760</v>
      </c>
      <c r="F462" s="50">
        <f>INDEX('Atual 2021 1'!I$5:I$857,MATCH($A462,('Atual 2021 1'!$Z$5:$Z$857),0))</f>
        <v>16</v>
      </c>
      <c r="G462" s="54">
        <f>INDEX('Antigo 2020 2'!I$5:I$857,MATCH($A462,('Atual 2021 1'!$Z$5:$Z$857),0))</f>
        <v>117</v>
      </c>
      <c r="H462" s="50">
        <f>INDEX('Atual 2021 1'!J$5:J$857,MATCH($A462,('Atual 2021 1'!$Z$5:$Z$857),0))</f>
        <v>0</v>
      </c>
      <c r="I462" s="54">
        <f>INDEX('Antigo 2020 2'!J$5:J$857,MATCH($A462,('Atual 2021 1'!$Z$5:$Z$857),0))</f>
        <v>0</v>
      </c>
      <c r="J462" s="50">
        <f>INDEX('Atual 2021 1'!K$5:K$857,MATCH($A462,('Atual 2021 1'!$Z$5:$Z$857),0))</f>
        <v>0</v>
      </c>
      <c r="K462" s="54">
        <f>INDEX('Antigo 2020 2'!K$5:K$857,MATCH($A462,('Atual 2021 1'!$Z$5:$Z$857),0))</f>
        <v>23</v>
      </c>
      <c r="L462" s="50">
        <f>INDEX('Atual 2021 1'!L$5:L$857,MATCH($A462,('Atual 2021 1'!$Z$5:$Z$857),0))</f>
        <v>0</v>
      </c>
      <c r="M462" s="54">
        <f>INDEX('Antigo 2020 2'!L$5:L$857,MATCH($A462,('Atual 2021 1'!$Z$5:$Z$857),0))</f>
        <v>0</v>
      </c>
      <c r="N462" s="50">
        <f>INDEX('Atual 2021 1'!M$5:M$857,MATCH($A462,('Atual 2021 1'!$Z$5:$Z$857),0))</f>
        <v>0</v>
      </c>
      <c r="O462" s="54">
        <f>INDEX('Antigo 2020 2'!M$5:M$857,MATCH($A462,('Atual 2021 1'!$Z$5:$Z$857),0))</f>
        <v>19</v>
      </c>
      <c r="P462" s="50">
        <f>INDEX('Atual 2021 1'!N$5:N$857,MATCH($A462,('Atual 2021 1'!$Z$5:$Z$857),0))</f>
        <v>0</v>
      </c>
      <c r="Q462" s="54">
        <f>INDEX('Antigo 2020 2'!N$5:N$857,MATCH($A462,('Atual 2021 1'!$Z$5:$Z$857),0))</f>
        <v>16</v>
      </c>
      <c r="R462" s="50" t="str">
        <f>INDEX('Atual 2021 1'!O$5:O$857,MATCH($A462,('Atual 2021 1'!$Z$5:$Z$857),0))</f>
        <v>Não</v>
      </c>
      <c r="S462" s="54" t="str">
        <f>INDEX('Antigo 2020 2'!O$5:O$857,MATCH($A462,('Atual 2021 1'!$Z$5:$Z$857),0))</f>
        <v>Sim</v>
      </c>
      <c r="T462" s="53" t="e">
        <f>INDEX('Atual 2021 1'!P$5:P$857,MATCH($A462,('Atual 2021 1'!$Z$5:$Z$857),0))</f>
        <v>#DIV/0!</v>
      </c>
      <c r="U462" s="55">
        <f>INDEX('Antigo 2020 2'!P$5:P$857,MATCH($A462,('Atual 2021 1'!$Z$5:$Z$857),0))</f>
        <v>5.9669964430181298E-4</v>
      </c>
    </row>
    <row r="463" spans="1:21">
      <c r="A463" s="16">
        <v>460</v>
      </c>
      <c r="B463" s="51">
        <f>INDEX('Atual 2021 1'!X$5:X$857,MATCH($A463,('Atual 2021 1'!$Z$5:$Z$857),0))</f>
        <v>0</v>
      </c>
      <c r="C463" s="57" t="str">
        <f>INDEX('Atual 2021 1'!A$5:A$857,MATCH($A463,('Atual 2021 1'!$Z$5:$Z$857),0))</f>
        <v>Mariana</v>
      </c>
      <c r="D463" s="50">
        <f>INDEX('Atual 2021 1'!H$5:H$857,MATCH($A463,('Atual 2021 1'!$Z$5:$Z$857),0))</f>
        <v>1388</v>
      </c>
      <c r="E463" s="54">
        <f>INDEX('Antigo 2020 2'!H$5:H$857,MATCH($A463,('Atual 2021 1'!$Z$5:$Z$857),0))</f>
        <v>1366</v>
      </c>
      <c r="F463" s="50">
        <f>INDEX('Atual 2021 1'!I$5:I$857,MATCH($A463,('Atual 2021 1'!$Z$5:$Z$857),0))</f>
        <v>0</v>
      </c>
      <c r="G463" s="54">
        <f>INDEX('Antigo 2020 2'!I$5:I$857,MATCH($A463,('Atual 2021 1'!$Z$5:$Z$857),0))</f>
        <v>31</v>
      </c>
      <c r="H463" s="50">
        <f>INDEX('Atual 2021 1'!J$5:J$857,MATCH($A463,('Atual 2021 1'!$Z$5:$Z$857),0))</f>
        <v>321</v>
      </c>
      <c r="I463" s="54">
        <f>INDEX('Antigo 2020 2'!J$5:J$857,MATCH($A463,('Atual 2021 1'!$Z$5:$Z$857),0))</f>
        <v>421</v>
      </c>
      <c r="J463" s="50">
        <f>INDEX('Atual 2021 1'!K$5:K$857,MATCH($A463,('Atual 2021 1'!$Z$5:$Z$857),0))</f>
        <v>194</v>
      </c>
      <c r="K463" s="54">
        <f>INDEX('Antigo 2020 2'!K$5:K$857,MATCH($A463,('Atual 2021 1'!$Z$5:$Z$857),0))</f>
        <v>792</v>
      </c>
      <c r="L463" s="50">
        <f>INDEX('Atual 2021 1'!L$5:L$857,MATCH($A463,('Atual 2021 1'!$Z$5:$Z$857),0))</f>
        <v>77</v>
      </c>
      <c r="M463" s="54">
        <f>INDEX('Antigo 2020 2'!L$5:L$857,MATCH($A463,('Atual 2021 1'!$Z$5:$Z$857),0))</f>
        <v>475</v>
      </c>
      <c r="N463" s="50">
        <f>INDEX('Atual 2021 1'!M$5:M$857,MATCH($A463,('Atual 2021 1'!$Z$5:$Z$857),0))</f>
        <v>34</v>
      </c>
      <c r="O463" s="54">
        <f>INDEX('Antigo 2020 2'!M$5:M$857,MATCH($A463,('Atual 2021 1'!$Z$5:$Z$857),0))</f>
        <v>328</v>
      </c>
      <c r="P463" s="50">
        <f>INDEX('Atual 2021 1'!N$5:N$857,MATCH($A463,('Atual 2021 1'!$Z$5:$Z$857),0))</f>
        <v>68</v>
      </c>
      <c r="Q463" s="54">
        <f>INDEX('Antigo 2020 2'!N$5:N$857,MATCH($A463,('Atual 2021 1'!$Z$5:$Z$857),0))</f>
        <v>118</v>
      </c>
      <c r="R463" s="50" t="str">
        <f>INDEX('Atual 2021 1'!O$5:O$857,MATCH($A463,('Atual 2021 1'!$Z$5:$Z$857),0))</f>
        <v>Sim</v>
      </c>
      <c r="S463" s="54" t="str">
        <f>INDEX('Antigo 2020 2'!O$5:O$857,MATCH($A463,('Atual 2021 1'!$Z$5:$Z$857),0))</f>
        <v>Sim</v>
      </c>
      <c r="T463" s="53" t="e">
        <f>INDEX('Atual 2021 1'!P$5:P$857,MATCH($A463,('Atual 2021 1'!$Z$5:$Z$857),0))</f>
        <v>#DIV/0!</v>
      </c>
      <c r="U463" s="55">
        <f>INDEX('Antigo 2020 2'!P$5:P$857,MATCH($A463,('Atual 2021 1'!$Z$5:$Z$857),0))</f>
        <v>1.4591495392582536E-3</v>
      </c>
    </row>
    <row r="464" spans="1:21">
      <c r="A464" s="16">
        <v>461</v>
      </c>
      <c r="B464" s="51">
        <f>INDEX('Atual 2021 1'!X$5:X$857,MATCH($A464,('Atual 2021 1'!$Z$5:$Z$857),0))</f>
        <v>0</v>
      </c>
      <c r="C464" s="57" t="str">
        <f>INDEX('Atual 2021 1'!A$5:A$857,MATCH($A464,('Atual 2021 1'!$Z$5:$Z$857),0))</f>
        <v>Marilac</v>
      </c>
      <c r="D464" s="50">
        <f>INDEX('Atual 2021 1'!H$5:H$857,MATCH($A464,('Atual 2021 1'!$Z$5:$Z$857),0))</f>
        <v>0</v>
      </c>
      <c r="E464" s="54">
        <f>INDEX('Antigo 2020 2'!H$5:H$857,MATCH($A464,('Atual 2021 1'!$Z$5:$Z$857),0))</f>
        <v>0</v>
      </c>
      <c r="F464" s="50">
        <f>INDEX('Atual 2021 1'!I$5:I$857,MATCH($A464,('Atual 2021 1'!$Z$5:$Z$857),0))</f>
        <v>0</v>
      </c>
      <c r="G464" s="54">
        <f>INDEX('Antigo 2020 2'!I$5:I$857,MATCH($A464,('Atual 2021 1'!$Z$5:$Z$857),0))</f>
        <v>1</v>
      </c>
      <c r="H464" s="50">
        <f>INDEX('Atual 2021 1'!J$5:J$857,MATCH($A464,('Atual 2021 1'!$Z$5:$Z$857),0))</f>
        <v>0</v>
      </c>
      <c r="I464" s="54">
        <f>INDEX('Antigo 2020 2'!J$5:J$857,MATCH($A464,('Atual 2021 1'!$Z$5:$Z$857),0))</f>
        <v>0</v>
      </c>
      <c r="J464" s="50">
        <f>INDEX('Atual 2021 1'!K$5:K$857,MATCH($A464,('Atual 2021 1'!$Z$5:$Z$857),0))</f>
        <v>0</v>
      </c>
      <c r="K464" s="54">
        <f>INDEX('Antigo 2020 2'!K$5:K$857,MATCH($A464,('Atual 2021 1'!$Z$5:$Z$857),0))</f>
        <v>0</v>
      </c>
      <c r="L464" s="50">
        <f>INDEX('Atual 2021 1'!L$5:L$857,MATCH($A464,('Atual 2021 1'!$Z$5:$Z$857),0))</f>
        <v>0</v>
      </c>
      <c r="M464" s="54">
        <f>INDEX('Antigo 2020 2'!L$5:L$857,MATCH($A464,('Atual 2021 1'!$Z$5:$Z$857),0))</f>
        <v>0</v>
      </c>
      <c r="N464" s="50">
        <f>INDEX('Atual 2021 1'!M$5:M$857,MATCH($A464,('Atual 2021 1'!$Z$5:$Z$857),0))</f>
        <v>0</v>
      </c>
      <c r="O464" s="54">
        <f>INDEX('Antigo 2020 2'!M$5:M$857,MATCH($A464,('Atual 2021 1'!$Z$5:$Z$857),0))</f>
        <v>0</v>
      </c>
      <c r="P464" s="50">
        <f>INDEX('Atual 2021 1'!N$5:N$857,MATCH($A464,('Atual 2021 1'!$Z$5:$Z$857),0))</f>
        <v>0</v>
      </c>
      <c r="Q464" s="54">
        <f>INDEX('Antigo 2020 2'!N$5:N$857,MATCH($A464,('Atual 2021 1'!$Z$5:$Z$857),0))</f>
        <v>0</v>
      </c>
      <c r="R464" s="50" t="str">
        <f>INDEX('Atual 2021 1'!O$5:O$857,MATCH($A464,('Atual 2021 1'!$Z$5:$Z$857),0))</f>
        <v>Não</v>
      </c>
      <c r="S464" s="54" t="str">
        <f>INDEX('Antigo 2020 2'!O$5:O$857,MATCH($A464,('Atual 2021 1'!$Z$5:$Z$857),0))</f>
        <v>Não</v>
      </c>
      <c r="T464" s="53" t="e">
        <f>INDEX('Atual 2021 1'!P$5:P$857,MATCH($A464,('Atual 2021 1'!$Z$5:$Z$857),0))</f>
        <v>#DIV/0!</v>
      </c>
      <c r="U464" s="55">
        <f>INDEX('Antigo 2020 2'!P$5:P$857,MATCH($A464,('Atual 2021 1'!$Z$5:$Z$857),0))</f>
        <v>1.2649639174765079E-4</v>
      </c>
    </row>
    <row r="465" spans="1:21">
      <c r="A465" s="16">
        <v>462</v>
      </c>
      <c r="B465" s="51">
        <f>INDEX('Atual 2021 1'!X$5:X$857,MATCH($A465,('Atual 2021 1'!$Z$5:$Z$857),0))</f>
        <v>0</v>
      </c>
      <c r="C465" s="57" t="str">
        <f>INDEX('Atual 2021 1'!A$5:A$857,MATCH($A465,('Atual 2021 1'!$Z$5:$Z$857),0))</f>
        <v>Mário Campos</v>
      </c>
      <c r="D465" s="50">
        <f>INDEX('Atual 2021 1'!H$5:H$857,MATCH($A465,('Atual 2021 1'!$Z$5:$Z$857),0))</f>
        <v>62</v>
      </c>
      <c r="E465" s="54">
        <f>INDEX('Antigo 2020 2'!H$5:H$857,MATCH($A465,('Atual 2021 1'!$Z$5:$Z$857),0))</f>
        <v>186</v>
      </c>
      <c r="F465" s="50">
        <f>INDEX('Atual 2021 1'!I$5:I$857,MATCH($A465,('Atual 2021 1'!$Z$5:$Z$857),0))</f>
        <v>95</v>
      </c>
      <c r="G465" s="54">
        <f>INDEX('Antigo 2020 2'!I$5:I$857,MATCH($A465,('Atual 2021 1'!$Z$5:$Z$857),0))</f>
        <v>167</v>
      </c>
      <c r="H465" s="50">
        <f>INDEX('Atual 2021 1'!J$5:J$857,MATCH($A465,('Atual 2021 1'!$Z$5:$Z$857),0))</f>
        <v>0</v>
      </c>
      <c r="I465" s="54">
        <f>INDEX('Antigo 2020 2'!J$5:J$857,MATCH($A465,('Atual 2021 1'!$Z$5:$Z$857),0))</f>
        <v>0</v>
      </c>
      <c r="J465" s="50">
        <f>INDEX('Atual 2021 1'!K$5:K$857,MATCH($A465,('Atual 2021 1'!$Z$5:$Z$857),0))</f>
        <v>10</v>
      </c>
      <c r="K465" s="54">
        <f>INDEX('Antigo 2020 2'!K$5:K$857,MATCH($A465,('Atual 2021 1'!$Z$5:$Z$857),0))</f>
        <v>150</v>
      </c>
      <c r="L465" s="50">
        <f>INDEX('Atual 2021 1'!L$5:L$857,MATCH($A465,('Atual 2021 1'!$Z$5:$Z$857),0))</f>
        <v>0</v>
      </c>
      <c r="M465" s="54">
        <f>INDEX('Antigo 2020 2'!L$5:L$857,MATCH($A465,('Atual 2021 1'!$Z$5:$Z$857),0))</f>
        <v>0</v>
      </c>
      <c r="N465" s="50">
        <f>INDEX('Atual 2021 1'!M$5:M$857,MATCH($A465,('Atual 2021 1'!$Z$5:$Z$857),0))</f>
        <v>0</v>
      </c>
      <c r="O465" s="54">
        <f>INDEX('Antigo 2020 2'!M$5:M$857,MATCH($A465,('Atual 2021 1'!$Z$5:$Z$857),0))</f>
        <v>30</v>
      </c>
      <c r="P465" s="50">
        <f>INDEX('Atual 2021 1'!N$5:N$857,MATCH($A465,('Atual 2021 1'!$Z$5:$Z$857),0))</f>
        <v>0</v>
      </c>
      <c r="Q465" s="54">
        <f>INDEX('Antigo 2020 2'!N$5:N$857,MATCH($A465,('Atual 2021 1'!$Z$5:$Z$857),0))</f>
        <v>3</v>
      </c>
      <c r="R465" s="50" t="str">
        <f>INDEX('Atual 2021 1'!O$5:O$857,MATCH($A465,('Atual 2021 1'!$Z$5:$Z$857),0))</f>
        <v>Não</v>
      </c>
      <c r="S465" s="54" t="str">
        <f>INDEX('Antigo 2020 2'!O$5:O$857,MATCH($A465,('Atual 2021 1'!$Z$5:$Z$857),0))</f>
        <v>Não</v>
      </c>
      <c r="T465" s="53" t="e">
        <f>INDEX('Atual 2021 1'!P$5:P$857,MATCH($A465,('Atual 2021 1'!$Z$5:$Z$857),0))</f>
        <v>#DIV/0!</v>
      </c>
      <c r="U465" s="55">
        <f>INDEX('Antigo 2020 2'!P$5:P$857,MATCH($A465,('Atual 2021 1'!$Z$5:$Z$857),0))</f>
        <v>2.3465025795906254E-4</v>
      </c>
    </row>
    <row r="466" spans="1:21">
      <c r="A466" s="16">
        <v>463</v>
      </c>
      <c r="B466" s="51">
        <f>INDEX('Atual 2021 1'!X$5:X$857,MATCH($A466,('Atual 2021 1'!$Z$5:$Z$857),0))</f>
        <v>0</v>
      </c>
      <c r="C466" s="57" t="str">
        <f>INDEX('Atual 2021 1'!A$5:A$857,MATCH($A466,('Atual 2021 1'!$Z$5:$Z$857),0))</f>
        <v>Maripá de Minas</v>
      </c>
      <c r="D466" s="50">
        <f>INDEX('Atual 2021 1'!H$5:H$857,MATCH($A466,('Atual 2021 1'!$Z$5:$Z$857),0))</f>
        <v>214</v>
      </c>
      <c r="E466" s="54">
        <f>INDEX('Antigo 2020 2'!H$5:H$857,MATCH($A466,('Atual 2021 1'!$Z$5:$Z$857),0))</f>
        <v>214</v>
      </c>
      <c r="F466" s="50">
        <f>INDEX('Atual 2021 1'!I$5:I$857,MATCH($A466,('Atual 2021 1'!$Z$5:$Z$857),0))</f>
        <v>128</v>
      </c>
      <c r="G466" s="54">
        <f>INDEX('Antigo 2020 2'!I$5:I$857,MATCH($A466,('Atual 2021 1'!$Z$5:$Z$857),0))</f>
        <v>57</v>
      </c>
      <c r="H466" s="50">
        <f>INDEX('Atual 2021 1'!J$5:J$857,MATCH($A466,('Atual 2021 1'!$Z$5:$Z$857),0))</f>
        <v>0</v>
      </c>
      <c r="I466" s="54">
        <f>INDEX('Antigo 2020 2'!J$5:J$857,MATCH($A466,('Atual 2021 1'!$Z$5:$Z$857),0))</f>
        <v>0</v>
      </c>
      <c r="J466" s="50">
        <f>INDEX('Atual 2021 1'!K$5:K$857,MATCH($A466,('Atual 2021 1'!$Z$5:$Z$857),0))</f>
        <v>34</v>
      </c>
      <c r="K466" s="54">
        <f>INDEX('Antigo 2020 2'!K$5:K$857,MATCH($A466,('Atual 2021 1'!$Z$5:$Z$857),0))</f>
        <v>91</v>
      </c>
      <c r="L466" s="50">
        <f>INDEX('Atual 2021 1'!L$5:L$857,MATCH($A466,('Atual 2021 1'!$Z$5:$Z$857),0))</f>
        <v>0</v>
      </c>
      <c r="M466" s="54">
        <f>INDEX('Antigo 2020 2'!L$5:L$857,MATCH($A466,('Atual 2021 1'!$Z$5:$Z$857),0))</f>
        <v>0</v>
      </c>
      <c r="N466" s="50">
        <f>INDEX('Atual 2021 1'!M$5:M$857,MATCH($A466,('Atual 2021 1'!$Z$5:$Z$857),0))</f>
        <v>0</v>
      </c>
      <c r="O466" s="54">
        <f>INDEX('Antigo 2020 2'!M$5:M$857,MATCH($A466,('Atual 2021 1'!$Z$5:$Z$857),0))</f>
        <v>0</v>
      </c>
      <c r="P466" s="50">
        <f>INDEX('Atual 2021 1'!N$5:N$857,MATCH($A466,('Atual 2021 1'!$Z$5:$Z$857),0))</f>
        <v>10</v>
      </c>
      <c r="Q466" s="54">
        <f>INDEX('Antigo 2020 2'!N$5:N$857,MATCH($A466,('Atual 2021 1'!$Z$5:$Z$857),0))</f>
        <v>10</v>
      </c>
      <c r="R466" s="50" t="str">
        <f>INDEX('Atual 2021 1'!O$5:O$857,MATCH($A466,('Atual 2021 1'!$Z$5:$Z$857),0))</f>
        <v>Não</v>
      </c>
      <c r="S466" s="54" t="str">
        <f>INDEX('Antigo 2020 2'!O$5:O$857,MATCH($A466,('Atual 2021 1'!$Z$5:$Z$857),0))</f>
        <v>Não</v>
      </c>
      <c r="T466" s="53" t="e">
        <f>INDEX('Atual 2021 1'!P$5:P$857,MATCH($A466,('Atual 2021 1'!$Z$5:$Z$857),0))</f>
        <v>#DIV/0!</v>
      </c>
      <c r="U466" s="55">
        <f>INDEX('Antigo 2020 2'!P$5:P$857,MATCH($A466,('Atual 2021 1'!$Z$5:$Z$857),0))</f>
        <v>1.8824522143815999E-4</v>
      </c>
    </row>
    <row r="467" spans="1:21">
      <c r="A467" s="16">
        <v>464</v>
      </c>
      <c r="B467" s="51">
        <f>INDEX('Atual 2021 1'!X$5:X$857,MATCH($A467,('Atual 2021 1'!$Z$5:$Z$857),0))</f>
        <v>0</v>
      </c>
      <c r="C467" s="57" t="str">
        <f>INDEX('Atual 2021 1'!A$5:A$857,MATCH($A467,('Atual 2021 1'!$Z$5:$Z$857),0))</f>
        <v>Marliéria</v>
      </c>
      <c r="D467" s="50">
        <f>INDEX('Atual 2021 1'!H$5:H$857,MATCH($A467,('Atual 2021 1'!$Z$5:$Z$857),0))</f>
        <v>360</v>
      </c>
      <c r="E467" s="54">
        <f>INDEX('Antigo 2020 2'!H$5:H$857,MATCH($A467,('Atual 2021 1'!$Z$5:$Z$857),0))</f>
        <v>360</v>
      </c>
      <c r="F467" s="50">
        <f>INDEX('Atual 2021 1'!I$5:I$857,MATCH($A467,('Atual 2021 1'!$Z$5:$Z$857),0))</f>
        <v>78</v>
      </c>
      <c r="G467" s="54">
        <f>INDEX('Antigo 2020 2'!I$5:I$857,MATCH($A467,('Atual 2021 1'!$Z$5:$Z$857),0))</f>
        <v>157</v>
      </c>
      <c r="H467" s="50">
        <f>INDEX('Atual 2021 1'!J$5:J$857,MATCH($A467,('Atual 2021 1'!$Z$5:$Z$857),0))</f>
        <v>0</v>
      </c>
      <c r="I467" s="54">
        <f>INDEX('Antigo 2020 2'!J$5:J$857,MATCH($A467,('Atual 2021 1'!$Z$5:$Z$857),0))</f>
        <v>0</v>
      </c>
      <c r="J467" s="50">
        <f>INDEX('Atual 2021 1'!K$5:K$857,MATCH($A467,('Atual 2021 1'!$Z$5:$Z$857),0))</f>
        <v>93</v>
      </c>
      <c r="K467" s="54">
        <f>INDEX('Antigo 2020 2'!K$5:K$857,MATCH($A467,('Atual 2021 1'!$Z$5:$Z$857),0))</f>
        <v>360</v>
      </c>
      <c r="L467" s="50">
        <f>INDEX('Atual 2021 1'!L$5:L$857,MATCH($A467,('Atual 2021 1'!$Z$5:$Z$857),0))</f>
        <v>0</v>
      </c>
      <c r="M467" s="54">
        <f>INDEX('Antigo 2020 2'!L$5:L$857,MATCH($A467,('Atual 2021 1'!$Z$5:$Z$857),0))</f>
        <v>0</v>
      </c>
      <c r="N467" s="50">
        <f>INDEX('Atual 2021 1'!M$5:M$857,MATCH($A467,('Atual 2021 1'!$Z$5:$Z$857),0))</f>
        <v>0</v>
      </c>
      <c r="O467" s="54">
        <f>INDEX('Antigo 2020 2'!M$5:M$857,MATCH($A467,('Atual 2021 1'!$Z$5:$Z$857),0))</f>
        <v>0</v>
      </c>
      <c r="P467" s="50">
        <f>INDEX('Atual 2021 1'!N$5:N$857,MATCH($A467,('Atual 2021 1'!$Z$5:$Z$857),0))</f>
        <v>12</v>
      </c>
      <c r="Q467" s="54">
        <f>INDEX('Antigo 2020 2'!N$5:N$857,MATCH($A467,('Atual 2021 1'!$Z$5:$Z$857),0))</f>
        <v>21</v>
      </c>
      <c r="R467" s="50" t="str">
        <f>INDEX('Atual 2021 1'!O$5:O$857,MATCH($A467,('Atual 2021 1'!$Z$5:$Z$857),0))</f>
        <v>Sim</v>
      </c>
      <c r="S467" s="54" t="str">
        <f>INDEX('Antigo 2020 2'!O$5:O$857,MATCH($A467,('Atual 2021 1'!$Z$5:$Z$857),0))</f>
        <v>Sim</v>
      </c>
      <c r="T467" s="53" t="e">
        <f>INDEX('Atual 2021 1'!P$5:P$857,MATCH($A467,('Atual 2021 1'!$Z$5:$Z$857),0))</f>
        <v>#DIV/0!</v>
      </c>
      <c r="U467" s="55">
        <f>INDEX('Antigo 2020 2'!P$5:P$857,MATCH($A467,('Atual 2021 1'!$Z$5:$Z$857),0))</f>
        <v>4.9844122856265694E-4</v>
      </c>
    </row>
    <row r="468" spans="1:21">
      <c r="A468" s="16">
        <v>465</v>
      </c>
      <c r="B468" s="51">
        <f>INDEX('Atual 2021 1'!X$5:X$857,MATCH($A468,('Atual 2021 1'!$Z$5:$Z$857),0))</f>
        <v>0</v>
      </c>
      <c r="C468" s="57" t="str">
        <f>INDEX('Atual 2021 1'!A$5:A$857,MATCH($A468,('Atual 2021 1'!$Z$5:$Z$857),0))</f>
        <v>Marmelópolis</v>
      </c>
      <c r="D468" s="50">
        <f>INDEX('Atual 2021 1'!H$5:H$857,MATCH($A468,('Atual 2021 1'!$Z$5:$Z$857),0))</f>
        <v>826</v>
      </c>
      <c r="E468" s="54">
        <f>INDEX('Antigo 2020 2'!H$5:H$857,MATCH($A468,('Atual 2021 1'!$Z$5:$Z$857),0))</f>
        <v>806</v>
      </c>
      <c r="F468" s="50">
        <f>INDEX('Atual 2021 1'!I$5:I$857,MATCH($A468,('Atual 2021 1'!$Z$5:$Z$857),0))</f>
        <v>135</v>
      </c>
      <c r="G468" s="54">
        <f>INDEX('Antigo 2020 2'!I$5:I$857,MATCH($A468,('Atual 2021 1'!$Z$5:$Z$857),0))</f>
        <v>298</v>
      </c>
      <c r="H468" s="50">
        <f>INDEX('Atual 2021 1'!J$5:J$857,MATCH($A468,('Atual 2021 1'!$Z$5:$Z$857),0))</f>
        <v>0</v>
      </c>
      <c r="I468" s="54">
        <f>INDEX('Antigo 2020 2'!J$5:J$857,MATCH($A468,('Atual 2021 1'!$Z$5:$Z$857),0))</f>
        <v>0</v>
      </c>
      <c r="J468" s="50">
        <f>INDEX('Atual 2021 1'!K$5:K$857,MATCH($A468,('Atual 2021 1'!$Z$5:$Z$857),0))</f>
        <v>89</v>
      </c>
      <c r="K468" s="54">
        <f>INDEX('Antigo 2020 2'!K$5:K$857,MATCH($A468,('Atual 2021 1'!$Z$5:$Z$857),0))</f>
        <v>156</v>
      </c>
      <c r="L468" s="50">
        <f>INDEX('Atual 2021 1'!L$5:L$857,MATCH($A468,('Atual 2021 1'!$Z$5:$Z$857),0))</f>
        <v>0</v>
      </c>
      <c r="M468" s="54">
        <f>INDEX('Antigo 2020 2'!L$5:L$857,MATCH($A468,('Atual 2021 1'!$Z$5:$Z$857),0))</f>
        <v>0</v>
      </c>
      <c r="N468" s="50">
        <f>INDEX('Atual 2021 1'!M$5:M$857,MATCH($A468,('Atual 2021 1'!$Z$5:$Z$857),0))</f>
        <v>0</v>
      </c>
      <c r="O468" s="54">
        <f>INDEX('Antigo 2020 2'!M$5:M$857,MATCH($A468,('Atual 2021 1'!$Z$5:$Z$857),0))</f>
        <v>64</v>
      </c>
      <c r="P468" s="50">
        <f>INDEX('Atual 2021 1'!N$5:N$857,MATCH($A468,('Atual 2021 1'!$Z$5:$Z$857),0))</f>
        <v>6</v>
      </c>
      <c r="Q468" s="54">
        <f>INDEX('Antigo 2020 2'!N$5:N$857,MATCH($A468,('Atual 2021 1'!$Z$5:$Z$857),0))</f>
        <v>6</v>
      </c>
      <c r="R468" s="50" t="str">
        <f>INDEX('Atual 2021 1'!O$5:O$857,MATCH($A468,('Atual 2021 1'!$Z$5:$Z$857),0))</f>
        <v>Sim</v>
      </c>
      <c r="S468" s="54" t="str">
        <f>INDEX('Antigo 2020 2'!O$5:O$857,MATCH($A468,('Atual 2021 1'!$Z$5:$Z$857),0))</f>
        <v>Sim</v>
      </c>
      <c r="T468" s="53" t="e">
        <f>INDEX('Atual 2021 1'!P$5:P$857,MATCH($A468,('Atual 2021 1'!$Z$5:$Z$857),0))</f>
        <v>#DIV/0!</v>
      </c>
      <c r="U468" s="55">
        <f>INDEX('Antigo 2020 2'!P$5:P$857,MATCH($A468,('Atual 2021 1'!$Z$5:$Z$857),0))</f>
        <v>5.8467368366120357E-4</v>
      </c>
    </row>
    <row r="469" spans="1:21">
      <c r="A469" s="16">
        <v>466</v>
      </c>
      <c r="B469" s="51">
        <f>INDEX('Atual 2021 1'!X$5:X$857,MATCH($A469,('Atual 2021 1'!$Z$5:$Z$857),0))</f>
        <v>0</v>
      </c>
      <c r="C469" s="57" t="str">
        <f>INDEX('Atual 2021 1'!A$5:A$857,MATCH($A469,('Atual 2021 1'!$Z$5:$Z$857),0))</f>
        <v>Martinho Campos</v>
      </c>
      <c r="D469" s="50">
        <f>INDEX('Atual 2021 1'!H$5:H$857,MATCH($A469,('Atual 2021 1'!$Z$5:$Z$857),0))</f>
        <v>423</v>
      </c>
      <c r="E469" s="54">
        <f>INDEX('Antigo 2020 2'!H$5:H$857,MATCH($A469,('Atual 2021 1'!$Z$5:$Z$857),0))</f>
        <v>416</v>
      </c>
      <c r="F469" s="50">
        <f>INDEX('Atual 2021 1'!I$5:I$857,MATCH($A469,('Atual 2021 1'!$Z$5:$Z$857),0))</f>
        <v>16</v>
      </c>
      <c r="G469" s="54">
        <f>INDEX('Antigo 2020 2'!I$5:I$857,MATCH($A469,('Atual 2021 1'!$Z$5:$Z$857),0))</f>
        <v>18</v>
      </c>
      <c r="H469" s="50">
        <f>INDEX('Atual 2021 1'!J$5:J$857,MATCH($A469,('Atual 2021 1'!$Z$5:$Z$857),0))</f>
        <v>0</v>
      </c>
      <c r="I469" s="54">
        <f>INDEX('Antigo 2020 2'!J$5:J$857,MATCH($A469,('Atual 2021 1'!$Z$5:$Z$857),0))</f>
        <v>0</v>
      </c>
      <c r="J469" s="50">
        <f>INDEX('Atual 2021 1'!K$5:K$857,MATCH($A469,('Atual 2021 1'!$Z$5:$Z$857),0))</f>
        <v>0</v>
      </c>
      <c r="K469" s="54">
        <f>INDEX('Antigo 2020 2'!K$5:K$857,MATCH($A469,('Atual 2021 1'!$Z$5:$Z$857),0))</f>
        <v>0</v>
      </c>
      <c r="L469" s="50">
        <f>INDEX('Atual 2021 1'!L$5:L$857,MATCH($A469,('Atual 2021 1'!$Z$5:$Z$857),0))</f>
        <v>0</v>
      </c>
      <c r="M469" s="54">
        <f>INDEX('Antigo 2020 2'!L$5:L$857,MATCH($A469,('Atual 2021 1'!$Z$5:$Z$857),0))</f>
        <v>0</v>
      </c>
      <c r="N469" s="50">
        <f>INDEX('Atual 2021 1'!M$5:M$857,MATCH($A469,('Atual 2021 1'!$Z$5:$Z$857),0))</f>
        <v>0</v>
      </c>
      <c r="O469" s="54">
        <f>INDEX('Antigo 2020 2'!M$5:M$857,MATCH($A469,('Atual 2021 1'!$Z$5:$Z$857),0))</f>
        <v>0</v>
      </c>
      <c r="P469" s="50">
        <f>INDEX('Atual 2021 1'!N$5:N$857,MATCH($A469,('Atual 2021 1'!$Z$5:$Z$857),0))</f>
        <v>32</v>
      </c>
      <c r="Q469" s="54">
        <f>INDEX('Antigo 2020 2'!N$5:N$857,MATCH($A469,('Atual 2021 1'!$Z$5:$Z$857),0))</f>
        <v>28</v>
      </c>
      <c r="R469" s="50" t="str">
        <f>INDEX('Atual 2021 1'!O$5:O$857,MATCH($A469,('Atual 2021 1'!$Z$5:$Z$857),0))</f>
        <v>Não</v>
      </c>
      <c r="S469" s="54" t="str">
        <f>INDEX('Antigo 2020 2'!O$5:O$857,MATCH($A469,('Atual 2021 1'!$Z$5:$Z$857),0))</f>
        <v>Não</v>
      </c>
      <c r="T469" s="53" t="e">
        <f>INDEX('Atual 2021 1'!P$5:P$857,MATCH($A469,('Atual 2021 1'!$Z$5:$Z$857),0))</f>
        <v>#DIV/0!</v>
      </c>
      <c r="U469" s="55">
        <f>INDEX('Antigo 2020 2'!P$5:P$857,MATCH($A469,('Atual 2021 1'!$Z$5:$Z$857),0))</f>
        <v>2.3668317382244462E-3</v>
      </c>
    </row>
    <row r="470" spans="1:21">
      <c r="A470" s="16">
        <v>467</v>
      </c>
      <c r="B470" s="51">
        <f>INDEX('Atual 2021 1'!X$5:X$857,MATCH($A470,('Atual 2021 1'!$Z$5:$Z$857),0))</f>
        <v>0</v>
      </c>
      <c r="C470" s="57" t="str">
        <f>INDEX('Atual 2021 1'!A$5:A$857,MATCH($A470,('Atual 2021 1'!$Z$5:$Z$857),0))</f>
        <v>Martins Soares</v>
      </c>
      <c r="D470" s="50">
        <f>INDEX('Atual 2021 1'!H$5:H$857,MATCH($A470,('Atual 2021 1'!$Z$5:$Z$857),0))</f>
        <v>960</v>
      </c>
      <c r="E470" s="54">
        <f>INDEX('Antigo 2020 2'!H$5:H$857,MATCH($A470,('Atual 2021 1'!$Z$5:$Z$857),0))</f>
        <v>960</v>
      </c>
      <c r="F470" s="50">
        <f>INDEX('Atual 2021 1'!I$5:I$857,MATCH($A470,('Atual 2021 1'!$Z$5:$Z$857),0))</f>
        <v>79</v>
      </c>
      <c r="G470" s="54">
        <f>INDEX('Antigo 2020 2'!I$5:I$857,MATCH($A470,('Atual 2021 1'!$Z$5:$Z$857),0))</f>
        <v>160</v>
      </c>
      <c r="H470" s="50">
        <f>INDEX('Atual 2021 1'!J$5:J$857,MATCH($A470,('Atual 2021 1'!$Z$5:$Z$857),0))</f>
        <v>0</v>
      </c>
      <c r="I470" s="54">
        <f>INDEX('Antigo 2020 2'!J$5:J$857,MATCH($A470,('Atual 2021 1'!$Z$5:$Z$857),0))</f>
        <v>0</v>
      </c>
      <c r="J470" s="50">
        <f>INDEX('Atual 2021 1'!K$5:K$857,MATCH($A470,('Atual 2021 1'!$Z$5:$Z$857),0))</f>
        <v>110</v>
      </c>
      <c r="K470" s="54">
        <f>INDEX('Antigo 2020 2'!K$5:K$857,MATCH($A470,('Atual 2021 1'!$Z$5:$Z$857),0))</f>
        <v>296</v>
      </c>
      <c r="L470" s="50">
        <f>INDEX('Atual 2021 1'!L$5:L$857,MATCH($A470,('Atual 2021 1'!$Z$5:$Z$857),0))</f>
        <v>0</v>
      </c>
      <c r="M470" s="54">
        <f>INDEX('Antigo 2020 2'!L$5:L$857,MATCH($A470,('Atual 2021 1'!$Z$5:$Z$857),0))</f>
        <v>0</v>
      </c>
      <c r="N470" s="50">
        <f>INDEX('Atual 2021 1'!M$5:M$857,MATCH($A470,('Atual 2021 1'!$Z$5:$Z$857),0))</f>
        <v>0</v>
      </c>
      <c r="O470" s="54">
        <f>INDEX('Antigo 2020 2'!M$5:M$857,MATCH($A470,('Atual 2021 1'!$Z$5:$Z$857),0))</f>
        <v>0</v>
      </c>
      <c r="P470" s="50">
        <f>INDEX('Atual 2021 1'!N$5:N$857,MATCH($A470,('Atual 2021 1'!$Z$5:$Z$857),0))</f>
        <v>8</v>
      </c>
      <c r="Q470" s="54">
        <f>INDEX('Antigo 2020 2'!N$5:N$857,MATCH($A470,('Atual 2021 1'!$Z$5:$Z$857),0))</f>
        <v>8</v>
      </c>
      <c r="R470" s="50" t="str">
        <f>INDEX('Atual 2021 1'!O$5:O$857,MATCH($A470,('Atual 2021 1'!$Z$5:$Z$857),0))</f>
        <v>Não</v>
      </c>
      <c r="S470" s="54" t="str">
        <f>INDEX('Antigo 2020 2'!O$5:O$857,MATCH($A470,('Atual 2021 1'!$Z$5:$Z$857),0))</f>
        <v>Não</v>
      </c>
      <c r="T470" s="53" t="e">
        <f>INDEX('Atual 2021 1'!P$5:P$857,MATCH($A470,('Atual 2021 1'!$Z$5:$Z$857),0))</f>
        <v>#DIV/0!</v>
      </c>
      <c r="U470" s="55">
        <f>INDEX('Antigo 2020 2'!P$5:P$857,MATCH($A470,('Atual 2021 1'!$Z$5:$Z$857),0))</f>
        <v>6.6984498657774545E-4</v>
      </c>
    </row>
    <row r="471" spans="1:21">
      <c r="A471" s="16">
        <v>468</v>
      </c>
      <c r="B471" s="51">
        <f>INDEX('Atual 2021 1'!X$5:X$857,MATCH($A471,('Atual 2021 1'!$Z$5:$Z$857),0))</f>
        <v>0</v>
      </c>
      <c r="C471" s="57" t="str">
        <f>INDEX('Atual 2021 1'!A$5:A$857,MATCH($A471,('Atual 2021 1'!$Z$5:$Z$857),0))</f>
        <v>Mata Verde</v>
      </c>
      <c r="D471" s="50">
        <f>INDEX('Atual 2021 1'!H$5:H$857,MATCH($A471,('Atual 2021 1'!$Z$5:$Z$857),0))</f>
        <v>1250</v>
      </c>
      <c r="E471" s="54">
        <f>INDEX('Antigo 2020 2'!H$5:H$857,MATCH($A471,('Atual 2021 1'!$Z$5:$Z$857),0))</f>
        <v>1250</v>
      </c>
      <c r="F471" s="50">
        <f>INDEX('Atual 2021 1'!I$5:I$857,MATCH($A471,('Atual 2021 1'!$Z$5:$Z$857),0))</f>
        <v>264</v>
      </c>
      <c r="G471" s="54">
        <f>INDEX('Antigo 2020 2'!I$5:I$857,MATCH($A471,('Atual 2021 1'!$Z$5:$Z$857),0))</f>
        <v>464</v>
      </c>
      <c r="H471" s="50">
        <f>INDEX('Atual 2021 1'!J$5:J$857,MATCH($A471,('Atual 2021 1'!$Z$5:$Z$857),0))</f>
        <v>0</v>
      </c>
      <c r="I471" s="54">
        <f>INDEX('Antigo 2020 2'!J$5:J$857,MATCH($A471,('Atual 2021 1'!$Z$5:$Z$857),0))</f>
        <v>0</v>
      </c>
      <c r="J471" s="50">
        <f>INDEX('Atual 2021 1'!K$5:K$857,MATCH($A471,('Atual 2021 1'!$Z$5:$Z$857),0))</f>
        <v>70</v>
      </c>
      <c r="K471" s="54">
        <f>INDEX('Antigo 2020 2'!K$5:K$857,MATCH($A471,('Atual 2021 1'!$Z$5:$Z$857),0))</f>
        <v>32</v>
      </c>
      <c r="L471" s="50">
        <f>INDEX('Atual 2021 1'!L$5:L$857,MATCH($A471,('Atual 2021 1'!$Z$5:$Z$857),0))</f>
        <v>43</v>
      </c>
      <c r="M471" s="54">
        <f>INDEX('Antigo 2020 2'!L$5:L$857,MATCH($A471,('Atual 2021 1'!$Z$5:$Z$857),0))</f>
        <v>30</v>
      </c>
      <c r="N471" s="50">
        <f>INDEX('Atual 2021 1'!M$5:M$857,MATCH($A471,('Atual 2021 1'!$Z$5:$Z$857),0))</f>
        <v>12</v>
      </c>
      <c r="O471" s="54">
        <f>INDEX('Antigo 2020 2'!M$5:M$857,MATCH($A471,('Atual 2021 1'!$Z$5:$Z$857),0))</f>
        <v>0</v>
      </c>
      <c r="P471" s="50">
        <f>INDEX('Atual 2021 1'!N$5:N$857,MATCH($A471,('Atual 2021 1'!$Z$5:$Z$857),0))</f>
        <v>315</v>
      </c>
      <c r="Q471" s="54">
        <f>INDEX('Antigo 2020 2'!N$5:N$857,MATCH($A471,('Atual 2021 1'!$Z$5:$Z$857),0))</f>
        <v>232</v>
      </c>
      <c r="R471" s="50" t="str">
        <f>INDEX('Atual 2021 1'!O$5:O$857,MATCH($A471,('Atual 2021 1'!$Z$5:$Z$857),0))</f>
        <v>Sim</v>
      </c>
      <c r="S471" s="54" t="str">
        <f>INDEX('Antigo 2020 2'!O$5:O$857,MATCH($A471,('Atual 2021 1'!$Z$5:$Z$857),0))</f>
        <v>Sim</v>
      </c>
      <c r="T471" s="53" t="e">
        <f>INDEX('Atual 2021 1'!P$5:P$857,MATCH($A471,('Atual 2021 1'!$Z$5:$Z$857),0))</f>
        <v>#DIV/0!</v>
      </c>
      <c r="U471" s="55">
        <f>INDEX('Antigo 2020 2'!P$5:P$857,MATCH($A471,('Atual 2021 1'!$Z$5:$Z$857),0))</f>
        <v>1.1857051397636703E-3</v>
      </c>
    </row>
    <row r="472" spans="1:21">
      <c r="A472" s="16">
        <v>469</v>
      </c>
      <c r="B472" s="51">
        <f>INDEX('Atual 2021 1'!X$5:X$857,MATCH($A472,('Atual 2021 1'!$Z$5:$Z$857),0))</f>
        <v>0</v>
      </c>
      <c r="C472" s="57" t="str">
        <f>INDEX('Atual 2021 1'!A$5:A$857,MATCH($A472,('Atual 2021 1'!$Z$5:$Z$857),0))</f>
        <v>Materlândia</v>
      </c>
      <c r="D472" s="50">
        <f>INDEX('Atual 2021 1'!H$5:H$857,MATCH($A472,('Atual 2021 1'!$Z$5:$Z$857),0))</f>
        <v>1450</v>
      </c>
      <c r="E472" s="54">
        <f>INDEX('Antigo 2020 2'!H$5:H$857,MATCH($A472,('Atual 2021 1'!$Z$5:$Z$857),0))</f>
        <v>1450</v>
      </c>
      <c r="F472" s="50">
        <f>INDEX('Atual 2021 1'!I$5:I$857,MATCH($A472,('Atual 2021 1'!$Z$5:$Z$857),0))</f>
        <v>97</v>
      </c>
      <c r="G472" s="54">
        <f>INDEX('Antigo 2020 2'!I$5:I$857,MATCH($A472,('Atual 2021 1'!$Z$5:$Z$857),0))</f>
        <v>312</v>
      </c>
      <c r="H472" s="50">
        <f>INDEX('Atual 2021 1'!J$5:J$857,MATCH($A472,('Atual 2021 1'!$Z$5:$Z$857),0))</f>
        <v>0</v>
      </c>
      <c r="I472" s="54">
        <f>INDEX('Antigo 2020 2'!J$5:J$857,MATCH($A472,('Atual 2021 1'!$Z$5:$Z$857),0))</f>
        <v>0</v>
      </c>
      <c r="J472" s="50">
        <f>INDEX('Atual 2021 1'!K$5:K$857,MATCH($A472,('Atual 2021 1'!$Z$5:$Z$857),0))</f>
        <v>155</v>
      </c>
      <c r="K472" s="54">
        <f>INDEX('Antigo 2020 2'!K$5:K$857,MATCH($A472,('Atual 2021 1'!$Z$5:$Z$857),0))</f>
        <v>150</v>
      </c>
      <c r="L472" s="50">
        <f>INDEX('Atual 2021 1'!L$5:L$857,MATCH($A472,('Atual 2021 1'!$Z$5:$Z$857),0))</f>
        <v>0</v>
      </c>
      <c r="M472" s="54">
        <f>INDEX('Antigo 2020 2'!L$5:L$857,MATCH($A472,('Atual 2021 1'!$Z$5:$Z$857),0))</f>
        <v>0</v>
      </c>
      <c r="N472" s="50">
        <f>INDEX('Atual 2021 1'!M$5:M$857,MATCH($A472,('Atual 2021 1'!$Z$5:$Z$857),0))</f>
        <v>0</v>
      </c>
      <c r="O472" s="54">
        <f>INDEX('Antigo 2020 2'!M$5:M$857,MATCH($A472,('Atual 2021 1'!$Z$5:$Z$857),0))</f>
        <v>0</v>
      </c>
      <c r="P472" s="50">
        <f>INDEX('Atual 2021 1'!N$5:N$857,MATCH($A472,('Atual 2021 1'!$Z$5:$Z$857),0))</f>
        <v>5</v>
      </c>
      <c r="Q472" s="54">
        <f>INDEX('Antigo 2020 2'!N$5:N$857,MATCH($A472,('Atual 2021 1'!$Z$5:$Z$857),0))</f>
        <v>5</v>
      </c>
      <c r="R472" s="50" t="str">
        <f>INDEX('Atual 2021 1'!O$5:O$857,MATCH($A472,('Atual 2021 1'!$Z$5:$Z$857),0))</f>
        <v>Sim</v>
      </c>
      <c r="S472" s="54" t="str">
        <f>INDEX('Antigo 2020 2'!O$5:O$857,MATCH($A472,('Atual 2021 1'!$Z$5:$Z$857),0))</f>
        <v>Sim</v>
      </c>
      <c r="T472" s="53" t="e">
        <f>INDEX('Atual 2021 1'!P$5:P$857,MATCH($A472,('Atual 2021 1'!$Z$5:$Z$857),0))</f>
        <v>#DIV/0!</v>
      </c>
      <c r="U472" s="55">
        <f>INDEX('Antigo 2020 2'!P$5:P$857,MATCH($A472,('Atual 2021 1'!$Z$5:$Z$857),0))</f>
        <v>1.1502591362491774E-3</v>
      </c>
    </row>
    <row r="473" spans="1:21">
      <c r="A473" s="16">
        <v>470</v>
      </c>
      <c r="B473" s="51">
        <f>INDEX('Atual 2021 1'!X$5:X$857,MATCH($A473,('Atual 2021 1'!$Z$5:$Z$857),0))</f>
        <v>0</v>
      </c>
      <c r="C473" s="57" t="str">
        <f>INDEX('Atual 2021 1'!A$5:A$857,MATCH($A473,('Atual 2021 1'!$Z$5:$Z$857),0))</f>
        <v>Mateus Leme</v>
      </c>
      <c r="D473" s="50">
        <f>INDEX('Atual 2021 1'!H$5:H$857,MATCH($A473,('Atual 2021 1'!$Z$5:$Z$857),0))</f>
        <v>1300</v>
      </c>
      <c r="E473" s="54">
        <f>INDEX('Antigo 2020 2'!H$5:H$857,MATCH($A473,('Atual 2021 1'!$Z$5:$Z$857),0))</f>
        <v>1300</v>
      </c>
      <c r="F473" s="50">
        <f>INDEX('Atual 2021 1'!I$5:I$857,MATCH($A473,('Atual 2021 1'!$Z$5:$Z$857),0))</f>
        <v>41</v>
      </c>
      <c r="G473" s="54">
        <f>INDEX('Antigo 2020 2'!I$5:I$857,MATCH($A473,('Atual 2021 1'!$Z$5:$Z$857),0))</f>
        <v>156</v>
      </c>
      <c r="H473" s="50">
        <f>INDEX('Atual 2021 1'!J$5:J$857,MATCH($A473,('Atual 2021 1'!$Z$5:$Z$857),0))</f>
        <v>0</v>
      </c>
      <c r="I473" s="54">
        <f>INDEX('Antigo 2020 2'!J$5:J$857,MATCH($A473,('Atual 2021 1'!$Z$5:$Z$857),0))</f>
        <v>0</v>
      </c>
      <c r="J473" s="50">
        <f>INDEX('Atual 2021 1'!K$5:K$857,MATCH($A473,('Atual 2021 1'!$Z$5:$Z$857),0))</f>
        <v>0</v>
      </c>
      <c r="K473" s="54">
        <f>INDEX('Antigo 2020 2'!K$5:K$857,MATCH($A473,('Atual 2021 1'!$Z$5:$Z$857),0))</f>
        <v>0</v>
      </c>
      <c r="L473" s="50">
        <f>INDEX('Atual 2021 1'!L$5:L$857,MATCH($A473,('Atual 2021 1'!$Z$5:$Z$857),0))</f>
        <v>0</v>
      </c>
      <c r="M473" s="54">
        <f>INDEX('Antigo 2020 2'!L$5:L$857,MATCH($A473,('Atual 2021 1'!$Z$5:$Z$857),0))</f>
        <v>0</v>
      </c>
      <c r="N473" s="50">
        <f>INDEX('Atual 2021 1'!M$5:M$857,MATCH($A473,('Atual 2021 1'!$Z$5:$Z$857),0))</f>
        <v>0</v>
      </c>
      <c r="O473" s="54">
        <f>INDEX('Antigo 2020 2'!M$5:M$857,MATCH($A473,('Atual 2021 1'!$Z$5:$Z$857),0))</f>
        <v>0</v>
      </c>
      <c r="P473" s="50">
        <f>INDEX('Atual 2021 1'!N$5:N$857,MATCH($A473,('Atual 2021 1'!$Z$5:$Z$857),0))</f>
        <v>76</v>
      </c>
      <c r="Q473" s="54">
        <f>INDEX('Antigo 2020 2'!N$5:N$857,MATCH($A473,('Atual 2021 1'!$Z$5:$Z$857),0))</f>
        <v>80</v>
      </c>
      <c r="R473" s="50" t="str">
        <f>INDEX('Atual 2021 1'!O$5:O$857,MATCH($A473,('Atual 2021 1'!$Z$5:$Z$857),0))</f>
        <v>Não</v>
      </c>
      <c r="S473" s="54" t="str">
        <f>INDEX('Antigo 2020 2'!O$5:O$857,MATCH($A473,('Atual 2021 1'!$Z$5:$Z$857),0))</f>
        <v>Não</v>
      </c>
      <c r="T473" s="53" t="e">
        <f>INDEX('Atual 2021 1'!P$5:P$857,MATCH($A473,('Atual 2021 1'!$Z$5:$Z$857),0))</f>
        <v>#DIV/0!</v>
      </c>
      <c r="U473" s="55">
        <f>INDEX('Antigo 2020 2'!P$5:P$857,MATCH($A473,('Atual 2021 1'!$Z$5:$Z$857),0))</f>
        <v>6.8733968986063826E-4</v>
      </c>
    </row>
    <row r="474" spans="1:21">
      <c r="A474" s="16">
        <v>471</v>
      </c>
      <c r="B474" s="51">
        <f>INDEX('Atual 2021 1'!X$5:X$857,MATCH($A474,('Atual 2021 1'!$Z$5:$Z$857),0))</f>
        <v>0</v>
      </c>
      <c r="C474" s="57" t="str">
        <f>INDEX('Atual 2021 1'!A$5:A$857,MATCH($A474,('Atual 2021 1'!$Z$5:$Z$857),0))</f>
        <v>Mathias Lobato</v>
      </c>
      <c r="D474" s="50">
        <f>INDEX('Atual 2021 1'!H$5:H$857,MATCH($A474,('Atual 2021 1'!$Z$5:$Z$857),0))</f>
        <v>40</v>
      </c>
      <c r="E474" s="54">
        <f>INDEX('Antigo 2020 2'!H$5:H$857,MATCH($A474,('Atual 2021 1'!$Z$5:$Z$857),0))</f>
        <v>28</v>
      </c>
      <c r="F474" s="50">
        <f>INDEX('Atual 2021 1'!I$5:I$857,MATCH($A474,('Atual 2021 1'!$Z$5:$Z$857),0))</f>
        <v>0</v>
      </c>
      <c r="G474" s="54" t="str">
        <f>INDEX('Antigo 2020 2'!I$5:I$857,MATCH($A474,('Atual 2021 1'!$Z$5:$Z$857),0))</f>
        <v/>
      </c>
      <c r="H474" s="50">
        <f>INDEX('Atual 2021 1'!J$5:J$857,MATCH($A474,('Atual 2021 1'!$Z$5:$Z$857),0))</f>
        <v>0</v>
      </c>
      <c r="I474" s="54">
        <f>INDEX('Antigo 2020 2'!J$5:J$857,MATCH($A474,('Atual 2021 1'!$Z$5:$Z$857),0))</f>
        <v>0</v>
      </c>
      <c r="J474" s="50">
        <f>INDEX('Atual 2021 1'!K$5:K$857,MATCH($A474,('Atual 2021 1'!$Z$5:$Z$857),0))</f>
        <v>10</v>
      </c>
      <c r="K474" s="54">
        <f>INDEX('Antigo 2020 2'!K$5:K$857,MATCH($A474,('Atual 2021 1'!$Z$5:$Z$857),0))</f>
        <v>0</v>
      </c>
      <c r="L474" s="50">
        <f>INDEX('Atual 2021 1'!L$5:L$857,MATCH($A474,('Atual 2021 1'!$Z$5:$Z$857),0))</f>
        <v>0</v>
      </c>
      <c r="M474" s="54">
        <f>INDEX('Antigo 2020 2'!L$5:L$857,MATCH($A474,('Atual 2021 1'!$Z$5:$Z$857),0))</f>
        <v>0</v>
      </c>
      <c r="N474" s="50">
        <f>INDEX('Atual 2021 1'!M$5:M$857,MATCH($A474,('Atual 2021 1'!$Z$5:$Z$857),0))</f>
        <v>0</v>
      </c>
      <c r="O474" s="54">
        <f>INDEX('Antigo 2020 2'!M$5:M$857,MATCH($A474,('Atual 2021 1'!$Z$5:$Z$857),0))</f>
        <v>0</v>
      </c>
      <c r="P474" s="50">
        <f>INDEX('Atual 2021 1'!N$5:N$857,MATCH($A474,('Atual 2021 1'!$Z$5:$Z$857),0))</f>
        <v>0</v>
      </c>
      <c r="Q474" s="54">
        <f>INDEX('Antigo 2020 2'!N$5:N$857,MATCH($A474,('Atual 2021 1'!$Z$5:$Z$857),0))</f>
        <v>0</v>
      </c>
      <c r="R474" s="50" t="str">
        <f>INDEX('Atual 2021 1'!O$5:O$857,MATCH($A474,('Atual 2021 1'!$Z$5:$Z$857),0))</f>
        <v>Não</v>
      </c>
      <c r="S474" s="54" t="str">
        <f>INDEX('Antigo 2020 2'!O$5:O$857,MATCH($A474,('Atual 2021 1'!$Z$5:$Z$857),0))</f>
        <v>Não</v>
      </c>
      <c r="T474" s="53" t="e">
        <f>INDEX('Atual 2021 1'!P$5:P$857,MATCH($A474,('Atual 2021 1'!$Z$5:$Z$857),0))</f>
        <v>#DIV/0!</v>
      </c>
      <c r="U474" s="55">
        <f>INDEX('Antigo 2020 2'!P$5:P$857,MATCH($A474,('Atual 2021 1'!$Z$5:$Z$857),0))</f>
        <v>1.5424163799586968E-4</v>
      </c>
    </row>
    <row r="475" spans="1:21">
      <c r="A475" s="16">
        <v>472</v>
      </c>
      <c r="B475" s="51">
        <f>INDEX('Atual 2021 1'!X$5:X$857,MATCH($A475,('Atual 2021 1'!$Z$5:$Z$857),0))</f>
        <v>0</v>
      </c>
      <c r="C475" s="57" t="str">
        <f>INDEX('Atual 2021 1'!A$5:A$857,MATCH($A475,('Atual 2021 1'!$Z$5:$Z$857),0))</f>
        <v>Matias Barbosa</v>
      </c>
      <c r="D475" s="50">
        <f>INDEX('Atual 2021 1'!H$5:H$857,MATCH($A475,('Atual 2021 1'!$Z$5:$Z$857),0))</f>
        <v>70</v>
      </c>
      <c r="E475" s="54">
        <f>INDEX('Antigo 2020 2'!H$5:H$857,MATCH($A475,('Atual 2021 1'!$Z$5:$Z$857),0))</f>
        <v>70</v>
      </c>
      <c r="F475" s="50">
        <f>INDEX('Atual 2021 1'!I$5:I$857,MATCH($A475,('Atual 2021 1'!$Z$5:$Z$857),0))</f>
        <v>54</v>
      </c>
      <c r="G475" s="54">
        <f>INDEX('Antigo 2020 2'!I$5:I$857,MATCH($A475,('Atual 2021 1'!$Z$5:$Z$857),0))</f>
        <v>72</v>
      </c>
      <c r="H475" s="50">
        <f>INDEX('Atual 2021 1'!J$5:J$857,MATCH($A475,('Atual 2021 1'!$Z$5:$Z$857),0))</f>
        <v>0</v>
      </c>
      <c r="I475" s="54">
        <f>INDEX('Antigo 2020 2'!J$5:J$857,MATCH($A475,('Atual 2021 1'!$Z$5:$Z$857),0))</f>
        <v>0</v>
      </c>
      <c r="J475" s="50">
        <f>INDEX('Atual 2021 1'!K$5:K$857,MATCH($A475,('Atual 2021 1'!$Z$5:$Z$857),0))</f>
        <v>26</v>
      </c>
      <c r="K475" s="54">
        <f>INDEX('Antigo 2020 2'!K$5:K$857,MATCH($A475,('Atual 2021 1'!$Z$5:$Z$857),0))</f>
        <v>30</v>
      </c>
      <c r="L475" s="50">
        <f>INDEX('Atual 2021 1'!L$5:L$857,MATCH($A475,('Atual 2021 1'!$Z$5:$Z$857),0))</f>
        <v>0</v>
      </c>
      <c r="M475" s="54">
        <f>INDEX('Antigo 2020 2'!L$5:L$857,MATCH($A475,('Atual 2021 1'!$Z$5:$Z$857),0))</f>
        <v>0</v>
      </c>
      <c r="N475" s="50">
        <f>INDEX('Atual 2021 1'!M$5:M$857,MATCH($A475,('Atual 2021 1'!$Z$5:$Z$857),0))</f>
        <v>0</v>
      </c>
      <c r="O475" s="54">
        <f>INDEX('Antigo 2020 2'!M$5:M$857,MATCH($A475,('Atual 2021 1'!$Z$5:$Z$857),0))</f>
        <v>0</v>
      </c>
      <c r="P475" s="50">
        <f>INDEX('Atual 2021 1'!N$5:N$857,MATCH($A475,('Atual 2021 1'!$Z$5:$Z$857),0))</f>
        <v>6</v>
      </c>
      <c r="Q475" s="54">
        <f>INDEX('Antigo 2020 2'!N$5:N$857,MATCH($A475,('Atual 2021 1'!$Z$5:$Z$857),0))</f>
        <v>1</v>
      </c>
      <c r="R475" s="50" t="str">
        <f>INDEX('Atual 2021 1'!O$5:O$857,MATCH($A475,('Atual 2021 1'!$Z$5:$Z$857),0))</f>
        <v>Não</v>
      </c>
      <c r="S475" s="54" t="str">
        <f>INDEX('Antigo 2020 2'!O$5:O$857,MATCH($A475,('Atual 2021 1'!$Z$5:$Z$857),0))</f>
        <v>Não</v>
      </c>
      <c r="T475" s="53" t="e">
        <f>INDEX('Atual 2021 1'!P$5:P$857,MATCH($A475,('Atual 2021 1'!$Z$5:$Z$857),0))</f>
        <v>#DIV/0!</v>
      </c>
      <c r="U475" s="55">
        <f>INDEX('Antigo 2020 2'!P$5:P$857,MATCH($A475,('Atual 2021 1'!$Z$5:$Z$857),0))</f>
        <v>1.7463341713943583E-4</v>
      </c>
    </row>
    <row r="476" spans="1:21">
      <c r="A476" s="16">
        <v>473</v>
      </c>
      <c r="B476" s="51">
        <f>INDEX('Atual 2021 1'!X$5:X$857,MATCH($A476,('Atual 2021 1'!$Z$5:$Z$857),0))</f>
        <v>0</v>
      </c>
      <c r="C476" s="57" t="str">
        <f>INDEX('Atual 2021 1'!A$5:A$857,MATCH($A476,('Atual 2021 1'!$Z$5:$Z$857),0))</f>
        <v>Matias Cardoso</v>
      </c>
      <c r="D476" s="50">
        <f>INDEX('Atual 2021 1'!H$5:H$857,MATCH($A476,('Atual 2021 1'!$Z$5:$Z$857),0))</f>
        <v>1200</v>
      </c>
      <c r="E476" s="54">
        <f>INDEX('Antigo 2020 2'!H$5:H$857,MATCH($A476,('Atual 2021 1'!$Z$5:$Z$857),0))</f>
        <v>1200</v>
      </c>
      <c r="F476" s="50">
        <f>INDEX('Atual 2021 1'!I$5:I$857,MATCH($A476,('Atual 2021 1'!$Z$5:$Z$857),0))</f>
        <v>567</v>
      </c>
      <c r="G476" s="54">
        <f>INDEX('Antigo 2020 2'!I$5:I$857,MATCH($A476,('Atual 2021 1'!$Z$5:$Z$857),0))</f>
        <v>777</v>
      </c>
      <c r="H476" s="50">
        <f>INDEX('Atual 2021 1'!J$5:J$857,MATCH($A476,('Atual 2021 1'!$Z$5:$Z$857),0))</f>
        <v>0</v>
      </c>
      <c r="I476" s="54">
        <f>INDEX('Antigo 2020 2'!J$5:J$857,MATCH($A476,('Atual 2021 1'!$Z$5:$Z$857),0))</f>
        <v>0</v>
      </c>
      <c r="J476" s="50">
        <f>INDEX('Atual 2021 1'!K$5:K$857,MATCH($A476,('Atual 2021 1'!$Z$5:$Z$857),0))</f>
        <v>400</v>
      </c>
      <c r="K476" s="54">
        <f>INDEX('Antigo 2020 2'!K$5:K$857,MATCH($A476,('Atual 2021 1'!$Z$5:$Z$857),0))</f>
        <v>200</v>
      </c>
      <c r="L476" s="50">
        <f>INDEX('Atual 2021 1'!L$5:L$857,MATCH($A476,('Atual 2021 1'!$Z$5:$Z$857),0))</f>
        <v>200</v>
      </c>
      <c r="M476" s="54">
        <f>INDEX('Antigo 2020 2'!L$5:L$857,MATCH($A476,('Atual 2021 1'!$Z$5:$Z$857),0))</f>
        <v>100</v>
      </c>
      <c r="N476" s="50">
        <f>INDEX('Atual 2021 1'!M$5:M$857,MATCH($A476,('Atual 2021 1'!$Z$5:$Z$857),0))</f>
        <v>0</v>
      </c>
      <c r="O476" s="54">
        <f>INDEX('Antigo 2020 2'!M$5:M$857,MATCH($A476,('Atual 2021 1'!$Z$5:$Z$857),0))</f>
        <v>0</v>
      </c>
      <c r="P476" s="50">
        <f>INDEX('Atual 2021 1'!N$5:N$857,MATCH($A476,('Atual 2021 1'!$Z$5:$Z$857),0))</f>
        <v>300</v>
      </c>
      <c r="Q476" s="54">
        <f>INDEX('Antigo 2020 2'!N$5:N$857,MATCH($A476,('Atual 2021 1'!$Z$5:$Z$857),0))</f>
        <v>200</v>
      </c>
      <c r="R476" s="50" t="str">
        <f>INDEX('Atual 2021 1'!O$5:O$857,MATCH($A476,('Atual 2021 1'!$Z$5:$Z$857),0))</f>
        <v>Sim</v>
      </c>
      <c r="S476" s="54" t="str">
        <f>INDEX('Antigo 2020 2'!O$5:O$857,MATCH($A476,('Atual 2021 1'!$Z$5:$Z$857),0))</f>
        <v>Sim</v>
      </c>
      <c r="T476" s="53" t="e">
        <f>INDEX('Atual 2021 1'!P$5:P$857,MATCH($A476,('Atual 2021 1'!$Z$5:$Z$857),0))</f>
        <v>#DIV/0!</v>
      </c>
      <c r="U476" s="55">
        <f>INDEX('Antigo 2020 2'!P$5:P$857,MATCH($A476,('Atual 2021 1'!$Z$5:$Z$857),0))</f>
        <v>1.9282808420287578E-3</v>
      </c>
    </row>
    <row r="477" spans="1:21">
      <c r="A477" s="16">
        <v>474</v>
      </c>
      <c r="B477" s="51">
        <f>INDEX('Atual 2021 1'!X$5:X$857,MATCH($A477,('Atual 2021 1'!$Z$5:$Z$857),0))</f>
        <v>0</v>
      </c>
      <c r="C477" s="57" t="str">
        <f>INDEX('Atual 2021 1'!A$5:A$857,MATCH($A477,('Atual 2021 1'!$Z$5:$Z$857),0))</f>
        <v>Matipó</v>
      </c>
      <c r="D477" s="50">
        <f>INDEX('Atual 2021 1'!H$5:H$857,MATCH($A477,('Atual 2021 1'!$Z$5:$Z$857),0))</f>
        <v>600</v>
      </c>
      <c r="E477" s="54">
        <f>INDEX('Antigo 2020 2'!H$5:H$857,MATCH($A477,('Atual 2021 1'!$Z$5:$Z$857),0))</f>
        <v>600</v>
      </c>
      <c r="F477" s="50">
        <f>INDEX('Atual 2021 1'!I$5:I$857,MATCH($A477,('Atual 2021 1'!$Z$5:$Z$857),0))</f>
        <v>21</v>
      </c>
      <c r="G477" s="54">
        <f>INDEX('Antigo 2020 2'!I$5:I$857,MATCH($A477,('Atual 2021 1'!$Z$5:$Z$857),0))</f>
        <v>126</v>
      </c>
      <c r="H477" s="50">
        <f>INDEX('Atual 2021 1'!J$5:J$857,MATCH($A477,('Atual 2021 1'!$Z$5:$Z$857),0))</f>
        <v>0</v>
      </c>
      <c r="I477" s="54">
        <f>INDEX('Antigo 2020 2'!J$5:J$857,MATCH($A477,('Atual 2021 1'!$Z$5:$Z$857),0))</f>
        <v>0</v>
      </c>
      <c r="J477" s="50">
        <f>INDEX('Atual 2021 1'!K$5:K$857,MATCH($A477,('Atual 2021 1'!$Z$5:$Z$857),0))</f>
        <v>80</v>
      </c>
      <c r="K477" s="54">
        <f>INDEX('Antigo 2020 2'!K$5:K$857,MATCH($A477,('Atual 2021 1'!$Z$5:$Z$857),0))</f>
        <v>80</v>
      </c>
      <c r="L477" s="50">
        <f>INDEX('Atual 2021 1'!L$5:L$857,MATCH($A477,('Atual 2021 1'!$Z$5:$Z$857),0))</f>
        <v>0</v>
      </c>
      <c r="M477" s="54">
        <f>INDEX('Antigo 2020 2'!L$5:L$857,MATCH($A477,('Atual 2021 1'!$Z$5:$Z$857),0))</f>
        <v>0</v>
      </c>
      <c r="N477" s="50">
        <f>INDEX('Atual 2021 1'!M$5:M$857,MATCH($A477,('Atual 2021 1'!$Z$5:$Z$857),0))</f>
        <v>0</v>
      </c>
      <c r="O477" s="54">
        <f>INDEX('Antigo 2020 2'!M$5:M$857,MATCH($A477,('Atual 2021 1'!$Z$5:$Z$857),0))</f>
        <v>0</v>
      </c>
      <c r="P477" s="50">
        <f>INDEX('Atual 2021 1'!N$5:N$857,MATCH($A477,('Atual 2021 1'!$Z$5:$Z$857),0))</f>
        <v>5</v>
      </c>
      <c r="Q477" s="54">
        <f>INDEX('Antigo 2020 2'!N$5:N$857,MATCH($A477,('Atual 2021 1'!$Z$5:$Z$857),0))</f>
        <v>5</v>
      </c>
      <c r="R477" s="50" t="str">
        <f>INDEX('Atual 2021 1'!O$5:O$857,MATCH($A477,('Atual 2021 1'!$Z$5:$Z$857),0))</f>
        <v>Sim</v>
      </c>
      <c r="S477" s="54" t="str">
        <f>INDEX('Antigo 2020 2'!O$5:O$857,MATCH($A477,('Atual 2021 1'!$Z$5:$Z$857),0))</f>
        <v>Sim</v>
      </c>
      <c r="T477" s="53" t="e">
        <f>INDEX('Atual 2021 1'!P$5:P$857,MATCH($A477,('Atual 2021 1'!$Z$5:$Z$857),0))</f>
        <v>#DIV/0!</v>
      </c>
      <c r="U477" s="55">
        <f>INDEX('Antigo 2020 2'!P$5:P$857,MATCH($A477,('Atual 2021 1'!$Z$5:$Z$857),0))</f>
        <v>5.653968638926972E-4</v>
      </c>
    </row>
    <row r="478" spans="1:21">
      <c r="A478" s="16">
        <v>475</v>
      </c>
      <c r="B478" s="51">
        <f>INDEX('Atual 2021 1'!X$5:X$857,MATCH($A478,('Atual 2021 1'!$Z$5:$Z$857),0))</f>
        <v>0</v>
      </c>
      <c r="C478" s="57" t="str">
        <f>INDEX('Atual 2021 1'!A$5:A$857,MATCH($A478,('Atual 2021 1'!$Z$5:$Z$857),0))</f>
        <v>Mato Verde</v>
      </c>
      <c r="D478" s="50">
        <f>INDEX('Atual 2021 1'!H$5:H$857,MATCH($A478,('Atual 2021 1'!$Z$5:$Z$857),0))</f>
        <v>1514</v>
      </c>
      <c r="E478" s="54">
        <f>INDEX('Antigo 2020 2'!H$5:H$857,MATCH($A478,('Atual 2021 1'!$Z$5:$Z$857),0))</f>
        <v>1514</v>
      </c>
      <c r="F478" s="50">
        <f>INDEX('Atual 2021 1'!I$5:I$857,MATCH($A478,('Atual 2021 1'!$Z$5:$Z$857),0))</f>
        <v>560</v>
      </c>
      <c r="G478" s="54">
        <f>INDEX('Antigo 2020 2'!I$5:I$857,MATCH($A478,('Atual 2021 1'!$Z$5:$Z$857),0))</f>
        <v>455</v>
      </c>
      <c r="H478" s="50">
        <f>INDEX('Atual 2021 1'!J$5:J$857,MATCH($A478,('Atual 2021 1'!$Z$5:$Z$857),0))</f>
        <v>0</v>
      </c>
      <c r="I478" s="54">
        <f>INDEX('Antigo 2020 2'!J$5:J$857,MATCH($A478,('Atual 2021 1'!$Z$5:$Z$857),0))</f>
        <v>0</v>
      </c>
      <c r="J478" s="50">
        <f>INDEX('Atual 2021 1'!K$5:K$857,MATCH($A478,('Atual 2021 1'!$Z$5:$Z$857),0))</f>
        <v>0</v>
      </c>
      <c r="K478" s="54">
        <f>INDEX('Antigo 2020 2'!K$5:K$857,MATCH($A478,('Atual 2021 1'!$Z$5:$Z$857),0))</f>
        <v>0</v>
      </c>
      <c r="L478" s="50">
        <f>INDEX('Atual 2021 1'!L$5:L$857,MATCH($A478,('Atual 2021 1'!$Z$5:$Z$857),0))</f>
        <v>0</v>
      </c>
      <c r="M478" s="54">
        <f>INDEX('Antigo 2020 2'!L$5:L$857,MATCH($A478,('Atual 2021 1'!$Z$5:$Z$857),0))</f>
        <v>0</v>
      </c>
      <c r="N478" s="50">
        <f>INDEX('Atual 2021 1'!M$5:M$857,MATCH($A478,('Atual 2021 1'!$Z$5:$Z$857),0))</f>
        <v>0</v>
      </c>
      <c r="O478" s="54">
        <f>INDEX('Antigo 2020 2'!M$5:M$857,MATCH($A478,('Atual 2021 1'!$Z$5:$Z$857),0))</f>
        <v>0</v>
      </c>
      <c r="P478" s="50">
        <f>INDEX('Atual 2021 1'!N$5:N$857,MATCH($A478,('Atual 2021 1'!$Z$5:$Z$857),0))</f>
        <v>218</v>
      </c>
      <c r="Q478" s="54">
        <f>INDEX('Antigo 2020 2'!N$5:N$857,MATCH($A478,('Atual 2021 1'!$Z$5:$Z$857),0))</f>
        <v>218</v>
      </c>
      <c r="R478" s="50" t="str">
        <f>INDEX('Atual 2021 1'!O$5:O$857,MATCH($A478,('Atual 2021 1'!$Z$5:$Z$857),0))</f>
        <v>Sim</v>
      </c>
      <c r="S478" s="54" t="str">
        <f>INDEX('Antigo 2020 2'!O$5:O$857,MATCH($A478,('Atual 2021 1'!$Z$5:$Z$857),0))</f>
        <v>Sim</v>
      </c>
      <c r="T478" s="53" t="e">
        <f>INDEX('Atual 2021 1'!P$5:P$857,MATCH($A478,('Atual 2021 1'!$Z$5:$Z$857),0))</f>
        <v>#DIV/0!</v>
      </c>
      <c r="U478" s="55">
        <f>INDEX('Antigo 2020 2'!P$5:P$857,MATCH($A478,('Atual 2021 1'!$Z$5:$Z$857),0))</f>
        <v>1.2744313831144956E-3</v>
      </c>
    </row>
    <row r="479" spans="1:21">
      <c r="A479" s="16">
        <v>476</v>
      </c>
      <c r="B479" s="51">
        <f>INDEX('Atual 2021 1'!X$5:X$857,MATCH($A479,('Atual 2021 1'!$Z$5:$Z$857),0))</f>
        <v>0</v>
      </c>
      <c r="C479" s="57" t="str">
        <f>INDEX('Atual 2021 1'!A$5:A$857,MATCH($A479,('Atual 2021 1'!$Z$5:$Z$857),0))</f>
        <v>Matozinhos</v>
      </c>
      <c r="D479" s="50">
        <f>INDEX('Atual 2021 1'!H$5:H$857,MATCH($A479,('Atual 2021 1'!$Z$5:$Z$857),0))</f>
        <v>35</v>
      </c>
      <c r="E479" s="54">
        <f>INDEX('Antigo 2020 2'!H$5:H$857,MATCH($A479,('Atual 2021 1'!$Z$5:$Z$857),0))</f>
        <v>40</v>
      </c>
      <c r="F479" s="50">
        <f>INDEX('Atual 2021 1'!I$5:I$857,MATCH($A479,('Atual 2021 1'!$Z$5:$Z$857),0))</f>
        <v>0</v>
      </c>
      <c r="G479" s="54" t="str">
        <f>INDEX('Antigo 2020 2'!I$5:I$857,MATCH($A479,('Atual 2021 1'!$Z$5:$Z$857),0))</f>
        <v/>
      </c>
      <c r="H479" s="50">
        <f>INDEX('Atual 2021 1'!J$5:J$857,MATCH($A479,('Atual 2021 1'!$Z$5:$Z$857),0))</f>
        <v>0</v>
      </c>
      <c r="I479" s="54">
        <f>INDEX('Antigo 2020 2'!J$5:J$857,MATCH($A479,('Atual 2021 1'!$Z$5:$Z$857),0))</f>
        <v>0</v>
      </c>
      <c r="J479" s="50">
        <f>INDEX('Atual 2021 1'!K$5:K$857,MATCH($A479,('Atual 2021 1'!$Z$5:$Z$857),0))</f>
        <v>0</v>
      </c>
      <c r="K479" s="54">
        <f>INDEX('Antigo 2020 2'!K$5:K$857,MATCH($A479,('Atual 2021 1'!$Z$5:$Z$857),0))</f>
        <v>0</v>
      </c>
      <c r="L479" s="50">
        <f>INDEX('Atual 2021 1'!L$5:L$857,MATCH($A479,('Atual 2021 1'!$Z$5:$Z$857),0))</f>
        <v>0</v>
      </c>
      <c r="M479" s="54">
        <f>INDEX('Antigo 2020 2'!L$5:L$857,MATCH($A479,('Atual 2021 1'!$Z$5:$Z$857),0))</f>
        <v>0</v>
      </c>
      <c r="N479" s="50">
        <f>INDEX('Atual 2021 1'!M$5:M$857,MATCH($A479,('Atual 2021 1'!$Z$5:$Z$857),0))</f>
        <v>0</v>
      </c>
      <c r="O479" s="54">
        <f>INDEX('Antigo 2020 2'!M$5:M$857,MATCH($A479,('Atual 2021 1'!$Z$5:$Z$857),0))</f>
        <v>0</v>
      </c>
      <c r="P479" s="50">
        <f>INDEX('Atual 2021 1'!N$5:N$857,MATCH($A479,('Atual 2021 1'!$Z$5:$Z$857),0))</f>
        <v>15</v>
      </c>
      <c r="Q479" s="54">
        <f>INDEX('Antigo 2020 2'!N$5:N$857,MATCH($A479,('Atual 2021 1'!$Z$5:$Z$857),0))</f>
        <v>15</v>
      </c>
      <c r="R479" s="50" t="str">
        <f>INDEX('Atual 2021 1'!O$5:O$857,MATCH($A479,('Atual 2021 1'!$Z$5:$Z$857),0))</f>
        <v>Não</v>
      </c>
      <c r="S479" s="54" t="str">
        <f>INDEX('Antigo 2020 2'!O$5:O$857,MATCH($A479,('Atual 2021 1'!$Z$5:$Z$857),0))</f>
        <v>Não</v>
      </c>
      <c r="T479" s="53" t="e">
        <f>INDEX('Atual 2021 1'!P$5:P$857,MATCH($A479,('Atual 2021 1'!$Z$5:$Z$857),0))</f>
        <v>#DIV/0!</v>
      </c>
      <c r="U479" s="55">
        <f>INDEX('Antigo 2020 2'!P$5:P$857,MATCH($A479,('Atual 2021 1'!$Z$5:$Z$857),0))</f>
        <v>1.6564876283095179E-4</v>
      </c>
    </row>
    <row r="480" spans="1:21">
      <c r="A480" s="16">
        <v>477</v>
      </c>
      <c r="B480" s="51">
        <f>INDEX('Atual 2021 1'!X$5:X$857,MATCH($A480,('Atual 2021 1'!$Z$5:$Z$857),0))</f>
        <v>0</v>
      </c>
      <c r="C480" s="57" t="str">
        <f>INDEX('Atual 2021 1'!A$5:A$857,MATCH($A480,('Atual 2021 1'!$Z$5:$Z$857),0))</f>
        <v>Matutina</v>
      </c>
      <c r="D480" s="50">
        <f>INDEX('Atual 2021 1'!H$5:H$857,MATCH($A480,('Atual 2021 1'!$Z$5:$Z$857),0))</f>
        <v>350</v>
      </c>
      <c r="E480" s="54">
        <f>INDEX('Antigo 2020 2'!H$5:H$857,MATCH($A480,('Atual 2021 1'!$Z$5:$Z$857),0))</f>
        <v>350</v>
      </c>
      <c r="F480" s="50">
        <f>INDEX('Atual 2021 1'!I$5:I$857,MATCH($A480,('Atual 2021 1'!$Z$5:$Z$857),0))</f>
        <v>176</v>
      </c>
      <c r="G480" s="54">
        <f>INDEX('Antigo 2020 2'!I$5:I$857,MATCH($A480,('Atual 2021 1'!$Z$5:$Z$857),0))</f>
        <v>186</v>
      </c>
      <c r="H480" s="50">
        <f>INDEX('Atual 2021 1'!J$5:J$857,MATCH($A480,('Atual 2021 1'!$Z$5:$Z$857),0))</f>
        <v>0</v>
      </c>
      <c r="I480" s="54">
        <f>INDEX('Antigo 2020 2'!J$5:J$857,MATCH($A480,('Atual 2021 1'!$Z$5:$Z$857),0))</f>
        <v>0</v>
      </c>
      <c r="J480" s="50">
        <f>INDEX('Atual 2021 1'!K$5:K$857,MATCH($A480,('Atual 2021 1'!$Z$5:$Z$857),0))</f>
        <v>2</v>
      </c>
      <c r="K480" s="54">
        <f>INDEX('Antigo 2020 2'!K$5:K$857,MATCH($A480,('Atual 2021 1'!$Z$5:$Z$857),0))</f>
        <v>0</v>
      </c>
      <c r="L480" s="50">
        <f>INDEX('Atual 2021 1'!L$5:L$857,MATCH($A480,('Atual 2021 1'!$Z$5:$Z$857),0))</f>
        <v>0</v>
      </c>
      <c r="M480" s="54">
        <f>INDEX('Antigo 2020 2'!L$5:L$857,MATCH($A480,('Atual 2021 1'!$Z$5:$Z$857),0))</f>
        <v>0</v>
      </c>
      <c r="N480" s="50">
        <f>INDEX('Atual 2021 1'!M$5:M$857,MATCH($A480,('Atual 2021 1'!$Z$5:$Z$857),0))</f>
        <v>0</v>
      </c>
      <c r="O480" s="54">
        <f>INDEX('Antigo 2020 2'!M$5:M$857,MATCH($A480,('Atual 2021 1'!$Z$5:$Z$857),0))</f>
        <v>0</v>
      </c>
      <c r="P480" s="50">
        <f>INDEX('Atual 2021 1'!N$5:N$857,MATCH($A480,('Atual 2021 1'!$Z$5:$Z$857),0))</f>
        <v>2</v>
      </c>
      <c r="Q480" s="54">
        <f>INDEX('Antigo 2020 2'!N$5:N$857,MATCH($A480,('Atual 2021 1'!$Z$5:$Z$857),0))</f>
        <v>0</v>
      </c>
      <c r="R480" s="50" t="str">
        <f>INDEX('Atual 2021 1'!O$5:O$857,MATCH($A480,('Atual 2021 1'!$Z$5:$Z$857),0))</f>
        <v>Não</v>
      </c>
      <c r="S480" s="54" t="str">
        <f>INDEX('Antigo 2020 2'!O$5:O$857,MATCH($A480,('Atual 2021 1'!$Z$5:$Z$857),0))</f>
        <v>Não</v>
      </c>
      <c r="T480" s="53" t="e">
        <f>INDEX('Atual 2021 1'!P$5:P$857,MATCH($A480,('Atual 2021 1'!$Z$5:$Z$857),0))</f>
        <v>#DIV/0!</v>
      </c>
      <c r="U480" s="55">
        <f>INDEX('Antigo 2020 2'!P$5:P$857,MATCH($A480,('Atual 2021 1'!$Z$5:$Z$857),0))</f>
        <v>4.3102306589374678E-4</v>
      </c>
    </row>
    <row r="481" spans="1:21">
      <c r="A481" s="16">
        <v>478</v>
      </c>
      <c r="B481" s="51">
        <f>INDEX('Atual 2021 1'!X$5:X$857,MATCH($A481,('Atual 2021 1'!$Z$5:$Z$857),0))</f>
        <v>0</v>
      </c>
      <c r="C481" s="57" t="str">
        <f>INDEX('Atual 2021 1'!A$5:A$857,MATCH($A481,('Atual 2021 1'!$Z$5:$Z$857),0))</f>
        <v>Medeiros</v>
      </c>
      <c r="D481" s="50">
        <f>INDEX('Atual 2021 1'!H$5:H$857,MATCH($A481,('Atual 2021 1'!$Z$5:$Z$857),0))</f>
        <v>678</v>
      </c>
      <c r="E481" s="54">
        <f>INDEX('Antigo 2020 2'!H$5:H$857,MATCH($A481,('Atual 2021 1'!$Z$5:$Z$857),0))</f>
        <v>678</v>
      </c>
      <c r="F481" s="50">
        <f>INDEX('Atual 2021 1'!I$5:I$857,MATCH($A481,('Atual 2021 1'!$Z$5:$Z$857),0))</f>
        <v>144</v>
      </c>
      <c r="G481" s="54">
        <f>INDEX('Antigo 2020 2'!I$5:I$857,MATCH($A481,('Atual 2021 1'!$Z$5:$Z$857),0))</f>
        <v>341</v>
      </c>
      <c r="H481" s="50">
        <f>INDEX('Atual 2021 1'!J$5:J$857,MATCH($A481,('Atual 2021 1'!$Z$5:$Z$857),0))</f>
        <v>0</v>
      </c>
      <c r="I481" s="54">
        <f>INDEX('Antigo 2020 2'!J$5:J$857,MATCH($A481,('Atual 2021 1'!$Z$5:$Z$857),0))</f>
        <v>0</v>
      </c>
      <c r="J481" s="50">
        <f>INDEX('Atual 2021 1'!K$5:K$857,MATCH($A481,('Atual 2021 1'!$Z$5:$Z$857),0))</f>
        <v>50</v>
      </c>
      <c r="K481" s="54">
        <f>INDEX('Antigo 2020 2'!K$5:K$857,MATCH($A481,('Atual 2021 1'!$Z$5:$Z$857),0))</f>
        <v>70</v>
      </c>
      <c r="L481" s="50">
        <f>INDEX('Atual 2021 1'!L$5:L$857,MATCH($A481,('Atual 2021 1'!$Z$5:$Z$857),0))</f>
        <v>0</v>
      </c>
      <c r="M481" s="54">
        <f>INDEX('Antigo 2020 2'!L$5:L$857,MATCH($A481,('Atual 2021 1'!$Z$5:$Z$857),0))</f>
        <v>0</v>
      </c>
      <c r="N481" s="50">
        <f>INDEX('Atual 2021 1'!M$5:M$857,MATCH($A481,('Atual 2021 1'!$Z$5:$Z$857),0))</f>
        <v>0</v>
      </c>
      <c r="O481" s="54">
        <f>INDEX('Antigo 2020 2'!M$5:M$857,MATCH($A481,('Atual 2021 1'!$Z$5:$Z$857),0))</f>
        <v>0</v>
      </c>
      <c r="P481" s="50">
        <f>INDEX('Atual 2021 1'!N$5:N$857,MATCH($A481,('Atual 2021 1'!$Z$5:$Z$857),0))</f>
        <v>0</v>
      </c>
      <c r="Q481" s="54">
        <f>INDEX('Antigo 2020 2'!N$5:N$857,MATCH($A481,('Atual 2021 1'!$Z$5:$Z$857),0))</f>
        <v>0</v>
      </c>
      <c r="R481" s="50" t="str">
        <f>INDEX('Atual 2021 1'!O$5:O$857,MATCH($A481,('Atual 2021 1'!$Z$5:$Z$857),0))</f>
        <v>Não</v>
      </c>
      <c r="S481" s="54" t="str">
        <f>INDEX('Antigo 2020 2'!O$5:O$857,MATCH($A481,('Atual 2021 1'!$Z$5:$Z$857),0))</f>
        <v>Não</v>
      </c>
      <c r="T481" s="53" t="e">
        <f>INDEX('Atual 2021 1'!P$5:P$857,MATCH($A481,('Atual 2021 1'!$Z$5:$Z$857),0))</f>
        <v>#DIV/0!</v>
      </c>
      <c r="U481" s="55">
        <f>INDEX('Antigo 2020 2'!P$5:P$857,MATCH($A481,('Atual 2021 1'!$Z$5:$Z$857),0))</f>
        <v>1.1157931441860493E-3</v>
      </c>
    </row>
    <row r="482" spans="1:21">
      <c r="A482" s="16">
        <v>479</v>
      </c>
      <c r="B482" s="51">
        <f>INDEX('Atual 2021 1'!X$5:X$857,MATCH($A482,('Atual 2021 1'!$Z$5:$Z$857),0))</f>
        <v>0</v>
      </c>
      <c r="C482" s="57" t="str">
        <f>INDEX('Atual 2021 1'!A$5:A$857,MATCH($A482,('Atual 2021 1'!$Z$5:$Z$857),0))</f>
        <v>Medina</v>
      </c>
      <c r="D482" s="50">
        <f>INDEX('Atual 2021 1'!H$5:H$857,MATCH($A482,('Atual 2021 1'!$Z$5:$Z$857),0))</f>
        <v>3095</v>
      </c>
      <c r="E482" s="54">
        <f>INDEX('Antigo 2020 2'!H$5:H$857,MATCH($A482,('Atual 2021 1'!$Z$5:$Z$857),0))</f>
        <v>3087</v>
      </c>
      <c r="F482" s="50">
        <f>INDEX('Atual 2021 1'!I$5:I$857,MATCH($A482,('Atual 2021 1'!$Z$5:$Z$857),0))</f>
        <v>194</v>
      </c>
      <c r="G482" s="54">
        <f>INDEX('Antigo 2020 2'!I$5:I$857,MATCH($A482,('Atual 2021 1'!$Z$5:$Z$857),0))</f>
        <v>715</v>
      </c>
      <c r="H482" s="50">
        <f>INDEX('Atual 2021 1'!J$5:J$857,MATCH($A482,('Atual 2021 1'!$Z$5:$Z$857),0))</f>
        <v>0</v>
      </c>
      <c r="I482" s="54">
        <f>INDEX('Antigo 2020 2'!J$5:J$857,MATCH($A482,('Atual 2021 1'!$Z$5:$Z$857),0))</f>
        <v>0</v>
      </c>
      <c r="J482" s="50">
        <f>INDEX('Atual 2021 1'!K$5:K$857,MATCH($A482,('Atual 2021 1'!$Z$5:$Z$857),0))</f>
        <v>453</v>
      </c>
      <c r="K482" s="54">
        <f>INDEX('Antigo 2020 2'!K$5:K$857,MATCH($A482,('Atual 2021 1'!$Z$5:$Z$857),0))</f>
        <v>450</v>
      </c>
      <c r="L482" s="50">
        <f>INDEX('Atual 2021 1'!L$5:L$857,MATCH($A482,('Atual 2021 1'!$Z$5:$Z$857),0))</f>
        <v>406</v>
      </c>
      <c r="M482" s="54">
        <f>INDEX('Antigo 2020 2'!L$5:L$857,MATCH($A482,('Atual 2021 1'!$Z$5:$Z$857),0))</f>
        <v>75</v>
      </c>
      <c r="N482" s="50">
        <f>INDEX('Atual 2021 1'!M$5:M$857,MATCH($A482,('Atual 2021 1'!$Z$5:$Z$857),0))</f>
        <v>0</v>
      </c>
      <c r="O482" s="54">
        <f>INDEX('Antigo 2020 2'!M$5:M$857,MATCH($A482,('Atual 2021 1'!$Z$5:$Z$857),0))</f>
        <v>0</v>
      </c>
      <c r="P482" s="50">
        <f>INDEX('Atual 2021 1'!N$5:N$857,MATCH($A482,('Atual 2021 1'!$Z$5:$Z$857),0))</f>
        <v>332</v>
      </c>
      <c r="Q482" s="54">
        <f>INDEX('Antigo 2020 2'!N$5:N$857,MATCH($A482,('Atual 2021 1'!$Z$5:$Z$857),0))</f>
        <v>154</v>
      </c>
      <c r="R482" s="50" t="str">
        <f>INDEX('Atual 2021 1'!O$5:O$857,MATCH($A482,('Atual 2021 1'!$Z$5:$Z$857),0))</f>
        <v>Sim</v>
      </c>
      <c r="S482" s="54" t="str">
        <f>INDEX('Antigo 2020 2'!O$5:O$857,MATCH($A482,('Atual 2021 1'!$Z$5:$Z$857),0))</f>
        <v>Sim</v>
      </c>
      <c r="T482" s="53" t="e">
        <f>INDEX('Atual 2021 1'!P$5:P$857,MATCH($A482,('Atual 2021 1'!$Z$5:$Z$857),0))</f>
        <v>#DIV/0!</v>
      </c>
      <c r="U482" s="55">
        <f>INDEX('Antigo 2020 2'!P$5:P$857,MATCH($A482,('Atual 2021 1'!$Z$5:$Z$857),0))</f>
        <v>2.259203789340677E-3</v>
      </c>
    </row>
    <row r="483" spans="1:21">
      <c r="A483" s="16">
        <v>480</v>
      </c>
      <c r="B483" s="51">
        <f>INDEX('Atual 2021 1'!X$5:X$857,MATCH($A483,('Atual 2021 1'!$Z$5:$Z$857),0))</f>
        <v>0</v>
      </c>
      <c r="C483" s="57" t="str">
        <f>INDEX('Atual 2021 1'!A$5:A$857,MATCH($A483,('Atual 2021 1'!$Z$5:$Z$857),0))</f>
        <v>Mendes Pimentel</v>
      </c>
      <c r="D483" s="50">
        <f>INDEX('Atual 2021 1'!H$5:H$857,MATCH($A483,('Atual 2021 1'!$Z$5:$Z$857),0))</f>
        <v>480</v>
      </c>
      <c r="E483" s="54">
        <f>INDEX('Antigo 2020 2'!H$5:H$857,MATCH($A483,('Atual 2021 1'!$Z$5:$Z$857),0))</f>
        <v>480</v>
      </c>
      <c r="F483" s="50">
        <f>INDEX('Atual 2021 1'!I$5:I$857,MATCH($A483,('Atual 2021 1'!$Z$5:$Z$857),0))</f>
        <v>96</v>
      </c>
      <c r="G483" s="54">
        <f>INDEX('Antigo 2020 2'!I$5:I$857,MATCH($A483,('Atual 2021 1'!$Z$5:$Z$857),0))</f>
        <v>61</v>
      </c>
      <c r="H483" s="50">
        <f>INDEX('Atual 2021 1'!J$5:J$857,MATCH($A483,('Atual 2021 1'!$Z$5:$Z$857),0))</f>
        <v>0</v>
      </c>
      <c r="I483" s="54">
        <f>INDEX('Antigo 2020 2'!J$5:J$857,MATCH($A483,('Atual 2021 1'!$Z$5:$Z$857),0))</f>
        <v>0</v>
      </c>
      <c r="J483" s="50">
        <f>INDEX('Atual 2021 1'!K$5:K$857,MATCH($A483,('Atual 2021 1'!$Z$5:$Z$857),0))</f>
        <v>0</v>
      </c>
      <c r="K483" s="54">
        <f>INDEX('Antigo 2020 2'!K$5:K$857,MATCH($A483,('Atual 2021 1'!$Z$5:$Z$857),0))</f>
        <v>0</v>
      </c>
      <c r="L483" s="50">
        <f>INDEX('Atual 2021 1'!L$5:L$857,MATCH($A483,('Atual 2021 1'!$Z$5:$Z$857),0))</f>
        <v>0</v>
      </c>
      <c r="M483" s="54">
        <f>INDEX('Antigo 2020 2'!L$5:L$857,MATCH($A483,('Atual 2021 1'!$Z$5:$Z$857),0))</f>
        <v>0</v>
      </c>
      <c r="N483" s="50">
        <f>INDEX('Atual 2021 1'!M$5:M$857,MATCH($A483,('Atual 2021 1'!$Z$5:$Z$857),0))</f>
        <v>0</v>
      </c>
      <c r="O483" s="54">
        <f>INDEX('Antigo 2020 2'!M$5:M$857,MATCH($A483,('Atual 2021 1'!$Z$5:$Z$857),0))</f>
        <v>0</v>
      </c>
      <c r="P483" s="50">
        <f>INDEX('Atual 2021 1'!N$5:N$857,MATCH($A483,('Atual 2021 1'!$Z$5:$Z$857),0))</f>
        <v>0</v>
      </c>
      <c r="Q483" s="54">
        <f>INDEX('Antigo 2020 2'!N$5:N$857,MATCH($A483,('Atual 2021 1'!$Z$5:$Z$857),0))</f>
        <v>80</v>
      </c>
      <c r="R483" s="50" t="str">
        <f>INDEX('Atual 2021 1'!O$5:O$857,MATCH($A483,('Atual 2021 1'!$Z$5:$Z$857),0))</f>
        <v>Sim</v>
      </c>
      <c r="S483" s="54" t="str">
        <f>INDEX('Antigo 2020 2'!O$5:O$857,MATCH($A483,('Atual 2021 1'!$Z$5:$Z$857),0))</f>
        <v>Sim</v>
      </c>
      <c r="T483" s="53" t="e">
        <f>INDEX('Atual 2021 1'!P$5:P$857,MATCH($A483,('Atual 2021 1'!$Z$5:$Z$857),0))</f>
        <v>#DIV/0!</v>
      </c>
      <c r="U483" s="55">
        <f>INDEX('Antigo 2020 2'!P$5:P$857,MATCH($A483,('Atual 2021 1'!$Z$5:$Z$857),0))</f>
        <v>1.4606175745243747E-3</v>
      </c>
    </row>
    <row r="484" spans="1:21">
      <c r="A484" s="16">
        <v>481</v>
      </c>
      <c r="B484" s="51">
        <f>INDEX('Atual 2021 1'!X$5:X$857,MATCH($A484,('Atual 2021 1'!$Z$5:$Z$857),0))</f>
        <v>0</v>
      </c>
      <c r="C484" s="57" t="str">
        <f>INDEX('Atual 2021 1'!A$5:A$857,MATCH($A484,('Atual 2021 1'!$Z$5:$Z$857),0))</f>
        <v>Mercês</v>
      </c>
      <c r="D484" s="50">
        <f>INDEX('Atual 2021 1'!H$5:H$857,MATCH($A484,('Atual 2021 1'!$Z$5:$Z$857),0))</f>
        <v>520</v>
      </c>
      <c r="E484" s="54">
        <f>INDEX('Antigo 2020 2'!H$5:H$857,MATCH($A484,('Atual 2021 1'!$Z$5:$Z$857),0))</f>
        <v>520</v>
      </c>
      <c r="F484" s="50">
        <f>INDEX('Atual 2021 1'!I$5:I$857,MATCH($A484,('Atual 2021 1'!$Z$5:$Z$857),0))</f>
        <v>316</v>
      </c>
      <c r="G484" s="54">
        <f>INDEX('Antigo 2020 2'!I$5:I$857,MATCH($A484,('Atual 2021 1'!$Z$5:$Z$857),0))</f>
        <v>410</v>
      </c>
      <c r="H484" s="50">
        <f>INDEX('Atual 2021 1'!J$5:J$857,MATCH($A484,('Atual 2021 1'!$Z$5:$Z$857),0))</f>
        <v>0</v>
      </c>
      <c r="I484" s="54">
        <f>INDEX('Antigo 2020 2'!J$5:J$857,MATCH($A484,('Atual 2021 1'!$Z$5:$Z$857),0))</f>
        <v>0</v>
      </c>
      <c r="J484" s="50">
        <f>INDEX('Atual 2021 1'!K$5:K$857,MATCH($A484,('Atual 2021 1'!$Z$5:$Z$857),0))</f>
        <v>160</v>
      </c>
      <c r="K484" s="54">
        <f>INDEX('Antigo 2020 2'!K$5:K$857,MATCH($A484,('Atual 2021 1'!$Z$5:$Z$857),0))</f>
        <v>152</v>
      </c>
      <c r="L484" s="50">
        <f>INDEX('Atual 2021 1'!L$5:L$857,MATCH($A484,('Atual 2021 1'!$Z$5:$Z$857),0))</f>
        <v>80</v>
      </c>
      <c r="M484" s="54">
        <f>INDEX('Antigo 2020 2'!L$5:L$857,MATCH($A484,('Atual 2021 1'!$Z$5:$Z$857),0))</f>
        <v>0</v>
      </c>
      <c r="N484" s="50">
        <f>INDEX('Atual 2021 1'!M$5:M$857,MATCH($A484,('Atual 2021 1'!$Z$5:$Z$857),0))</f>
        <v>0</v>
      </c>
      <c r="O484" s="54">
        <f>INDEX('Antigo 2020 2'!M$5:M$857,MATCH($A484,('Atual 2021 1'!$Z$5:$Z$857),0))</f>
        <v>0</v>
      </c>
      <c r="P484" s="50">
        <f>INDEX('Atual 2021 1'!N$5:N$857,MATCH($A484,('Atual 2021 1'!$Z$5:$Z$857),0))</f>
        <v>90</v>
      </c>
      <c r="Q484" s="54">
        <f>INDEX('Antigo 2020 2'!N$5:N$857,MATCH($A484,('Atual 2021 1'!$Z$5:$Z$857),0))</f>
        <v>72</v>
      </c>
      <c r="R484" s="50" t="str">
        <f>INDEX('Atual 2021 1'!O$5:O$857,MATCH($A484,('Atual 2021 1'!$Z$5:$Z$857),0))</f>
        <v>Sim</v>
      </c>
      <c r="S484" s="54" t="str">
        <f>INDEX('Antigo 2020 2'!O$5:O$857,MATCH($A484,('Atual 2021 1'!$Z$5:$Z$857),0))</f>
        <v>Sim</v>
      </c>
      <c r="T484" s="53" t="e">
        <f>INDEX('Atual 2021 1'!P$5:P$857,MATCH($A484,('Atual 2021 1'!$Z$5:$Z$857),0))</f>
        <v>#DIV/0!</v>
      </c>
      <c r="U484" s="55">
        <f>INDEX('Antigo 2020 2'!P$5:P$857,MATCH($A484,('Atual 2021 1'!$Z$5:$Z$857),0))</f>
        <v>8.9410091138922569E-4</v>
      </c>
    </row>
    <row r="485" spans="1:21">
      <c r="A485" s="16">
        <v>482</v>
      </c>
      <c r="B485" s="51">
        <f>INDEX('Atual 2021 1'!X$5:X$857,MATCH($A485,('Atual 2021 1'!$Z$5:$Z$857),0))</f>
        <v>0</v>
      </c>
      <c r="C485" s="57" t="str">
        <f>INDEX('Atual 2021 1'!A$5:A$857,MATCH($A485,('Atual 2021 1'!$Z$5:$Z$857),0))</f>
        <v>Mesquita</v>
      </c>
      <c r="D485" s="50">
        <f>INDEX('Atual 2021 1'!H$5:H$857,MATCH($A485,('Atual 2021 1'!$Z$5:$Z$857),0))</f>
        <v>1434</v>
      </c>
      <c r="E485" s="54">
        <f>INDEX('Antigo 2020 2'!H$5:H$857,MATCH($A485,('Atual 2021 1'!$Z$5:$Z$857),0))</f>
        <v>1434</v>
      </c>
      <c r="F485" s="50">
        <f>INDEX('Atual 2021 1'!I$5:I$857,MATCH($A485,('Atual 2021 1'!$Z$5:$Z$857),0))</f>
        <v>131</v>
      </c>
      <c r="G485" s="54">
        <f>INDEX('Antigo 2020 2'!I$5:I$857,MATCH($A485,('Atual 2021 1'!$Z$5:$Z$857),0))</f>
        <v>287</v>
      </c>
      <c r="H485" s="50">
        <f>INDEX('Atual 2021 1'!J$5:J$857,MATCH($A485,('Atual 2021 1'!$Z$5:$Z$857),0))</f>
        <v>0</v>
      </c>
      <c r="I485" s="54">
        <f>INDEX('Antigo 2020 2'!J$5:J$857,MATCH($A485,('Atual 2021 1'!$Z$5:$Z$857),0))</f>
        <v>0</v>
      </c>
      <c r="J485" s="50">
        <f>INDEX('Atual 2021 1'!K$5:K$857,MATCH($A485,('Atual 2021 1'!$Z$5:$Z$857),0))</f>
        <v>0</v>
      </c>
      <c r="K485" s="54">
        <f>INDEX('Antigo 2020 2'!K$5:K$857,MATCH($A485,('Atual 2021 1'!$Z$5:$Z$857),0))</f>
        <v>0</v>
      </c>
      <c r="L485" s="50">
        <f>INDEX('Atual 2021 1'!L$5:L$857,MATCH($A485,('Atual 2021 1'!$Z$5:$Z$857),0))</f>
        <v>29</v>
      </c>
      <c r="M485" s="54">
        <f>INDEX('Antigo 2020 2'!L$5:L$857,MATCH($A485,('Atual 2021 1'!$Z$5:$Z$857),0))</f>
        <v>0</v>
      </c>
      <c r="N485" s="50">
        <f>INDEX('Atual 2021 1'!M$5:M$857,MATCH($A485,('Atual 2021 1'!$Z$5:$Z$857),0))</f>
        <v>0</v>
      </c>
      <c r="O485" s="54">
        <f>INDEX('Antigo 2020 2'!M$5:M$857,MATCH($A485,('Atual 2021 1'!$Z$5:$Z$857),0))</f>
        <v>0</v>
      </c>
      <c r="P485" s="50">
        <f>INDEX('Atual 2021 1'!N$5:N$857,MATCH($A485,('Atual 2021 1'!$Z$5:$Z$857),0))</f>
        <v>8</v>
      </c>
      <c r="Q485" s="54">
        <f>INDEX('Antigo 2020 2'!N$5:N$857,MATCH($A485,('Atual 2021 1'!$Z$5:$Z$857),0))</f>
        <v>8</v>
      </c>
      <c r="R485" s="50" t="str">
        <f>INDEX('Atual 2021 1'!O$5:O$857,MATCH($A485,('Atual 2021 1'!$Z$5:$Z$857),0))</f>
        <v>Sim</v>
      </c>
      <c r="S485" s="54" t="str">
        <f>INDEX('Antigo 2020 2'!O$5:O$857,MATCH($A485,('Atual 2021 1'!$Z$5:$Z$857),0))</f>
        <v>Sim</v>
      </c>
      <c r="T485" s="53" t="e">
        <f>INDEX('Atual 2021 1'!P$5:P$857,MATCH($A485,('Atual 2021 1'!$Z$5:$Z$857),0))</f>
        <v>#DIV/0!</v>
      </c>
      <c r="U485" s="55">
        <f>INDEX('Antigo 2020 2'!P$5:P$857,MATCH($A485,('Atual 2021 1'!$Z$5:$Z$857),0))</f>
        <v>8.2618313692759847E-4</v>
      </c>
    </row>
    <row r="486" spans="1:21">
      <c r="A486" s="16">
        <v>483</v>
      </c>
      <c r="B486" s="51">
        <f>INDEX('Atual 2021 1'!X$5:X$857,MATCH($A486,('Atual 2021 1'!$Z$5:$Z$857),0))</f>
        <v>0</v>
      </c>
      <c r="C486" s="57" t="str">
        <f>INDEX('Atual 2021 1'!A$5:A$857,MATCH($A486,('Atual 2021 1'!$Z$5:$Z$857),0))</f>
        <v>Minas Novas</v>
      </c>
      <c r="D486" s="50">
        <f>INDEX('Atual 2021 1'!H$5:H$857,MATCH($A486,('Atual 2021 1'!$Z$5:$Z$857),0))</f>
        <v>11418</v>
      </c>
      <c r="E486" s="54">
        <f>INDEX('Antigo 2020 2'!H$5:H$857,MATCH($A486,('Atual 2021 1'!$Z$5:$Z$857),0))</f>
        <v>4450</v>
      </c>
      <c r="F486" s="50">
        <f>INDEX('Atual 2021 1'!I$5:I$857,MATCH($A486,('Atual 2021 1'!$Z$5:$Z$857),0))</f>
        <v>578</v>
      </c>
      <c r="G486" s="54">
        <f>INDEX('Antigo 2020 2'!I$5:I$857,MATCH($A486,('Atual 2021 1'!$Z$5:$Z$857),0))</f>
        <v>1026</v>
      </c>
      <c r="H486" s="50">
        <f>INDEX('Atual 2021 1'!J$5:J$857,MATCH($A486,('Atual 2021 1'!$Z$5:$Z$857),0))</f>
        <v>0</v>
      </c>
      <c r="I486" s="54">
        <f>INDEX('Antigo 2020 2'!J$5:J$857,MATCH($A486,('Atual 2021 1'!$Z$5:$Z$857),0))</f>
        <v>0</v>
      </c>
      <c r="J486" s="50">
        <f>INDEX('Atual 2021 1'!K$5:K$857,MATCH($A486,('Atual 2021 1'!$Z$5:$Z$857),0))</f>
        <v>1208</v>
      </c>
      <c r="K486" s="54">
        <f>INDEX('Antigo 2020 2'!K$5:K$857,MATCH($A486,('Atual 2021 1'!$Z$5:$Z$857),0))</f>
        <v>895</v>
      </c>
      <c r="L486" s="50">
        <f>INDEX('Atual 2021 1'!L$5:L$857,MATCH($A486,('Atual 2021 1'!$Z$5:$Z$857),0))</f>
        <v>0</v>
      </c>
      <c r="M486" s="54">
        <f>INDEX('Antigo 2020 2'!L$5:L$857,MATCH($A486,('Atual 2021 1'!$Z$5:$Z$857),0))</f>
        <v>0</v>
      </c>
      <c r="N486" s="50">
        <f>INDEX('Atual 2021 1'!M$5:M$857,MATCH($A486,('Atual 2021 1'!$Z$5:$Z$857),0))</f>
        <v>0</v>
      </c>
      <c r="O486" s="54">
        <f>INDEX('Antigo 2020 2'!M$5:M$857,MATCH($A486,('Atual 2021 1'!$Z$5:$Z$857),0))</f>
        <v>0</v>
      </c>
      <c r="P486" s="50">
        <f>INDEX('Atual 2021 1'!N$5:N$857,MATCH($A486,('Atual 2021 1'!$Z$5:$Z$857),0))</f>
        <v>548</v>
      </c>
      <c r="Q486" s="54">
        <f>INDEX('Antigo 2020 2'!N$5:N$857,MATCH($A486,('Atual 2021 1'!$Z$5:$Z$857),0))</f>
        <v>275</v>
      </c>
      <c r="R486" s="50" t="str">
        <f>INDEX('Atual 2021 1'!O$5:O$857,MATCH($A486,('Atual 2021 1'!$Z$5:$Z$857),0))</f>
        <v>Sim</v>
      </c>
      <c r="S486" s="54" t="str">
        <f>INDEX('Antigo 2020 2'!O$5:O$857,MATCH($A486,('Atual 2021 1'!$Z$5:$Z$857),0))</f>
        <v>Sim</v>
      </c>
      <c r="T486" s="53" t="e">
        <f>INDEX('Atual 2021 1'!P$5:P$857,MATCH($A486,('Atual 2021 1'!$Z$5:$Z$857),0))</f>
        <v>#DIV/0!</v>
      </c>
      <c r="U486" s="55">
        <f>INDEX('Antigo 2020 2'!P$5:P$857,MATCH($A486,('Atual 2021 1'!$Z$5:$Z$857),0))</f>
        <v>2.417652936316972E-3</v>
      </c>
    </row>
    <row r="487" spans="1:21">
      <c r="A487" s="16">
        <v>484</v>
      </c>
      <c r="B487" s="51">
        <f>INDEX('Atual 2021 1'!X$5:X$857,MATCH($A487,('Atual 2021 1'!$Z$5:$Z$857),0))</f>
        <v>0</v>
      </c>
      <c r="C487" s="57" t="str">
        <f>INDEX('Atual 2021 1'!A$5:A$857,MATCH($A487,('Atual 2021 1'!$Z$5:$Z$857),0))</f>
        <v>Minduri</v>
      </c>
      <c r="D487" s="50">
        <f>INDEX('Atual 2021 1'!H$5:H$857,MATCH($A487,('Atual 2021 1'!$Z$5:$Z$857),0))</f>
        <v>305</v>
      </c>
      <c r="E487" s="54">
        <f>INDEX('Antigo 2020 2'!H$5:H$857,MATCH($A487,('Atual 2021 1'!$Z$5:$Z$857),0))</f>
        <v>300</v>
      </c>
      <c r="F487" s="50">
        <f>INDEX('Atual 2021 1'!I$5:I$857,MATCH($A487,('Atual 2021 1'!$Z$5:$Z$857),0))</f>
        <v>116</v>
      </c>
      <c r="G487" s="54">
        <f>INDEX('Antigo 2020 2'!I$5:I$857,MATCH($A487,('Atual 2021 1'!$Z$5:$Z$857),0))</f>
        <v>302</v>
      </c>
      <c r="H487" s="50">
        <f>INDEX('Atual 2021 1'!J$5:J$857,MATCH($A487,('Atual 2021 1'!$Z$5:$Z$857),0))</f>
        <v>0</v>
      </c>
      <c r="I487" s="54">
        <f>INDEX('Antigo 2020 2'!J$5:J$857,MATCH($A487,('Atual 2021 1'!$Z$5:$Z$857),0))</f>
        <v>0</v>
      </c>
      <c r="J487" s="50">
        <f>INDEX('Atual 2021 1'!K$5:K$857,MATCH($A487,('Atual 2021 1'!$Z$5:$Z$857),0))</f>
        <v>0</v>
      </c>
      <c r="K487" s="54">
        <f>INDEX('Antigo 2020 2'!K$5:K$857,MATCH($A487,('Atual 2021 1'!$Z$5:$Z$857),0))</f>
        <v>0</v>
      </c>
      <c r="L487" s="50">
        <f>INDEX('Atual 2021 1'!L$5:L$857,MATCH($A487,('Atual 2021 1'!$Z$5:$Z$857),0))</f>
        <v>0</v>
      </c>
      <c r="M487" s="54">
        <f>INDEX('Antigo 2020 2'!L$5:L$857,MATCH($A487,('Atual 2021 1'!$Z$5:$Z$857),0))</f>
        <v>0</v>
      </c>
      <c r="N487" s="50">
        <f>INDEX('Atual 2021 1'!M$5:M$857,MATCH($A487,('Atual 2021 1'!$Z$5:$Z$857),0))</f>
        <v>0</v>
      </c>
      <c r="O487" s="54">
        <f>INDEX('Antigo 2020 2'!M$5:M$857,MATCH($A487,('Atual 2021 1'!$Z$5:$Z$857),0))</f>
        <v>0</v>
      </c>
      <c r="P487" s="50">
        <f>INDEX('Atual 2021 1'!N$5:N$857,MATCH($A487,('Atual 2021 1'!$Z$5:$Z$857),0))</f>
        <v>7</v>
      </c>
      <c r="Q487" s="54">
        <f>INDEX('Antigo 2020 2'!N$5:N$857,MATCH($A487,('Atual 2021 1'!$Z$5:$Z$857),0))</f>
        <v>9</v>
      </c>
      <c r="R487" s="50" t="str">
        <f>INDEX('Atual 2021 1'!O$5:O$857,MATCH($A487,('Atual 2021 1'!$Z$5:$Z$857),0))</f>
        <v>Não</v>
      </c>
      <c r="S487" s="54" t="str">
        <f>INDEX('Antigo 2020 2'!O$5:O$857,MATCH($A487,('Atual 2021 1'!$Z$5:$Z$857),0))</f>
        <v>Não</v>
      </c>
      <c r="T487" s="53" t="e">
        <f>INDEX('Atual 2021 1'!P$5:P$857,MATCH($A487,('Atual 2021 1'!$Z$5:$Z$857),0))</f>
        <v>#DIV/0!</v>
      </c>
      <c r="U487" s="55">
        <f>INDEX('Antigo 2020 2'!P$5:P$857,MATCH($A487,('Atual 2021 1'!$Z$5:$Z$857),0))</f>
        <v>4.2910468708295848E-4</v>
      </c>
    </row>
    <row r="488" spans="1:21">
      <c r="A488" s="16">
        <v>485</v>
      </c>
      <c r="B488" s="51">
        <f>INDEX('Atual 2021 1'!X$5:X$857,MATCH($A488,('Atual 2021 1'!$Z$5:$Z$857),0))</f>
        <v>0</v>
      </c>
      <c r="C488" s="57" t="str">
        <f>INDEX('Atual 2021 1'!A$5:A$857,MATCH($A488,('Atual 2021 1'!$Z$5:$Z$857),0))</f>
        <v>Mirabela</v>
      </c>
      <c r="D488" s="50">
        <f>INDEX('Atual 2021 1'!H$5:H$857,MATCH($A488,('Atual 2021 1'!$Z$5:$Z$857),0))</f>
        <v>1600</v>
      </c>
      <c r="E488" s="54">
        <f>INDEX('Antigo 2020 2'!H$5:H$857,MATCH($A488,('Atual 2021 1'!$Z$5:$Z$857),0))</f>
        <v>1600</v>
      </c>
      <c r="F488" s="50">
        <f>INDEX('Atual 2021 1'!I$5:I$857,MATCH($A488,('Atual 2021 1'!$Z$5:$Z$857),0))</f>
        <v>249</v>
      </c>
      <c r="G488" s="54">
        <f>INDEX('Antigo 2020 2'!I$5:I$857,MATCH($A488,('Atual 2021 1'!$Z$5:$Z$857),0))</f>
        <v>769</v>
      </c>
      <c r="H488" s="50">
        <f>INDEX('Atual 2021 1'!J$5:J$857,MATCH($A488,('Atual 2021 1'!$Z$5:$Z$857),0))</f>
        <v>0</v>
      </c>
      <c r="I488" s="54">
        <f>INDEX('Antigo 2020 2'!J$5:J$857,MATCH($A488,('Atual 2021 1'!$Z$5:$Z$857),0))</f>
        <v>0</v>
      </c>
      <c r="J488" s="50">
        <f>INDEX('Atual 2021 1'!K$5:K$857,MATCH($A488,('Atual 2021 1'!$Z$5:$Z$857),0))</f>
        <v>0</v>
      </c>
      <c r="K488" s="54">
        <f>INDEX('Antigo 2020 2'!K$5:K$857,MATCH($A488,('Atual 2021 1'!$Z$5:$Z$857),0))</f>
        <v>500</v>
      </c>
      <c r="L488" s="50">
        <f>INDEX('Atual 2021 1'!L$5:L$857,MATCH($A488,('Atual 2021 1'!$Z$5:$Z$857),0))</f>
        <v>0</v>
      </c>
      <c r="M488" s="54">
        <f>INDEX('Antigo 2020 2'!L$5:L$857,MATCH($A488,('Atual 2021 1'!$Z$5:$Z$857),0))</f>
        <v>0</v>
      </c>
      <c r="N488" s="50">
        <f>INDEX('Atual 2021 1'!M$5:M$857,MATCH($A488,('Atual 2021 1'!$Z$5:$Z$857),0))</f>
        <v>0</v>
      </c>
      <c r="O488" s="54">
        <f>INDEX('Antigo 2020 2'!M$5:M$857,MATCH($A488,('Atual 2021 1'!$Z$5:$Z$857),0))</f>
        <v>0</v>
      </c>
      <c r="P488" s="50">
        <f>INDEX('Atual 2021 1'!N$5:N$857,MATCH($A488,('Atual 2021 1'!$Z$5:$Z$857),0))</f>
        <v>40</v>
      </c>
      <c r="Q488" s="54">
        <f>INDEX('Antigo 2020 2'!N$5:N$857,MATCH($A488,('Atual 2021 1'!$Z$5:$Z$857),0))</f>
        <v>40</v>
      </c>
      <c r="R488" s="50" t="str">
        <f>INDEX('Atual 2021 1'!O$5:O$857,MATCH($A488,('Atual 2021 1'!$Z$5:$Z$857),0))</f>
        <v>Sim</v>
      </c>
      <c r="S488" s="54" t="str">
        <f>INDEX('Antigo 2020 2'!O$5:O$857,MATCH($A488,('Atual 2021 1'!$Z$5:$Z$857),0))</f>
        <v>Sim</v>
      </c>
      <c r="T488" s="53" t="e">
        <f>INDEX('Atual 2021 1'!P$5:P$857,MATCH($A488,('Atual 2021 1'!$Z$5:$Z$857),0))</f>
        <v>#DIV/0!</v>
      </c>
      <c r="U488" s="55">
        <f>INDEX('Antigo 2020 2'!P$5:P$857,MATCH($A488,('Atual 2021 1'!$Z$5:$Z$857),0))</f>
        <v>1.3382835595117887E-3</v>
      </c>
    </row>
    <row r="489" spans="1:21">
      <c r="A489" s="16">
        <v>486</v>
      </c>
      <c r="B489" s="51">
        <f>INDEX('Atual 2021 1'!X$5:X$857,MATCH($A489,('Atual 2021 1'!$Z$5:$Z$857),0))</f>
        <v>0</v>
      </c>
      <c r="C489" s="57" t="str">
        <f>INDEX('Atual 2021 1'!A$5:A$857,MATCH($A489,('Atual 2021 1'!$Z$5:$Z$857),0))</f>
        <v>Miradouro</v>
      </c>
      <c r="D489" s="50">
        <f>INDEX('Atual 2021 1'!H$5:H$857,MATCH($A489,('Atual 2021 1'!$Z$5:$Z$857),0))</f>
        <v>740</v>
      </c>
      <c r="E489" s="54">
        <f>INDEX('Antigo 2020 2'!H$5:H$857,MATCH($A489,('Atual 2021 1'!$Z$5:$Z$857),0))</f>
        <v>733</v>
      </c>
      <c r="F489" s="50">
        <f>INDEX('Atual 2021 1'!I$5:I$857,MATCH($A489,('Atual 2021 1'!$Z$5:$Z$857),0))</f>
        <v>18</v>
      </c>
      <c r="G489" s="54">
        <f>INDEX('Antigo 2020 2'!I$5:I$857,MATCH($A489,('Atual 2021 1'!$Z$5:$Z$857),0))</f>
        <v>68</v>
      </c>
      <c r="H489" s="50">
        <f>INDEX('Atual 2021 1'!J$5:J$857,MATCH($A489,('Atual 2021 1'!$Z$5:$Z$857),0))</f>
        <v>0</v>
      </c>
      <c r="I489" s="54">
        <f>INDEX('Antigo 2020 2'!J$5:J$857,MATCH($A489,('Atual 2021 1'!$Z$5:$Z$857),0))</f>
        <v>0</v>
      </c>
      <c r="J489" s="50">
        <f>INDEX('Atual 2021 1'!K$5:K$857,MATCH($A489,('Atual 2021 1'!$Z$5:$Z$857),0))</f>
        <v>62</v>
      </c>
      <c r="K489" s="54">
        <f>INDEX('Antigo 2020 2'!K$5:K$857,MATCH($A489,('Atual 2021 1'!$Z$5:$Z$857),0))</f>
        <v>45</v>
      </c>
      <c r="L489" s="50">
        <f>INDEX('Atual 2021 1'!L$5:L$857,MATCH($A489,('Atual 2021 1'!$Z$5:$Z$857),0))</f>
        <v>20</v>
      </c>
      <c r="M489" s="54">
        <f>INDEX('Antigo 2020 2'!L$5:L$857,MATCH($A489,('Atual 2021 1'!$Z$5:$Z$857),0))</f>
        <v>0</v>
      </c>
      <c r="N489" s="50">
        <f>INDEX('Atual 2021 1'!M$5:M$857,MATCH($A489,('Atual 2021 1'!$Z$5:$Z$857),0))</f>
        <v>0</v>
      </c>
      <c r="O489" s="54">
        <f>INDEX('Antigo 2020 2'!M$5:M$857,MATCH($A489,('Atual 2021 1'!$Z$5:$Z$857),0))</f>
        <v>0</v>
      </c>
      <c r="P489" s="50">
        <f>INDEX('Atual 2021 1'!N$5:N$857,MATCH($A489,('Atual 2021 1'!$Z$5:$Z$857),0))</f>
        <v>41</v>
      </c>
      <c r="Q489" s="54">
        <f>INDEX('Antigo 2020 2'!N$5:N$857,MATCH($A489,('Atual 2021 1'!$Z$5:$Z$857),0))</f>
        <v>41</v>
      </c>
      <c r="R489" s="50" t="str">
        <f>INDEX('Atual 2021 1'!O$5:O$857,MATCH($A489,('Atual 2021 1'!$Z$5:$Z$857),0))</f>
        <v>Sim</v>
      </c>
      <c r="S489" s="54" t="str">
        <f>INDEX('Antigo 2020 2'!O$5:O$857,MATCH($A489,('Atual 2021 1'!$Z$5:$Z$857),0))</f>
        <v>Sim</v>
      </c>
      <c r="T489" s="53" t="e">
        <f>INDEX('Atual 2021 1'!P$5:P$857,MATCH($A489,('Atual 2021 1'!$Z$5:$Z$857),0))</f>
        <v>#DIV/0!</v>
      </c>
      <c r="U489" s="55">
        <f>INDEX('Antigo 2020 2'!P$5:P$857,MATCH($A489,('Atual 2021 1'!$Z$5:$Z$857),0))</f>
        <v>9.688950098090892E-4</v>
      </c>
    </row>
    <row r="490" spans="1:21">
      <c r="A490" s="16">
        <v>487</v>
      </c>
      <c r="B490" s="51">
        <f>INDEX('Atual 2021 1'!X$5:X$857,MATCH($A490,('Atual 2021 1'!$Z$5:$Z$857),0))</f>
        <v>0</v>
      </c>
      <c r="C490" s="57" t="str">
        <f>INDEX('Atual 2021 1'!A$5:A$857,MATCH($A490,('Atual 2021 1'!$Z$5:$Z$857),0))</f>
        <v>Miraí</v>
      </c>
      <c r="D490" s="50">
        <f>INDEX('Atual 2021 1'!H$5:H$857,MATCH($A490,('Atual 2021 1'!$Z$5:$Z$857),0))</f>
        <v>750</v>
      </c>
      <c r="E490" s="54">
        <f>INDEX('Antigo 2020 2'!H$5:H$857,MATCH($A490,('Atual 2021 1'!$Z$5:$Z$857),0))</f>
        <v>730</v>
      </c>
      <c r="F490" s="50">
        <f>INDEX('Atual 2021 1'!I$5:I$857,MATCH($A490,('Atual 2021 1'!$Z$5:$Z$857),0))</f>
        <v>251</v>
      </c>
      <c r="G490" s="54">
        <f>INDEX('Antigo 2020 2'!I$5:I$857,MATCH($A490,('Atual 2021 1'!$Z$5:$Z$857),0))</f>
        <v>523</v>
      </c>
      <c r="H490" s="50">
        <f>INDEX('Atual 2021 1'!J$5:J$857,MATCH($A490,('Atual 2021 1'!$Z$5:$Z$857),0))</f>
        <v>0</v>
      </c>
      <c r="I490" s="54">
        <f>INDEX('Antigo 2020 2'!J$5:J$857,MATCH($A490,('Atual 2021 1'!$Z$5:$Z$857),0))</f>
        <v>0</v>
      </c>
      <c r="J490" s="50">
        <f>INDEX('Atual 2021 1'!K$5:K$857,MATCH($A490,('Atual 2021 1'!$Z$5:$Z$857),0))</f>
        <v>59</v>
      </c>
      <c r="K490" s="54">
        <f>INDEX('Antigo 2020 2'!K$5:K$857,MATCH($A490,('Atual 2021 1'!$Z$5:$Z$857),0))</f>
        <v>113</v>
      </c>
      <c r="L490" s="50">
        <f>INDEX('Atual 2021 1'!L$5:L$857,MATCH($A490,('Atual 2021 1'!$Z$5:$Z$857),0))</f>
        <v>0</v>
      </c>
      <c r="M490" s="54">
        <f>INDEX('Antigo 2020 2'!L$5:L$857,MATCH($A490,('Atual 2021 1'!$Z$5:$Z$857),0))</f>
        <v>0</v>
      </c>
      <c r="N490" s="50">
        <f>INDEX('Atual 2021 1'!M$5:M$857,MATCH($A490,('Atual 2021 1'!$Z$5:$Z$857),0))</f>
        <v>0</v>
      </c>
      <c r="O490" s="54">
        <f>INDEX('Antigo 2020 2'!M$5:M$857,MATCH($A490,('Atual 2021 1'!$Z$5:$Z$857),0))</f>
        <v>0</v>
      </c>
      <c r="P490" s="50">
        <f>INDEX('Atual 2021 1'!N$5:N$857,MATCH($A490,('Atual 2021 1'!$Z$5:$Z$857),0))</f>
        <v>18</v>
      </c>
      <c r="Q490" s="54">
        <f>INDEX('Antigo 2020 2'!N$5:N$857,MATCH($A490,('Atual 2021 1'!$Z$5:$Z$857),0))</f>
        <v>18</v>
      </c>
      <c r="R490" s="50" t="str">
        <f>INDEX('Atual 2021 1'!O$5:O$857,MATCH($A490,('Atual 2021 1'!$Z$5:$Z$857),0))</f>
        <v>Sim</v>
      </c>
      <c r="S490" s="54" t="str">
        <f>INDEX('Antigo 2020 2'!O$5:O$857,MATCH($A490,('Atual 2021 1'!$Z$5:$Z$857),0))</f>
        <v>Sim</v>
      </c>
      <c r="T490" s="53" t="e">
        <f>INDEX('Atual 2021 1'!P$5:P$857,MATCH($A490,('Atual 2021 1'!$Z$5:$Z$857),0))</f>
        <v>#DIV/0!</v>
      </c>
      <c r="U490" s="55">
        <f>INDEX('Antigo 2020 2'!P$5:P$857,MATCH($A490,('Atual 2021 1'!$Z$5:$Z$857),0))</f>
        <v>8.9446067745964798E-4</v>
      </c>
    </row>
    <row r="491" spans="1:21">
      <c r="A491" s="16">
        <v>488</v>
      </c>
      <c r="B491" s="51">
        <f>INDEX('Atual 2021 1'!X$5:X$857,MATCH($A491,('Atual 2021 1'!$Z$5:$Z$857),0))</f>
        <v>0</v>
      </c>
      <c r="C491" s="57" t="str">
        <f>INDEX('Atual 2021 1'!A$5:A$857,MATCH($A491,('Atual 2021 1'!$Z$5:$Z$857),0))</f>
        <v>Miravânia</v>
      </c>
      <c r="D491" s="50">
        <f>INDEX('Atual 2021 1'!H$5:H$857,MATCH($A491,('Atual 2021 1'!$Z$5:$Z$857),0))</f>
        <v>1692</v>
      </c>
      <c r="E491" s="54">
        <f>INDEX('Antigo 2020 2'!H$5:H$857,MATCH($A491,('Atual 2021 1'!$Z$5:$Z$857),0))</f>
        <v>2500</v>
      </c>
      <c r="F491" s="50">
        <f>INDEX('Atual 2021 1'!I$5:I$857,MATCH($A491,('Atual 2021 1'!$Z$5:$Z$857),0))</f>
        <v>101</v>
      </c>
      <c r="G491" s="54">
        <f>INDEX('Antigo 2020 2'!I$5:I$857,MATCH($A491,('Atual 2021 1'!$Z$5:$Z$857),0))</f>
        <v>860</v>
      </c>
      <c r="H491" s="50">
        <f>INDEX('Atual 2021 1'!J$5:J$857,MATCH($A491,('Atual 2021 1'!$Z$5:$Z$857),0))</f>
        <v>0</v>
      </c>
      <c r="I491" s="54">
        <f>INDEX('Antigo 2020 2'!J$5:J$857,MATCH($A491,('Atual 2021 1'!$Z$5:$Z$857),0))</f>
        <v>50</v>
      </c>
      <c r="J491" s="50">
        <f>INDEX('Atual 2021 1'!K$5:K$857,MATCH($A491,('Atual 2021 1'!$Z$5:$Z$857),0))</f>
        <v>600</v>
      </c>
      <c r="K491" s="54">
        <f>INDEX('Antigo 2020 2'!K$5:K$857,MATCH($A491,('Atual 2021 1'!$Z$5:$Z$857),0))</f>
        <v>0</v>
      </c>
      <c r="L491" s="50">
        <f>INDEX('Atual 2021 1'!L$5:L$857,MATCH($A491,('Atual 2021 1'!$Z$5:$Z$857),0))</f>
        <v>200</v>
      </c>
      <c r="M491" s="54">
        <f>INDEX('Antigo 2020 2'!L$5:L$857,MATCH($A491,('Atual 2021 1'!$Z$5:$Z$857),0))</f>
        <v>0</v>
      </c>
      <c r="N491" s="50">
        <f>INDEX('Atual 2021 1'!M$5:M$857,MATCH($A491,('Atual 2021 1'!$Z$5:$Z$857),0))</f>
        <v>200</v>
      </c>
      <c r="O491" s="54">
        <f>INDEX('Antigo 2020 2'!M$5:M$857,MATCH($A491,('Atual 2021 1'!$Z$5:$Z$857),0))</f>
        <v>0</v>
      </c>
      <c r="P491" s="50">
        <f>INDEX('Atual 2021 1'!N$5:N$857,MATCH($A491,('Atual 2021 1'!$Z$5:$Z$857),0))</f>
        <v>200</v>
      </c>
      <c r="Q491" s="54">
        <f>INDEX('Antigo 2020 2'!N$5:N$857,MATCH($A491,('Atual 2021 1'!$Z$5:$Z$857),0))</f>
        <v>0</v>
      </c>
      <c r="R491" s="50" t="str">
        <f>INDEX('Atual 2021 1'!O$5:O$857,MATCH($A491,('Atual 2021 1'!$Z$5:$Z$857),0))</f>
        <v>Sim</v>
      </c>
      <c r="S491" s="54" t="str">
        <f>INDEX('Antigo 2020 2'!O$5:O$857,MATCH($A491,('Atual 2021 1'!$Z$5:$Z$857),0))</f>
        <v>Sim</v>
      </c>
      <c r="T491" s="53" t="e">
        <f>INDEX('Atual 2021 1'!P$5:P$857,MATCH($A491,('Atual 2021 1'!$Z$5:$Z$857),0))</f>
        <v>#DIV/0!</v>
      </c>
      <c r="U491" s="55">
        <f>INDEX('Antigo 2020 2'!P$5:P$857,MATCH($A491,('Atual 2021 1'!$Z$5:$Z$857),0))</f>
        <v>1.4801418539833091E-3</v>
      </c>
    </row>
    <row r="492" spans="1:21">
      <c r="A492" s="16">
        <v>489</v>
      </c>
      <c r="B492" s="51">
        <f>INDEX('Atual 2021 1'!X$5:X$857,MATCH($A492,('Atual 2021 1'!$Z$5:$Z$857),0))</f>
        <v>0</v>
      </c>
      <c r="C492" s="57" t="str">
        <f>INDEX('Atual 2021 1'!A$5:A$857,MATCH($A492,('Atual 2021 1'!$Z$5:$Z$857),0))</f>
        <v>Moeda</v>
      </c>
      <c r="D492" s="50">
        <f>INDEX('Atual 2021 1'!H$5:H$857,MATCH($A492,('Atual 2021 1'!$Z$5:$Z$857),0))</f>
        <v>350</v>
      </c>
      <c r="E492" s="54">
        <f>INDEX('Antigo 2020 2'!H$5:H$857,MATCH($A492,('Atual 2021 1'!$Z$5:$Z$857),0))</f>
        <v>350</v>
      </c>
      <c r="F492" s="50">
        <f>INDEX('Atual 2021 1'!I$5:I$857,MATCH($A492,('Atual 2021 1'!$Z$5:$Z$857),0))</f>
        <v>47</v>
      </c>
      <c r="G492" s="54">
        <f>INDEX('Antigo 2020 2'!I$5:I$857,MATCH($A492,('Atual 2021 1'!$Z$5:$Z$857),0))</f>
        <v>100</v>
      </c>
      <c r="H492" s="50">
        <f>INDEX('Atual 2021 1'!J$5:J$857,MATCH($A492,('Atual 2021 1'!$Z$5:$Z$857),0))</f>
        <v>0</v>
      </c>
      <c r="I492" s="54">
        <f>INDEX('Antigo 2020 2'!J$5:J$857,MATCH($A492,('Atual 2021 1'!$Z$5:$Z$857),0))</f>
        <v>0</v>
      </c>
      <c r="J492" s="50">
        <f>INDEX('Atual 2021 1'!K$5:K$857,MATCH($A492,('Atual 2021 1'!$Z$5:$Z$857),0))</f>
        <v>0</v>
      </c>
      <c r="K492" s="54">
        <f>INDEX('Antigo 2020 2'!K$5:K$857,MATCH($A492,('Atual 2021 1'!$Z$5:$Z$857),0))</f>
        <v>0</v>
      </c>
      <c r="L492" s="50">
        <f>INDEX('Atual 2021 1'!L$5:L$857,MATCH($A492,('Atual 2021 1'!$Z$5:$Z$857),0))</f>
        <v>0</v>
      </c>
      <c r="M492" s="54">
        <f>INDEX('Antigo 2020 2'!L$5:L$857,MATCH($A492,('Atual 2021 1'!$Z$5:$Z$857),0))</f>
        <v>0</v>
      </c>
      <c r="N492" s="50">
        <f>INDEX('Atual 2021 1'!M$5:M$857,MATCH($A492,('Atual 2021 1'!$Z$5:$Z$857),0))</f>
        <v>0</v>
      </c>
      <c r="O492" s="54">
        <f>INDEX('Antigo 2020 2'!M$5:M$857,MATCH($A492,('Atual 2021 1'!$Z$5:$Z$857),0))</f>
        <v>0</v>
      </c>
      <c r="P492" s="50">
        <f>INDEX('Atual 2021 1'!N$5:N$857,MATCH($A492,('Atual 2021 1'!$Z$5:$Z$857),0))</f>
        <v>0</v>
      </c>
      <c r="Q492" s="54">
        <f>INDEX('Antigo 2020 2'!N$5:N$857,MATCH($A492,('Atual 2021 1'!$Z$5:$Z$857),0))</f>
        <v>22</v>
      </c>
      <c r="R492" s="50" t="str">
        <f>INDEX('Atual 2021 1'!O$5:O$857,MATCH($A492,('Atual 2021 1'!$Z$5:$Z$857),0))</f>
        <v>Não</v>
      </c>
      <c r="S492" s="54" t="str">
        <f>INDEX('Antigo 2020 2'!O$5:O$857,MATCH($A492,('Atual 2021 1'!$Z$5:$Z$857),0))</f>
        <v>Não</v>
      </c>
      <c r="T492" s="53" t="e">
        <f>INDEX('Atual 2021 1'!P$5:P$857,MATCH($A492,('Atual 2021 1'!$Z$5:$Z$857),0))</f>
        <v>#DIV/0!</v>
      </c>
      <c r="U492" s="55">
        <f>INDEX('Antigo 2020 2'!P$5:P$857,MATCH($A492,('Atual 2021 1'!$Z$5:$Z$857),0))</f>
        <v>2.1971288969777156E-4</v>
      </c>
    </row>
    <row r="493" spans="1:21">
      <c r="A493" s="16">
        <v>490</v>
      </c>
      <c r="B493" s="51">
        <f>INDEX('Atual 2021 1'!X$5:X$857,MATCH($A493,('Atual 2021 1'!$Z$5:$Z$857),0))</f>
        <v>0</v>
      </c>
      <c r="C493" s="57" t="str">
        <f>INDEX('Atual 2021 1'!A$5:A$857,MATCH($A493,('Atual 2021 1'!$Z$5:$Z$857),0))</f>
        <v>Moema</v>
      </c>
      <c r="D493" s="50">
        <f>INDEX('Atual 2021 1'!H$5:H$857,MATCH($A493,('Atual 2021 1'!$Z$5:$Z$857),0))</f>
        <v>800</v>
      </c>
      <c r="E493" s="54">
        <f>INDEX('Antigo 2020 2'!H$5:H$857,MATCH($A493,('Atual 2021 1'!$Z$5:$Z$857),0))</f>
        <v>400</v>
      </c>
      <c r="F493" s="50">
        <f>INDEX('Atual 2021 1'!I$5:I$857,MATCH($A493,('Atual 2021 1'!$Z$5:$Z$857),0))</f>
        <v>38</v>
      </c>
      <c r="G493" s="54">
        <f>INDEX('Antigo 2020 2'!I$5:I$857,MATCH($A493,('Atual 2021 1'!$Z$5:$Z$857),0))</f>
        <v>57</v>
      </c>
      <c r="H493" s="50">
        <f>INDEX('Atual 2021 1'!J$5:J$857,MATCH($A493,('Atual 2021 1'!$Z$5:$Z$857),0))</f>
        <v>0</v>
      </c>
      <c r="I493" s="54">
        <f>INDEX('Antigo 2020 2'!J$5:J$857,MATCH($A493,('Atual 2021 1'!$Z$5:$Z$857),0))</f>
        <v>0</v>
      </c>
      <c r="J493" s="50">
        <f>INDEX('Atual 2021 1'!K$5:K$857,MATCH($A493,('Atual 2021 1'!$Z$5:$Z$857),0))</f>
        <v>120</v>
      </c>
      <c r="K493" s="54">
        <f>INDEX('Antigo 2020 2'!K$5:K$857,MATCH($A493,('Atual 2021 1'!$Z$5:$Z$857),0))</f>
        <v>50</v>
      </c>
      <c r="L493" s="50">
        <f>INDEX('Atual 2021 1'!L$5:L$857,MATCH($A493,('Atual 2021 1'!$Z$5:$Z$857),0))</f>
        <v>0</v>
      </c>
      <c r="M493" s="54">
        <f>INDEX('Antigo 2020 2'!L$5:L$857,MATCH($A493,('Atual 2021 1'!$Z$5:$Z$857),0))</f>
        <v>0</v>
      </c>
      <c r="N493" s="50">
        <f>INDEX('Atual 2021 1'!M$5:M$857,MATCH($A493,('Atual 2021 1'!$Z$5:$Z$857),0))</f>
        <v>0</v>
      </c>
      <c r="O493" s="54">
        <f>INDEX('Antigo 2020 2'!M$5:M$857,MATCH($A493,('Atual 2021 1'!$Z$5:$Z$857),0))</f>
        <v>0</v>
      </c>
      <c r="P493" s="50">
        <f>INDEX('Atual 2021 1'!N$5:N$857,MATCH($A493,('Atual 2021 1'!$Z$5:$Z$857),0))</f>
        <v>20</v>
      </c>
      <c r="Q493" s="54">
        <f>INDEX('Antigo 2020 2'!N$5:N$857,MATCH($A493,('Atual 2021 1'!$Z$5:$Z$857),0))</f>
        <v>15</v>
      </c>
      <c r="R493" s="50" t="str">
        <f>INDEX('Atual 2021 1'!O$5:O$857,MATCH($A493,('Atual 2021 1'!$Z$5:$Z$857),0))</f>
        <v>Não</v>
      </c>
      <c r="S493" s="54" t="str">
        <f>INDEX('Antigo 2020 2'!O$5:O$857,MATCH($A493,('Atual 2021 1'!$Z$5:$Z$857),0))</f>
        <v>Não</v>
      </c>
      <c r="T493" s="53" t="e">
        <f>INDEX('Atual 2021 1'!P$5:P$857,MATCH($A493,('Atual 2021 1'!$Z$5:$Z$857),0))</f>
        <v>#DIV/0!</v>
      </c>
      <c r="U493" s="55">
        <f>INDEX('Antigo 2020 2'!P$5:P$857,MATCH($A493,('Atual 2021 1'!$Z$5:$Z$857),0))</f>
        <v>3.5800680489138262E-4</v>
      </c>
    </row>
    <row r="494" spans="1:21">
      <c r="A494" s="16">
        <v>491</v>
      </c>
      <c r="B494" s="51">
        <f>INDEX('Atual 2021 1'!X$5:X$857,MATCH($A494,('Atual 2021 1'!$Z$5:$Z$857),0))</f>
        <v>0</v>
      </c>
      <c r="C494" s="57" t="str">
        <f>INDEX('Atual 2021 1'!A$5:A$857,MATCH($A494,('Atual 2021 1'!$Z$5:$Z$857),0))</f>
        <v>Monjolos</v>
      </c>
      <c r="D494" s="50">
        <f>INDEX('Atual 2021 1'!H$5:H$857,MATCH($A494,('Atual 2021 1'!$Z$5:$Z$857),0))</f>
        <v>250</v>
      </c>
      <c r="E494" s="54">
        <f>INDEX('Antigo 2020 2'!H$5:H$857,MATCH($A494,('Atual 2021 1'!$Z$5:$Z$857),0))</f>
        <v>250</v>
      </c>
      <c r="F494" s="50">
        <f>INDEX('Atual 2021 1'!I$5:I$857,MATCH($A494,('Atual 2021 1'!$Z$5:$Z$857),0))</f>
        <v>151</v>
      </c>
      <c r="G494" s="54">
        <f>INDEX('Antigo 2020 2'!I$5:I$857,MATCH($A494,('Atual 2021 1'!$Z$5:$Z$857),0))</f>
        <v>277</v>
      </c>
      <c r="H494" s="50">
        <f>INDEX('Atual 2021 1'!J$5:J$857,MATCH($A494,('Atual 2021 1'!$Z$5:$Z$857),0))</f>
        <v>0</v>
      </c>
      <c r="I494" s="54">
        <f>INDEX('Antigo 2020 2'!J$5:J$857,MATCH($A494,('Atual 2021 1'!$Z$5:$Z$857),0))</f>
        <v>0</v>
      </c>
      <c r="J494" s="50">
        <f>INDEX('Atual 2021 1'!K$5:K$857,MATCH($A494,('Atual 2021 1'!$Z$5:$Z$857),0))</f>
        <v>100</v>
      </c>
      <c r="K494" s="54">
        <f>INDEX('Antigo 2020 2'!K$5:K$857,MATCH($A494,('Atual 2021 1'!$Z$5:$Z$857),0))</f>
        <v>150</v>
      </c>
      <c r="L494" s="50">
        <f>INDEX('Atual 2021 1'!L$5:L$857,MATCH($A494,('Atual 2021 1'!$Z$5:$Z$857),0))</f>
        <v>0</v>
      </c>
      <c r="M494" s="54">
        <f>INDEX('Antigo 2020 2'!L$5:L$857,MATCH($A494,('Atual 2021 1'!$Z$5:$Z$857),0))</f>
        <v>0</v>
      </c>
      <c r="N494" s="50">
        <f>INDEX('Atual 2021 1'!M$5:M$857,MATCH($A494,('Atual 2021 1'!$Z$5:$Z$857),0))</f>
        <v>30</v>
      </c>
      <c r="O494" s="54">
        <f>INDEX('Antigo 2020 2'!M$5:M$857,MATCH($A494,('Atual 2021 1'!$Z$5:$Z$857),0))</f>
        <v>50</v>
      </c>
      <c r="P494" s="50">
        <f>INDEX('Atual 2021 1'!N$5:N$857,MATCH($A494,('Atual 2021 1'!$Z$5:$Z$857),0))</f>
        <v>20</v>
      </c>
      <c r="Q494" s="54">
        <f>INDEX('Antigo 2020 2'!N$5:N$857,MATCH($A494,('Atual 2021 1'!$Z$5:$Z$857),0))</f>
        <v>50</v>
      </c>
      <c r="R494" s="50" t="str">
        <f>INDEX('Atual 2021 1'!O$5:O$857,MATCH($A494,('Atual 2021 1'!$Z$5:$Z$857),0))</f>
        <v>Sim</v>
      </c>
      <c r="S494" s="54" t="str">
        <f>INDEX('Antigo 2020 2'!O$5:O$857,MATCH($A494,('Atual 2021 1'!$Z$5:$Z$857),0))</f>
        <v>Sim</v>
      </c>
      <c r="T494" s="53" t="e">
        <f>INDEX('Atual 2021 1'!P$5:P$857,MATCH($A494,('Atual 2021 1'!$Z$5:$Z$857),0))</f>
        <v>#DIV/0!</v>
      </c>
      <c r="U494" s="55">
        <f>INDEX('Antigo 2020 2'!P$5:P$857,MATCH($A494,('Atual 2021 1'!$Z$5:$Z$857),0))</f>
        <v>6.3145628145316705E-4</v>
      </c>
    </row>
    <row r="495" spans="1:21">
      <c r="A495" s="16">
        <v>492</v>
      </c>
      <c r="B495" s="51">
        <f>INDEX('Atual 2021 1'!X$5:X$857,MATCH($A495,('Atual 2021 1'!$Z$5:$Z$857),0))</f>
        <v>0</v>
      </c>
      <c r="C495" s="57" t="str">
        <f>INDEX('Atual 2021 1'!A$5:A$857,MATCH($A495,('Atual 2021 1'!$Z$5:$Z$857),0))</f>
        <v>Monsenhor Paulo</v>
      </c>
      <c r="D495" s="50">
        <f>INDEX('Atual 2021 1'!H$5:H$857,MATCH($A495,('Atual 2021 1'!$Z$5:$Z$857),0))</f>
        <v>967</v>
      </c>
      <c r="E495" s="54">
        <f>INDEX('Antigo 2020 2'!H$5:H$857,MATCH($A495,('Atual 2021 1'!$Z$5:$Z$857),0))</f>
        <v>600</v>
      </c>
      <c r="F495" s="50">
        <f>INDEX('Atual 2021 1'!I$5:I$857,MATCH($A495,('Atual 2021 1'!$Z$5:$Z$857),0))</f>
        <v>123</v>
      </c>
      <c r="G495" s="54">
        <f>INDEX('Antigo 2020 2'!I$5:I$857,MATCH($A495,('Atual 2021 1'!$Z$5:$Z$857),0))</f>
        <v>266</v>
      </c>
      <c r="H495" s="50">
        <f>INDEX('Atual 2021 1'!J$5:J$857,MATCH($A495,('Atual 2021 1'!$Z$5:$Z$857),0))</f>
        <v>0</v>
      </c>
      <c r="I495" s="54">
        <f>INDEX('Antigo 2020 2'!J$5:J$857,MATCH($A495,('Atual 2021 1'!$Z$5:$Z$857),0))</f>
        <v>0</v>
      </c>
      <c r="J495" s="50">
        <f>INDEX('Atual 2021 1'!K$5:K$857,MATCH($A495,('Atual 2021 1'!$Z$5:$Z$857),0))</f>
        <v>50</v>
      </c>
      <c r="K495" s="54">
        <f>INDEX('Antigo 2020 2'!K$5:K$857,MATCH($A495,('Atual 2021 1'!$Z$5:$Z$857),0))</f>
        <v>12</v>
      </c>
      <c r="L495" s="50">
        <f>INDEX('Atual 2021 1'!L$5:L$857,MATCH($A495,('Atual 2021 1'!$Z$5:$Z$857),0))</f>
        <v>25</v>
      </c>
      <c r="M495" s="54">
        <f>INDEX('Antigo 2020 2'!L$5:L$857,MATCH($A495,('Atual 2021 1'!$Z$5:$Z$857),0))</f>
        <v>24</v>
      </c>
      <c r="N495" s="50">
        <f>INDEX('Atual 2021 1'!M$5:M$857,MATCH($A495,('Atual 2021 1'!$Z$5:$Z$857),0))</f>
        <v>0</v>
      </c>
      <c r="O495" s="54">
        <f>INDEX('Antigo 2020 2'!M$5:M$857,MATCH($A495,('Atual 2021 1'!$Z$5:$Z$857),0))</f>
        <v>24</v>
      </c>
      <c r="P495" s="50">
        <f>INDEX('Atual 2021 1'!N$5:N$857,MATCH($A495,('Atual 2021 1'!$Z$5:$Z$857),0))</f>
        <v>10</v>
      </c>
      <c r="Q495" s="54">
        <f>INDEX('Antigo 2020 2'!N$5:N$857,MATCH($A495,('Atual 2021 1'!$Z$5:$Z$857),0))</f>
        <v>24</v>
      </c>
      <c r="R495" s="50" t="str">
        <f>INDEX('Atual 2021 1'!O$5:O$857,MATCH($A495,('Atual 2021 1'!$Z$5:$Z$857),0))</f>
        <v>Não</v>
      </c>
      <c r="S495" s="54" t="str">
        <f>INDEX('Antigo 2020 2'!O$5:O$857,MATCH($A495,('Atual 2021 1'!$Z$5:$Z$857),0))</f>
        <v>Não</v>
      </c>
      <c r="T495" s="53" t="e">
        <f>INDEX('Atual 2021 1'!P$5:P$857,MATCH($A495,('Atual 2021 1'!$Z$5:$Z$857),0))</f>
        <v>#DIV/0!</v>
      </c>
      <c r="U495" s="55">
        <f>INDEX('Antigo 2020 2'!P$5:P$857,MATCH($A495,('Atual 2021 1'!$Z$5:$Z$857),0))</f>
        <v>3.5985716304776918E-4</v>
      </c>
    </row>
    <row r="496" spans="1:21">
      <c r="A496" s="16">
        <v>493</v>
      </c>
      <c r="B496" s="51">
        <f>INDEX('Atual 2021 1'!X$5:X$857,MATCH($A496,('Atual 2021 1'!$Z$5:$Z$857),0))</f>
        <v>0</v>
      </c>
      <c r="C496" s="57" t="str">
        <f>INDEX('Atual 2021 1'!A$5:A$857,MATCH($A496,('Atual 2021 1'!$Z$5:$Z$857),0))</f>
        <v>Montalvânia</v>
      </c>
      <c r="D496" s="50">
        <f>INDEX('Atual 2021 1'!H$5:H$857,MATCH($A496,('Atual 2021 1'!$Z$5:$Z$857),0))</f>
        <v>5500</v>
      </c>
      <c r="E496" s="54">
        <f>INDEX('Antigo 2020 2'!H$5:H$857,MATCH($A496,('Atual 2021 1'!$Z$5:$Z$857),0))</f>
        <v>5500</v>
      </c>
      <c r="F496" s="50">
        <f>INDEX('Atual 2021 1'!I$5:I$857,MATCH($A496,('Atual 2021 1'!$Z$5:$Z$857),0))</f>
        <v>800</v>
      </c>
      <c r="G496" s="54">
        <f>INDEX('Antigo 2020 2'!I$5:I$857,MATCH($A496,('Atual 2021 1'!$Z$5:$Z$857),0))</f>
        <v>1482</v>
      </c>
      <c r="H496" s="50">
        <f>INDEX('Atual 2021 1'!J$5:J$857,MATCH($A496,('Atual 2021 1'!$Z$5:$Z$857),0))</f>
        <v>0</v>
      </c>
      <c r="I496" s="54">
        <f>INDEX('Antigo 2020 2'!J$5:J$857,MATCH($A496,('Atual 2021 1'!$Z$5:$Z$857),0))</f>
        <v>0</v>
      </c>
      <c r="J496" s="50">
        <f>INDEX('Atual 2021 1'!K$5:K$857,MATCH($A496,('Atual 2021 1'!$Z$5:$Z$857),0))</f>
        <v>15</v>
      </c>
      <c r="K496" s="54">
        <f>INDEX('Antigo 2020 2'!K$5:K$857,MATCH($A496,('Atual 2021 1'!$Z$5:$Z$857),0))</f>
        <v>42</v>
      </c>
      <c r="L496" s="50">
        <f>INDEX('Atual 2021 1'!L$5:L$857,MATCH($A496,('Atual 2021 1'!$Z$5:$Z$857),0))</f>
        <v>0</v>
      </c>
      <c r="M496" s="54">
        <f>INDEX('Antigo 2020 2'!L$5:L$857,MATCH($A496,('Atual 2021 1'!$Z$5:$Z$857),0))</f>
        <v>0</v>
      </c>
      <c r="N496" s="50">
        <f>INDEX('Atual 2021 1'!M$5:M$857,MATCH($A496,('Atual 2021 1'!$Z$5:$Z$857),0))</f>
        <v>0</v>
      </c>
      <c r="O496" s="54">
        <f>INDEX('Antigo 2020 2'!M$5:M$857,MATCH($A496,('Atual 2021 1'!$Z$5:$Z$857),0))</f>
        <v>0</v>
      </c>
      <c r="P496" s="50">
        <f>INDEX('Atual 2021 1'!N$5:N$857,MATCH($A496,('Atual 2021 1'!$Z$5:$Z$857),0))</f>
        <v>80</v>
      </c>
      <c r="Q496" s="54">
        <f>INDEX('Antigo 2020 2'!N$5:N$857,MATCH($A496,('Atual 2021 1'!$Z$5:$Z$857),0))</f>
        <v>125</v>
      </c>
      <c r="R496" s="50" t="str">
        <f>INDEX('Atual 2021 1'!O$5:O$857,MATCH($A496,('Atual 2021 1'!$Z$5:$Z$857),0))</f>
        <v>Sim</v>
      </c>
      <c r="S496" s="54" t="str">
        <f>INDEX('Antigo 2020 2'!O$5:O$857,MATCH($A496,('Atual 2021 1'!$Z$5:$Z$857),0))</f>
        <v>Sim</v>
      </c>
      <c r="T496" s="53" t="e">
        <f>INDEX('Atual 2021 1'!P$5:P$857,MATCH($A496,('Atual 2021 1'!$Z$5:$Z$857),0))</f>
        <v>#DIV/0!</v>
      </c>
      <c r="U496" s="55">
        <f>INDEX('Antigo 2020 2'!P$5:P$857,MATCH($A496,('Atual 2021 1'!$Z$5:$Z$857),0))</f>
        <v>3.2338652087302378E-3</v>
      </c>
    </row>
    <row r="497" spans="1:21">
      <c r="A497" s="16">
        <v>494</v>
      </c>
      <c r="B497" s="51">
        <f>INDEX('Atual 2021 1'!X$5:X$857,MATCH($A497,('Atual 2021 1'!$Z$5:$Z$857),0))</f>
        <v>0</v>
      </c>
      <c r="C497" s="57" t="str">
        <f>INDEX('Atual 2021 1'!A$5:A$857,MATCH($A497,('Atual 2021 1'!$Z$5:$Z$857),0))</f>
        <v>Monte Alegre de Minas</v>
      </c>
      <c r="D497" s="50">
        <f>INDEX('Atual 2021 1'!H$5:H$857,MATCH($A497,('Atual 2021 1'!$Z$5:$Z$857),0))</f>
        <v>2345</v>
      </c>
      <c r="E497" s="54">
        <f>INDEX('Antigo 2020 2'!H$5:H$857,MATCH($A497,('Atual 2021 1'!$Z$5:$Z$857),0))</f>
        <v>2345</v>
      </c>
      <c r="F497" s="50">
        <f>INDEX('Atual 2021 1'!I$5:I$857,MATCH($A497,('Atual 2021 1'!$Z$5:$Z$857),0))</f>
        <v>220</v>
      </c>
      <c r="G497" s="54">
        <f>INDEX('Antigo 2020 2'!I$5:I$857,MATCH($A497,('Atual 2021 1'!$Z$5:$Z$857),0))</f>
        <v>443</v>
      </c>
      <c r="H497" s="50">
        <f>INDEX('Atual 2021 1'!J$5:J$857,MATCH($A497,('Atual 2021 1'!$Z$5:$Z$857),0))</f>
        <v>0</v>
      </c>
      <c r="I497" s="54">
        <f>INDEX('Antigo 2020 2'!J$5:J$857,MATCH($A497,('Atual 2021 1'!$Z$5:$Z$857),0))</f>
        <v>0</v>
      </c>
      <c r="J497" s="50">
        <f>INDEX('Atual 2021 1'!K$5:K$857,MATCH($A497,('Atual 2021 1'!$Z$5:$Z$857),0))</f>
        <v>436</v>
      </c>
      <c r="K497" s="54">
        <f>INDEX('Antigo 2020 2'!K$5:K$857,MATCH($A497,('Atual 2021 1'!$Z$5:$Z$857),0))</f>
        <v>484</v>
      </c>
      <c r="L497" s="50">
        <f>INDEX('Atual 2021 1'!L$5:L$857,MATCH($A497,('Atual 2021 1'!$Z$5:$Z$857),0))</f>
        <v>0</v>
      </c>
      <c r="M497" s="54">
        <f>INDEX('Antigo 2020 2'!L$5:L$857,MATCH($A497,('Atual 2021 1'!$Z$5:$Z$857),0))</f>
        <v>0</v>
      </c>
      <c r="N497" s="50">
        <f>INDEX('Atual 2021 1'!M$5:M$857,MATCH($A497,('Atual 2021 1'!$Z$5:$Z$857),0))</f>
        <v>0</v>
      </c>
      <c r="O497" s="54">
        <f>INDEX('Antigo 2020 2'!M$5:M$857,MATCH($A497,('Atual 2021 1'!$Z$5:$Z$857),0))</f>
        <v>0</v>
      </c>
      <c r="P497" s="50">
        <f>INDEX('Atual 2021 1'!N$5:N$857,MATCH($A497,('Atual 2021 1'!$Z$5:$Z$857),0))</f>
        <v>100</v>
      </c>
      <c r="Q497" s="54">
        <f>INDEX('Antigo 2020 2'!N$5:N$857,MATCH($A497,('Atual 2021 1'!$Z$5:$Z$857),0))</f>
        <v>156</v>
      </c>
      <c r="R497" s="50" t="str">
        <f>INDEX('Atual 2021 1'!O$5:O$857,MATCH($A497,('Atual 2021 1'!$Z$5:$Z$857),0))</f>
        <v>Sim</v>
      </c>
      <c r="S497" s="54" t="str">
        <f>INDEX('Antigo 2020 2'!O$5:O$857,MATCH($A497,('Atual 2021 1'!$Z$5:$Z$857),0))</f>
        <v>Sim</v>
      </c>
      <c r="T497" s="53" t="e">
        <f>INDEX('Atual 2021 1'!P$5:P$857,MATCH($A497,('Atual 2021 1'!$Z$5:$Z$857),0))</f>
        <v>#DIV/0!</v>
      </c>
      <c r="U497" s="55">
        <f>INDEX('Antigo 2020 2'!P$5:P$857,MATCH($A497,('Atual 2021 1'!$Z$5:$Z$857),0))</f>
        <v>4.0883135669694832E-3</v>
      </c>
    </row>
    <row r="498" spans="1:21">
      <c r="A498" s="16">
        <v>495</v>
      </c>
      <c r="B498" s="51">
        <f>INDEX('Atual 2021 1'!X$5:X$857,MATCH($A498,('Atual 2021 1'!$Z$5:$Z$857),0))</f>
        <v>0</v>
      </c>
      <c r="C498" s="57" t="str">
        <f>INDEX('Atual 2021 1'!A$5:A$857,MATCH($A498,('Atual 2021 1'!$Z$5:$Z$857),0))</f>
        <v>Monte Azul</v>
      </c>
      <c r="D498" s="50">
        <f>INDEX('Atual 2021 1'!H$5:H$857,MATCH($A498,('Atual 2021 1'!$Z$5:$Z$857),0))</f>
        <v>4181</v>
      </c>
      <c r="E498" s="54">
        <f>INDEX('Antigo 2020 2'!H$5:H$857,MATCH($A498,('Atual 2021 1'!$Z$5:$Z$857),0))</f>
        <v>3240</v>
      </c>
      <c r="F498" s="50">
        <f>INDEX('Atual 2021 1'!I$5:I$857,MATCH($A498,('Atual 2021 1'!$Z$5:$Z$857),0))</f>
        <v>391</v>
      </c>
      <c r="G498" s="54">
        <f>INDEX('Antigo 2020 2'!I$5:I$857,MATCH($A498,('Atual 2021 1'!$Z$5:$Z$857),0))</f>
        <v>1431</v>
      </c>
      <c r="H498" s="50">
        <f>INDEX('Atual 2021 1'!J$5:J$857,MATCH($A498,('Atual 2021 1'!$Z$5:$Z$857),0))</f>
        <v>0</v>
      </c>
      <c r="I498" s="54">
        <f>INDEX('Antigo 2020 2'!J$5:J$857,MATCH($A498,('Atual 2021 1'!$Z$5:$Z$857),0))</f>
        <v>0</v>
      </c>
      <c r="J498" s="50">
        <f>INDEX('Atual 2021 1'!K$5:K$857,MATCH($A498,('Atual 2021 1'!$Z$5:$Z$857),0))</f>
        <v>62</v>
      </c>
      <c r="K498" s="54">
        <f>INDEX('Antigo 2020 2'!K$5:K$857,MATCH($A498,('Atual 2021 1'!$Z$5:$Z$857),0))</f>
        <v>120</v>
      </c>
      <c r="L498" s="50">
        <f>INDEX('Atual 2021 1'!L$5:L$857,MATCH($A498,('Atual 2021 1'!$Z$5:$Z$857),0))</f>
        <v>0</v>
      </c>
      <c r="M498" s="54">
        <f>INDEX('Antigo 2020 2'!L$5:L$857,MATCH($A498,('Atual 2021 1'!$Z$5:$Z$857),0))</f>
        <v>0</v>
      </c>
      <c r="N498" s="50">
        <f>INDEX('Atual 2021 1'!M$5:M$857,MATCH($A498,('Atual 2021 1'!$Z$5:$Z$857),0))</f>
        <v>0</v>
      </c>
      <c r="O498" s="54">
        <f>INDEX('Antigo 2020 2'!M$5:M$857,MATCH($A498,('Atual 2021 1'!$Z$5:$Z$857),0))</f>
        <v>0</v>
      </c>
      <c r="P498" s="50">
        <f>INDEX('Atual 2021 1'!N$5:N$857,MATCH($A498,('Atual 2021 1'!$Z$5:$Z$857),0))</f>
        <v>680</v>
      </c>
      <c r="Q498" s="54">
        <f>INDEX('Antigo 2020 2'!N$5:N$857,MATCH($A498,('Atual 2021 1'!$Z$5:$Z$857),0))</f>
        <v>810</v>
      </c>
      <c r="R498" s="50" t="str">
        <f>INDEX('Atual 2021 1'!O$5:O$857,MATCH($A498,('Atual 2021 1'!$Z$5:$Z$857),0))</f>
        <v>Sim</v>
      </c>
      <c r="S498" s="54" t="str">
        <f>INDEX('Antigo 2020 2'!O$5:O$857,MATCH($A498,('Atual 2021 1'!$Z$5:$Z$857),0))</f>
        <v>Sim</v>
      </c>
      <c r="T498" s="53" t="e">
        <f>INDEX('Atual 2021 1'!P$5:P$857,MATCH($A498,('Atual 2021 1'!$Z$5:$Z$857),0))</f>
        <v>#DIV/0!</v>
      </c>
      <c r="U498" s="55">
        <f>INDEX('Antigo 2020 2'!P$5:P$857,MATCH($A498,('Atual 2021 1'!$Z$5:$Z$857),0))</f>
        <v>2.7504944951583458E-3</v>
      </c>
    </row>
    <row r="499" spans="1:21">
      <c r="A499" s="16">
        <v>496</v>
      </c>
      <c r="B499" s="51">
        <f>INDEX('Atual 2021 1'!X$5:X$857,MATCH($A499,('Atual 2021 1'!$Z$5:$Z$857),0))</f>
        <v>0</v>
      </c>
      <c r="C499" s="57" t="str">
        <f>INDEX('Atual 2021 1'!A$5:A$857,MATCH($A499,('Atual 2021 1'!$Z$5:$Z$857),0))</f>
        <v>Monte Belo</v>
      </c>
      <c r="D499" s="50">
        <f>INDEX('Atual 2021 1'!H$5:H$857,MATCH($A499,('Atual 2021 1'!$Z$5:$Z$857),0))</f>
        <v>2837</v>
      </c>
      <c r="E499" s="54">
        <f>INDEX('Antigo 2020 2'!H$5:H$857,MATCH($A499,('Atual 2021 1'!$Z$5:$Z$857),0))</f>
        <v>2837</v>
      </c>
      <c r="F499" s="50">
        <f>INDEX('Atual 2021 1'!I$5:I$857,MATCH($A499,('Atual 2021 1'!$Z$5:$Z$857),0))</f>
        <v>141</v>
      </c>
      <c r="G499" s="54">
        <f>INDEX('Antigo 2020 2'!I$5:I$857,MATCH($A499,('Atual 2021 1'!$Z$5:$Z$857),0))</f>
        <v>396</v>
      </c>
      <c r="H499" s="50">
        <f>INDEX('Atual 2021 1'!J$5:J$857,MATCH($A499,('Atual 2021 1'!$Z$5:$Z$857),0))</f>
        <v>0</v>
      </c>
      <c r="I499" s="54">
        <f>INDEX('Antigo 2020 2'!J$5:J$857,MATCH($A499,('Atual 2021 1'!$Z$5:$Z$857),0))</f>
        <v>0</v>
      </c>
      <c r="J499" s="50">
        <f>INDEX('Atual 2021 1'!K$5:K$857,MATCH($A499,('Atual 2021 1'!$Z$5:$Z$857),0))</f>
        <v>25</v>
      </c>
      <c r="K499" s="54">
        <f>INDEX('Antigo 2020 2'!K$5:K$857,MATCH($A499,('Atual 2021 1'!$Z$5:$Z$857),0))</f>
        <v>0</v>
      </c>
      <c r="L499" s="50">
        <f>INDEX('Atual 2021 1'!L$5:L$857,MATCH($A499,('Atual 2021 1'!$Z$5:$Z$857),0))</f>
        <v>0</v>
      </c>
      <c r="M499" s="54">
        <f>INDEX('Antigo 2020 2'!L$5:L$857,MATCH($A499,('Atual 2021 1'!$Z$5:$Z$857),0))</f>
        <v>0</v>
      </c>
      <c r="N499" s="50">
        <f>INDEX('Atual 2021 1'!M$5:M$857,MATCH($A499,('Atual 2021 1'!$Z$5:$Z$857),0))</f>
        <v>0</v>
      </c>
      <c r="O499" s="54">
        <f>INDEX('Antigo 2020 2'!M$5:M$857,MATCH($A499,('Atual 2021 1'!$Z$5:$Z$857),0))</f>
        <v>0</v>
      </c>
      <c r="P499" s="50">
        <f>INDEX('Atual 2021 1'!N$5:N$857,MATCH($A499,('Atual 2021 1'!$Z$5:$Z$857),0))</f>
        <v>17</v>
      </c>
      <c r="Q499" s="54">
        <f>INDEX('Antigo 2020 2'!N$5:N$857,MATCH($A499,('Atual 2021 1'!$Z$5:$Z$857),0))</f>
        <v>0</v>
      </c>
      <c r="R499" s="50" t="str">
        <f>INDEX('Atual 2021 1'!O$5:O$857,MATCH($A499,('Atual 2021 1'!$Z$5:$Z$857),0))</f>
        <v>Não</v>
      </c>
      <c r="S499" s="54" t="str">
        <f>INDEX('Antigo 2020 2'!O$5:O$857,MATCH($A499,('Atual 2021 1'!$Z$5:$Z$857),0))</f>
        <v>Sim</v>
      </c>
      <c r="T499" s="53" t="e">
        <f>INDEX('Atual 2021 1'!P$5:P$857,MATCH($A499,('Atual 2021 1'!$Z$5:$Z$857),0))</f>
        <v>#DIV/0!</v>
      </c>
      <c r="U499" s="55">
        <f>INDEX('Antigo 2020 2'!P$5:P$857,MATCH($A499,('Atual 2021 1'!$Z$5:$Z$857),0))</f>
        <v>1.4740203904063604E-3</v>
      </c>
    </row>
    <row r="500" spans="1:21">
      <c r="A500" s="16">
        <v>497</v>
      </c>
      <c r="B500" s="51">
        <f>INDEX('Atual 2021 1'!X$5:X$857,MATCH($A500,('Atual 2021 1'!$Z$5:$Z$857),0))</f>
        <v>0</v>
      </c>
      <c r="C500" s="57" t="str">
        <f>INDEX('Atual 2021 1'!A$5:A$857,MATCH($A500,('Atual 2021 1'!$Z$5:$Z$857),0))</f>
        <v>Monte Carmelo</v>
      </c>
      <c r="D500" s="50">
        <f>INDEX('Atual 2021 1'!H$5:H$857,MATCH($A500,('Atual 2021 1'!$Z$5:$Z$857),0))</f>
        <v>1373</v>
      </c>
      <c r="E500" s="54">
        <f>INDEX('Antigo 2020 2'!H$5:H$857,MATCH($A500,('Atual 2021 1'!$Z$5:$Z$857),0))</f>
        <v>1380</v>
      </c>
      <c r="F500" s="50">
        <f>INDEX('Atual 2021 1'!I$5:I$857,MATCH($A500,('Atual 2021 1'!$Z$5:$Z$857),0))</f>
        <v>280</v>
      </c>
      <c r="G500" s="54">
        <f>INDEX('Antigo 2020 2'!I$5:I$857,MATCH($A500,('Atual 2021 1'!$Z$5:$Z$857),0))</f>
        <v>634</v>
      </c>
      <c r="H500" s="50">
        <f>INDEX('Atual 2021 1'!J$5:J$857,MATCH($A500,('Atual 2021 1'!$Z$5:$Z$857),0))</f>
        <v>0</v>
      </c>
      <c r="I500" s="54">
        <f>INDEX('Antigo 2020 2'!J$5:J$857,MATCH($A500,('Atual 2021 1'!$Z$5:$Z$857),0))</f>
        <v>0</v>
      </c>
      <c r="J500" s="50">
        <f>INDEX('Atual 2021 1'!K$5:K$857,MATCH($A500,('Atual 2021 1'!$Z$5:$Z$857),0))</f>
        <v>466</v>
      </c>
      <c r="K500" s="54">
        <f>INDEX('Antigo 2020 2'!K$5:K$857,MATCH($A500,('Atual 2021 1'!$Z$5:$Z$857),0))</f>
        <v>501</v>
      </c>
      <c r="L500" s="50">
        <f>INDEX('Atual 2021 1'!L$5:L$857,MATCH($A500,('Atual 2021 1'!$Z$5:$Z$857),0))</f>
        <v>136</v>
      </c>
      <c r="M500" s="54">
        <f>INDEX('Antigo 2020 2'!L$5:L$857,MATCH($A500,('Atual 2021 1'!$Z$5:$Z$857),0))</f>
        <v>136</v>
      </c>
      <c r="N500" s="50">
        <f>INDEX('Atual 2021 1'!M$5:M$857,MATCH($A500,('Atual 2021 1'!$Z$5:$Z$857),0))</f>
        <v>0</v>
      </c>
      <c r="O500" s="54">
        <f>INDEX('Antigo 2020 2'!M$5:M$857,MATCH($A500,('Atual 2021 1'!$Z$5:$Z$857),0))</f>
        <v>0</v>
      </c>
      <c r="P500" s="50">
        <f>INDEX('Atual 2021 1'!N$5:N$857,MATCH($A500,('Atual 2021 1'!$Z$5:$Z$857),0))</f>
        <v>81</v>
      </c>
      <c r="Q500" s="54">
        <f>INDEX('Antigo 2020 2'!N$5:N$857,MATCH($A500,('Atual 2021 1'!$Z$5:$Z$857),0))</f>
        <v>83</v>
      </c>
      <c r="R500" s="50" t="str">
        <f>INDEX('Atual 2021 1'!O$5:O$857,MATCH($A500,('Atual 2021 1'!$Z$5:$Z$857),0))</f>
        <v>Sim</v>
      </c>
      <c r="S500" s="54" t="str">
        <f>INDEX('Antigo 2020 2'!O$5:O$857,MATCH($A500,('Atual 2021 1'!$Z$5:$Z$857),0))</f>
        <v>Sim</v>
      </c>
      <c r="T500" s="53" t="e">
        <f>INDEX('Atual 2021 1'!P$5:P$857,MATCH($A500,('Atual 2021 1'!$Z$5:$Z$857),0))</f>
        <v>#DIV/0!</v>
      </c>
      <c r="U500" s="55">
        <f>INDEX('Antigo 2020 2'!P$5:P$857,MATCH($A500,('Atual 2021 1'!$Z$5:$Z$857),0))</f>
        <v>2.9863101610079967E-3</v>
      </c>
    </row>
    <row r="501" spans="1:21">
      <c r="A501" s="16">
        <v>498</v>
      </c>
      <c r="B501" s="51">
        <f>INDEX('Atual 2021 1'!X$5:X$857,MATCH($A501,('Atual 2021 1'!$Z$5:$Z$857),0))</f>
        <v>0</v>
      </c>
      <c r="C501" s="57" t="str">
        <f>INDEX('Atual 2021 1'!A$5:A$857,MATCH($A501,('Atual 2021 1'!$Z$5:$Z$857),0))</f>
        <v>Monte Formoso</v>
      </c>
      <c r="D501" s="50">
        <f>INDEX('Atual 2021 1'!H$5:H$857,MATCH($A501,('Atual 2021 1'!$Z$5:$Z$857),0))</f>
        <v>1200</v>
      </c>
      <c r="E501" s="54">
        <f>INDEX('Antigo 2020 2'!H$5:H$857,MATCH($A501,('Atual 2021 1'!$Z$5:$Z$857),0))</f>
        <v>1200</v>
      </c>
      <c r="F501" s="50">
        <f>INDEX('Atual 2021 1'!I$5:I$857,MATCH($A501,('Atual 2021 1'!$Z$5:$Z$857),0))</f>
        <v>119</v>
      </c>
      <c r="G501" s="54">
        <f>INDEX('Antigo 2020 2'!I$5:I$857,MATCH($A501,('Atual 2021 1'!$Z$5:$Z$857),0))</f>
        <v>331</v>
      </c>
      <c r="H501" s="50">
        <f>INDEX('Atual 2021 1'!J$5:J$857,MATCH($A501,('Atual 2021 1'!$Z$5:$Z$857),0))</f>
        <v>0</v>
      </c>
      <c r="I501" s="54">
        <f>INDEX('Antigo 2020 2'!J$5:J$857,MATCH($A501,('Atual 2021 1'!$Z$5:$Z$857),0))</f>
        <v>0</v>
      </c>
      <c r="J501" s="50">
        <f>INDEX('Atual 2021 1'!K$5:K$857,MATCH($A501,('Atual 2021 1'!$Z$5:$Z$857),0))</f>
        <v>60</v>
      </c>
      <c r="K501" s="54">
        <f>INDEX('Antigo 2020 2'!K$5:K$857,MATCH($A501,('Atual 2021 1'!$Z$5:$Z$857),0))</f>
        <v>300</v>
      </c>
      <c r="L501" s="50">
        <f>INDEX('Atual 2021 1'!L$5:L$857,MATCH($A501,('Atual 2021 1'!$Z$5:$Z$857),0))</f>
        <v>80</v>
      </c>
      <c r="M501" s="54">
        <f>INDEX('Antigo 2020 2'!L$5:L$857,MATCH($A501,('Atual 2021 1'!$Z$5:$Z$857),0))</f>
        <v>400</v>
      </c>
      <c r="N501" s="50">
        <f>INDEX('Atual 2021 1'!M$5:M$857,MATCH($A501,('Atual 2021 1'!$Z$5:$Z$857),0))</f>
        <v>15</v>
      </c>
      <c r="O501" s="54">
        <f>INDEX('Antigo 2020 2'!M$5:M$857,MATCH($A501,('Atual 2021 1'!$Z$5:$Z$857),0))</f>
        <v>0</v>
      </c>
      <c r="P501" s="50">
        <f>INDEX('Atual 2021 1'!N$5:N$857,MATCH($A501,('Atual 2021 1'!$Z$5:$Z$857),0))</f>
        <v>110</v>
      </c>
      <c r="Q501" s="54">
        <f>INDEX('Antigo 2020 2'!N$5:N$857,MATCH($A501,('Atual 2021 1'!$Z$5:$Z$857),0))</f>
        <v>200</v>
      </c>
      <c r="R501" s="50" t="str">
        <f>INDEX('Atual 2021 1'!O$5:O$857,MATCH($A501,('Atual 2021 1'!$Z$5:$Z$857),0))</f>
        <v>Sim</v>
      </c>
      <c r="S501" s="54" t="str">
        <f>INDEX('Antigo 2020 2'!O$5:O$857,MATCH($A501,('Atual 2021 1'!$Z$5:$Z$857),0))</f>
        <v>Sim</v>
      </c>
      <c r="T501" s="53" t="e">
        <f>INDEX('Atual 2021 1'!P$5:P$857,MATCH($A501,('Atual 2021 1'!$Z$5:$Z$857),0))</f>
        <v>#DIV/0!</v>
      </c>
      <c r="U501" s="55">
        <f>INDEX('Antigo 2020 2'!P$5:P$857,MATCH($A501,('Atual 2021 1'!$Z$5:$Z$857),0))</f>
        <v>1.6352559449182094E-3</v>
      </c>
    </row>
    <row r="502" spans="1:21">
      <c r="A502" s="16">
        <v>499</v>
      </c>
      <c r="B502" s="51">
        <f>INDEX('Atual 2021 1'!X$5:X$857,MATCH($A502,('Atual 2021 1'!$Z$5:$Z$857),0))</f>
        <v>0</v>
      </c>
      <c r="C502" s="57" t="str">
        <f>INDEX('Atual 2021 1'!A$5:A$857,MATCH($A502,('Atual 2021 1'!$Z$5:$Z$857),0))</f>
        <v>Monte Santo de Minas</v>
      </c>
      <c r="D502" s="50">
        <f>INDEX('Atual 2021 1'!H$5:H$857,MATCH($A502,('Atual 2021 1'!$Z$5:$Z$857),0))</f>
        <v>1500</v>
      </c>
      <c r="E502" s="54">
        <f>INDEX('Antigo 2020 2'!H$5:H$857,MATCH($A502,('Atual 2021 1'!$Z$5:$Z$857),0))</f>
        <v>1200</v>
      </c>
      <c r="F502" s="50">
        <f>INDEX('Atual 2021 1'!I$5:I$857,MATCH($A502,('Atual 2021 1'!$Z$5:$Z$857),0))</f>
        <v>55</v>
      </c>
      <c r="G502" s="54">
        <f>INDEX('Antigo 2020 2'!I$5:I$857,MATCH($A502,('Atual 2021 1'!$Z$5:$Z$857),0))</f>
        <v>26</v>
      </c>
      <c r="H502" s="50">
        <f>INDEX('Atual 2021 1'!J$5:J$857,MATCH($A502,('Atual 2021 1'!$Z$5:$Z$857),0))</f>
        <v>0</v>
      </c>
      <c r="I502" s="54">
        <f>INDEX('Antigo 2020 2'!J$5:J$857,MATCH($A502,('Atual 2021 1'!$Z$5:$Z$857),0))</f>
        <v>0</v>
      </c>
      <c r="J502" s="50">
        <f>INDEX('Atual 2021 1'!K$5:K$857,MATCH($A502,('Atual 2021 1'!$Z$5:$Z$857),0))</f>
        <v>0</v>
      </c>
      <c r="K502" s="54">
        <f>INDEX('Antigo 2020 2'!K$5:K$857,MATCH($A502,('Atual 2021 1'!$Z$5:$Z$857),0))</f>
        <v>0</v>
      </c>
      <c r="L502" s="50">
        <f>INDEX('Atual 2021 1'!L$5:L$857,MATCH($A502,('Atual 2021 1'!$Z$5:$Z$857),0))</f>
        <v>0</v>
      </c>
      <c r="M502" s="54">
        <f>INDEX('Antigo 2020 2'!L$5:L$857,MATCH($A502,('Atual 2021 1'!$Z$5:$Z$857),0))</f>
        <v>0</v>
      </c>
      <c r="N502" s="50">
        <f>INDEX('Atual 2021 1'!M$5:M$857,MATCH($A502,('Atual 2021 1'!$Z$5:$Z$857),0))</f>
        <v>0</v>
      </c>
      <c r="O502" s="54">
        <f>INDEX('Antigo 2020 2'!M$5:M$857,MATCH($A502,('Atual 2021 1'!$Z$5:$Z$857),0))</f>
        <v>0</v>
      </c>
      <c r="P502" s="50">
        <f>INDEX('Atual 2021 1'!N$5:N$857,MATCH($A502,('Atual 2021 1'!$Z$5:$Z$857),0))</f>
        <v>4</v>
      </c>
      <c r="Q502" s="54">
        <f>INDEX('Antigo 2020 2'!N$5:N$857,MATCH($A502,('Atual 2021 1'!$Z$5:$Z$857),0))</f>
        <v>30</v>
      </c>
      <c r="R502" s="50" t="str">
        <f>INDEX('Atual 2021 1'!O$5:O$857,MATCH($A502,('Atual 2021 1'!$Z$5:$Z$857),0))</f>
        <v>Não</v>
      </c>
      <c r="S502" s="54" t="str">
        <f>INDEX('Antigo 2020 2'!O$5:O$857,MATCH($A502,('Atual 2021 1'!$Z$5:$Z$857),0))</f>
        <v>Não</v>
      </c>
      <c r="T502" s="53" t="e">
        <f>INDEX('Atual 2021 1'!P$5:P$857,MATCH($A502,('Atual 2021 1'!$Z$5:$Z$857),0))</f>
        <v>#DIV/0!</v>
      </c>
      <c r="U502" s="55">
        <f>INDEX('Antigo 2020 2'!P$5:P$857,MATCH($A502,('Atual 2021 1'!$Z$5:$Z$857),0))</f>
        <v>7.0341982458033006E-4</v>
      </c>
    </row>
    <row r="503" spans="1:21">
      <c r="A503" s="16">
        <v>500</v>
      </c>
      <c r="B503" s="51">
        <f>INDEX('Atual 2021 1'!X$5:X$857,MATCH($A503,('Atual 2021 1'!$Z$5:$Z$857),0))</f>
        <v>0</v>
      </c>
      <c r="C503" s="57" t="str">
        <f>INDEX('Atual 2021 1'!A$5:A$857,MATCH($A503,('Atual 2021 1'!$Z$5:$Z$857),0))</f>
        <v>Monte Sião</v>
      </c>
      <c r="D503" s="50">
        <f>INDEX('Atual 2021 1'!H$5:H$857,MATCH($A503,('Atual 2021 1'!$Z$5:$Z$857),0))</f>
        <v>460</v>
      </c>
      <c r="E503" s="54">
        <f>INDEX('Antigo 2020 2'!H$5:H$857,MATCH($A503,('Atual 2021 1'!$Z$5:$Z$857),0))</f>
        <v>460</v>
      </c>
      <c r="F503" s="50">
        <f>INDEX('Atual 2021 1'!I$5:I$857,MATCH($A503,('Atual 2021 1'!$Z$5:$Z$857),0))</f>
        <v>120</v>
      </c>
      <c r="G503" s="54">
        <f>INDEX('Antigo 2020 2'!I$5:I$857,MATCH($A503,('Atual 2021 1'!$Z$5:$Z$857),0))</f>
        <v>191</v>
      </c>
      <c r="H503" s="50">
        <f>INDEX('Atual 2021 1'!J$5:J$857,MATCH($A503,('Atual 2021 1'!$Z$5:$Z$857),0))</f>
        <v>0</v>
      </c>
      <c r="I503" s="54">
        <f>INDEX('Antigo 2020 2'!J$5:J$857,MATCH($A503,('Atual 2021 1'!$Z$5:$Z$857),0))</f>
        <v>0</v>
      </c>
      <c r="J503" s="50">
        <f>INDEX('Atual 2021 1'!K$5:K$857,MATCH($A503,('Atual 2021 1'!$Z$5:$Z$857),0))</f>
        <v>21</v>
      </c>
      <c r="K503" s="54">
        <f>INDEX('Antigo 2020 2'!K$5:K$857,MATCH($A503,('Atual 2021 1'!$Z$5:$Z$857),0))</f>
        <v>75</v>
      </c>
      <c r="L503" s="50">
        <f>INDEX('Atual 2021 1'!L$5:L$857,MATCH($A503,('Atual 2021 1'!$Z$5:$Z$857),0))</f>
        <v>0</v>
      </c>
      <c r="M503" s="54">
        <f>INDEX('Antigo 2020 2'!L$5:L$857,MATCH($A503,('Atual 2021 1'!$Z$5:$Z$857),0))</f>
        <v>0</v>
      </c>
      <c r="N503" s="50">
        <f>INDEX('Atual 2021 1'!M$5:M$857,MATCH($A503,('Atual 2021 1'!$Z$5:$Z$857),0))</f>
        <v>36</v>
      </c>
      <c r="O503" s="54">
        <f>INDEX('Antigo 2020 2'!M$5:M$857,MATCH($A503,('Atual 2021 1'!$Z$5:$Z$857),0))</f>
        <v>81</v>
      </c>
      <c r="P503" s="50">
        <f>INDEX('Atual 2021 1'!N$5:N$857,MATCH($A503,('Atual 2021 1'!$Z$5:$Z$857),0))</f>
        <v>35</v>
      </c>
      <c r="Q503" s="54">
        <f>INDEX('Antigo 2020 2'!N$5:N$857,MATCH($A503,('Atual 2021 1'!$Z$5:$Z$857),0))</f>
        <v>35</v>
      </c>
      <c r="R503" s="50" t="str">
        <f>INDEX('Atual 2021 1'!O$5:O$857,MATCH($A503,('Atual 2021 1'!$Z$5:$Z$857),0))</f>
        <v>Sim</v>
      </c>
      <c r="S503" s="54" t="str">
        <f>INDEX('Antigo 2020 2'!O$5:O$857,MATCH($A503,('Atual 2021 1'!$Z$5:$Z$857),0))</f>
        <v>Sim</v>
      </c>
      <c r="T503" s="53" t="e">
        <f>INDEX('Atual 2021 1'!P$5:P$857,MATCH($A503,('Atual 2021 1'!$Z$5:$Z$857),0))</f>
        <v>#DIV/0!</v>
      </c>
      <c r="U503" s="55">
        <f>INDEX('Antigo 2020 2'!P$5:P$857,MATCH($A503,('Atual 2021 1'!$Z$5:$Z$857),0))</f>
        <v>5.0214034512529573E-4</v>
      </c>
    </row>
    <row r="504" spans="1:21">
      <c r="A504" s="16">
        <v>501</v>
      </c>
      <c r="B504" s="51">
        <f>INDEX('Atual 2021 1'!X$5:X$857,MATCH($A504,('Atual 2021 1'!$Z$5:$Z$857),0))</f>
        <v>0</v>
      </c>
      <c r="C504" s="57" t="str">
        <f>INDEX('Atual 2021 1'!A$5:A$857,MATCH($A504,('Atual 2021 1'!$Z$5:$Z$857),0))</f>
        <v>Montes Claros</v>
      </c>
      <c r="D504" s="50">
        <f>INDEX('Atual 2021 1'!H$5:H$857,MATCH($A504,('Atual 2021 1'!$Z$5:$Z$857),0))</f>
        <v>5685</v>
      </c>
      <c r="E504" s="54">
        <f>INDEX('Antigo 2020 2'!H$5:H$857,MATCH($A504,('Atual 2021 1'!$Z$5:$Z$857),0))</f>
        <v>5685</v>
      </c>
      <c r="F504" s="50">
        <f>INDEX('Atual 2021 1'!I$5:I$857,MATCH($A504,('Atual 2021 1'!$Z$5:$Z$857),0))</f>
        <v>776</v>
      </c>
      <c r="G504" s="54">
        <f>INDEX('Antigo 2020 2'!I$5:I$857,MATCH($A504,('Atual 2021 1'!$Z$5:$Z$857),0))</f>
        <v>1753</v>
      </c>
      <c r="H504" s="50">
        <f>INDEX('Atual 2021 1'!J$5:J$857,MATCH($A504,('Atual 2021 1'!$Z$5:$Z$857),0))</f>
        <v>0</v>
      </c>
      <c r="I504" s="54">
        <f>INDEX('Antigo 2020 2'!J$5:J$857,MATCH($A504,('Atual 2021 1'!$Z$5:$Z$857),0))</f>
        <v>0</v>
      </c>
      <c r="J504" s="50">
        <f>INDEX('Atual 2021 1'!K$5:K$857,MATCH($A504,('Atual 2021 1'!$Z$5:$Z$857),0))</f>
        <v>687</v>
      </c>
      <c r="K504" s="54">
        <f>INDEX('Antigo 2020 2'!K$5:K$857,MATCH($A504,('Atual 2021 1'!$Z$5:$Z$857),0))</f>
        <v>1439</v>
      </c>
      <c r="L504" s="50">
        <f>INDEX('Atual 2021 1'!L$5:L$857,MATCH($A504,('Atual 2021 1'!$Z$5:$Z$857),0))</f>
        <v>1035</v>
      </c>
      <c r="M504" s="54">
        <f>INDEX('Antigo 2020 2'!L$5:L$857,MATCH($A504,('Atual 2021 1'!$Z$5:$Z$857),0))</f>
        <v>2090</v>
      </c>
      <c r="N504" s="50">
        <f>INDEX('Atual 2021 1'!M$5:M$857,MATCH($A504,('Atual 2021 1'!$Z$5:$Z$857),0))</f>
        <v>0</v>
      </c>
      <c r="O504" s="54">
        <f>INDEX('Antigo 2020 2'!M$5:M$857,MATCH($A504,('Atual 2021 1'!$Z$5:$Z$857),0))</f>
        <v>0</v>
      </c>
      <c r="P504" s="50">
        <f>INDEX('Atual 2021 1'!N$5:N$857,MATCH($A504,('Atual 2021 1'!$Z$5:$Z$857),0))</f>
        <v>804</v>
      </c>
      <c r="Q504" s="54">
        <f>INDEX('Antigo 2020 2'!N$5:N$857,MATCH($A504,('Atual 2021 1'!$Z$5:$Z$857),0))</f>
        <v>1236</v>
      </c>
      <c r="R504" s="50" t="str">
        <f>INDEX('Atual 2021 1'!O$5:O$857,MATCH($A504,('Atual 2021 1'!$Z$5:$Z$857),0))</f>
        <v>Sim</v>
      </c>
      <c r="S504" s="54" t="str">
        <f>INDEX('Antigo 2020 2'!O$5:O$857,MATCH($A504,('Atual 2021 1'!$Z$5:$Z$857),0))</f>
        <v>Sim</v>
      </c>
      <c r="T504" s="53" t="e">
        <f>INDEX('Atual 2021 1'!P$5:P$857,MATCH($A504,('Atual 2021 1'!$Z$5:$Z$857),0))</f>
        <v>#DIV/0!</v>
      </c>
      <c r="U504" s="55">
        <f>INDEX('Antigo 2020 2'!P$5:P$857,MATCH($A504,('Atual 2021 1'!$Z$5:$Z$857),0))</f>
        <v>7.4524980108311946E-3</v>
      </c>
    </row>
    <row r="505" spans="1:21">
      <c r="A505" s="16">
        <v>502</v>
      </c>
      <c r="B505" s="51">
        <f>INDEX('Atual 2021 1'!X$5:X$857,MATCH($A505,('Atual 2021 1'!$Z$5:$Z$857),0))</f>
        <v>0</v>
      </c>
      <c r="C505" s="57" t="str">
        <f>INDEX('Atual 2021 1'!A$5:A$857,MATCH($A505,('Atual 2021 1'!$Z$5:$Z$857),0))</f>
        <v>Montezuma</v>
      </c>
      <c r="D505" s="50">
        <f>INDEX('Atual 2021 1'!H$5:H$857,MATCH($A505,('Atual 2021 1'!$Z$5:$Z$857),0))</f>
        <v>2500</v>
      </c>
      <c r="E505" s="54">
        <f>INDEX('Antigo 2020 2'!H$5:H$857,MATCH($A505,('Atual 2021 1'!$Z$5:$Z$857),0))</f>
        <v>2500</v>
      </c>
      <c r="F505" s="50">
        <f>INDEX('Atual 2021 1'!I$5:I$857,MATCH($A505,('Atual 2021 1'!$Z$5:$Z$857),0))</f>
        <v>704</v>
      </c>
      <c r="G505" s="54">
        <f>INDEX('Antigo 2020 2'!I$5:I$857,MATCH($A505,('Atual 2021 1'!$Z$5:$Z$857),0))</f>
        <v>1535</v>
      </c>
      <c r="H505" s="50">
        <f>INDEX('Atual 2021 1'!J$5:J$857,MATCH($A505,('Atual 2021 1'!$Z$5:$Z$857),0))</f>
        <v>0</v>
      </c>
      <c r="I505" s="54">
        <f>INDEX('Antigo 2020 2'!J$5:J$857,MATCH($A505,('Atual 2021 1'!$Z$5:$Z$857),0))</f>
        <v>0</v>
      </c>
      <c r="J505" s="50">
        <f>INDEX('Atual 2021 1'!K$5:K$857,MATCH($A505,('Atual 2021 1'!$Z$5:$Z$857),0))</f>
        <v>0</v>
      </c>
      <c r="K505" s="54">
        <f>INDEX('Antigo 2020 2'!K$5:K$857,MATCH($A505,('Atual 2021 1'!$Z$5:$Z$857),0))</f>
        <v>0</v>
      </c>
      <c r="L505" s="50">
        <f>INDEX('Atual 2021 1'!L$5:L$857,MATCH($A505,('Atual 2021 1'!$Z$5:$Z$857),0))</f>
        <v>0</v>
      </c>
      <c r="M505" s="54">
        <f>INDEX('Antigo 2020 2'!L$5:L$857,MATCH($A505,('Atual 2021 1'!$Z$5:$Z$857),0))</f>
        <v>0</v>
      </c>
      <c r="N505" s="50">
        <f>INDEX('Atual 2021 1'!M$5:M$857,MATCH($A505,('Atual 2021 1'!$Z$5:$Z$857),0))</f>
        <v>0</v>
      </c>
      <c r="O505" s="54">
        <f>INDEX('Antigo 2020 2'!M$5:M$857,MATCH($A505,('Atual 2021 1'!$Z$5:$Z$857),0))</f>
        <v>0</v>
      </c>
      <c r="P505" s="50">
        <f>INDEX('Atual 2021 1'!N$5:N$857,MATCH($A505,('Atual 2021 1'!$Z$5:$Z$857),0))</f>
        <v>259</v>
      </c>
      <c r="Q505" s="54">
        <f>INDEX('Antigo 2020 2'!N$5:N$857,MATCH($A505,('Atual 2021 1'!$Z$5:$Z$857),0))</f>
        <v>180</v>
      </c>
      <c r="R505" s="50" t="str">
        <f>INDEX('Atual 2021 1'!O$5:O$857,MATCH($A505,('Atual 2021 1'!$Z$5:$Z$857),0))</f>
        <v>Sim</v>
      </c>
      <c r="S505" s="54" t="str">
        <f>INDEX('Antigo 2020 2'!O$5:O$857,MATCH($A505,('Atual 2021 1'!$Z$5:$Z$857),0))</f>
        <v>Sim</v>
      </c>
      <c r="T505" s="53" t="e">
        <f>INDEX('Atual 2021 1'!P$5:P$857,MATCH($A505,('Atual 2021 1'!$Z$5:$Z$857),0))</f>
        <v>#DIV/0!</v>
      </c>
      <c r="U505" s="55">
        <f>INDEX('Antigo 2020 2'!P$5:P$857,MATCH($A505,('Atual 2021 1'!$Z$5:$Z$857),0))</f>
        <v>1.9624007972851979E-3</v>
      </c>
    </row>
    <row r="506" spans="1:21">
      <c r="A506" s="16">
        <v>503</v>
      </c>
      <c r="B506" s="51">
        <f>INDEX('Atual 2021 1'!X$5:X$857,MATCH($A506,('Atual 2021 1'!$Z$5:$Z$857),0))</f>
        <v>0</v>
      </c>
      <c r="C506" s="57" t="str">
        <f>INDEX('Atual 2021 1'!A$5:A$857,MATCH($A506,('Atual 2021 1'!$Z$5:$Z$857),0))</f>
        <v>Morada Nova de Minas</v>
      </c>
      <c r="D506" s="50">
        <f>INDEX('Atual 2021 1'!H$5:H$857,MATCH($A506,('Atual 2021 1'!$Z$5:$Z$857),0))</f>
        <v>396</v>
      </c>
      <c r="E506" s="54">
        <f>INDEX('Antigo 2020 2'!H$5:H$857,MATCH($A506,('Atual 2021 1'!$Z$5:$Z$857),0))</f>
        <v>345</v>
      </c>
      <c r="F506" s="50">
        <f>INDEX('Atual 2021 1'!I$5:I$857,MATCH($A506,('Atual 2021 1'!$Z$5:$Z$857),0))</f>
        <v>80</v>
      </c>
      <c r="G506" s="54">
        <f>INDEX('Antigo 2020 2'!I$5:I$857,MATCH($A506,('Atual 2021 1'!$Z$5:$Z$857),0))</f>
        <v>95</v>
      </c>
      <c r="H506" s="50">
        <f>INDEX('Atual 2021 1'!J$5:J$857,MATCH($A506,('Atual 2021 1'!$Z$5:$Z$857),0))</f>
        <v>0</v>
      </c>
      <c r="I506" s="54">
        <f>INDEX('Antigo 2020 2'!J$5:J$857,MATCH($A506,('Atual 2021 1'!$Z$5:$Z$857),0))</f>
        <v>0</v>
      </c>
      <c r="J506" s="50">
        <f>INDEX('Atual 2021 1'!K$5:K$857,MATCH($A506,('Atual 2021 1'!$Z$5:$Z$857),0))</f>
        <v>8</v>
      </c>
      <c r="K506" s="54">
        <f>INDEX('Antigo 2020 2'!K$5:K$857,MATCH($A506,('Atual 2021 1'!$Z$5:$Z$857),0))</f>
        <v>45</v>
      </c>
      <c r="L506" s="50">
        <f>INDEX('Atual 2021 1'!L$5:L$857,MATCH($A506,('Atual 2021 1'!$Z$5:$Z$857),0))</f>
        <v>0</v>
      </c>
      <c r="M506" s="54">
        <f>INDEX('Antigo 2020 2'!L$5:L$857,MATCH($A506,('Atual 2021 1'!$Z$5:$Z$857),0))</f>
        <v>0</v>
      </c>
      <c r="N506" s="50">
        <f>INDEX('Atual 2021 1'!M$5:M$857,MATCH($A506,('Atual 2021 1'!$Z$5:$Z$857),0))</f>
        <v>0</v>
      </c>
      <c r="O506" s="54">
        <f>INDEX('Antigo 2020 2'!M$5:M$857,MATCH($A506,('Atual 2021 1'!$Z$5:$Z$857),0))</f>
        <v>0</v>
      </c>
      <c r="P506" s="50">
        <f>INDEX('Atual 2021 1'!N$5:N$857,MATCH($A506,('Atual 2021 1'!$Z$5:$Z$857),0))</f>
        <v>25</v>
      </c>
      <c r="Q506" s="54">
        <f>INDEX('Antigo 2020 2'!N$5:N$857,MATCH($A506,('Atual 2021 1'!$Z$5:$Z$857),0))</f>
        <v>25</v>
      </c>
      <c r="R506" s="50" t="str">
        <f>INDEX('Atual 2021 1'!O$5:O$857,MATCH($A506,('Atual 2021 1'!$Z$5:$Z$857),0))</f>
        <v>Não</v>
      </c>
      <c r="S506" s="54" t="str">
        <f>INDEX('Antigo 2020 2'!O$5:O$857,MATCH($A506,('Atual 2021 1'!$Z$5:$Z$857),0))</f>
        <v>Não</v>
      </c>
      <c r="T506" s="53" t="e">
        <f>INDEX('Atual 2021 1'!P$5:P$857,MATCH($A506,('Atual 2021 1'!$Z$5:$Z$857),0))</f>
        <v>#DIV/0!</v>
      </c>
      <c r="U506" s="55">
        <f>INDEX('Antigo 2020 2'!P$5:P$857,MATCH($A506,('Atual 2021 1'!$Z$5:$Z$857),0))</f>
        <v>1.4884273779973661E-3</v>
      </c>
    </row>
    <row r="507" spans="1:21">
      <c r="A507" s="16">
        <v>504</v>
      </c>
      <c r="B507" s="51">
        <f>INDEX('Atual 2021 1'!X$5:X$857,MATCH($A507,('Atual 2021 1'!$Z$5:$Z$857),0))</f>
        <v>0</v>
      </c>
      <c r="C507" s="57" t="str">
        <f>INDEX('Atual 2021 1'!A$5:A$857,MATCH($A507,('Atual 2021 1'!$Z$5:$Z$857),0))</f>
        <v>Morro da Garça</v>
      </c>
      <c r="D507" s="50">
        <f>INDEX('Atual 2021 1'!H$5:H$857,MATCH($A507,('Atual 2021 1'!$Z$5:$Z$857),0))</f>
        <v>235</v>
      </c>
      <c r="E507" s="54">
        <f>INDEX('Antigo 2020 2'!H$5:H$857,MATCH($A507,('Atual 2021 1'!$Z$5:$Z$857),0))</f>
        <v>235</v>
      </c>
      <c r="F507" s="50">
        <f>INDEX('Atual 2021 1'!I$5:I$857,MATCH($A507,('Atual 2021 1'!$Z$5:$Z$857),0))</f>
        <v>18</v>
      </c>
      <c r="G507" s="54">
        <f>INDEX('Antigo 2020 2'!I$5:I$857,MATCH($A507,('Atual 2021 1'!$Z$5:$Z$857),0))</f>
        <v>23</v>
      </c>
      <c r="H507" s="50">
        <f>INDEX('Atual 2021 1'!J$5:J$857,MATCH($A507,('Atual 2021 1'!$Z$5:$Z$857),0))</f>
        <v>0</v>
      </c>
      <c r="I507" s="54">
        <f>INDEX('Antigo 2020 2'!J$5:J$857,MATCH($A507,('Atual 2021 1'!$Z$5:$Z$857),0))</f>
        <v>0</v>
      </c>
      <c r="J507" s="50">
        <f>INDEX('Atual 2021 1'!K$5:K$857,MATCH($A507,('Atual 2021 1'!$Z$5:$Z$857),0))</f>
        <v>17</v>
      </c>
      <c r="K507" s="54">
        <f>INDEX('Antigo 2020 2'!K$5:K$857,MATCH($A507,('Atual 2021 1'!$Z$5:$Z$857),0))</f>
        <v>195</v>
      </c>
      <c r="L507" s="50">
        <f>INDEX('Atual 2021 1'!L$5:L$857,MATCH($A507,('Atual 2021 1'!$Z$5:$Z$857),0))</f>
        <v>0</v>
      </c>
      <c r="M507" s="54">
        <f>INDEX('Antigo 2020 2'!L$5:L$857,MATCH($A507,('Atual 2021 1'!$Z$5:$Z$857),0))</f>
        <v>0</v>
      </c>
      <c r="N507" s="50">
        <f>INDEX('Atual 2021 1'!M$5:M$857,MATCH($A507,('Atual 2021 1'!$Z$5:$Z$857),0))</f>
        <v>0</v>
      </c>
      <c r="O507" s="54">
        <f>INDEX('Antigo 2020 2'!M$5:M$857,MATCH($A507,('Atual 2021 1'!$Z$5:$Z$857),0))</f>
        <v>0</v>
      </c>
      <c r="P507" s="50">
        <f>INDEX('Atual 2021 1'!N$5:N$857,MATCH($A507,('Atual 2021 1'!$Z$5:$Z$857),0))</f>
        <v>5</v>
      </c>
      <c r="Q507" s="54">
        <f>INDEX('Antigo 2020 2'!N$5:N$857,MATCH($A507,('Atual 2021 1'!$Z$5:$Z$857),0))</f>
        <v>10</v>
      </c>
      <c r="R507" s="50" t="str">
        <f>INDEX('Atual 2021 1'!O$5:O$857,MATCH($A507,('Atual 2021 1'!$Z$5:$Z$857),0))</f>
        <v>Sim</v>
      </c>
      <c r="S507" s="54" t="str">
        <f>INDEX('Antigo 2020 2'!O$5:O$857,MATCH($A507,('Atual 2021 1'!$Z$5:$Z$857),0))</f>
        <v>Sim</v>
      </c>
      <c r="T507" s="53" t="e">
        <f>INDEX('Atual 2021 1'!P$5:P$857,MATCH($A507,('Atual 2021 1'!$Z$5:$Z$857),0))</f>
        <v>#DIV/0!</v>
      </c>
      <c r="U507" s="55">
        <f>INDEX('Antigo 2020 2'!P$5:P$857,MATCH($A507,('Atual 2021 1'!$Z$5:$Z$857),0))</f>
        <v>6.4249794221367233E-4</v>
      </c>
    </row>
    <row r="508" spans="1:21">
      <c r="A508" s="16">
        <v>505</v>
      </c>
      <c r="B508" s="51">
        <f>INDEX('Atual 2021 1'!X$5:X$857,MATCH($A508,('Atual 2021 1'!$Z$5:$Z$857),0))</f>
        <v>0</v>
      </c>
      <c r="C508" s="57" t="str">
        <f>INDEX('Atual 2021 1'!A$5:A$857,MATCH($A508,('Atual 2021 1'!$Z$5:$Z$857),0))</f>
        <v>Morro do Pilar</v>
      </c>
      <c r="D508" s="50">
        <f>INDEX('Atual 2021 1'!H$5:H$857,MATCH($A508,('Atual 2021 1'!$Z$5:$Z$857),0))</f>
        <v>300</v>
      </c>
      <c r="E508" s="54">
        <f>INDEX('Antigo 2020 2'!H$5:H$857,MATCH($A508,('Atual 2021 1'!$Z$5:$Z$857),0))</f>
        <v>300</v>
      </c>
      <c r="F508" s="50">
        <f>INDEX('Atual 2021 1'!I$5:I$857,MATCH($A508,('Atual 2021 1'!$Z$5:$Z$857),0))</f>
        <v>74</v>
      </c>
      <c r="G508" s="54">
        <f>INDEX('Antigo 2020 2'!I$5:I$857,MATCH($A508,('Atual 2021 1'!$Z$5:$Z$857),0))</f>
        <v>134</v>
      </c>
      <c r="H508" s="50">
        <f>INDEX('Atual 2021 1'!J$5:J$857,MATCH($A508,('Atual 2021 1'!$Z$5:$Z$857),0))</f>
        <v>0</v>
      </c>
      <c r="I508" s="54">
        <f>INDEX('Antigo 2020 2'!J$5:J$857,MATCH($A508,('Atual 2021 1'!$Z$5:$Z$857),0))</f>
        <v>0</v>
      </c>
      <c r="J508" s="50">
        <f>INDEX('Atual 2021 1'!K$5:K$857,MATCH($A508,('Atual 2021 1'!$Z$5:$Z$857),0))</f>
        <v>0</v>
      </c>
      <c r="K508" s="54">
        <f>INDEX('Antigo 2020 2'!K$5:K$857,MATCH($A508,('Atual 2021 1'!$Z$5:$Z$857),0))</f>
        <v>0</v>
      </c>
      <c r="L508" s="50">
        <f>INDEX('Atual 2021 1'!L$5:L$857,MATCH($A508,('Atual 2021 1'!$Z$5:$Z$857),0))</f>
        <v>0</v>
      </c>
      <c r="M508" s="54">
        <f>INDEX('Antigo 2020 2'!L$5:L$857,MATCH($A508,('Atual 2021 1'!$Z$5:$Z$857),0))</f>
        <v>0</v>
      </c>
      <c r="N508" s="50">
        <f>INDEX('Atual 2021 1'!M$5:M$857,MATCH($A508,('Atual 2021 1'!$Z$5:$Z$857),0))</f>
        <v>0</v>
      </c>
      <c r="O508" s="54">
        <f>INDEX('Antigo 2020 2'!M$5:M$857,MATCH($A508,('Atual 2021 1'!$Z$5:$Z$857),0))</f>
        <v>0</v>
      </c>
      <c r="P508" s="50">
        <f>INDEX('Atual 2021 1'!N$5:N$857,MATCH($A508,('Atual 2021 1'!$Z$5:$Z$857),0))</f>
        <v>10</v>
      </c>
      <c r="Q508" s="54">
        <f>INDEX('Antigo 2020 2'!N$5:N$857,MATCH($A508,('Atual 2021 1'!$Z$5:$Z$857),0))</f>
        <v>20</v>
      </c>
      <c r="R508" s="50" t="str">
        <f>INDEX('Atual 2021 1'!O$5:O$857,MATCH($A508,('Atual 2021 1'!$Z$5:$Z$857),0))</f>
        <v>Não</v>
      </c>
      <c r="S508" s="54" t="str">
        <f>INDEX('Antigo 2020 2'!O$5:O$857,MATCH($A508,('Atual 2021 1'!$Z$5:$Z$857),0))</f>
        <v>Não</v>
      </c>
      <c r="T508" s="53" t="e">
        <f>INDEX('Atual 2021 1'!P$5:P$857,MATCH($A508,('Atual 2021 1'!$Z$5:$Z$857),0))</f>
        <v>#DIV/0!</v>
      </c>
      <c r="U508" s="55">
        <f>INDEX('Antigo 2020 2'!P$5:P$857,MATCH($A508,('Atual 2021 1'!$Z$5:$Z$857),0))</f>
        <v>2.2698273537710115E-4</v>
      </c>
    </row>
    <row r="509" spans="1:21">
      <c r="A509" s="16">
        <v>506</v>
      </c>
      <c r="B509" s="51">
        <f>INDEX('Atual 2021 1'!X$5:X$857,MATCH($A509,('Atual 2021 1'!$Z$5:$Z$857),0))</f>
        <v>0</v>
      </c>
      <c r="C509" s="57" t="str">
        <f>INDEX('Atual 2021 1'!A$5:A$857,MATCH($A509,('Atual 2021 1'!$Z$5:$Z$857),0))</f>
        <v>Munhoz</v>
      </c>
      <c r="D509" s="50">
        <f>INDEX('Atual 2021 1'!H$5:H$857,MATCH($A509,('Atual 2021 1'!$Z$5:$Z$857),0))</f>
        <v>1030</v>
      </c>
      <c r="E509" s="54">
        <f>INDEX('Antigo 2020 2'!H$5:H$857,MATCH($A509,('Atual 2021 1'!$Z$5:$Z$857),0))</f>
        <v>620</v>
      </c>
      <c r="F509" s="50">
        <f>INDEX('Atual 2021 1'!I$5:I$857,MATCH($A509,('Atual 2021 1'!$Z$5:$Z$857),0))</f>
        <v>125</v>
      </c>
      <c r="G509" s="54">
        <f>INDEX('Antigo 2020 2'!I$5:I$857,MATCH($A509,('Atual 2021 1'!$Z$5:$Z$857),0))</f>
        <v>275</v>
      </c>
      <c r="H509" s="50">
        <f>INDEX('Atual 2021 1'!J$5:J$857,MATCH($A509,('Atual 2021 1'!$Z$5:$Z$857),0))</f>
        <v>0</v>
      </c>
      <c r="I509" s="54">
        <f>INDEX('Antigo 2020 2'!J$5:J$857,MATCH($A509,('Atual 2021 1'!$Z$5:$Z$857),0))</f>
        <v>0</v>
      </c>
      <c r="J509" s="50">
        <f>INDEX('Atual 2021 1'!K$5:K$857,MATCH($A509,('Atual 2021 1'!$Z$5:$Z$857),0))</f>
        <v>89</v>
      </c>
      <c r="K509" s="54">
        <f>INDEX('Antigo 2020 2'!K$5:K$857,MATCH($A509,('Atual 2021 1'!$Z$5:$Z$857),0))</f>
        <v>120</v>
      </c>
      <c r="L509" s="50">
        <f>INDEX('Atual 2021 1'!L$5:L$857,MATCH($A509,('Atual 2021 1'!$Z$5:$Z$857),0))</f>
        <v>130</v>
      </c>
      <c r="M509" s="54">
        <f>INDEX('Antigo 2020 2'!L$5:L$857,MATCH($A509,('Atual 2021 1'!$Z$5:$Z$857),0))</f>
        <v>25</v>
      </c>
      <c r="N509" s="50">
        <f>INDEX('Atual 2021 1'!M$5:M$857,MATCH($A509,('Atual 2021 1'!$Z$5:$Z$857),0))</f>
        <v>130</v>
      </c>
      <c r="O509" s="54">
        <f>INDEX('Antigo 2020 2'!M$5:M$857,MATCH($A509,('Atual 2021 1'!$Z$5:$Z$857),0))</f>
        <v>0</v>
      </c>
      <c r="P509" s="50">
        <f>INDEX('Atual 2021 1'!N$5:N$857,MATCH($A509,('Atual 2021 1'!$Z$5:$Z$857),0))</f>
        <v>28</v>
      </c>
      <c r="Q509" s="54">
        <f>INDEX('Antigo 2020 2'!N$5:N$857,MATCH($A509,('Atual 2021 1'!$Z$5:$Z$857),0))</f>
        <v>13</v>
      </c>
      <c r="R509" s="50" t="str">
        <f>INDEX('Atual 2021 1'!O$5:O$857,MATCH($A509,('Atual 2021 1'!$Z$5:$Z$857),0))</f>
        <v>Não</v>
      </c>
      <c r="S509" s="54" t="str">
        <f>INDEX('Antigo 2020 2'!O$5:O$857,MATCH($A509,('Atual 2021 1'!$Z$5:$Z$857),0))</f>
        <v>Não</v>
      </c>
      <c r="T509" s="53" t="e">
        <f>INDEX('Atual 2021 1'!P$5:P$857,MATCH($A509,('Atual 2021 1'!$Z$5:$Z$857),0))</f>
        <v>#DIV/0!</v>
      </c>
      <c r="U509" s="55">
        <f>INDEX('Antigo 2020 2'!P$5:P$857,MATCH($A509,('Atual 2021 1'!$Z$5:$Z$857),0))</f>
        <v>4.8562332043097306E-4</v>
      </c>
    </row>
    <row r="510" spans="1:21">
      <c r="A510" s="16">
        <v>507</v>
      </c>
      <c r="B510" s="51">
        <f>INDEX('Atual 2021 1'!X$5:X$857,MATCH($A510,('Atual 2021 1'!$Z$5:$Z$857),0))</f>
        <v>0</v>
      </c>
      <c r="C510" s="57" t="str">
        <f>INDEX('Atual 2021 1'!A$5:A$857,MATCH($A510,('Atual 2021 1'!$Z$5:$Z$857),0))</f>
        <v>Muriaé</v>
      </c>
      <c r="D510" s="50">
        <f>INDEX('Atual 2021 1'!H$5:H$857,MATCH($A510,('Atual 2021 1'!$Z$5:$Z$857),0))</f>
        <v>2465</v>
      </c>
      <c r="E510" s="54">
        <f>INDEX('Antigo 2020 2'!H$5:H$857,MATCH($A510,('Atual 2021 1'!$Z$5:$Z$857),0))</f>
        <v>2465</v>
      </c>
      <c r="F510" s="50">
        <f>INDEX('Atual 2021 1'!I$5:I$857,MATCH($A510,('Atual 2021 1'!$Z$5:$Z$857),0))</f>
        <v>325</v>
      </c>
      <c r="G510" s="54">
        <f>INDEX('Antigo 2020 2'!I$5:I$857,MATCH($A510,('Atual 2021 1'!$Z$5:$Z$857),0))</f>
        <v>400</v>
      </c>
      <c r="H510" s="50">
        <f>INDEX('Atual 2021 1'!J$5:J$857,MATCH($A510,('Atual 2021 1'!$Z$5:$Z$857),0))</f>
        <v>0</v>
      </c>
      <c r="I510" s="54">
        <f>INDEX('Antigo 2020 2'!J$5:J$857,MATCH($A510,('Atual 2021 1'!$Z$5:$Z$857),0))</f>
        <v>0</v>
      </c>
      <c r="J510" s="50">
        <f>INDEX('Atual 2021 1'!K$5:K$857,MATCH($A510,('Atual 2021 1'!$Z$5:$Z$857),0))</f>
        <v>35</v>
      </c>
      <c r="K510" s="54">
        <f>INDEX('Antigo 2020 2'!K$5:K$857,MATCH($A510,('Atual 2021 1'!$Z$5:$Z$857),0))</f>
        <v>95</v>
      </c>
      <c r="L510" s="50">
        <f>INDEX('Atual 2021 1'!L$5:L$857,MATCH($A510,('Atual 2021 1'!$Z$5:$Z$857),0))</f>
        <v>0</v>
      </c>
      <c r="M510" s="54">
        <f>INDEX('Antigo 2020 2'!L$5:L$857,MATCH($A510,('Atual 2021 1'!$Z$5:$Z$857),0))</f>
        <v>0</v>
      </c>
      <c r="N510" s="50">
        <f>INDEX('Atual 2021 1'!M$5:M$857,MATCH($A510,('Atual 2021 1'!$Z$5:$Z$857),0))</f>
        <v>0</v>
      </c>
      <c r="O510" s="54">
        <f>INDEX('Antigo 2020 2'!M$5:M$857,MATCH($A510,('Atual 2021 1'!$Z$5:$Z$857),0))</f>
        <v>0</v>
      </c>
      <c r="P510" s="50">
        <f>INDEX('Atual 2021 1'!N$5:N$857,MATCH($A510,('Atual 2021 1'!$Z$5:$Z$857),0))</f>
        <v>245</v>
      </c>
      <c r="Q510" s="54">
        <f>INDEX('Antigo 2020 2'!N$5:N$857,MATCH($A510,('Atual 2021 1'!$Z$5:$Z$857),0))</f>
        <v>245</v>
      </c>
      <c r="R510" s="50" t="str">
        <f>INDEX('Atual 2021 1'!O$5:O$857,MATCH($A510,('Atual 2021 1'!$Z$5:$Z$857),0))</f>
        <v>Não</v>
      </c>
      <c r="S510" s="54" t="str">
        <f>INDEX('Antigo 2020 2'!O$5:O$857,MATCH($A510,('Atual 2021 1'!$Z$5:$Z$857),0))</f>
        <v>Sim</v>
      </c>
      <c r="T510" s="53" t="e">
        <f>INDEX('Atual 2021 1'!P$5:P$857,MATCH($A510,('Atual 2021 1'!$Z$5:$Z$857),0))</f>
        <v>#DIV/0!</v>
      </c>
      <c r="U510" s="55">
        <f>INDEX('Antigo 2020 2'!P$5:P$857,MATCH($A510,('Atual 2021 1'!$Z$5:$Z$857),0))</f>
        <v>1.8414243768214236E-3</v>
      </c>
    </row>
    <row r="511" spans="1:21">
      <c r="A511" s="16">
        <v>508</v>
      </c>
      <c r="B511" s="51">
        <f>INDEX('Atual 2021 1'!X$5:X$857,MATCH($A511,('Atual 2021 1'!$Z$5:$Z$857),0))</f>
        <v>0</v>
      </c>
      <c r="C511" s="57" t="str">
        <f>INDEX('Atual 2021 1'!A$5:A$857,MATCH($A511,('Atual 2021 1'!$Z$5:$Z$857),0))</f>
        <v>Mutum</v>
      </c>
      <c r="D511" s="50">
        <f>INDEX('Atual 2021 1'!H$5:H$857,MATCH($A511,('Atual 2021 1'!$Z$5:$Z$857),0))</f>
        <v>5000</v>
      </c>
      <c r="E511" s="54">
        <f>INDEX('Antigo 2020 2'!H$5:H$857,MATCH($A511,('Atual 2021 1'!$Z$5:$Z$857),0))</f>
        <v>5000</v>
      </c>
      <c r="F511" s="50">
        <f>INDEX('Atual 2021 1'!I$5:I$857,MATCH($A511,('Atual 2021 1'!$Z$5:$Z$857),0))</f>
        <v>261</v>
      </c>
      <c r="G511" s="54">
        <f>INDEX('Antigo 2020 2'!I$5:I$857,MATCH($A511,('Atual 2021 1'!$Z$5:$Z$857),0))</f>
        <v>592</v>
      </c>
      <c r="H511" s="50">
        <f>INDEX('Atual 2021 1'!J$5:J$857,MATCH($A511,('Atual 2021 1'!$Z$5:$Z$857),0))</f>
        <v>0</v>
      </c>
      <c r="I511" s="54">
        <f>INDEX('Antigo 2020 2'!J$5:J$857,MATCH($A511,('Atual 2021 1'!$Z$5:$Z$857),0))</f>
        <v>0</v>
      </c>
      <c r="J511" s="50">
        <f>INDEX('Atual 2021 1'!K$5:K$857,MATCH($A511,('Atual 2021 1'!$Z$5:$Z$857),0))</f>
        <v>134</v>
      </c>
      <c r="K511" s="54">
        <f>INDEX('Antigo 2020 2'!K$5:K$857,MATCH($A511,('Atual 2021 1'!$Z$5:$Z$857),0))</f>
        <v>150</v>
      </c>
      <c r="L511" s="50">
        <f>INDEX('Atual 2021 1'!L$5:L$857,MATCH($A511,('Atual 2021 1'!$Z$5:$Z$857),0))</f>
        <v>125</v>
      </c>
      <c r="M511" s="54">
        <f>INDEX('Antigo 2020 2'!L$5:L$857,MATCH($A511,('Atual 2021 1'!$Z$5:$Z$857),0))</f>
        <v>0</v>
      </c>
      <c r="N511" s="50">
        <f>INDEX('Atual 2021 1'!M$5:M$857,MATCH($A511,('Atual 2021 1'!$Z$5:$Z$857),0))</f>
        <v>0</v>
      </c>
      <c r="O511" s="54">
        <f>INDEX('Antigo 2020 2'!M$5:M$857,MATCH($A511,('Atual 2021 1'!$Z$5:$Z$857),0))</f>
        <v>0</v>
      </c>
      <c r="P511" s="50">
        <f>INDEX('Atual 2021 1'!N$5:N$857,MATCH($A511,('Atual 2021 1'!$Z$5:$Z$857),0))</f>
        <v>0</v>
      </c>
      <c r="Q511" s="54">
        <f>INDEX('Antigo 2020 2'!N$5:N$857,MATCH($A511,('Atual 2021 1'!$Z$5:$Z$857),0))</f>
        <v>0</v>
      </c>
      <c r="R511" s="50" t="str">
        <f>INDEX('Atual 2021 1'!O$5:O$857,MATCH($A511,('Atual 2021 1'!$Z$5:$Z$857),0))</f>
        <v>Sim</v>
      </c>
      <c r="S511" s="54" t="str">
        <f>INDEX('Antigo 2020 2'!O$5:O$857,MATCH($A511,('Atual 2021 1'!$Z$5:$Z$857),0))</f>
        <v>Não</v>
      </c>
      <c r="T511" s="53" t="e">
        <f>INDEX('Atual 2021 1'!P$5:P$857,MATCH($A511,('Atual 2021 1'!$Z$5:$Z$857),0))</f>
        <v>#DIV/0!</v>
      </c>
      <c r="U511" s="55">
        <f>INDEX('Antigo 2020 2'!P$5:P$857,MATCH($A511,('Atual 2021 1'!$Z$5:$Z$857),0))</f>
        <v>3.2324041318120196E-3</v>
      </c>
    </row>
    <row r="512" spans="1:21">
      <c r="A512" s="16">
        <v>509</v>
      </c>
      <c r="B512" s="51">
        <f>INDEX('Atual 2021 1'!X$5:X$857,MATCH($A512,('Atual 2021 1'!$Z$5:$Z$857),0))</f>
        <v>0</v>
      </c>
      <c r="C512" s="57" t="str">
        <f>INDEX('Atual 2021 1'!A$5:A$857,MATCH($A512,('Atual 2021 1'!$Z$5:$Z$857),0))</f>
        <v>Muzambinho</v>
      </c>
      <c r="D512" s="50">
        <f>INDEX('Atual 2021 1'!H$5:H$857,MATCH($A512,('Atual 2021 1'!$Z$5:$Z$857),0))</f>
        <v>2500</v>
      </c>
      <c r="E512" s="54">
        <f>INDEX('Antigo 2020 2'!H$5:H$857,MATCH($A512,('Atual 2021 1'!$Z$5:$Z$857),0))</f>
        <v>2500</v>
      </c>
      <c r="F512" s="50">
        <f>INDEX('Atual 2021 1'!I$5:I$857,MATCH($A512,('Atual 2021 1'!$Z$5:$Z$857),0))</f>
        <v>387</v>
      </c>
      <c r="G512" s="54">
        <f>INDEX('Antigo 2020 2'!I$5:I$857,MATCH($A512,('Atual 2021 1'!$Z$5:$Z$857),0))</f>
        <v>728</v>
      </c>
      <c r="H512" s="50">
        <f>INDEX('Atual 2021 1'!J$5:J$857,MATCH($A512,('Atual 2021 1'!$Z$5:$Z$857),0))</f>
        <v>0</v>
      </c>
      <c r="I512" s="54">
        <f>INDEX('Antigo 2020 2'!J$5:J$857,MATCH($A512,('Atual 2021 1'!$Z$5:$Z$857),0))</f>
        <v>0</v>
      </c>
      <c r="J512" s="50">
        <f>INDEX('Atual 2021 1'!K$5:K$857,MATCH($A512,('Atual 2021 1'!$Z$5:$Z$857),0))</f>
        <v>100</v>
      </c>
      <c r="K512" s="54">
        <f>INDEX('Antigo 2020 2'!K$5:K$857,MATCH($A512,('Atual 2021 1'!$Z$5:$Z$857),0))</f>
        <v>120</v>
      </c>
      <c r="L512" s="50">
        <f>INDEX('Atual 2021 1'!L$5:L$857,MATCH($A512,('Atual 2021 1'!$Z$5:$Z$857),0))</f>
        <v>0</v>
      </c>
      <c r="M512" s="54">
        <f>INDEX('Antigo 2020 2'!L$5:L$857,MATCH($A512,('Atual 2021 1'!$Z$5:$Z$857),0))</f>
        <v>0</v>
      </c>
      <c r="N512" s="50">
        <f>INDEX('Atual 2021 1'!M$5:M$857,MATCH($A512,('Atual 2021 1'!$Z$5:$Z$857),0))</f>
        <v>0</v>
      </c>
      <c r="O512" s="54">
        <f>INDEX('Antigo 2020 2'!M$5:M$857,MATCH($A512,('Atual 2021 1'!$Z$5:$Z$857),0))</f>
        <v>0</v>
      </c>
      <c r="P512" s="50">
        <f>INDEX('Atual 2021 1'!N$5:N$857,MATCH($A512,('Atual 2021 1'!$Z$5:$Z$857),0))</f>
        <v>75</v>
      </c>
      <c r="Q512" s="54">
        <f>INDEX('Antigo 2020 2'!N$5:N$857,MATCH($A512,('Atual 2021 1'!$Z$5:$Z$857),0))</f>
        <v>32</v>
      </c>
      <c r="R512" s="50" t="str">
        <f>INDEX('Atual 2021 1'!O$5:O$857,MATCH($A512,('Atual 2021 1'!$Z$5:$Z$857),0))</f>
        <v>Sim</v>
      </c>
      <c r="S512" s="54" t="str">
        <f>INDEX('Antigo 2020 2'!O$5:O$857,MATCH($A512,('Atual 2021 1'!$Z$5:$Z$857),0))</f>
        <v>Sim</v>
      </c>
      <c r="T512" s="53" t="e">
        <f>INDEX('Atual 2021 1'!P$5:P$857,MATCH($A512,('Atual 2021 1'!$Z$5:$Z$857),0))</f>
        <v>#DIV/0!</v>
      </c>
      <c r="U512" s="55">
        <f>INDEX('Antigo 2020 2'!P$5:P$857,MATCH($A512,('Atual 2021 1'!$Z$5:$Z$857),0))</f>
        <v>1.9030858437946651E-3</v>
      </c>
    </row>
    <row r="513" spans="1:21">
      <c r="A513" s="16">
        <v>510</v>
      </c>
      <c r="B513" s="51">
        <f>INDEX('Atual 2021 1'!X$5:X$857,MATCH($A513,('Atual 2021 1'!$Z$5:$Z$857),0))</f>
        <v>0</v>
      </c>
      <c r="C513" s="57" t="str">
        <f>INDEX('Atual 2021 1'!A$5:A$857,MATCH($A513,('Atual 2021 1'!$Z$5:$Z$857),0))</f>
        <v>Nacip Raydan</v>
      </c>
      <c r="D513" s="50">
        <f>INDEX('Atual 2021 1'!H$5:H$857,MATCH($A513,('Atual 2021 1'!$Z$5:$Z$857),0))</f>
        <v>300</v>
      </c>
      <c r="E513" s="54">
        <f>INDEX('Antigo 2020 2'!H$5:H$857,MATCH($A513,('Atual 2021 1'!$Z$5:$Z$857),0))</f>
        <v>300</v>
      </c>
      <c r="F513" s="50">
        <f>INDEX('Atual 2021 1'!I$5:I$857,MATCH($A513,('Atual 2021 1'!$Z$5:$Z$857),0))</f>
        <v>0</v>
      </c>
      <c r="G513" s="54" t="str">
        <f>INDEX('Antigo 2020 2'!I$5:I$857,MATCH($A513,('Atual 2021 1'!$Z$5:$Z$857),0))</f>
        <v/>
      </c>
      <c r="H513" s="50">
        <f>INDEX('Atual 2021 1'!J$5:J$857,MATCH($A513,('Atual 2021 1'!$Z$5:$Z$857),0))</f>
        <v>0</v>
      </c>
      <c r="I513" s="54">
        <f>INDEX('Antigo 2020 2'!J$5:J$857,MATCH($A513,('Atual 2021 1'!$Z$5:$Z$857),0))</f>
        <v>0</v>
      </c>
      <c r="J513" s="50">
        <f>INDEX('Atual 2021 1'!K$5:K$857,MATCH($A513,('Atual 2021 1'!$Z$5:$Z$857),0))</f>
        <v>50</v>
      </c>
      <c r="K513" s="54">
        <f>INDEX('Antigo 2020 2'!K$5:K$857,MATCH($A513,('Atual 2021 1'!$Z$5:$Z$857),0))</f>
        <v>180</v>
      </c>
      <c r="L513" s="50">
        <f>INDEX('Atual 2021 1'!L$5:L$857,MATCH($A513,('Atual 2021 1'!$Z$5:$Z$857),0))</f>
        <v>60</v>
      </c>
      <c r="M513" s="54">
        <f>INDEX('Antigo 2020 2'!L$5:L$857,MATCH($A513,('Atual 2021 1'!$Z$5:$Z$857),0))</f>
        <v>0</v>
      </c>
      <c r="N513" s="50">
        <f>INDEX('Atual 2021 1'!M$5:M$857,MATCH($A513,('Atual 2021 1'!$Z$5:$Z$857),0))</f>
        <v>0</v>
      </c>
      <c r="O513" s="54">
        <f>INDEX('Antigo 2020 2'!M$5:M$857,MATCH($A513,('Atual 2021 1'!$Z$5:$Z$857),0))</f>
        <v>0</v>
      </c>
      <c r="P513" s="50">
        <f>INDEX('Atual 2021 1'!N$5:N$857,MATCH($A513,('Atual 2021 1'!$Z$5:$Z$857),0))</f>
        <v>11</v>
      </c>
      <c r="Q513" s="54">
        <f>INDEX('Antigo 2020 2'!N$5:N$857,MATCH($A513,('Atual 2021 1'!$Z$5:$Z$857),0))</f>
        <v>0</v>
      </c>
      <c r="R513" s="50" t="str">
        <f>INDEX('Atual 2021 1'!O$5:O$857,MATCH($A513,('Atual 2021 1'!$Z$5:$Z$857),0))</f>
        <v>Não</v>
      </c>
      <c r="S513" s="54" t="str">
        <f>INDEX('Antigo 2020 2'!O$5:O$857,MATCH($A513,('Atual 2021 1'!$Z$5:$Z$857),0))</f>
        <v>Não</v>
      </c>
      <c r="T513" s="53" t="e">
        <f>INDEX('Atual 2021 1'!P$5:P$857,MATCH($A513,('Atual 2021 1'!$Z$5:$Z$857),0))</f>
        <v>#DIV/0!</v>
      </c>
      <c r="U513" s="55">
        <f>INDEX('Antigo 2020 2'!P$5:P$857,MATCH($A513,('Atual 2021 1'!$Z$5:$Z$857),0))</f>
        <v>2.9103173079320891E-4</v>
      </c>
    </row>
    <row r="514" spans="1:21">
      <c r="A514" s="16">
        <v>511</v>
      </c>
      <c r="B514" s="51">
        <f>INDEX('Atual 2021 1'!X$5:X$857,MATCH($A514,('Atual 2021 1'!$Z$5:$Z$857),0))</f>
        <v>0</v>
      </c>
      <c r="C514" s="57" t="str">
        <f>INDEX('Atual 2021 1'!A$5:A$857,MATCH($A514,('Atual 2021 1'!$Z$5:$Z$857),0))</f>
        <v>Nanuque</v>
      </c>
      <c r="D514" s="50">
        <f>INDEX('Atual 2021 1'!H$5:H$857,MATCH($A514,('Atual 2021 1'!$Z$5:$Z$857),0))</f>
        <v>1200</v>
      </c>
      <c r="E514" s="54">
        <f>INDEX('Antigo 2020 2'!H$5:H$857,MATCH($A514,('Atual 2021 1'!$Z$5:$Z$857),0))</f>
        <v>1200</v>
      </c>
      <c r="F514" s="50">
        <f>INDEX('Atual 2021 1'!I$5:I$857,MATCH($A514,('Atual 2021 1'!$Z$5:$Z$857),0))</f>
        <v>183</v>
      </c>
      <c r="G514" s="54">
        <f>INDEX('Antigo 2020 2'!I$5:I$857,MATCH($A514,('Atual 2021 1'!$Z$5:$Z$857),0))</f>
        <v>270</v>
      </c>
      <c r="H514" s="50">
        <f>INDEX('Atual 2021 1'!J$5:J$857,MATCH($A514,('Atual 2021 1'!$Z$5:$Z$857),0))</f>
        <v>0</v>
      </c>
      <c r="I514" s="54">
        <f>INDEX('Antigo 2020 2'!J$5:J$857,MATCH($A514,('Atual 2021 1'!$Z$5:$Z$857),0))</f>
        <v>0</v>
      </c>
      <c r="J514" s="50">
        <f>INDEX('Atual 2021 1'!K$5:K$857,MATCH($A514,('Atual 2021 1'!$Z$5:$Z$857),0))</f>
        <v>120</v>
      </c>
      <c r="K514" s="54">
        <f>INDEX('Antigo 2020 2'!K$5:K$857,MATCH($A514,('Atual 2021 1'!$Z$5:$Z$857),0))</f>
        <v>134</v>
      </c>
      <c r="L514" s="50">
        <f>INDEX('Atual 2021 1'!L$5:L$857,MATCH($A514,('Atual 2021 1'!$Z$5:$Z$857),0))</f>
        <v>0</v>
      </c>
      <c r="M514" s="54">
        <f>INDEX('Antigo 2020 2'!L$5:L$857,MATCH($A514,('Atual 2021 1'!$Z$5:$Z$857),0))</f>
        <v>0</v>
      </c>
      <c r="N514" s="50">
        <f>INDEX('Atual 2021 1'!M$5:M$857,MATCH($A514,('Atual 2021 1'!$Z$5:$Z$857),0))</f>
        <v>0</v>
      </c>
      <c r="O514" s="54">
        <f>INDEX('Antigo 2020 2'!M$5:M$857,MATCH($A514,('Atual 2021 1'!$Z$5:$Z$857),0))</f>
        <v>0</v>
      </c>
      <c r="P514" s="50">
        <f>INDEX('Atual 2021 1'!N$5:N$857,MATCH($A514,('Atual 2021 1'!$Z$5:$Z$857),0))</f>
        <v>24</v>
      </c>
      <c r="Q514" s="54">
        <f>INDEX('Antigo 2020 2'!N$5:N$857,MATCH($A514,('Atual 2021 1'!$Z$5:$Z$857),0))</f>
        <v>18</v>
      </c>
      <c r="R514" s="50" t="str">
        <f>INDEX('Atual 2021 1'!O$5:O$857,MATCH($A514,('Atual 2021 1'!$Z$5:$Z$857),0))</f>
        <v>Sim</v>
      </c>
      <c r="S514" s="54" t="str">
        <f>INDEX('Antigo 2020 2'!O$5:O$857,MATCH($A514,('Atual 2021 1'!$Z$5:$Z$857),0))</f>
        <v>Sim</v>
      </c>
      <c r="T514" s="53" t="e">
        <f>INDEX('Atual 2021 1'!P$5:P$857,MATCH($A514,('Atual 2021 1'!$Z$5:$Z$857),0))</f>
        <v>#DIV/0!</v>
      </c>
      <c r="U514" s="55">
        <f>INDEX('Antigo 2020 2'!P$5:P$857,MATCH($A514,('Atual 2021 1'!$Z$5:$Z$857),0))</f>
        <v>2.6290266373454598E-3</v>
      </c>
    </row>
    <row r="515" spans="1:21">
      <c r="A515" s="16">
        <v>512</v>
      </c>
      <c r="B515" s="51">
        <f>INDEX('Atual 2021 1'!X$5:X$857,MATCH($A515,('Atual 2021 1'!$Z$5:$Z$857),0))</f>
        <v>0</v>
      </c>
      <c r="C515" s="57" t="str">
        <f>INDEX('Atual 2021 1'!A$5:A$857,MATCH($A515,('Atual 2021 1'!$Z$5:$Z$857),0))</f>
        <v>Naque</v>
      </c>
      <c r="D515" s="50">
        <f>INDEX('Atual 2021 1'!H$5:H$857,MATCH($A515,('Atual 2021 1'!$Z$5:$Z$857),0))</f>
        <v>9</v>
      </c>
      <c r="E515" s="54">
        <f>INDEX('Antigo 2020 2'!H$5:H$857,MATCH($A515,('Atual 2021 1'!$Z$5:$Z$857),0))</f>
        <v>11</v>
      </c>
      <c r="F515" s="50">
        <f>INDEX('Atual 2021 1'!I$5:I$857,MATCH($A515,('Atual 2021 1'!$Z$5:$Z$857),0))</f>
        <v>0</v>
      </c>
      <c r="G515" s="54" t="str">
        <f>INDEX('Antigo 2020 2'!I$5:I$857,MATCH($A515,('Atual 2021 1'!$Z$5:$Z$857),0))</f>
        <v/>
      </c>
      <c r="H515" s="50">
        <f>INDEX('Atual 2021 1'!J$5:J$857,MATCH($A515,('Atual 2021 1'!$Z$5:$Z$857),0))</f>
        <v>0</v>
      </c>
      <c r="I515" s="54">
        <f>INDEX('Antigo 2020 2'!J$5:J$857,MATCH($A515,('Atual 2021 1'!$Z$5:$Z$857),0))</f>
        <v>0</v>
      </c>
      <c r="J515" s="50">
        <f>INDEX('Atual 2021 1'!K$5:K$857,MATCH($A515,('Atual 2021 1'!$Z$5:$Z$857),0))</f>
        <v>0</v>
      </c>
      <c r="K515" s="54">
        <f>INDEX('Antigo 2020 2'!K$5:K$857,MATCH($A515,('Atual 2021 1'!$Z$5:$Z$857),0))</f>
        <v>0</v>
      </c>
      <c r="L515" s="50">
        <f>INDEX('Atual 2021 1'!L$5:L$857,MATCH($A515,('Atual 2021 1'!$Z$5:$Z$857),0))</f>
        <v>0</v>
      </c>
      <c r="M515" s="54">
        <f>INDEX('Antigo 2020 2'!L$5:L$857,MATCH($A515,('Atual 2021 1'!$Z$5:$Z$857),0))</f>
        <v>0</v>
      </c>
      <c r="N515" s="50">
        <f>INDEX('Atual 2021 1'!M$5:M$857,MATCH($A515,('Atual 2021 1'!$Z$5:$Z$857),0))</f>
        <v>0</v>
      </c>
      <c r="O515" s="54">
        <f>INDEX('Antigo 2020 2'!M$5:M$857,MATCH($A515,('Atual 2021 1'!$Z$5:$Z$857),0))</f>
        <v>0</v>
      </c>
      <c r="P515" s="50">
        <f>INDEX('Atual 2021 1'!N$5:N$857,MATCH($A515,('Atual 2021 1'!$Z$5:$Z$857),0))</f>
        <v>0</v>
      </c>
      <c r="Q515" s="54">
        <f>INDEX('Antigo 2020 2'!N$5:N$857,MATCH($A515,('Atual 2021 1'!$Z$5:$Z$857),0))</f>
        <v>0</v>
      </c>
      <c r="R515" s="50" t="str">
        <f>INDEX('Atual 2021 1'!O$5:O$857,MATCH($A515,('Atual 2021 1'!$Z$5:$Z$857),0))</f>
        <v>Não</v>
      </c>
      <c r="S515" s="54" t="str">
        <f>INDEX('Antigo 2020 2'!O$5:O$857,MATCH($A515,('Atual 2021 1'!$Z$5:$Z$857),0))</f>
        <v>Não</v>
      </c>
      <c r="T515" s="53" t="e">
        <f>INDEX('Atual 2021 1'!P$5:P$857,MATCH($A515,('Atual 2021 1'!$Z$5:$Z$857),0))</f>
        <v>#DIV/0!</v>
      </c>
      <c r="U515" s="55">
        <f>INDEX('Antigo 2020 2'!P$5:P$857,MATCH($A515,('Atual 2021 1'!$Z$5:$Z$857),0))</f>
        <v>7.5970016317608336E-5</v>
      </c>
    </row>
    <row r="516" spans="1:21">
      <c r="A516" s="16">
        <v>513</v>
      </c>
      <c r="B516" s="51">
        <f>INDEX('Atual 2021 1'!X$5:X$857,MATCH($A516,('Atual 2021 1'!$Z$5:$Z$857),0))</f>
        <v>0</v>
      </c>
      <c r="C516" s="57" t="str">
        <f>INDEX('Atual 2021 1'!A$5:A$857,MATCH($A516,('Atual 2021 1'!$Z$5:$Z$857),0))</f>
        <v>Natalândia</v>
      </c>
      <c r="D516" s="50">
        <f>INDEX('Atual 2021 1'!H$5:H$857,MATCH($A516,('Atual 2021 1'!$Z$5:$Z$857),0))</f>
        <v>235</v>
      </c>
      <c r="E516" s="54">
        <f>INDEX('Antigo 2020 2'!H$5:H$857,MATCH($A516,('Atual 2021 1'!$Z$5:$Z$857),0))</f>
        <v>235</v>
      </c>
      <c r="F516" s="50">
        <f>INDEX('Atual 2021 1'!I$5:I$857,MATCH($A516,('Atual 2021 1'!$Z$5:$Z$857),0))</f>
        <v>87</v>
      </c>
      <c r="G516" s="54">
        <f>INDEX('Antigo 2020 2'!I$5:I$857,MATCH($A516,('Atual 2021 1'!$Z$5:$Z$857),0))</f>
        <v>61</v>
      </c>
      <c r="H516" s="50">
        <f>INDEX('Atual 2021 1'!J$5:J$857,MATCH($A516,('Atual 2021 1'!$Z$5:$Z$857),0))</f>
        <v>0</v>
      </c>
      <c r="I516" s="54">
        <f>INDEX('Antigo 2020 2'!J$5:J$857,MATCH($A516,('Atual 2021 1'!$Z$5:$Z$857),0))</f>
        <v>0</v>
      </c>
      <c r="J516" s="50">
        <f>INDEX('Atual 2021 1'!K$5:K$857,MATCH($A516,('Atual 2021 1'!$Z$5:$Z$857),0))</f>
        <v>53</v>
      </c>
      <c r="K516" s="54">
        <f>INDEX('Antigo 2020 2'!K$5:K$857,MATCH($A516,('Atual 2021 1'!$Z$5:$Z$857),0))</f>
        <v>67</v>
      </c>
      <c r="L516" s="50">
        <f>INDEX('Atual 2021 1'!L$5:L$857,MATCH($A516,('Atual 2021 1'!$Z$5:$Z$857),0))</f>
        <v>16</v>
      </c>
      <c r="M516" s="54">
        <f>INDEX('Antigo 2020 2'!L$5:L$857,MATCH($A516,('Atual 2021 1'!$Z$5:$Z$857),0))</f>
        <v>0</v>
      </c>
      <c r="N516" s="50">
        <f>INDEX('Atual 2021 1'!M$5:M$857,MATCH($A516,('Atual 2021 1'!$Z$5:$Z$857),0))</f>
        <v>105</v>
      </c>
      <c r="O516" s="54">
        <f>INDEX('Antigo 2020 2'!M$5:M$857,MATCH($A516,('Atual 2021 1'!$Z$5:$Z$857),0))</f>
        <v>0</v>
      </c>
      <c r="P516" s="50">
        <f>INDEX('Atual 2021 1'!N$5:N$857,MATCH($A516,('Atual 2021 1'!$Z$5:$Z$857),0))</f>
        <v>0</v>
      </c>
      <c r="Q516" s="54">
        <f>INDEX('Antigo 2020 2'!N$5:N$857,MATCH($A516,('Atual 2021 1'!$Z$5:$Z$857),0))</f>
        <v>12</v>
      </c>
      <c r="R516" s="50" t="str">
        <f>INDEX('Atual 2021 1'!O$5:O$857,MATCH($A516,('Atual 2021 1'!$Z$5:$Z$857),0))</f>
        <v>Sim</v>
      </c>
      <c r="S516" s="54" t="str">
        <f>INDEX('Antigo 2020 2'!O$5:O$857,MATCH($A516,('Atual 2021 1'!$Z$5:$Z$857),0))</f>
        <v>Sim</v>
      </c>
      <c r="T516" s="53" t="e">
        <f>INDEX('Atual 2021 1'!P$5:P$857,MATCH($A516,('Atual 2021 1'!$Z$5:$Z$857),0))</f>
        <v>#DIV/0!</v>
      </c>
      <c r="U516" s="55">
        <f>INDEX('Antigo 2020 2'!P$5:P$857,MATCH($A516,('Atual 2021 1'!$Z$5:$Z$857),0))</f>
        <v>6.447433766554188E-4</v>
      </c>
    </row>
    <row r="517" spans="1:21">
      <c r="A517" s="16">
        <v>514</v>
      </c>
      <c r="B517" s="51">
        <f>INDEX('Atual 2021 1'!X$5:X$857,MATCH($A517,('Atual 2021 1'!$Z$5:$Z$857),0))</f>
        <v>0</v>
      </c>
      <c r="C517" s="57" t="str">
        <f>INDEX('Atual 2021 1'!A$5:A$857,MATCH($A517,('Atual 2021 1'!$Z$5:$Z$857),0))</f>
        <v>Natércia</v>
      </c>
      <c r="D517" s="50">
        <f>INDEX('Atual 2021 1'!H$5:H$857,MATCH($A517,('Atual 2021 1'!$Z$5:$Z$857),0))</f>
        <v>1210</v>
      </c>
      <c r="E517" s="54">
        <f>INDEX('Antigo 2020 2'!H$5:H$857,MATCH($A517,('Atual 2021 1'!$Z$5:$Z$857),0))</f>
        <v>1175</v>
      </c>
      <c r="F517" s="50">
        <f>INDEX('Atual 2021 1'!I$5:I$857,MATCH($A517,('Atual 2021 1'!$Z$5:$Z$857),0))</f>
        <v>0</v>
      </c>
      <c r="G517" s="54">
        <f>INDEX('Antigo 2020 2'!I$5:I$857,MATCH($A517,('Atual 2021 1'!$Z$5:$Z$857),0))</f>
        <v>172</v>
      </c>
      <c r="H517" s="50">
        <f>INDEX('Atual 2021 1'!J$5:J$857,MATCH($A517,('Atual 2021 1'!$Z$5:$Z$857),0))</f>
        <v>0</v>
      </c>
      <c r="I517" s="54">
        <f>INDEX('Antigo 2020 2'!J$5:J$857,MATCH($A517,('Atual 2021 1'!$Z$5:$Z$857),0))</f>
        <v>0</v>
      </c>
      <c r="J517" s="50">
        <f>INDEX('Atual 2021 1'!K$5:K$857,MATCH($A517,('Atual 2021 1'!$Z$5:$Z$857),0))</f>
        <v>150</v>
      </c>
      <c r="K517" s="54">
        <f>INDEX('Antigo 2020 2'!K$5:K$857,MATCH($A517,('Atual 2021 1'!$Z$5:$Z$857),0))</f>
        <v>177</v>
      </c>
      <c r="L517" s="50">
        <f>INDEX('Atual 2021 1'!L$5:L$857,MATCH($A517,('Atual 2021 1'!$Z$5:$Z$857),0))</f>
        <v>0</v>
      </c>
      <c r="M517" s="54">
        <f>INDEX('Antigo 2020 2'!L$5:L$857,MATCH($A517,('Atual 2021 1'!$Z$5:$Z$857),0))</f>
        <v>0</v>
      </c>
      <c r="N517" s="50">
        <f>INDEX('Atual 2021 1'!M$5:M$857,MATCH($A517,('Atual 2021 1'!$Z$5:$Z$857),0))</f>
        <v>0</v>
      </c>
      <c r="O517" s="54">
        <f>INDEX('Antigo 2020 2'!M$5:M$857,MATCH($A517,('Atual 2021 1'!$Z$5:$Z$857),0))</f>
        <v>0</v>
      </c>
      <c r="P517" s="50">
        <f>INDEX('Atual 2021 1'!N$5:N$857,MATCH($A517,('Atual 2021 1'!$Z$5:$Z$857),0))</f>
        <v>3</v>
      </c>
      <c r="Q517" s="54">
        <f>INDEX('Antigo 2020 2'!N$5:N$857,MATCH($A517,('Atual 2021 1'!$Z$5:$Z$857),0))</f>
        <v>0</v>
      </c>
      <c r="R517" s="50" t="str">
        <f>INDEX('Atual 2021 1'!O$5:O$857,MATCH($A517,('Atual 2021 1'!$Z$5:$Z$857),0))</f>
        <v>Sim</v>
      </c>
      <c r="S517" s="54" t="str">
        <f>INDEX('Antigo 2020 2'!O$5:O$857,MATCH($A517,('Atual 2021 1'!$Z$5:$Z$857),0))</f>
        <v>Sim</v>
      </c>
      <c r="T517" s="53" t="e">
        <f>INDEX('Atual 2021 1'!P$5:P$857,MATCH($A517,('Atual 2021 1'!$Z$5:$Z$857),0))</f>
        <v>#DIV/0!</v>
      </c>
      <c r="U517" s="55">
        <f>INDEX('Antigo 2020 2'!P$5:P$857,MATCH($A517,('Atual 2021 1'!$Z$5:$Z$857),0))</f>
        <v>6.4507416667710651E-4</v>
      </c>
    </row>
    <row r="518" spans="1:21">
      <c r="A518" s="16">
        <v>515</v>
      </c>
      <c r="B518" s="51">
        <f>INDEX('Atual 2021 1'!X$5:X$857,MATCH($A518,('Atual 2021 1'!$Z$5:$Z$857),0))</f>
        <v>0</v>
      </c>
      <c r="C518" s="57" t="str">
        <f>INDEX('Atual 2021 1'!A$5:A$857,MATCH($A518,('Atual 2021 1'!$Z$5:$Z$857),0))</f>
        <v>Nazareno</v>
      </c>
      <c r="D518" s="50">
        <f>INDEX('Atual 2021 1'!H$5:H$857,MATCH($A518,('Atual 2021 1'!$Z$5:$Z$857),0))</f>
        <v>500</v>
      </c>
      <c r="E518" s="54">
        <f>INDEX('Antigo 2020 2'!H$5:H$857,MATCH($A518,('Atual 2021 1'!$Z$5:$Z$857),0))</f>
        <v>500</v>
      </c>
      <c r="F518" s="50">
        <f>INDEX('Atual 2021 1'!I$5:I$857,MATCH($A518,('Atual 2021 1'!$Z$5:$Z$857),0))</f>
        <v>137</v>
      </c>
      <c r="G518" s="54">
        <f>INDEX('Antigo 2020 2'!I$5:I$857,MATCH($A518,('Atual 2021 1'!$Z$5:$Z$857),0))</f>
        <v>317</v>
      </c>
      <c r="H518" s="50">
        <f>INDEX('Atual 2021 1'!J$5:J$857,MATCH($A518,('Atual 2021 1'!$Z$5:$Z$857),0))</f>
        <v>0</v>
      </c>
      <c r="I518" s="54">
        <f>INDEX('Antigo 2020 2'!J$5:J$857,MATCH($A518,('Atual 2021 1'!$Z$5:$Z$857),0))</f>
        <v>0</v>
      </c>
      <c r="J518" s="50">
        <f>INDEX('Atual 2021 1'!K$5:K$857,MATCH($A518,('Atual 2021 1'!$Z$5:$Z$857),0))</f>
        <v>68</v>
      </c>
      <c r="K518" s="54">
        <f>INDEX('Antigo 2020 2'!K$5:K$857,MATCH($A518,('Atual 2021 1'!$Z$5:$Z$857),0))</f>
        <v>120</v>
      </c>
      <c r="L518" s="50">
        <f>INDEX('Atual 2021 1'!L$5:L$857,MATCH($A518,('Atual 2021 1'!$Z$5:$Z$857),0))</f>
        <v>30</v>
      </c>
      <c r="M518" s="54">
        <f>INDEX('Antigo 2020 2'!L$5:L$857,MATCH($A518,('Atual 2021 1'!$Z$5:$Z$857),0))</f>
        <v>0</v>
      </c>
      <c r="N518" s="50">
        <f>INDEX('Atual 2021 1'!M$5:M$857,MATCH($A518,('Atual 2021 1'!$Z$5:$Z$857),0))</f>
        <v>0</v>
      </c>
      <c r="O518" s="54">
        <f>INDEX('Antigo 2020 2'!M$5:M$857,MATCH($A518,('Atual 2021 1'!$Z$5:$Z$857),0))</f>
        <v>0</v>
      </c>
      <c r="P518" s="50">
        <f>INDEX('Atual 2021 1'!N$5:N$857,MATCH($A518,('Atual 2021 1'!$Z$5:$Z$857),0))</f>
        <v>15</v>
      </c>
      <c r="Q518" s="54">
        <f>INDEX('Antigo 2020 2'!N$5:N$857,MATCH($A518,('Atual 2021 1'!$Z$5:$Z$857),0))</f>
        <v>25</v>
      </c>
      <c r="R518" s="50" t="str">
        <f>INDEX('Atual 2021 1'!O$5:O$857,MATCH($A518,('Atual 2021 1'!$Z$5:$Z$857),0))</f>
        <v>Sim</v>
      </c>
      <c r="S518" s="54" t="str">
        <f>INDEX('Antigo 2020 2'!O$5:O$857,MATCH($A518,('Atual 2021 1'!$Z$5:$Z$857),0))</f>
        <v>Sim</v>
      </c>
      <c r="T518" s="53" t="e">
        <f>INDEX('Atual 2021 1'!P$5:P$857,MATCH($A518,('Atual 2021 1'!$Z$5:$Z$857),0))</f>
        <v>#DIV/0!</v>
      </c>
      <c r="U518" s="55">
        <f>INDEX('Antigo 2020 2'!P$5:P$857,MATCH($A518,('Atual 2021 1'!$Z$5:$Z$857),0))</f>
        <v>7.6082956206450949E-4</v>
      </c>
    </row>
    <row r="519" spans="1:21">
      <c r="A519" s="16">
        <v>516</v>
      </c>
      <c r="B519" s="51">
        <f>INDEX('Atual 2021 1'!X$5:X$857,MATCH($A519,('Atual 2021 1'!$Z$5:$Z$857),0))</f>
        <v>0</v>
      </c>
      <c r="C519" s="57" t="str">
        <f>INDEX('Atual 2021 1'!A$5:A$857,MATCH($A519,('Atual 2021 1'!$Z$5:$Z$857),0))</f>
        <v>Nepomuceno</v>
      </c>
      <c r="D519" s="50">
        <f>INDEX('Atual 2021 1'!H$5:H$857,MATCH($A519,('Atual 2021 1'!$Z$5:$Z$857),0))</f>
        <v>1200</v>
      </c>
      <c r="E519" s="54">
        <f>INDEX('Antigo 2020 2'!H$5:H$857,MATCH($A519,('Atual 2021 1'!$Z$5:$Z$857),0))</f>
        <v>1200</v>
      </c>
      <c r="F519" s="50">
        <f>INDEX('Atual 2021 1'!I$5:I$857,MATCH($A519,('Atual 2021 1'!$Z$5:$Z$857),0))</f>
        <v>279</v>
      </c>
      <c r="G519" s="54">
        <f>INDEX('Antigo 2020 2'!I$5:I$857,MATCH($A519,('Atual 2021 1'!$Z$5:$Z$857),0))</f>
        <v>581</v>
      </c>
      <c r="H519" s="50">
        <f>INDEX('Atual 2021 1'!J$5:J$857,MATCH($A519,('Atual 2021 1'!$Z$5:$Z$857),0))</f>
        <v>0</v>
      </c>
      <c r="I519" s="54">
        <f>INDEX('Antigo 2020 2'!J$5:J$857,MATCH($A519,('Atual 2021 1'!$Z$5:$Z$857),0))</f>
        <v>0</v>
      </c>
      <c r="J519" s="50">
        <f>INDEX('Atual 2021 1'!K$5:K$857,MATCH($A519,('Atual 2021 1'!$Z$5:$Z$857),0))</f>
        <v>100</v>
      </c>
      <c r="K519" s="54">
        <f>INDEX('Antigo 2020 2'!K$5:K$857,MATCH($A519,('Atual 2021 1'!$Z$5:$Z$857),0))</f>
        <v>51</v>
      </c>
      <c r="L519" s="50">
        <f>INDEX('Atual 2021 1'!L$5:L$857,MATCH($A519,('Atual 2021 1'!$Z$5:$Z$857),0))</f>
        <v>0</v>
      </c>
      <c r="M519" s="54">
        <f>INDEX('Antigo 2020 2'!L$5:L$857,MATCH($A519,('Atual 2021 1'!$Z$5:$Z$857),0))</f>
        <v>0</v>
      </c>
      <c r="N519" s="50">
        <f>INDEX('Atual 2021 1'!M$5:M$857,MATCH($A519,('Atual 2021 1'!$Z$5:$Z$857),0))</f>
        <v>0</v>
      </c>
      <c r="O519" s="54">
        <f>INDEX('Antigo 2020 2'!M$5:M$857,MATCH($A519,('Atual 2021 1'!$Z$5:$Z$857),0))</f>
        <v>0</v>
      </c>
      <c r="P519" s="50">
        <f>INDEX('Atual 2021 1'!N$5:N$857,MATCH($A519,('Atual 2021 1'!$Z$5:$Z$857),0))</f>
        <v>34</v>
      </c>
      <c r="Q519" s="54">
        <f>INDEX('Antigo 2020 2'!N$5:N$857,MATCH($A519,('Atual 2021 1'!$Z$5:$Z$857),0))</f>
        <v>14</v>
      </c>
      <c r="R519" s="50" t="str">
        <f>INDEX('Atual 2021 1'!O$5:O$857,MATCH($A519,('Atual 2021 1'!$Z$5:$Z$857),0))</f>
        <v>Sim</v>
      </c>
      <c r="S519" s="54" t="str">
        <f>INDEX('Antigo 2020 2'!O$5:O$857,MATCH($A519,('Atual 2021 1'!$Z$5:$Z$857),0))</f>
        <v>Sim</v>
      </c>
      <c r="T519" s="53" t="e">
        <f>INDEX('Atual 2021 1'!P$5:P$857,MATCH($A519,('Atual 2021 1'!$Z$5:$Z$857),0))</f>
        <v>#DIV/0!</v>
      </c>
      <c r="U519" s="55">
        <f>INDEX('Antigo 2020 2'!P$5:P$857,MATCH($A519,('Atual 2021 1'!$Z$5:$Z$857),0))</f>
        <v>1.279093706220489E-3</v>
      </c>
    </row>
    <row r="520" spans="1:21">
      <c r="A520" s="16">
        <v>517</v>
      </c>
      <c r="B520" s="51">
        <f>INDEX('Atual 2021 1'!X$5:X$857,MATCH($A520,('Atual 2021 1'!$Z$5:$Z$857),0))</f>
        <v>0</v>
      </c>
      <c r="C520" s="57" t="str">
        <f>INDEX('Atual 2021 1'!A$5:A$857,MATCH($A520,('Atual 2021 1'!$Z$5:$Z$857),0))</f>
        <v>Ninheira</v>
      </c>
      <c r="D520" s="50">
        <f>INDEX('Atual 2021 1'!H$5:H$857,MATCH($A520,('Atual 2021 1'!$Z$5:$Z$857),0))</f>
        <v>1550</v>
      </c>
      <c r="E520" s="54">
        <f>INDEX('Antigo 2020 2'!H$5:H$857,MATCH($A520,('Atual 2021 1'!$Z$5:$Z$857),0))</f>
        <v>1550</v>
      </c>
      <c r="F520" s="50">
        <f>INDEX('Atual 2021 1'!I$5:I$857,MATCH($A520,('Atual 2021 1'!$Z$5:$Z$857),0))</f>
        <v>289</v>
      </c>
      <c r="G520" s="54">
        <f>INDEX('Antigo 2020 2'!I$5:I$857,MATCH($A520,('Atual 2021 1'!$Z$5:$Z$857),0))</f>
        <v>805</v>
      </c>
      <c r="H520" s="50">
        <f>INDEX('Atual 2021 1'!J$5:J$857,MATCH($A520,('Atual 2021 1'!$Z$5:$Z$857),0))</f>
        <v>0</v>
      </c>
      <c r="I520" s="54">
        <f>INDEX('Antigo 2020 2'!J$5:J$857,MATCH($A520,('Atual 2021 1'!$Z$5:$Z$857),0))</f>
        <v>0</v>
      </c>
      <c r="J520" s="50">
        <f>INDEX('Atual 2021 1'!K$5:K$857,MATCH($A520,('Atual 2021 1'!$Z$5:$Z$857),0))</f>
        <v>100</v>
      </c>
      <c r="K520" s="54">
        <f>INDEX('Antigo 2020 2'!K$5:K$857,MATCH($A520,('Atual 2021 1'!$Z$5:$Z$857),0))</f>
        <v>150</v>
      </c>
      <c r="L520" s="50">
        <f>INDEX('Atual 2021 1'!L$5:L$857,MATCH($A520,('Atual 2021 1'!$Z$5:$Z$857),0))</f>
        <v>0</v>
      </c>
      <c r="M520" s="54">
        <f>INDEX('Antigo 2020 2'!L$5:L$857,MATCH($A520,('Atual 2021 1'!$Z$5:$Z$857),0))</f>
        <v>0</v>
      </c>
      <c r="N520" s="50">
        <f>INDEX('Atual 2021 1'!M$5:M$857,MATCH($A520,('Atual 2021 1'!$Z$5:$Z$857),0))</f>
        <v>0</v>
      </c>
      <c r="O520" s="54">
        <f>INDEX('Antigo 2020 2'!M$5:M$857,MATCH($A520,('Atual 2021 1'!$Z$5:$Z$857),0))</f>
        <v>0</v>
      </c>
      <c r="P520" s="50">
        <f>INDEX('Atual 2021 1'!N$5:N$857,MATCH($A520,('Atual 2021 1'!$Z$5:$Z$857),0))</f>
        <v>70</v>
      </c>
      <c r="Q520" s="54">
        <f>INDEX('Antigo 2020 2'!N$5:N$857,MATCH($A520,('Atual 2021 1'!$Z$5:$Z$857),0))</f>
        <v>50</v>
      </c>
      <c r="R520" s="50" t="str">
        <f>INDEX('Atual 2021 1'!O$5:O$857,MATCH($A520,('Atual 2021 1'!$Z$5:$Z$857),0))</f>
        <v>Sim</v>
      </c>
      <c r="S520" s="54" t="str">
        <f>INDEX('Antigo 2020 2'!O$5:O$857,MATCH($A520,('Atual 2021 1'!$Z$5:$Z$857),0))</f>
        <v>Sim</v>
      </c>
      <c r="T520" s="53" t="e">
        <f>INDEX('Atual 2021 1'!P$5:P$857,MATCH($A520,('Atual 2021 1'!$Z$5:$Z$857),0))</f>
        <v>#DIV/0!</v>
      </c>
      <c r="U520" s="55">
        <f>INDEX('Antigo 2020 2'!P$5:P$857,MATCH($A520,('Atual 2021 1'!$Z$5:$Z$857),0))</f>
        <v>1.0760622182954653E-3</v>
      </c>
    </row>
    <row r="521" spans="1:21">
      <c r="A521" s="16">
        <v>518</v>
      </c>
      <c r="B521" s="51">
        <f>INDEX('Atual 2021 1'!X$5:X$857,MATCH($A521,('Atual 2021 1'!$Z$5:$Z$857),0))</f>
        <v>0</v>
      </c>
      <c r="C521" s="57" t="str">
        <f>INDEX('Atual 2021 1'!A$5:A$857,MATCH($A521,('Atual 2021 1'!$Z$5:$Z$857),0))</f>
        <v>Nova Belém</v>
      </c>
      <c r="D521" s="50">
        <f>INDEX('Atual 2021 1'!H$5:H$857,MATCH($A521,('Atual 2021 1'!$Z$5:$Z$857),0))</f>
        <v>500</v>
      </c>
      <c r="E521" s="54">
        <f>INDEX('Antigo 2020 2'!H$5:H$857,MATCH($A521,('Atual 2021 1'!$Z$5:$Z$857),0))</f>
        <v>500</v>
      </c>
      <c r="F521" s="50">
        <f>INDEX('Atual 2021 1'!I$5:I$857,MATCH($A521,('Atual 2021 1'!$Z$5:$Z$857),0))</f>
        <v>0</v>
      </c>
      <c r="G521" s="54">
        <f>INDEX('Antigo 2020 2'!I$5:I$857,MATCH($A521,('Atual 2021 1'!$Z$5:$Z$857),0))</f>
        <v>109</v>
      </c>
      <c r="H521" s="50">
        <f>INDEX('Atual 2021 1'!J$5:J$857,MATCH($A521,('Atual 2021 1'!$Z$5:$Z$857),0))</f>
        <v>0</v>
      </c>
      <c r="I521" s="54">
        <f>INDEX('Antigo 2020 2'!J$5:J$857,MATCH($A521,('Atual 2021 1'!$Z$5:$Z$857),0))</f>
        <v>0</v>
      </c>
      <c r="J521" s="50">
        <f>INDEX('Atual 2021 1'!K$5:K$857,MATCH($A521,('Atual 2021 1'!$Z$5:$Z$857),0))</f>
        <v>0</v>
      </c>
      <c r="K521" s="54">
        <f>INDEX('Antigo 2020 2'!K$5:K$857,MATCH($A521,('Atual 2021 1'!$Z$5:$Z$857),0))</f>
        <v>123</v>
      </c>
      <c r="L521" s="50">
        <f>INDEX('Atual 2021 1'!L$5:L$857,MATCH($A521,('Atual 2021 1'!$Z$5:$Z$857),0))</f>
        <v>0</v>
      </c>
      <c r="M521" s="54">
        <f>INDEX('Antigo 2020 2'!L$5:L$857,MATCH($A521,('Atual 2021 1'!$Z$5:$Z$857),0))</f>
        <v>0</v>
      </c>
      <c r="N521" s="50">
        <f>INDEX('Atual 2021 1'!M$5:M$857,MATCH($A521,('Atual 2021 1'!$Z$5:$Z$857),0))</f>
        <v>0</v>
      </c>
      <c r="O521" s="54">
        <f>INDEX('Antigo 2020 2'!M$5:M$857,MATCH($A521,('Atual 2021 1'!$Z$5:$Z$857),0))</f>
        <v>0</v>
      </c>
      <c r="P521" s="50">
        <f>INDEX('Atual 2021 1'!N$5:N$857,MATCH($A521,('Atual 2021 1'!$Z$5:$Z$857),0))</f>
        <v>0</v>
      </c>
      <c r="Q521" s="54">
        <f>INDEX('Antigo 2020 2'!N$5:N$857,MATCH($A521,('Atual 2021 1'!$Z$5:$Z$857),0))</f>
        <v>4</v>
      </c>
      <c r="R521" s="50" t="str">
        <f>INDEX('Atual 2021 1'!O$5:O$857,MATCH($A521,('Atual 2021 1'!$Z$5:$Z$857),0))</f>
        <v>Sim</v>
      </c>
      <c r="S521" s="54" t="str">
        <f>INDEX('Antigo 2020 2'!O$5:O$857,MATCH($A521,('Atual 2021 1'!$Z$5:$Z$857),0))</f>
        <v>Sim</v>
      </c>
      <c r="T521" s="53" t="e">
        <f>INDEX('Atual 2021 1'!P$5:P$857,MATCH($A521,('Atual 2021 1'!$Z$5:$Z$857),0))</f>
        <v>#DIV/0!</v>
      </c>
      <c r="U521" s="55">
        <f>INDEX('Antigo 2020 2'!P$5:P$857,MATCH($A521,('Atual 2021 1'!$Z$5:$Z$857),0))</f>
        <v>5.4685248874913959E-4</v>
      </c>
    </row>
    <row r="522" spans="1:21">
      <c r="A522" s="16">
        <v>519</v>
      </c>
      <c r="B522" s="51">
        <f>INDEX('Atual 2021 1'!X$5:X$857,MATCH($A522,('Atual 2021 1'!$Z$5:$Z$857),0))</f>
        <v>0</v>
      </c>
      <c r="C522" s="57" t="str">
        <f>INDEX('Atual 2021 1'!A$5:A$857,MATCH($A522,('Atual 2021 1'!$Z$5:$Z$857),0))</f>
        <v>Nova Era</v>
      </c>
      <c r="D522" s="50">
        <f>INDEX('Atual 2021 1'!H$5:H$857,MATCH($A522,('Atual 2021 1'!$Z$5:$Z$857),0))</f>
        <v>400</v>
      </c>
      <c r="E522" s="54">
        <f>INDEX('Antigo 2020 2'!H$5:H$857,MATCH($A522,('Atual 2021 1'!$Z$5:$Z$857),0))</f>
        <v>400</v>
      </c>
      <c r="F522" s="50">
        <f>INDEX('Atual 2021 1'!I$5:I$857,MATCH($A522,('Atual 2021 1'!$Z$5:$Z$857),0))</f>
        <v>324</v>
      </c>
      <c r="G522" s="54">
        <f>INDEX('Antigo 2020 2'!I$5:I$857,MATCH($A522,('Atual 2021 1'!$Z$5:$Z$857),0))</f>
        <v>316</v>
      </c>
      <c r="H522" s="50">
        <f>INDEX('Atual 2021 1'!J$5:J$857,MATCH($A522,('Atual 2021 1'!$Z$5:$Z$857),0))</f>
        <v>0</v>
      </c>
      <c r="I522" s="54">
        <f>INDEX('Antigo 2020 2'!J$5:J$857,MATCH($A522,('Atual 2021 1'!$Z$5:$Z$857),0))</f>
        <v>0</v>
      </c>
      <c r="J522" s="50">
        <f>INDEX('Atual 2021 1'!K$5:K$857,MATCH($A522,('Atual 2021 1'!$Z$5:$Z$857),0))</f>
        <v>38</v>
      </c>
      <c r="K522" s="54">
        <f>INDEX('Antigo 2020 2'!K$5:K$857,MATCH($A522,('Atual 2021 1'!$Z$5:$Z$857),0))</f>
        <v>98</v>
      </c>
      <c r="L522" s="50">
        <f>INDEX('Atual 2021 1'!L$5:L$857,MATCH($A522,('Atual 2021 1'!$Z$5:$Z$857),0))</f>
        <v>0</v>
      </c>
      <c r="M522" s="54">
        <f>INDEX('Antigo 2020 2'!L$5:L$857,MATCH($A522,('Atual 2021 1'!$Z$5:$Z$857),0))</f>
        <v>69</v>
      </c>
      <c r="N522" s="50">
        <f>INDEX('Atual 2021 1'!M$5:M$857,MATCH($A522,('Atual 2021 1'!$Z$5:$Z$857),0))</f>
        <v>0</v>
      </c>
      <c r="O522" s="54">
        <f>INDEX('Antigo 2020 2'!M$5:M$857,MATCH($A522,('Atual 2021 1'!$Z$5:$Z$857),0))</f>
        <v>0</v>
      </c>
      <c r="P522" s="50">
        <f>INDEX('Atual 2021 1'!N$5:N$857,MATCH($A522,('Atual 2021 1'!$Z$5:$Z$857),0))</f>
        <v>16</v>
      </c>
      <c r="Q522" s="54">
        <f>INDEX('Antigo 2020 2'!N$5:N$857,MATCH($A522,('Atual 2021 1'!$Z$5:$Z$857),0))</f>
        <v>28</v>
      </c>
      <c r="R522" s="50" t="str">
        <f>INDEX('Atual 2021 1'!O$5:O$857,MATCH($A522,('Atual 2021 1'!$Z$5:$Z$857),0))</f>
        <v>Não</v>
      </c>
      <c r="S522" s="54" t="str">
        <f>INDEX('Antigo 2020 2'!O$5:O$857,MATCH($A522,('Atual 2021 1'!$Z$5:$Z$857),0))</f>
        <v>Não</v>
      </c>
      <c r="T522" s="53" t="e">
        <f>INDEX('Atual 2021 1'!P$5:P$857,MATCH($A522,('Atual 2021 1'!$Z$5:$Z$857),0))</f>
        <v>#DIV/0!</v>
      </c>
      <c r="U522" s="55">
        <f>INDEX('Antigo 2020 2'!P$5:P$857,MATCH($A522,('Atual 2021 1'!$Z$5:$Z$857),0))</f>
        <v>6.7213263215557917E-4</v>
      </c>
    </row>
    <row r="523" spans="1:21">
      <c r="A523" s="16">
        <v>520</v>
      </c>
      <c r="B523" s="51">
        <f>INDEX('Atual 2021 1'!X$5:X$857,MATCH($A523,('Atual 2021 1'!$Z$5:$Z$857),0))</f>
        <v>0</v>
      </c>
      <c r="C523" s="57" t="str">
        <f>INDEX('Atual 2021 1'!A$5:A$857,MATCH($A523,('Atual 2021 1'!$Z$5:$Z$857),0))</f>
        <v>Nova Lima</v>
      </c>
      <c r="D523" s="50">
        <f>INDEX('Atual 2021 1'!H$5:H$857,MATCH($A523,('Atual 2021 1'!$Z$5:$Z$857),0))</f>
        <v>10</v>
      </c>
      <c r="E523" s="54">
        <f>INDEX('Antigo 2020 2'!H$5:H$857,MATCH($A523,('Atual 2021 1'!$Z$5:$Z$857),0))</f>
        <v>10</v>
      </c>
      <c r="F523" s="50">
        <f>INDEX('Atual 2021 1'!I$5:I$857,MATCH($A523,('Atual 2021 1'!$Z$5:$Z$857),0))</f>
        <v>4</v>
      </c>
      <c r="G523" s="54">
        <f>INDEX('Antigo 2020 2'!I$5:I$857,MATCH($A523,('Atual 2021 1'!$Z$5:$Z$857),0))</f>
        <v>17</v>
      </c>
      <c r="H523" s="50">
        <f>INDEX('Atual 2021 1'!J$5:J$857,MATCH($A523,('Atual 2021 1'!$Z$5:$Z$857),0))</f>
        <v>0</v>
      </c>
      <c r="I523" s="54">
        <f>INDEX('Antigo 2020 2'!J$5:J$857,MATCH($A523,('Atual 2021 1'!$Z$5:$Z$857),0))</f>
        <v>0</v>
      </c>
      <c r="J523" s="50">
        <f>INDEX('Atual 2021 1'!K$5:K$857,MATCH($A523,('Atual 2021 1'!$Z$5:$Z$857),0))</f>
        <v>0</v>
      </c>
      <c r="K523" s="54">
        <f>INDEX('Antigo 2020 2'!K$5:K$857,MATCH($A523,('Atual 2021 1'!$Z$5:$Z$857),0))</f>
        <v>0</v>
      </c>
      <c r="L523" s="50">
        <f>INDEX('Atual 2021 1'!L$5:L$857,MATCH($A523,('Atual 2021 1'!$Z$5:$Z$857),0))</f>
        <v>230</v>
      </c>
      <c r="M523" s="54">
        <f>INDEX('Antigo 2020 2'!L$5:L$857,MATCH($A523,('Atual 2021 1'!$Z$5:$Z$857),0))</f>
        <v>80</v>
      </c>
      <c r="N523" s="50">
        <f>INDEX('Atual 2021 1'!M$5:M$857,MATCH($A523,('Atual 2021 1'!$Z$5:$Z$857),0))</f>
        <v>5</v>
      </c>
      <c r="O523" s="54">
        <f>INDEX('Antigo 2020 2'!M$5:M$857,MATCH($A523,('Atual 2021 1'!$Z$5:$Z$857),0))</f>
        <v>60</v>
      </c>
      <c r="P523" s="50">
        <f>INDEX('Atual 2021 1'!N$5:N$857,MATCH($A523,('Atual 2021 1'!$Z$5:$Z$857),0))</f>
        <v>20</v>
      </c>
      <c r="Q523" s="54">
        <f>INDEX('Antigo 2020 2'!N$5:N$857,MATCH($A523,('Atual 2021 1'!$Z$5:$Z$857),0))</f>
        <v>25</v>
      </c>
      <c r="R523" s="50" t="str">
        <f>INDEX('Atual 2021 1'!O$5:O$857,MATCH($A523,('Atual 2021 1'!$Z$5:$Z$857),0))</f>
        <v>Não</v>
      </c>
      <c r="S523" s="54" t="str">
        <f>INDEX('Antigo 2020 2'!O$5:O$857,MATCH($A523,('Atual 2021 1'!$Z$5:$Z$857),0))</f>
        <v>Não</v>
      </c>
      <c r="T523" s="53" t="e">
        <f>INDEX('Atual 2021 1'!P$5:P$857,MATCH($A523,('Atual 2021 1'!$Z$5:$Z$857),0))</f>
        <v>#DIV/0!</v>
      </c>
      <c r="U523" s="55">
        <f>INDEX('Antigo 2020 2'!P$5:P$857,MATCH($A523,('Atual 2021 1'!$Z$5:$Z$857),0))</f>
        <v>9.0368139687066777E-5</v>
      </c>
    </row>
    <row r="524" spans="1:21">
      <c r="A524" s="16">
        <v>521</v>
      </c>
      <c r="B524" s="51">
        <f>INDEX('Atual 2021 1'!X$5:X$857,MATCH($A524,('Atual 2021 1'!$Z$5:$Z$857),0))</f>
        <v>0</v>
      </c>
      <c r="C524" s="57" t="str">
        <f>INDEX('Atual 2021 1'!A$5:A$857,MATCH($A524,('Atual 2021 1'!$Z$5:$Z$857),0))</f>
        <v>Nova Módica</v>
      </c>
      <c r="D524" s="50">
        <f>INDEX('Atual 2021 1'!H$5:H$857,MATCH($A524,('Atual 2021 1'!$Z$5:$Z$857),0))</f>
        <v>350</v>
      </c>
      <c r="E524" s="54">
        <f>INDEX('Antigo 2020 2'!H$5:H$857,MATCH($A524,('Atual 2021 1'!$Z$5:$Z$857),0))</f>
        <v>350</v>
      </c>
      <c r="F524" s="50">
        <f>INDEX('Atual 2021 1'!I$5:I$857,MATCH($A524,('Atual 2021 1'!$Z$5:$Z$857),0))</f>
        <v>109</v>
      </c>
      <c r="G524" s="54">
        <f>INDEX('Antigo 2020 2'!I$5:I$857,MATCH($A524,('Atual 2021 1'!$Z$5:$Z$857),0))</f>
        <v>270</v>
      </c>
      <c r="H524" s="50">
        <f>INDEX('Atual 2021 1'!J$5:J$857,MATCH($A524,('Atual 2021 1'!$Z$5:$Z$857),0))</f>
        <v>0</v>
      </c>
      <c r="I524" s="54">
        <f>INDEX('Antigo 2020 2'!J$5:J$857,MATCH($A524,('Atual 2021 1'!$Z$5:$Z$857),0))</f>
        <v>0</v>
      </c>
      <c r="J524" s="50">
        <f>INDEX('Atual 2021 1'!K$5:K$857,MATCH($A524,('Atual 2021 1'!$Z$5:$Z$857),0))</f>
        <v>0</v>
      </c>
      <c r="K524" s="54">
        <f>INDEX('Antigo 2020 2'!K$5:K$857,MATCH($A524,('Atual 2021 1'!$Z$5:$Z$857),0))</f>
        <v>25</v>
      </c>
      <c r="L524" s="50">
        <f>INDEX('Atual 2021 1'!L$5:L$857,MATCH($A524,('Atual 2021 1'!$Z$5:$Z$857),0))</f>
        <v>0</v>
      </c>
      <c r="M524" s="54">
        <f>INDEX('Antigo 2020 2'!L$5:L$857,MATCH($A524,('Atual 2021 1'!$Z$5:$Z$857),0))</f>
        <v>8</v>
      </c>
      <c r="N524" s="50">
        <f>INDEX('Atual 2021 1'!M$5:M$857,MATCH($A524,('Atual 2021 1'!$Z$5:$Z$857),0))</f>
        <v>0</v>
      </c>
      <c r="O524" s="54">
        <f>INDEX('Antigo 2020 2'!M$5:M$857,MATCH($A524,('Atual 2021 1'!$Z$5:$Z$857),0))</f>
        <v>8</v>
      </c>
      <c r="P524" s="50">
        <f>INDEX('Atual 2021 1'!N$5:N$857,MATCH($A524,('Atual 2021 1'!$Z$5:$Z$857),0))</f>
        <v>12</v>
      </c>
      <c r="Q524" s="54">
        <f>INDEX('Antigo 2020 2'!N$5:N$857,MATCH($A524,('Atual 2021 1'!$Z$5:$Z$857),0))</f>
        <v>12</v>
      </c>
      <c r="R524" s="50" t="str">
        <f>INDEX('Atual 2021 1'!O$5:O$857,MATCH($A524,('Atual 2021 1'!$Z$5:$Z$857),0))</f>
        <v>Sim</v>
      </c>
      <c r="S524" s="54" t="str">
        <f>INDEX('Antigo 2020 2'!O$5:O$857,MATCH($A524,('Atual 2021 1'!$Z$5:$Z$857),0))</f>
        <v>Sim</v>
      </c>
      <c r="T524" s="53" t="e">
        <f>INDEX('Atual 2021 1'!P$5:P$857,MATCH($A524,('Atual 2021 1'!$Z$5:$Z$857),0))</f>
        <v>#DIV/0!</v>
      </c>
      <c r="U524" s="55">
        <f>INDEX('Antigo 2020 2'!P$5:P$857,MATCH($A524,('Atual 2021 1'!$Z$5:$Z$857),0))</f>
        <v>6.3394296973414213E-4</v>
      </c>
    </row>
    <row r="525" spans="1:21">
      <c r="A525" s="16">
        <v>522</v>
      </c>
      <c r="B525" s="51">
        <f>INDEX('Atual 2021 1'!X$5:X$857,MATCH($A525,('Atual 2021 1'!$Z$5:$Z$857),0))</f>
        <v>0</v>
      </c>
      <c r="C525" s="57" t="str">
        <f>INDEX('Atual 2021 1'!A$5:A$857,MATCH($A525,('Atual 2021 1'!$Z$5:$Z$857),0))</f>
        <v>Nova Ponte</v>
      </c>
      <c r="D525" s="50">
        <f>INDEX('Atual 2021 1'!H$5:H$857,MATCH($A525,('Atual 2021 1'!$Z$5:$Z$857),0))</f>
        <v>250</v>
      </c>
      <c r="E525" s="54">
        <f>INDEX('Antigo 2020 2'!H$5:H$857,MATCH($A525,('Atual 2021 1'!$Z$5:$Z$857),0))</f>
        <v>250</v>
      </c>
      <c r="F525" s="50">
        <f>INDEX('Atual 2021 1'!I$5:I$857,MATCH($A525,('Atual 2021 1'!$Z$5:$Z$857),0))</f>
        <v>53</v>
      </c>
      <c r="G525" s="54">
        <f>INDEX('Antigo 2020 2'!I$5:I$857,MATCH($A525,('Atual 2021 1'!$Z$5:$Z$857),0))</f>
        <v>156</v>
      </c>
      <c r="H525" s="50">
        <f>INDEX('Atual 2021 1'!J$5:J$857,MATCH($A525,('Atual 2021 1'!$Z$5:$Z$857),0))</f>
        <v>0</v>
      </c>
      <c r="I525" s="54">
        <f>INDEX('Antigo 2020 2'!J$5:J$857,MATCH($A525,('Atual 2021 1'!$Z$5:$Z$857),0))</f>
        <v>0</v>
      </c>
      <c r="J525" s="50">
        <f>INDEX('Atual 2021 1'!K$5:K$857,MATCH($A525,('Atual 2021 1'!$Z$5:$Z$857),0))</f>
        <v>32</v>
      </c>
      <c r="K525" s="54">
        <f>INDEX('Antigo 2020 2'!K$5:K$857,MATCH($A525,('Atual 2021 1'!$Z$5:$Z$857),0))</f>
        <v>120</v>
      </c>
      <c r="L525" s="50">
        <f>INDEX('Atual 2021 1'!L$5:L$857,MATCH($A525,('Atual 2021 1'!$Z$5:$Z$857),0))</f>
        <v>0</v>
      </c>
      <c r="M525" s="54">
        <f>INDEX('Antigo 2020 2'!L$5:L$857,MATCH($A525,('Atual 2021 1'!$Z$5:$Z$857),0))</f>
        <v>0</v>
      </c>
      <c r="N525" s="50">
        <f>INDEX('Atual 2021 1'!M$5:M$857,MATCH($A525,('Atual 2021 1'!$Z$5:$Z$857),0))</f>
        <v>3</v>
      </c>
      <c r="O525" s="54">
        <f>INDEX('Antigo 2020 2'!M$5:M$857,MATCH($A525,('Atual 2021 1'!$Z$5:$Z$857),0))</f>
        <v>3</v>
      </c>
      <c r="P525" s="50">
        <f>INDEX('Atual 2021 1'!N$5:N$857,MATCH($A525,('Atual 2021 1'!$Z$5:$Z$857),0))</f>
        <v>15</v>
      </c>
      <c r="Q525" s="54">
        <f>INDEX('Antigo 2020 2'!N$5:N$857,MATCH($A525,('Atual 2021 1'!$Z$5:$Z$857),0))</f>
        <v>19</v>
      </c>
      <c r="R525" s="50" t="str">
        <f>INDEX('Atual 2021 1'!O$5:O$857,MATCH($A525,('Atual 2021 1'!$Z$5:$Z$857),0))</f>
        <v>Não</v>
      </c>
      <c r="S525" s="54" t="str">
        <f>INDEX('Antigo 2020 2'!O$5:O$857,MATCH($A525,('Atual 2021 1'!$Z$5:$Z$857),0))</f>
        <v>Não</v>
      </c>
      <c r="T525" s="53" t="e">
        <f>INDEX('Atual 2021 1'!P$5:P$857,MATCH($A525,('Atual 2021 1'!$Z$5:$Z$857),0))</f>
        <v>#DIV/0!</v>
      </c>
      <c r="U525" s="55">
        <f>INDEX('Antigo 2020 2'!P$5:P$857,MATCH($A525,('Atual 2021 1'!$Z$5:$Z$857),0))</f>
        <v>1.5575258441065079E-3</v>
      </c>
    </row>
    <row r="526" spans="1:21">
      <c r="A526" s="16">
        <v>523</v>
      </c>
      <c r="B526" s="51">
        <f>INDEX('Atual 2021 1'!X$5:X$857,MATCH($A526,('Atual 2021 1'!$Z$5:$Z$857),0))</f>
        <v>0</v>
      </c>
      <c r="C526" s="57" t="str">
        <f>INDEX('Atual 2021 1'!A$5:A$857,MATCH($A526,('Atual 2021 1'!$Z$5:$Z$857),0))</f>
        <v>Nova Porteirinha</v>
      </c>
      <c r="D526" s="50">
        <f>INDEX('Atual 2021 1'!H$5:H$857,MATCH($A526,('Atual 2021 1'!$Z$5:$Z$857),0))</f>
        <v>1150</v>
      </c>
      <c r="E526" s="54">
        <f>INDEX('Antigo 2020 2'!H$5:H$857,MATCH($A526,('Atual 2021 1'!$Z$5:$Z$857),0))</f>
        <v>1050</v>
      </c>
      <c r="F526" s="50">
        <f>INDEX('Atual 2021 1'!I$5:I$857,MATCH($A526,('Atual 2021 1'!$Z$5:$Z$857),0))</f>
        <v>480</v>
      </c>
      <c r="G526" s="54">
        <f>INDEX('Antigo 2020 2'!I$5:I$857,MATCH($A526,('Atual 2021 1'!$Z$5:$Z$857),0))</f>
        <v>863</v>
      </c>
      <c r="H526" s="50">
        <f>INDEX('Atual 2021 1'!J$5:J$857,MATCH($A526,('Atual 2021 1'!$Z$5:$Z$857),0))</f>
        <v>0</v>
      </c>
      <c r="I526" s="54">
        <f>INDEX('Antigo 2020 2'!J$5:J$857,MATCH($A526,('Atual 2021 1'!$Z$5:$Z$857),0))</f>
        <v>0</v>
      </c>
      <c r="J526" s="50">
        <f>INDEX('Atual 2021 1'!K$5:K$857,MATCH($A526,('Atual 2021 1'!$Z$5:$Z$857),0))</f>
        <v>30</v>
      </c>
      <c r="K526" s="54">
        <f>INDEX('Antigo 2020 2'!K$5:K$857,MATCH($A526,('Atual 2021 1'!$Z$5:$Z$857),0))</f>
        <v>100</v>
      </c>
      <c r="L526" s="50">
        <f>INDEX('Atual 2021 1'!L$5:L$857,MATCH($A526,('Atual 2021 1'!$Z$5:$Z$857),0))</f>
        <v>315</v>
      </c>
      <c r="M526" s="54">
        <f>INDEX('Antigo 2020 2'!L$5:L$857,MATCH($A526,('Atual 2021 1'!$Z$5:$Z$857),0))</f>
        <v>0</v>
      </c>
      <c r="N526" s="50">
        <f>INDEX('Atual 2021 1'!M$5:M$857,MATCH($A526,('Atual 2021 1'!$Z$5:$Z$857),0))</f>
        <v>0</v>
      </c>
      <c r="O526" s="54">
        <f>INDEX('Antigo 2020 2'!M$5:M$857,MATCH($A526,('Atual 2021 1'!$Z$5:$Z$857),0))</f>
        <v>0</v>
      </c>
      <c r="P526" s="50">
        <f>INDEX('Atual 2021 1'!N$5:N$857,MATCH($A526,('Atual 2021 1'!$Z$5:$Z$857),0))</f>
        <v>30</v>
      </c>
      <c r="Q526" s="54">
        <f>INDEX('Antigo 2020 2'!N$5:N$857,MATCH($A526,('Atual 2021 1'!$Z$5:$Z$857),0))</f>
        <v>12</v>
      </c>
      <c r="R526" s="50" t="str">
        <f>INDEX('Atual 2021 1'!O$5:O$857,MATCH($A526,('Atual 2021 1'!$Z$5:$Z$857),0))</f>
        <v>Sim</v>
      </c>
      <c r="S526" s="54" t="str">
        <f>INDEX('Antigo 2020 2'!O$5:O$857,MATCH($A526,('Atual 2021 1'!$Z$5:$Z$857),0))</f>
        <v>Sim</v>
      </c>
      <c r="T526" s="53" t="e">
        <f>INDEX('Atual 2021 1'!P$5:P$857,MATCH($A526,('Atual 2021 1'!$Z$5:$Z$857),0))</f>
        <v>#DIV/0!</v>
      </c>
      <c r="U526" s="55">
        <f>INDEX('Antigo 2020 2'!P$5:P$857,MATCH($A526,('Atual 2021 1'!$Z$5:$Z$857),0))</f>
        <v>1.0013884349461166E-3</v>
      </c>
    </row>
    <row r="527" spans="1:21">
      <c r="A527" s="16">
        <v>524</v>
      </c>
      <c r="B527" s="51">
        <f>INDEX('Atual 2021 1'!X$5:X$857,MATCH($A527,('Atual 2021 1'!$Z$5:$Z$857),0))</f>
        <v>0</v>
      </c>
      <c r="C527" s="57" t="str">
        <f>INDEX('Atual 2021 1'!A$5:A$857,MATCH($A527,('Atual 2021 1'!$Z$5:$Z$857),0))</f>
        <v>Nova Resende</v>
      </c>
      <c r="D527" s="50">
        <f>INDEX('Atual 2021 1'!H$5:H$857,MATCH($A527,('Atual 2021 1'!$Z$5:$Z$857),0))</f>
        <v>3840</v>
      </c>
      <c r="E527" s="54">
        <f>INDEX('Antigo 2020 2'!H$5:H$857,MATCH($A527,('Atual 2021 1'!$Z$5:$Z$857),0))</f>
        <v>3840</v>
      </c>
      <c r="F527" s="50">
        <f>INDEX('Atual 2021 1'!I$5:I$857,MATCH($A527,('Atual 2021 1'!$Z$5:$Z$857),0))</f>
        <v>289</v>
      </c>
      <c r="G527" s="54">
        <f>INDEX('Antigo 2020 2'!I$5:I$857,MATCH($A527,('Atual 2021 1'!$Z$5:$Z$857),0))</f>
        <v>531</v>
      </c>
      <c r="H527" s="50">
        <f>INDEX('Atual 2021 1'!J$5:J$857,MATCH($A527,('Atual 2021 1'!$Z$5:$Z$857),0))</f>
        <v>0</v>
      </c>
      <c r="I527" s="54">
        <f>INDEX('Antigo 2020 2'!J$5:J$857,MATCH($A527,('Atual 2021 1'!$Z$5:$Z$857),0))</f>
        <v>0</v>
      </c>
      <c r="J527" s="50">
        <f>INDEX('Atual 2021 1'!K$5:K$857,MATCH($A527,('Atual 2021 1'!$Z$5:$Z$857),0))</f>
        <v>37</v>
      </c>
      <c r="K527" s="54">
        <f>INDEX('Antigo 2020 2'!K$5:K$857,MATCH($A527,('Atual 2021 1'!$Z$5:$Z$857),0))</f>
        <v>70</v>
      </c>
      <c r="L527" s="50">
        <f>INDEX('Atual 2021 1'!L$5:L$857,MATCH($A527,('Atual 2021 1'!$Z$5:$Z$857),0))</f>
        <v>0</v>
      </c>
      <c r="M527" s="54">
        <f>INDEX('Antigo 2020 2'!L$5:L$857,MATCH($A527,('Atual 2021 1'!$Z$5:$Z$857),0))</f>
        <v>0</v>
      </c>
      <c r="N527" s="50">
        <f>INDEX('Atual 2021 1'!M$5:M$857,MATCH($A527,('Atual 2021 1'!$Z$5:$Z$857),0))</f>
        <v>0</v>
      </c>
      <c r="O527" s="54">
        <f>INDEX('Antigo 2020 2'!M$5:M$857,MATCH($A527,('Atual 2021 1'!$Z$5:$Z$857),0))</f>
        <v>0</v>
      </c>
      <c r="P527" s="50">
        <f>INDEX('Atual 2021 1'!N$5:N$857,MATCH($A527,('Atual 2021 1'!$Z$5:$Z$857),0))</f>
        <v>15</v>
      </c>
      <c r="Q527" s="54">
        <f>INDEX('Antigo 2020 2'!N$5:N$857,MATCH($A527,('Atual 2021 1'!$Z$5:$Z$857),0))</f>
        <v>27</v>
      </c>
      <c r="R527" s="50" t="str">
        <f>INDEX('Atual 2021 1'!O$5:O$857,MATCH($A527,('Atual 2021 1'!$Z$5:$Z$857),0))</f>
        <v>Sim</v>
      </c>
      <c r="S527" s="54" t="str">
        <f>INDEX('Antigo 2020 2'!O$5:O$857,MATCH($A527,('Atual 2021 1'!$Z$5:$Z$857),0))</f>
        <v>Sim</v>
      </c>
      <c r="T527" s="53" t="e">
        <f>INDEX('Atual 2021 1'!P$5:P$857,MATCH($A527,('Atual 2021 1'!$Z$5:$Z$857),0))</f>
        <v>#DIV/0!</v>
      </c>
      <c r="U527" s="55">
        <f>INDEX('Antigo 2020 2'!P$5:P$857,MATCH($A527,('Atual 2021 1'!$Z$5:$Z$857),0))</f>
        <v>1.8466411388573334E-3</v>
      </c>
    </row>
    <row r="528" spans="1:21">
      <c r="A528" s="16">
        <v>525</v>
      </c>
      <c r="B528" s="51">
        <f>INDEX('Atual 2021 1'!X$5:X$857,MATCH($A528,('Atual 2021 1'!$Z$5:$Z$857),0))</f>
        <v>0</v>
      </c>
      <c r="C528" s="57" t="str">
        <f>INDEX('Atual 2021 1'!A$5:A$857,MATCH($A528,('Atual 2021 1'!$Z$5:$Z$857),0))</f>
        <v>Nova Serrana</v>
      </c>
      <c r="D528" s="50">
        <f>INDEX('Atual 2021 1'!H$5:H$857,MATCH($A528,('Atual 2021 1'!$Z$5:$Z$857),0))</f>
        <v>200</v>
      </c>
      <c r="E528" s="54">
        <f>INDEX('Antigo 2020 2'!H$5:H$857,MATCH($A528,('Atual 2021 1'!$Z$5:$Z$857),0))</f>
        <v>200</v>
      </c>
      <c r="F528" s="50">
        <f>INDEX('Atual 2021 1'!I$5:I$857,MATCH($A528,('Atual 2021 1'!$Z$5:$Z$857),0))</f>
        <v>0</v>
      </c>
      <c r="G528" s="54">
        <f>INDEX('Antigo 2020 2'!I$5:I$857,MATCH($A528,('Atual 2021 1'!$Z$5:$Z$857),0))</f>
        <v>6</v>
      </c>
      <c r="H528" s="50">
        <f>INDEX('Atual 2021 1'!J$5:J$857,MATCH($A528,('Atual 2021 1'!$Z$5:$Z$857),0))</f>
        <v>0</v>
      </c>
      <c r="I528" s="54">
        <f>INDEX('Antigo 2020 2'!J$5:J$857,MATCH($A528,('Atual 2021 1'!$Z$5:$Z$857),0))</f>
        <v>0</v>
      </c>
      <c r="J528" s="50">
        <f>INDEX('Atual 2021 1'!K$5:K$857,MATCH($A528,('Atual 2021 1'!$Z$5:$Z$857),0))</f>
        <v>100</v>
      </c>
      <c r="K528" s="54">
        <f>INDEX('Antigo 2020 2'!K$5:K$857,MATCH($A528,('Atual 2021 1'!$Z$5:$Z$857),0))</f>
        <v>100</v>
      </c>
      <c r="L528" s="50">
        <f>INDEX('Atual 2021 1'!L$5:L$857,MATCH($A528,('Atual 2021 1'!$Z$5:$Z$857),0))</f>
        <v>200</v>
      </c>
      <c r="M528" s="54">
        <f>INDEX('Antigo 2020 2'!L$5:L$857,MATCH($A528,('Atual 2021 1'!$Z$5:$Z$857),0))</f>
        <v>0</v>
      </c>
      <c r="N528" s="50">
        <f>INDEX('Atual 2021 1'!M$5:M$857,MATCH($A528,('Atual 2021 1'!$Z$5:$Z$857),0))</f>
        <v>50</v>
      </c>
      <c r="O528" s="54">
        <f>INDEX('Antigo 2020 2'!M$5:M$857,MATCH($A528,('Atual 2021 1'!$Z$5:$Z$857),0))</f>
        <v>0</v>
      </c>
      <c r="P528" s="50">
        <f>INDEX('Atual 2021 1'!N$5:N$857,MATCH($A528,('Atual 2021 1'!$Z$5:$Z$857),0))</f>
        <v>50</v>
      </c>
      <c r="Q528" s="54">
        <f>INDEX('Antigo 2020 2'!N$5:N$857,MATCH($A528,('Atual 2021 1'!$Z$5:$Z$857),0))</f>
        <v>50</v>
      </c>
      <c r="R528" s="50" t="str">
        <f>INDEX('Atual 2021 1'!O$5:O$857,MATCH($A528,('Atual 2021 1'!$Z$5:$Z$857),0))</f>
        <v>Sim</v>
      </c>
      <c r="S528" s="54" t="str">
        <f>INDEX('Antigo 2020 2'!O$5:O$857,MATCH($A528,('Atual 2021 1'!$Z$5:$Z$857),0))</f>
        <v>Sim</v>
      </c>
      <c r="T528" s="53" t="e">
        <f>INDEX('Atual 2021 1'!P$5:P$857,MATCH($A528,('Atual 2021 1'!$Z$5:$Z$857),0))</f>
        <v>#DIV/0!</v>
      </c>
      <c r="U528" s="55">
        <f>INDEX('Antigo 2020 2'!P$5:P$857,MATCH($A528,('Atual 2021 1'!$Z$5:$Z$857),0))</f>
        <v>4.6154748079697372E-4</v>
      </c>
    </row>
    <row r="529" spans="1:21">
      <c r="A529" s="16">
        <v>526</v>
      </c>
      <c r="B529" s="51">
        <f>INDEX('Atual 2021 1'!X$5:X$857,MATCH($A529,('Atual 2021 1'!$Z$5:$Z$857),0))</f>
        <v>0</v>
      </c>
      <c r="C529" s="57" t="str">
        <f>INDEX('Atual 2021 1'!A$5:A$857,MATCH($A529,('Atual 2021 1'!$Z$5:$Z$857),0))</f>
        <v>Nova União</v>
      </c>
      <c r="D529" s="50">
        <f>INDEX('Atual 2021 1'!H$5:H$857,MATCH($A529,('Atual 2021 1'!$Z$5:$Z$857),0))</f>
        <v>320</v>
      </c>
      <c r="E529" s="54">
        <f>INDEX('Antigo 2020 2'!H$5:H$857,MATCH($A529,('Atual 2021 1'!$Z$5:$Z$857),0))</f>
        <v>248</v>
      </c>
      <c r="F529" s="50">
        <f>INDEX('Atual 2021 1'!I$5:I$857,MATCH($A529,('Atual 2021 1'!$Z$5:$Z$857),0))</f>
        <v>63</v>
      </c>
      <c r="G529" s="54">
        <f>INDEX('Antigo 2020 2'!I$5:I$857,MATCH($A529,('Atual 2021 1'!$Z$5:$Z$857),0))</f>
        <v>204</v>
      </c>
      <c r="H529" s="50">
        <f>INDEX('Atual 2021 1'!J$5:J$857,MATCH($A529,('Atual 2021 1'!$Z$5:$Z$857),0))</f>
        <v>0</v>
      </c>
      <c r="I529" s="54">
        <f>INDEX('Antigo 2020 2'!J$5:J$857,MATCH($A529,('Atual 2021 1'!$Z$5:$Z$857),0))</f>
        <v>0</v>
      </c>
      <c r="J529" s="50">
        <f>INDEX('Atual 2021 1'!K$5:K$857,MATCH($A529,('Atual 2021 1'!$Z$5:$Z$857),0))</f>
        <v>48</v>
      </c>
      <c r="K529" s="54">
        <f>INDEX('Antigo 2020 2'!K$5:K$857,MATCH($A529,('Atual 2021 1'!$Z$5:$Z$857),0))</f>
        <v>96</v>
      </c>
      <c r="L529" s="50">
        <f>INDEX('Atual 2021 1'!L$5:L$857,MATCH($A529,('Atual 2021 1'!$Z$5:$Z$857),0))</f>
        <v>0</v>
      </c>
      <c r="M529" s="54">
        <f>INDEX('Antigo 2020 2'!L$5:L$857,MATCH($A529,('Atual 2021 1'!$Z$5:$Z$857),0))</f>
        <v>0</v>
      </c>
      <c r="N529" s="50">
        <f>INDEX('Atual 2021 1'!M$5:M$857,MATCH($A529,('Atual 2021 1'!$Z$5:$Z$857),0))</f>
        <v>0</v>
      </c>
      <c r="O529" s="54">
        <f>INDEX('Antigo 2020 2'!M$5:M$857,MATCH($A529,('Atual 2021 1'!$Z$5:$Z$857),0))</f>
        <v>0</v>
      </c>
      <c r="P529" s="50">
        <f>INDEX('Atual 2021 1'!N$5:N$857,MATCH($A529,('Atual 2021 1'!$Z$5:$Z$857),0))</f>
        <v>78</v>
      </c>
      <c r="Q529" s="54">
        <f>INDEX('Antigo 2020 2'!N$5:N$857,MATCH($A529,('Atual 2021 1'!$Z$5:$Z$857),0))</f>
        <v>167</v>
      </c>
      <c r="R529" s="50" t="str">
        <f>INDEX('Atual 2021 1'!O$5:O$857,MATCH($A529,('Atual 2021 1'!$Z$5:$Z$857),0))</f>
        <v>Não</v>
      </c>
      <c r="S529" s="54" t="str">
        <f>INDEX('Antigo 2020 2'!O$5:O$857,MATCH($A529,('Atual 2021 1'!$Z$5:$Z$857),0))</f>
        <v>Não</v>
      </c>
      <c r="T529" s="53" t="e">
        <f>INDEX('Atual 2021 1'!P$5:P$857,MATCH($A529,('Atual 2021 1'!$Z$5:$Z$857),0))</f>
        <v>#DIV/0!</v>
      </c>
      <c r="U529" s="55">
        <f>INDEX('Antigo 2020 2'!P$5:P$857,MATCH($A529,('Atual 2021 1'!$Z$5:$Z$857),0))</f>
        <v>3.9735181245977735E-4</v>
      </c>
    </row>
    <row r="530" spans="1:21">
      <c r="A530" s="16">
        <v>527</v>
      </c>
      <c r="B530" s="51">
        <f>INDEX('Atual 2021 1'!X$5:X$857,MATCH($A530,('Atual 2021 1'!$Z$5:$Z$857),0))</f>
        <v>0</v>
      </c>
      <c r="C530" s="57" t="str">
        <f>INDEX('Atual 2021 1'!A$5:A$857,MATCH($A530,('Atual 2021 1'!$Z$5:$Z$857),0))</f>
        <v>Novo Cruzeiro</v>
      </c>
      <c r="D530" s="50">
        <f>INDEX('Atual 2021 1'!H$5:H$857,MATCH($A530,('Atual 2021 1'!$Z$5:$Z$857),0))</f>
        <v>7300</v>
      </c>
      <c r="E530" s="54">
        <f>INDEX('Antigo 2020 2'!H$5:H$857,MATCH($A530,('Atual 2021 1'!$Z$5:$Z$857),0))</f>
        <v>7300</v>
      </c>
      <c r="F530" s="50">
        <f>INDEX('Atual 2021 1'!I$5:I$857,MATCH($A530,('Atual 2021 1'!$Z$5:$Z$857),0))</f>
        <v>199</v>
      </c>
      <c r="G530" s="54">
        <f>INDEX('Antigo 2020 2'!I$5:I$857,MATCH($A530,('Atual 2021 1'!$Z$5:$Z$857),0))</f>
        <v>894</v>
      </c>
      <c r="H530" s="50">
        <f>INDEX('Atual 2021 1'!J$5:J$857,MATCH($A530,('Atual 2021 1'!$Z$5:$Z$857),0))</f>
        <v>0</v>
      </c>
      <c r="I530" s="54">
        <f>INDEX('Antigo 2020 2'!J$5:J$857,MATCH($A530,('Atual 2021 1'!$Z$5:$Z$857),0))</f>
        <v>0</v>
      </c>
      <c r="J530" s="50">
        <f>INDEX('Atual 2021 1'!K$5:K$857,MATCH($A530,('Atual 2021 1'!$Z$5:$Z$857),0))</f>
        <v>637</v>
      </c>
      <c r="K530" s="54">
        <f>INDEX('Antigo 2020 2'!K$5:K$857,MATCH($A530,('Atual 2021 1'!$Z$5:$Z$857),0))</f>
        <v>1789</v>
      </c>
      <c r="L530" s="50">
        <f>INDEX('Atual 2021 1'!L$5:L$857,MATCH($A530,('Atual 2021 1'!$Z$5:$Z$857),0))</f>
        <v>244</v>
      </c>
      <c r="M530" s="54">
        <f>INDEX('Antigo 2020 2'!L$5:L$857,MATCH($A530,('Atual 2021 1'!$Z$5:$Z$857),0))</f>
        <v>1120</v>
      </c>
      <c r="N530" s="50">
        <f>INDEX('Atual 2021 1'!M$5:M$857,MATCH($A530,('Atual 2021 1'!$Z$5:$Z$857),0))</f>
        <v>0</v>
      </c>
      <c r="O530" s="54">
        <f>INDEX('Antigo 2020 2'!M$5:M$857,MATCH($A530,('Atual 2021 1'!$Z$5:$Z$857),0))</f>
        <v>0</v>
      </c>
      <c r="P530" s="50">
        <f>INDEX('Atual 2021 1'!N$5:N$857,MATCH($A530,('Atual 2021 1'!$Z$5:$Z$857),0))</f>
        <v>282</v>
      </c>
      <c r="Q530" s="54">
        <f>INDEX('Antigo 2020 2'!N$5:N$857,MATCH($A530,('Atual 2021 1'!$Z$5:$Z$857),0))</f>
        <v>185</v>
      </c>
      <c r="R530" s="50" t="str">
        <f>INDEX('Atual 2021 1'!O$5:O$857,MATCH($A530,('Atual 2021 1'!$Z$5:$Z$857),0))</f>
        <v>Sim</v>
      </c>
      <c r="S530" s="54" t="str">
        <f>INDEX('Antigo 2020 2'!O$5:O$857,MATCH($A530,('Atual 2021 1'!$Z$5:$Z$857),0))</f>
        <v>Sim</v>
      </c>
      <c r="T530" s="53" t="e">
        <f>INDEX('Atual 2021 1'!P$5:P$857,MATCH($A530,('Atual 2021 1'!$Z$5:$Z$857),0))</f>
        <v>#DIV/0!</v>
      </c>
      <c r="U530" s="55">
        <f>INDEX('Antigo 2020 2'!P$5:P$857,MATCH($A530,('Atual 2021 1'!$Z$5:$Z$857),0))</f>
        <v>4.1895177246693968E-3</v>
      </c>
    </row>
    <row r="531" spans="1:21">
      <c r="A531" s="16">
        <v>528</v>
      </c>
      <c r="B531" s="51">
        <f>INDEX('Atual 2021 1'!X$5:X$857,MATCH($A531,('Atual 2021 1'!$Z$5:$Z$857),0))</f>
        <v>0</v>
      </c>
      <c r="C531" s="57" t="str">
        <f>INDEX('Atual 2021 1'!A$5:A$857,MATCH($A531,('Atual 2021 1'!$Z$5:$Z$857),0))</f>
        <v>Novo Oriente de Minas</v>
      </c>
      <c r="D531" s="50">
        <f>INDEX('Atual 2021 1'!H$5:H$857,MATCH($A531,('Atual 2021 1'!$Z$5:$Z$857),0))</f>
        <v>5150</v>
      </c>
      <c r="E531" s="54">
        <f>INDEX('Antigo 2020 2'!H$5:H$857,MATCH($A531,('Atual 2021 1'!$Z$5:$Z$857),0))</f>
        <v>5150</v>
      </c>
      <c r="F531" s="50">
        <f>INDEX('Atual 2021 1'!I$5:I$857,MATCH($A531,('Atual 2021 1'!$Z$5:$Z$857),0))</f>
        <v>311</v>
      </c>
      <c r="G531" s="54">
        <f>INDEX('Antigo 2020 2'!I$5:I$857,MATCH($A531,('Atual 2021 1'!$Z$5:$Z$857),0))</f>
        <v>417</v>
      </c>
      <c r="H531" s="50">
        <f>INDEX('Atual 2021 1'!J$5:J$857,MATCH($A531,('Atual 2021 1'!$Z$5:$Z$857),0))</f>
        <v>0</v>
      </c>
      <c r="I531" s="54">
        <f>INDEX('Antigo 2020 2'!J$5:J$857,MATCH($A531,('Atual 2021 1'!$Z$5:$Z$857),0))</f>
        <v>0</v>
      </c>
      <c r="J531" s="50">
        <f>INDEX('Atual 2021 1'!K$5:K$857,MATCH($A531,('Atual 2021 1'!$Z$5:$Z$857),0))</f>
        <v>65</v>
      </c>
      <c r="K531" s="54">
        <f>INDEX('Antigo 2020 2'!K$5:K$857,MATCH($A531,('Atual 2021 1'!$Z$5:$Z$857),0))</f>
        <v>128</v>
      </c>
      <c r="L531" s="50">
        <f>INDEX('Atual 2021 1'!L$5:L$857,MATCH($A531,('Atual 2021 1'!$Z$5:$Z$857),0))</f>
        <v>0</v>
      </c>
      <c r="M531" s="54">
        <f>INDEX('Antigo 2020 2'!L$5:L$857,MATCH($A531,('Atual 2021 1'!$Z$5:$Z$857),0))</f>
        <v>12</v>
      </c>
      <c r="N531" s="50">
        <f>INDEX('Atual 2021 1'!M$5:M$857,MATCH($A531,('Atual 2021 1'!$Z$5:$Z$857),0))</f>
        <v>7</v>
      </c>
      <c r="O531" s="54">
        <f>INDEX('Antigo 2020 2'!M$5:M$857,MATCH($A531,('Atual 2021 1'!$Z$5:$Z$857),0))</f>
        <v>15</v>
      </c>
      <c r="P531" s="50">
        <f>INDEX('Atual 2021 1'!N$5:N$857,MATCH($A531,('Atual 2021 1'!$Z$5:$Z$857),0))</f>
        <v>110</v>
      </c>
      <c r="Q531" s="54">
        <f>INDEX('Antigo 2020 2'!N$5:N$857,MATCH($A531,('Atual 2021 1'!$Z$5:$Z$857),0))</f>
        <v>215</v>
      </c>
      <c r="R531" s="50" t="str">
        <f>INDEX('Atual 2021 1'!O$5:O$857,MATCH($A531,('Atual 2021 1'!$Z$5:$Z$857),0))</f>
        <v>Sim</v>
      </c>
      <c r="S531" s="54" t="str">
        <f>INDEX('Antigo 2020 2'!O$5:O$857,MATCH($A531,('Atual 2021 1'!$Z$5:$Z$857),0))</f>
        <v>Sim</v>
      </c>
      <c r="T531" s="53" t="e">
        <f>INDEX('Atual 2021 1'!P$5:P$857,MATCH($A531,('Atual 2021 1'!$Z$5:$Z$857),0))</f>
        <v>#DIV/0!</v>
      </c>
      <c r="U531" s="55">
        <f>INDEX('Antigo 2020 2'!P$5:P$857,MATCH($A531,('Atual 2021 1'!$Z$5:$Z$857),0))</f>
        <v>2.6095055954065312E-3</v>
      </c>
    </row>
    <row r="532" spans="1:21">
      <c r="A532" s="16">
        <v>529</v>
      </c>
      <c r="B532" s="51">
        <f>INDEX('Atual 2021 1'!X$5:X$857,MATCH($A532,('Atual 2021 1'!$Z$5:$Z$857),0))</f>
        <v>0</v>
      </c>
      <c r="C532" s="57" t="str">
        <f>INDEX('Atual 2021 1'!A$5:A$857,MATCH($A532,('Atual 2021 1'!$Z$5:$Z$857),0))</f>
        <v>Novorizonte</v>
      </c>
      <c r="D532" s="50">
        <f>INDEX('Atual 2021 1'!H$5:H$857,MATCH($A532,('Atual 2021 1'!$Z$5:$Z$857),0))</f>
        <v>1800</v>
      </c>
      <c r="E532" s="54">
        <f>INDEX('Antigo 2020 2'!H$5:H$857,MATCH($A532,('Atual 2021 1'!$Z$5:$Z$857),0))</f>
        <v>1800</v>
      </c>
      <c r="F532" s="50">
        <f>INDEX('Atual 2021 1'!I$5:I$857,MATCH($A532,('Atual 2021 1'!$Z$5:$Z$857),0))</f>
        <v>245</v>
      </c>
      <c r="G532" s="54">
        <f>INDEX('Antigo 2020 2'!I$5:I$857,MATCH($A532,('Atual 2021 1'!$Z$5:$Z$857),0))</f>
        <v>495</v>
      </c>
      <c r="H532" s="50">
        <f>INDEX('Atual 2021 1'!J$5:J$857,MATCH($A532,('Atual 2021 1'!$Z$5:$Z$857),0))</f>
        <v>0</v>
      </c>
      <c r="I532" s="54">
        <f>INDEX('Antigo 2020 2'!J$5:J$857,MATCH($A532,('Atual 2021 1'!$Z$5:$Z$857),0))</f>
        <v>0</v>
      </c>
      <c r="J532" s="50">
        <f>INDEX('Atual 2021 1'!K$5:K$857,MATCH($A532,('Atual 2021 1'!$Z$5:$Z$857),0))</f>
        <v>178</v>
      </c>
      <c r="K532" s="54">
        <f>INDEX('Antigo 2020 2'!K$5:K$857,MATCH($A532,('Atual 2021 1'!$Z$5:$Z$857),0))</f>
        <v>287</v>
      </c>
      <c r="L532" s="50">
        <f>INDEX('Atual 2021 1'!L$5:L$857,MATCH($A532,('Atual 2021 1'!$Z$5:$Z$857),0))</f>
        <v>25</v>
      </c>
      <c r="M532" s="54">
        <f>INDEX('Antigo 2020 2'!L$5:L$857,MATCH($A532,('Atual 2021 1'!$Z$5:$Z$857),0))</f>
        <v>0</v>
      </c>
      <c r="N532" s="50">
        <f>INDEX('Atual 2021 1'!M$5:M$857,MATCH($A532,('Atual 2021 1'!$Z$5:$Z$857),0))</f>
        <v>0</v>
      </c>
      <c r="O532" s="54">
        <f>INDEX('Antigo 2020 2'!M$5:M$857,MATCH($A532,('Atual 2021 1'!$Z$5:$Z$857),0))</f>
        <v>0</v>
      </c>
      <c r="P532" s="50">
        <f>INDEX('Atual 2021 1'!N$5:N$857,MATCH($A532,('Atual 2021 1'!$Z$5:$Z$857),0))</f>
        <v>80</v>
      </c>
      <c r="Q532" s="54">
        <f>INDEX('Antigo 2020 2'!N$5:N$857,MATCH($A532,('Atual 2021 1'!$Z$5:$Z$857),0))</f>
        <v>69</v>
      </c>
      <c r="R532" s="50" t="str">
        <f>INDEX('Atual 2021 1'!O$5:O$857,MATCH($A532,('Atual 2021 1'!$Z$5:$Z$857),0))</f>
        <v>Sim</v>
      </c>
      <c r="S532" s="54" t="str">
        <f>INDEX('Antigo 2020 2'!O$5:O$857,MATCH($A532,('Atual 2021 1'!$Z$5:$Z$857),0))</f>
        <v>Sim</v>
      </c>
      <c r="T532" s="53" t="e">
        <f>INDEX('Atual 2021 1'!P$5:P$857,MATCH($A532,('Atual 2021 1'!$Z$5:$Z$857),0))</f>
        <v>#DIV/0!</v>
      </c>
      <c r="U532" s="55">
        <f>INDEX('Antigo 2020 2'!P$5:P$857,MATCH($A532,('Atual 2021 1'!$Z$5:$Z$857),0))</f>
        <v>1.2085116091032075E-3</v>
      </c>
    </row>
    <row r="533" spans="1:21">
      <c r="A533" s="16">
        <v>530</v>
      </c>
      <c r="B533" s="51">
        <f>INDEX('Atual 2021 1'!X$5:X$857,MATCH($A533,('Atual 2021 1'!$Z$5:$Z$857),0))</f>
        <v>0</v>
      </c>
      <c r="C533" s="57" t="str">
        <f>INDEX('Atual 2021 1'!A$5:A$857,MATCH($A533,('Atual 2021 1'!$Z$5:$Z$857),0))</f>
        <v>Olaria</v>
      </c>
      <c r="D533" s="50">
        <f>INDEX('Atual 2021 1'!H$5:H$857,MATCH($A533,('Atual 2021 1'!$Z$5:$Z$857),0))</f>
        <v>460</v>
      </c>
      <c r="E533" s="54">
        <f>INDEX('Antigo 2020 2'!H$5:H$857,MATCH($A533,('Atual 2021 1'!$Z$5:$Z$857),0))</f>
        <v>460</v>
      </c>
      <c r="F533" s="50">
        <f>INDEX('Atual 2021 1'!I$5:I$857,MATCH($A533,('Atual 2021 1'!$Z$5:$Z$857),0))</f>
        <v>117</v>
      </c>
      <c r="G533" s="54">
        <f>INDEX('Antigo 2020 2'!I$5:I$857,MATCH($A533,('Atual 2021 1'!$Z$5:$Z$857),0))</f>
        <v>132</v>
      </c>
      <c r="H533" s="50">
        <f>INDEX('Atual 2021 1'!J$5:J$857,MATCH($A533,('Atual 2021 1'!$Z$5:$Z$857),0))</f>
        <v>0</v>
      </c>
      <c r="I533" s="54">
        <f>INDEX('Antigo 2020 2'!J$5:J$857,MATCH($A533,('Atual 2021 1'!$Z$5:$Z$857),0))</f>
        <v>0</v>
      </c>
      <c r="J533" s="50">
        <f>INDEX('Atual 2021 1'!K$5:K$857,MATCH($A533,('Atual 2021 1'!$Z$5:$Z$857),0))</f>
        <v>60</v>
      </c>
      <c r="K533" s="54">
        <f>INDEX('Antigo 2020 2'!K$5:K$857,MATCH($A533,('Atual 2021 1'!$Z$5:$Z$857),0))</f>
        <v>170</v>
      </c>
      <c r="L533" s="50">
        <f>INDEX('Atual 2021 1'!L$5:L$857,MATCH($A533,('Atual 2021 1'!$Z$5:$Z$857),0))</f>
        <v>0</v>
      </c>
      <c r="M533" s="54">
        <f>INDEX('Antigo 2020 2'!L$5:L$857,MATCH($A533,('Atual 2021 1'!$Z$5:$Z$857),0))</f>
        <v>0</v>
      </c>
      <c r="N533" s="50">
        <f>INDEX('Atual 2021 1'!M$5:M$857,MATCH($A533,('Atual 2021 1'!$Z$5:$Z$857),0))</f>
        <v>0</v>
      </c>
      <c r="O533" s="54">
        <f>INDEX('Antigo 2020 2'!M$5:M$857,MATCH($A533,('Atual 2021 1'!$Z$5:$Z$857),0))</f>
        <v>15</v>
      </c>
      <c r="P533" s="50">
        <f>INDEX('Atual 2021 1'!N$5:N$857,MATCH($A533,('Atual 2021 1'!$Z$5:$Z$857),0))</f>
        <v>24</v>
      </c>
      <c r="Q533" s="54">
        <f>INDEX('Antigo 2020 2'!N$5:N$857,MATCH($A533,('Atual 2021 1'!$Z$5:$Z$857),0))</f>
        <v>41</v>
      </c>
      <c r="R533" s="50" t="str">
        <f>INDEX('Atual 2021 1'!O$5:O$857,MATCH($A533,('Atual 2021 1'!$Z$5:$Z$857),0))</f>
        <v>Sim</v>
      </c>
      <c r="S533" s="54" t="str">
        <f>INDEX('Antigo 2020 2'!O$5:O$857,MATCH($A533,('Atual 2021 1'!$Z$5:$Z$857),0))</f>
        <v>Sim</v>
      </c>
      <c r="T533" s="53" t="e">
        <f>INDEX('Atual 2021 1'!P$5:P$857,MATCH($A533,('Atual 2021 1'!$Z$5:$Z$857),0))</f>
        <v>#DIV/0!</v>
      </c>
      <c r="U533" s="55">
        <f>INDEX('Antigo 2020 2'!P$5:P$857,MATCH($A533,('Atual 2021 1'!$Z$5:$Z$857),0))</f>
        <v>5.3112716483970509E-4</v>
      </c>
    </row>
    <row r="534" spans="1:21">
      <c r="A534" s="16">
        <v>531</v>
      </c>
      <c r="B534" s="51">
        <f>INDEX('Atual 2021 1'!X$5:X$857,MATCH($A534,('Atual 2021 1'!$Z$5:$Z$857),0))</f>
        <v>0</v>
      </c>
      <c r="C534" s="57" t="str">
        <f>INDEX('Atual 2021 1'!A$5:A$857,MATCH($A534,('Atual 2021 1'!$Z$5:$Z$857),0))</f>
        <v>Olhos-D'Água</v>
      </c>
      <c r="D534" s="50">
        <f>INDEX('Atual 2021 1'!H$5:H$857,MATCH($A534,('Atual 2021 1'!$Z$5:$Z$857),0))</f>
        <v>862</v>
      </c>
      <c r="E534" s="54">
        <f>INDEX('Antigo 2020 2'!H$5:H$857,MATCH($A534,('Atual 2021 1'!$Z$5:$Z$857),0))</f>
        <v>862</v>
      </c>
      <c r="F534" s="50">
        <f>INDEX('Atual 2021 1'!I$5:I$857,MATCH($A534,('Atual 2021 1'!$Z$5:$Z$857),0))</f>
        <v>356</v>
      </c>
      <c r="G534" s="54">
        <f>INDEX('Antigo 2020 2'!I$5:I$857,MATCH($A534,('Atual 2021 1'!$Z$5:$Z$857),0))</f>
        <v>701</v>
      </c>
      <c r="H534" s="50">
        <f>INDEX('Atual 2021 1'!J$5:J$857,MATCH($A534,('Atual 2021 1'!$Z$5:$Z$857),0))</f>
        <v>0</v>
      </c>
      <c r="I534" s="54">
        <f>INDEX('Antigo 2020 2'!J$5:J$857,MATCH($A534,('Atual 2021 1'!$Z$5:$Z$857),0))</f>
        <v>0</v>
      </c>
      <c r="J534" s="50">
        <f>INDEX('Atual 2021 1'!K$5:K$857,MATCH($A534,('Atual 2021 1'!$Z$5:$Z$857),0))</f>
        <v>100</v>
      </c>
      <c r="K534" s="54">
        <f>INDEX('Antigo 2020 2'!K$5:K$857,MATCH($A534,('Atual 2021 1'!$Z$5:$Z$857),0))</f>
        <v>270</v>
      </c>
      <c r="L534" s="50">
        <f>INDEX('Atual 2021 1'!L$5:L$857,MATCH($A534,('Atual 2021 1'!$Z$5:$Z$857),0))</f>
        <v>110</v>
      </c>
      <c r="M534" s="54">
        <f>INDEX('Antigo 2020 2'!L$5:L$857,MATCH($A534,('Atual 2021 1'!$Z$5:$Z$857),0))</f>
        <v>250</v>
      </c>
      <c r="N534" s="50">
        <f>INDEX('Atual 2021 1'!M$5:M$857,MATCH($A534,('Atual 2021 1'!$Z$5:$Z$857),0))</f>
        <v>0</v>
      </c>
      <c r="O534" s="54">
        <f>INDEX('Antigo 2020 2'!M$5:M$857,MATCH($A534,('Atual 2021 1'!$Z$5:$Z$857),0))</f>
        <v>0</v>
      </c>
      <c r="P534" s="50">
        <f>INDEX('Atual 2021 1'!N$5:N$857,MATCH($A534,('Atual 2021 1'!$Z$5:$Z$857),0))</f>
        <v>70</v>
      </c>
      <c r="Q534" s="54">
        <f>INDEX('Antigo 2020 2'!N$5:N$857,MATCH($A534,('Atual 2021 1'!$Z$5:$Z$857),0))</f>
        <v>108</v>
      </c>
      <c r="R534" s="50" t="str">
        <f>INDEX('Atual 2021 1'!O$5:O$857,MATCH($A534,('Atual 2021 1'!$Z$5:$Z$857),0))</f>
        <v>Sim</v>
      </c>
      <c r="S534" s="54" t="str">
        <f>INDEX('Antigo 2020 2'!O$5:O$857,MATCH($A534,('Atual 2021 1'!$Z$5:$Z$857),0))</f>
        <v>Sim</v>
      </c>
      <c r="T534" s="53" t="e">
        <f>INDEX('Atual 2021 1'!P$5:P$857,MATCH($A534,('Atual 2021 1'!$Z$5:$Z$857),0))</f>
        <v>#DIV/0!</v>
      </c>
      <c r="U534" s="55">
        <f>INDEX('Antigo 2020 2'!P$5:P$857,MATCH($A534,('Atual 2021 1'!$Z$5:$Z$857),0))</f>
        <v>1.2546053594436647E-3</v>
      </c>
    </row>
    <row r="535" spans="1:21">
      <c r="A535" s="16">
        <v>532</v>
      </c>
      <c r="B535" s="51">
        <f>INDEX('Atual 2021 1'!X$5:X$857,MATCH($A535,('Atual 2021 1'!$Z$5:$Z$857),0))</f>
        <v>0</v>
      </c>
      <c r="C535" s="57" t="str">
        <f>INDEX('Atual 2021 1'!A$5:A$857,MATCH($A535,('Atual 2021 1'!$Z$5:$Z$857),0))</f>
        <v>Olímpio Noronha</v>
      </c>
      <c r="D535" s="50">
        <f>INDEX('Atual 2021 1'!H$5:H$857,MATCH($A535,('Atual 2021 1'!$Z$5:$Z$857),0))</f>
        <v>125</v>
      </c>
      <c r="E535" s="54">
        <f>INDEX('Antigo 2020 2'!H$5:H$857,MATCH($A535,('Atual 2021 1'!$Z$5:$Z$857),0))</f>
        <v>125</v>
      </c>
      <c r="F535" s="50">
        <f>INDEX('Atual 2021 1'!I$5:I$857,MATCH($A535,('Atual 2021 1'!$Z$5:$Z$857),0))</f>
        <v>12</v>
      </c>
      <c r="G535" s="54">
        <f>INDEX('Antigo 2020 2'!I$5:I$857,MATCH($A535,('Atual 2021 1'!$Z$5:$Z$857),0))</f>
        <v>19</v>
      </c>
      <c r="H535" s="50">
        <f>INDEX('Atual 2021 1'!J$5:J$857,MATCH($A535,('Atual 2021 1'!$Z$5:$Z$857),0))</f>
        <v>0</v>
      </c>
      <c r="I535" s="54">
        <f>INDEX('Antigo 2020 2'!J$5:J$857,MATCH($A535,('Atual 2021 1'!$Z$5:$Z$857),0))</f>
        <v>0</v>
      </c>
      <c r="J535" s="50">
        <f>INDEX('Atual 2021 1'!K$5:K$857,MATCH($A535,('Atual 2021 1'!$Z$5:$Z$857),0))</f>
        <v>47</v>
      </c>
      <c r="K535" s="54">
        <f>INDEX('Antigo 2020 2'!K$5:K$857,MATCH($A535,('Atual 2021 1'!$Z$5:$Z$857),0))</f>
        <v>36</v>
      </c>
      <c r="L535" s="50">
        <f>INDEX('Atual 2021 1'!L$5:L$857,MATCH($A535,('Atual 2021 1'!$Z$5:$Z$857),0))</f>
        <v>0</v>
      </c>
      <c r="M535" s="54">
        <f>INDEX('Antigo 2020 2'!L$5:L$857,MATCH($A535,('Atual 2021 1'!$Z$5:$Z$857),0))</f>
        <v>0</v>
      </c>
      <c r="N535" s="50">
        <f>INDEX('Atual 2021 1'!M$5:M$857,MATCH($A535,('Atual 2021 1'!$Z$5:$Z$857),0))</f>
        <v>0</v>
      </c>
      <c r="O535" s="54">
        <f>INDEX('Antigo 2020 2'!M$5:M$857,MATCH($A535,('Atual 2021 1'!$Z$5:$Z$857),0))</f>
        <v>0</v>
      </c>
      <c r="P535" s="50">
        <f>INDEX('Atual 2021 1'!N$5:N$857,MATCH($A535,('Atual 2021 1'!$Z$5:$Z$857),0))</f>
        <v>0</v>
      </c>
      <c r="Q535" s="54">
        <f>INDEX('Antigo 2020 2'!N$5:N$857,MATCH($A535,('Atual 2021 1'!$Z$5:$Z$857),0))</f>
        <v>0</v>
      </c>
      <c r="R535" s="50" t="str">
        <f>INDEX('Atual 2021 1'!O$5:O$857,MATCH($A535,('Atual 2021 1'!$Z$5:$Z$857),0))</f>
        <v>Não</v>
      </c>
      <c r="S535" s="54" t="str">
        <f>INDEX('Antigo 2020 2'!O$5:O$857,MATCH($A535,('Atual 2021 1'!$Z$5:$Z$857),0))</f>
        <v>Não</v>
      </c>
      <c r="T535" s="53" t="e">
        <f>INDEX('Atual 2021 1'!P$5:P$857,MATCH($A535,('Atual 2021 1'!$Z$5:$Z$857),0))</f>
        <v>#DIV/0!</v>
      </c>
      <c r="U535" s="55">
        <f>INDEX('Antigo 2020 2'!P$5:P$857,MATCH($A535,('Atual 2021 1'!$Z$5:$Z$857),0))</f>
        <v>9.7719086633262756E-5</v>
      </c>
    </row>
    <row r="536" spans="1:21">
      <c r="A536" s="16">
        <v>533</v>
      </c>
      <c r="B536" s="51">
        <f>INDEX('Atual 2021 1'!X$5:X$857,MATCH($A536,('Atual 2021 1'!$Z$5:$Z$857),0))</f>
        <v>0</v>
      </c>
      <c r="C536" s="57" t="str">
        <f>INDEX('Atual 2021 1'!A$5:A$857,MATCH($A536,('Atual 2021 1'!$Z$5:$Z$857),0))</f>
        <v>Oliveira</v>
      </c>
      <c r="D536" s="50">
        <f>INDEX('Atual 2021 1'!H$5:H$857,MATCH($A536,('Atual 2021 1'!$Z$5:$Z$857),0))</f>
        <v>1200</v>
      </c>
      <c r="E536" s="54">
        <f>INDEX('Antigo 2020 2'!H$5:H$857,MATCH($A536,('Atual 2021 1'!$Z$5:$Z$857),0))</f>
        <v>1150</v>
      </c>
      <c r="F536" s="50">
        <f>INDEX('Atual 2021 1'!I$5:I$857,MATCH($A536,('Atual 2021 1'!$Z$5:$Z$857),0))</f>
        <v>211</v>
      </c>
      <c r="G536" s="54">
        <f>INDEX('Antigo 2020 2'!I$5:I$857,MATCH($A536,('Atual 2021 1'!$Z$5:$Z$857),0))</f>
        <v>379</v>
      </c>
      <c r="H536" s="50">
        <f>INDEX('Atual 2021 1'!J$5:J$857,MATCH($A536,('Atual 2021 1'!$Z$5:$Z$857),0))</f>
        <v>0</v>
      </c>
      <c r="I536" s="54">
        <f>INDEX('Antigo 2020 2'!J$5:J$857,MATCH($A536,('Atual 2021 1'!$Z$5:$Z$857),0))</f>
        <v>0</v>
      </c>
      <c r="J536" s="50">
        <f>INDEX('Atual 2021 1'!K$5:K$857,MATCH($A536,('Atual 2021 1'!$Z$5:$Z$857),0))</f>
        <v>55</v>
      </c>
      <c r="K536" s="54">
        <f>INDEX('Antigo 2020 2'!K$5:K$857,MATCH($A536,('Atual 2021 1'!$Z$5:$Z$857),0))</f>
        <v>95</v>
      </c>
      <c r="L536" s="50">
        <f>INDEX('Atual 2021 1'!L$5:L$857,MATCH($A536,('Atual 2021 1'!$Z$5:$Z$857),0))</f>
        <v>37</v>
      </c>
      <c r="M536" s="54">
        <f>INDEX('Antigo 2020 2'!L$5:L$857,MATCH($A536,('Atual 2021 1'!$Z$5:$Z$857),0))</f>
        <v>55</v>
      </c>
      <c r="N536" s="50">
        <f>INDEX('Atual 2021 1'!M$5:M$857,MATCH($A536,('Atual 2021 1'!$Z$5:$Z$857),0))</f>
        <v>0</v>
      </c>
      <c r="O536" s="54">
        <f>INDEX('Antigo 2020 2'!M$5:M$857,MATCH($A536,('Atual 2021 1'!$Z$5:$Z$857),0))</f>
        <v>0</v>
      </c>
      <c r="P536" s="50">
        <f>INDEX('Atual 2021 1'!N$5:N$857,MATCH($A536,('Atual 2021 1'!$Z$5:$Z$857),0))</f>
        <v>65</v>
      </c>
      <c r="Q536" s="54">
        <f>INDEX('Antigo 2020 2'!N$5:N$857,MATCH($A536,('Atual 2021 1'!$Z$5:$Z$857),0))</f>
        <v>105</v>
      </c>
      <c r="R536" s="50" t="str">
        <f>INDEX('Atual 2021 1'!O$5:O$857,MATCH($A536,('Atual 2021 1'!$Z$5:$Z$857),0))</f>
        <v>Não</v>
      </c>
      <c r="S536" s="54" t="str">
        <f>INDEX('Antigo 2020 2'!O$5:O$857,MATCH($A536,('Atual 2021 1'!$Z$5:$Z$857),0))</f>
        <v>Não</v>
      </c>
      <c r="T536" s="53" t="e">
        <f>INDEX('Atual 2021 1'!P$5:P$857,MATCH($A536,('Atual 2021 1'!$Z$5:$Z$857),0))</f>
        <v>#DIV/0!</v>
      </c>
      <c r="U536" s="55">
        <f>INDEX('Antigo 2020 2'!P$5:P$857,MATCH($A536,('Atual 2021 1'!$Z$5:$Z$857),0))</f>
        <v>1.2144672645090602E-3</v>
      </c>
    </row>
    <row r="537" spans="1:21">
      <c r="A537" s="16">
        <v>534</v>
      </c>
      <c r="B537" s="51">
        <f>INDEX('Atual 2021 1'!X$5:X$857,MATCH($A537,('Atual 2021 1'!$Z$5:$Z$857),0))</f>
        <v>0</v>
      </c>
      <c r="C537" s="57" t="str">
        <f>INDEX('Atual 2021 1'!A$5:A$857,MATCH($A537,('Atual 2021 1'!$Z$5:$Z$857),0))</f>
        <v>Oliveira Fortes</v>
      </c>
      <c r="D537" s="50">
        <f>INDEX('Atual 2021 1'!H$5:H$857,MATCH($A537,('Atual 2021 1'!$Z$5:$Z$857),0))</f>
        <v>250</v>
      </c>
      <c r="E537" s="54">
        <f>INDEX('Antigo 2020 2'!H$5:H$857,MATCH($A537,('Atual 2021 1'!$Z$5:$Z$857),0))</f>
        <v>198</v>
      </c>
      <c r="F537" s="50">
        <f>INDEX('Atual 2021 1'!I$5:I$857,MATCH($A537,('Atual 2021 1'!$Z$5:$Z$857),0))</f>
        <v>0</v>
      </c>
      <c r="G537" s="54" t="str">
        <f>INDEX('Antigo 2020 2'!I$5:I$857,MATCH($A537,('Atual 2021 1'!$Z$5:$Z$857),0))</f>
        <v/>
      </c>
      <c r="H537" s="50">
        <f>INDEX('Atual 2021 1'!J$5:J$857,MATCH($A537,('Atual 2021 1'!$Z$5:$Z$857),0))</f>
        <v>250</v>
      </c>
      <c r="I537" s="54">
        <f>INDEX('Antigo 2020 2'!J$5:J$857,MATCH($A537,('Atual 2021 1'!$Z$5:$Z$857),0))</f>
        <v>0</v>
      </c>
      <c r="J537" s="50">
        <f>INDEX('Atual 2021 1'!K$5:K$857,MATCH($A537,('Atual 2021 1'!$Z$5:$Z$857),0))</f>
        <v>250</v>
      </c>
      <c r="K537" s="54">
        <f>INDEX('Antigo 2020 2'!K$5:K$857,MATCH($A537,('Atual 2021 1'!$Z$5:$Z$857),0))</f>
        <v>0</v>
      </c>
      <c r="L537" s="50">
        <f>INDEX('Atual 2021 1'!L$5:L$857,MATCH($A537,('Atual 2021 1'!$Z$5:$Z$857),0))</f>
        <v>0</v>
      </c>
      <c r="M537" s="54">
        <f>INDEX('Antigo 2020 2'!L$5:L$857,MATCH($A537,('Atual 2021 1'!$Z$5:$Z$857),0))</f>
        <v>0</v>
      </c>
      <c r="N537" s="50">
        <f>INDEX('Atual 2021 1'!M$5:M$857,MATCH($A537,('Atual 2021 1'!$Z$5:$Z$857),0))</f>
        <v>0</v>
      </c>
      <c r="O537" s="54">
        <f>INDEX('Antigo 2020 2'!M$5:M$857,MATCH($A537,('Atual 2021 1'!$Z$5:$Z$857),0))</f>
        <v>0</v>
      </c>
      <c r="P537" s="50">
        <f>INDEX('Atual 2021 1'!N$5:N$857,MATCH($A537,('Atual 2021 1'!$Z$5:$Z$857),0))</f>
        <v>20</v>
      </c>
      <c r="Q537" s="54">
        <f>INDEX('Antigo 2020 2'!N$5:N$857,MATCH($A537,('Atual 2021 1'!$Z$5:$Z$857),0))</f>
        <v>0</v>
      </c>
      <c r="R537" s="50" t="str">
        <f>INDEX('Atual 2021 1'!O$5:O$857,MATCH($A537,('Atual 2021 1'!$Z$5:$Z$857),0))</f>
        <v>Não</v>
      </c>
      <c r="S537" s="54" t="str">
        <f>INDEX('Antigo 2020 2'!O$5:O$857,MATCH($A537,('Atual 2021 1'!$Z$5:$Z$857),0))</f>
        <v>Não</v>
      </c>
      <c r="T537" s="53" t="e">
        <f>INDEX('Atual 2021 1'!P$5:P$857,MATCH($A537,('Atual 2021 1'!$Z$5:$Z$857),0))</f>
        <v>#DIV/0!</v>
      </c>
      <c r="U537" s="55">
        <f>INDEX('Antigo 2020 2'!P$5:P$857,MATCH($A537,('Atual 2021 1'!$Z$5:$Z$857),0))</f>
        <v>2.9399437812158548E-4</v>
      </c>
    </row>
    <row r="538" spans="1:21">
      <c r="A538" s="16">
        <v>535</v>
      </c>
      <c r="B538" s="51">
        <f>INDEX('Atual 2021 1'!X$5:X$857,MATCH($A538,('Atual 2021 1'!$Z$5:$Z$857),0))</f>
        <v>0</v>
      </c>
      <c r="C538" s="57" t="str">
        <f>INDEX('Atual 2021 1'!A$5:A$857,MATCH($A538,('Atual 2021 1'!$Z$5:$Z$857),0))</f>
        <v>Onça de Pitangui</v>
      </c>
      <c r="D538" s="50">
        <f>INDEX('Atual 2021 1'!H$5:H$857,MATCH($A538,('Atual 2021 1'!$Z$5:$Z$857),0))</f>
        <v>814</v>
      </c>
      <c r="E538" s="54">
        <f>INDEX('Antigo 2020 2'!H$5:H$857,MATCH($A538,('Atual 2021 1'!$Z$5:$Z$857),0))</f>
        <v>814</v>
      </c>
      <c r="F538" s="50">
        <f>INDEX('Atual 2021 1'!I$5:I$857,MATCH($A538,('Atual 2021 1'!$Z$5:$Z$857),0))</f>
        <v>54</v>
      </c>
      <c r="G538" s="54">
        <f>INDEX('Antigo 2020 2'!I$5:I$857,MATCH($A538,('Atual 2021 1'!$Z$5:$Z$857),0))</f>
        <v>139</v>
      </c>
      <c r="H538" s="50">
        <f>INDEX('Atual 2021 1'!J$5:J$857,MATCH($A538,('Atual 2021 1'!$Z$5:$Z$857),0))</f>
        <v>0</v>
      </c>
      <c r="I538" s="54">
        <f>INDEX('Antigo 2020 2'!J$5:J$857,MATCH($A538,('Atual 2021 1'!$Z$5:$Z$857),0))</f>
        <v>0</v>
      </c>
      <c r="J538" s="50">
        <f>INDEX('Atual 2021 1'!K$5:K$857,MATCH($A538,('Atual 2021 1'!$Z$5:$Z$857),0))</f>
        <v>0</v>
      </c>
      <c r="K538" s="54">
        <f>INDEX('Antigo 2020 2'!K$5:K$857,MATCH($A538,('Atual 2021 1'!$Z$5:$Z$857),0))</f>
        <v>0</v>
      </c>
      <c r="L538" s="50">
        <f>INDEX('Atual 2021 1'!L$5:L$857,MATCH($A538,('Atual 2021 1'!$Z$5:$Z$857),0))</f>
        <v>0</v>
      </c>
      <c r="M538" s="54">
        <f>INDEX('Antigo 2020 2'!L$5:L$857,MATCH($A538,('Atual 2021 1'!$Z$5:$Z$857),0))</f>
        <v>0</v>
      </c>
      <c r="N538" s="50">
        <f>INDEX('Atual 2021 1'!M$5:M$857,MATCH($A538,('Atual 2021 1'!$Z$5:$Z$857),0))</f>
        <v>0</v>
      </c>
      <c r="O538" s="54">
        <f>INDEX('Antigo 2020 2'!M$5:M$857,MATCH($A538,('Atual 2021 1'!$Z$5:$Z$857),0))</f>
        <v>0</v>
      </c>
      <c r="P538" s="50">
        <f>INDEX('Atual 2021 1'!N$5:N$857,MATCH($A538,('Atual 2021 1'!$Z$5:$Z$857),0))</f>
        <v>80</v>
      </c>
      <c r="Q538" s="54">
        <f>INDEX('Antigo 2020 2'!N$5:N$857,MATCH($A538,('Atual 2021 1'!$Z$5:$Z$857),0))</f>
        <v>0</v>
      </c>
      <c r="R538" s="50" t="str">
        <f>INDEX('Atual 2021 1'!O$5:O$857,MATCH($A538,('Atual 2021 1'!$Z$5:$Z$857),0))</f>
        <v>Não</v>
      </c>
      <c r="S538" s="54" t="str">
        <f>INDEX('Antigo 2020 2'!O$5:O$857,MATCH($A538,('Atual 2021 1'!$Z$5:$Z$857),0))</f>
        <v>Não</v>
      </c>
      <c r="T538" s="53" t="e">
        <f>INDEX('Atual 2021 1'!P$5:P$857,MATCH($A538,('Atual 2021 1'!$Z$5:$Z$857),0))</f>
        <v>#DIV/0!</v>
      </c>
      <c r="U538" s="55">
        <f>INDEX('Antigo 2020 2'!P$5:P$857,MATCH($A538,('Atual 2021 1'!$Z$5:$Z$857),0))</f>
        <v>4.234526680414376E-4</v>
      </c>
    </row>
    <row r="539" spans="1:21">
      <c r="A539" s="16">
        <v>536</v>
      </c>
      <c r="B539" s="51">
        <f>INDEX('Atual 2021 1'!X$5:X$857,MATCH($A539,('Atual 2021 1'!$Z$5:$Z$857),0))</f>
        <v>0</v>
      </c>
      <c r="C539" s="57" t="str">
        <f>INDEX('Atual 2021 1'!A$5:A$857,MATCH($A539,('Atual 2021 1'!$Z$5:$Z$857),0))</f>
        <v>Oratórios</v>
      </c>
      <c r="D539" s="50">
        <f>INDEX('Atual 2021 1'!H$5:H$857,MATCH($A539,('Atual 2021 1'!$Z$5:$Z$857),0))</f>
        <v>760</v>
      </c>
      <c r="E539" s="54">
        <f>INDEX('Antigo 2020 2'!H$5:H$857,MATCH($A539,('Atual 2021 1'!$Z$5:$Z$857),0))</f>
        <v>760</v>
      </c>
      <c r="F539" s="50">
        <f>INDEX('Atual 2021 1'!I$5:I$857,MATCH($A539,('Atual 2021 1'!$Z$5:$Z$857),0))</f>
        <v>46</v>
      </c>
      <c r="G539" s="54">
        <f>INDEX('Antigo 2020 2'!I$5:I$857,MATCH($A539,('Atual 2021 1'!$Z$5:$Z$857),0))</f>
        <v>182</v>
      </c>
      <c r="H539" s="50">
        <f>INDEX('Atual 2021 1'!J$5:J$857,MATCH($A539,('Atual 2021 1'!$Z$5:$Z$857),0))</f>
        <v>0</v>
      </c>
      <c r="I539" s="54">
        <f>INDEX('Antigo 2020 2'!J$5:J$857,MATCH($A539,('Atual 2021 1'!$Z$5:$Z$857),0))</f>
        <v>0</v>
      </c>
      <c r="J539" s="50">
        <f>INDEX('Atual 2021 1'!K$5:K$857,MATCH($A539,('Atual 2021 1'!$Z$5:$Z$857),0))</f>
        <v>66</v>
      </c>
      <c r="K539" s="54">
        <f>INDEX('Antigo 2020 2'!K$5:K$857,MATCH($A539,('Atual 2021 1'!$Z$5:$Z$857),0))</f>
        <v>136</v>
      </c>
      <c r="L539" s="50">
        <f>INDEX('Atual 2021 1'!L$5:L$857,MATCH($A539,('Atual 2021 1'!$Z$5:$Z$857),0))</f>
        <v>0</v>
      </c>
      <c r="M539" s="54">
        <f>INDEX('Antigo 2020 2'!L$5:L$857,MATCH($A539,('Atual 2021 1'!$Z$5:$Z$857),0))</f>
        <v>59</v>
      </c>
      <c r="N539" s="50">
        <f>INDEX('Atual 2021 1'!M$5:M$857,MATCH($A539,('Atual 2021 1'!$Z$5:$Z$857),0))</f>
        <v>0</v>
      </c>
      <c r="O539" s="54">
        <f>INDEX('Antigo 2020 2'!M$5:M$857,MATCH($A539,('Atual 2021 1'!$Z$5:$Z$857),0))</f>
        <v>0</v>
      </c>
      <c r="P539" s="50">
        <f>INDEX('Atual 2021 1'!N$5:N$857,MATCH($A539,('Atual 2021 1'!$Z$5:$Z$857),0))</f>
        <v>20</v>
      </c>
      <c r="Q539" s="54">
        <f>INDEX('Antigo 2020 2'!N$5:N$857,MATCH($A539,('Atual 2021 1'!$Z$5:$Z$857),0))</f>
        <v>20</v>
      </c>
      <c r="R539" s="50" t="str">
        <f>INDEX('Atual 2021 1'!O$5:O$857,MATCH($A539,('Atual 2021 1'!$Z$5:$Z$857),0))</f>
        <v>Sim</v>
      </c>
      <c r="S539" s="54" t="str">
        <f>INDEX('Antigo 2020 2'!O$5:O$857,MATCH($A539,('Atual 2021 1'!$Z$5:$Z$857),0))</f>
        <v>Sim</v>
      </c>
      <c r="T539" s="53" t="e">
        <f>INDEX('Atual 2021 1'!P$5:P$857,MATCH($A539,('Atual 2021 1'!$Z$5:$Z$857),0))</f>
        <v>#DIV/0!</v>
      </c>
      <c r="U539" s="55">
        <f>INDEX('Antigo 2020 2'!P$5:P$857,MATCH($A539,('Atual 2021 1'!$Z$5:$Z$857),0))</f>
        <v>5.1846579974114317E-4</v>
      </c>
    </row>
    <row r="540" spans="1:21">
      <c r="A540" s="16">
        <v>537</v>
      </c>
      <c r="B540" s="51">
        <f>INDEX('Atual 2021 1'!X$5:X$857,MATCH($A540,('Atual 2021 1'!$Z$5:$Z$857),0))</f>
        <v>0</v>
      </c>
      <c r="C540" s="57" t="str">
        <f>INDEX('Atual 2021 1'!A$5:A$857,MATCH($A540,('Atual 2021 1'!$Z$5:$Z$857),0))</f>
        <v>Orizânia</v>
      </c>
      <c r="D540" s="50">
        <f>INDEX('Atual 2021 1'!H$5:H$857,MATCH($A540,('Atual 2021 1'!$Z$5:$Z$857),0))</f>
        <v>1485</v>
      </c>
      <c r="E540" s="54">
        <f>INDEX('Antigo 2020 2'!H$5:H$857,MATCH($A540,('Atual 2021 1'!$Z$5:$Z$857),0))</f>
        <v>1485</v>
      </c>
      <c r="F540" s="50">
        <f>INDEX('Atual 2021 1'!I$5:I$857,MATCH($A540,('Atual 2021 1'!$Z$5:$Z$857),0))</f>
        <v>158</v>
      </c>
      <c r="G540" s="54">
        <f>INDEX('Antigo 2020 2'!I$5:I$857,MATCH($A540,('Atual 2021 1'!$Z$5:$Z$857),0))</f>
        <v>111</v>
      </c>
      <c r="H540" s="50">
        <f>INDEX('Atual 2021 1'!J$5:J$857,MATCH($A540,('Atual 2021 1'!$Z$5:$Z$857),0))</f>
        <v>0</v>
      </c>
      <c r="I540" s="54">
        <f>INDEX('Antigo 2020 2'!J$5:J$857,MATCH($A540,('Atual 2021 1'!$Z$5:$Z$857),0))</f>
        <v>0</v>
      </c>
      <c r="J540" s="50">
        <f>INDEX('Atual 2021 1'!K$5:K$857,MATCH($A540,('Atual 2021 1'!$Z$5:$Z$857),0))</f>
        <v>80</v>
      </c>
      <c r="K540" s="54">
        <f>INDEX('Antigo 2020 2'!K$5:K$857,MATCH($A540,('Atual 2021 1'!$Z$5:$Z$857),0))</f>
        <v>380</v>
      </c>
      <c r="L540" s="50">
        <f>INDEX('Atual 2021 1'!L$5:L$857,MATCH($A540,('Atual 2021 1'!$Z$5:$Z$857),0))</f>
        <v>0</v>
      </c>
      <c r="M540" s="54">
        <f>INDEX('Antigo 2020 2'!L$5:L$857,MATCH($A540,('Atual 2021 1'!$Z$5:$Z$857),0))</f>
        <v>0</v>
      </c>
      <c r="N540" s="50">
        <f>INDEX('Atual 2021 1'!M$5:M$857,MATCH($A540,('Atual 2021 1'!$Z$5:$Z$857),0))</f>
        <v>0</v>
      </c>
      <c r="O540" s="54">
        <f>INDEX('Antigo 2020 2'!M$5:M$857,MATCH($A540,('Atual 2021 1'!$Z$5:$Z$857),0))</f>
        <v>0</v>
      </c>
      <c r="P540" s="50">
        <f>INDEX('Atual 2021 1'!N$5:N$857,MATCH($A540,('Atual 2021 1'!$Z$5:$Z$857),0))</f>
        <v>0</v>
      </c>
      <c r="Q540" s="54">
        <f>INDEX('Antigo 2020 2'!N$5:N$857,MATCH($A540,('Atual 2021 1'!$Z$5:$Z$857),0))</f>
        <v>0</v>
      </c>
      <c r="R540" s="50" t="str">
        <f>INDEX('Atual 2021 1'!O$5:O$857,MATCH($A540,('Atual 2021 1'!$Z$5:$Z$857),0))</f>
        <v>Não</v>
      </c>
      <c r="S540" s="54" t="str">
        <f>INDEX('Antigo 2020 2'!O$5:O$857,MATCH($A540,('Atual 2021 1'!$Z$5:$Z$857),0))</f>
        <v>Não</v>
      </c>
      <c r="T540" s="53" t="e">
        <f>INDEX('Atual 2021 1'!P$5:P$857,MATCH($A540,('Atual 2021 1'!$Z$5:$Z$857),0))</f>
        <v>#DIV/0!</v>
      </c>
      <c r="U540" s="55">
        <f>INDEX('Antigo 2020 2'!P$5:P$857,MATCH($A540,('Atual 2021 1'!$Z$5:$Z$857),0))</f>
        <v>8.0587699369122053E-4</v>
      </c>
    </row>
    <row r="541" spans="1:21">
      <c r="A541" s="16">
        <v>538</v>
      </c>
      <c r="B541" s="51">
        <f>INDEX('Atual 2021 1'!X$5:X$857,MATCH($A541,('Atual 2021 1'!$Z$5:$Z$857),0))</f>
        <v>0</v>
      </c>
      <c r="C541" s="57" t="str">
        <f>INDEX('Atual 2021 1'!A$5:A$857,MATCH($A541,('Atual 2021 1'!$Z$5:$Z$857),0))</f>
        <v>Ouro Branco</v>
      </c>
      <c r="D541" s="50">
        <f>INDEX('Atual 2021 1'!H$5:H$857,MATCH($A541,('Atual 2021 1'!$Z$5:$Z$857),0))</f>
        <v>320</v>
      </c>
      <c r="E541" s="54">
        <f>INDEX('Antigo 2020 2'!H$5:H$857,MATCH($A541,('Atual 2021 1'!$Z$5:$Z$857),0))</f>
        <v>320</v>
      </c>
      <c r="F541" s="50">
        <f>INDEX('Atual 2021 1'!I$5:I$857,MATCH($A541,('Atual 2021 1'!$Z$5:$Z$857),0))</f>
        <v>130</v>
      </c>
      <c r="G541" s="54">
        <f>INDEX('Antigo 2020 2'!I$5:I$857,MATCH($A541,('Atual 2021 1'!$Z$5:$Z$857),0))</f>
        <v>174</v>
      </c>
      <c r="H541" s="50">
        <f>INDEX('Atual 2021 1'!J$5:J$857,MATCH($A541,('Atual 2021 1'!$Z$5:$Z$857),0))</f>
        <v>0</v>
      </c>
      <c r="I541" s="54">
        <f>INDEX('Antigo 2020 2'!J$5:J$857,MATCH($A541,('Atual 2021 1'!$Z$5:$Z$857),0))</f>
        <v>0</v>
      </c>
      <c r="J541" s="50">
        <f>INDEX('Atual 2021 1'!K$5:K$857,MATCH($A541,('Atual 2021 1'!$Z$5:$Z$857),0))</f>
        <v>36</v>
      </c>
      <c r="K541" s="54">
        <f>INDEX('Antigo 2020 2'!K$5:K$857,MATCH($A541,('Atual 2021 1'!$Z$5:$Z$857),0))</f>
        <v>146</v>
      </c>
      <c r="L541" s="50">
        <f>INDEX('Atual 2021 1'!L$5:L$857,MATCH($A541,('Atual 2021 1'!$Z$5:$Z$857),0))</f>
        <v>0</v>
      </c>
      <c r="M541" s="54">
        <f>INDEX('Antigo 2020 2'!L$5:L$857,MATCH($A541,('Atual 2021 1'!$Z$5:$Z$857),0))</f>
        <v>0</v>
      </c>
      <c r="N541" s="50">
        <f>INDEX('Atual 2021 1'!M$5:M$857,MATCH($A541,('Atual 2021 1'!$Z$5:$Z$857),0))</f>
        <v>0</v>
      </c>
      <c r="O541" s="54">
        <f>INDEX('Antigo 2020 2'!M$5:M$857,MATCH($A541,('Atual 2021 1'!$Z$5:$Z$857),0))</f>
        <v>0</v>
      </c>
      <c r="P541" s="50">
        <f>INDEX('Atual 2021 1'!N$5:N$857,MATCH($A541,('Atual 2021 1'!$Z$5:$Z$857),0))</f>
        <v>12</v>
      </c>
      <c r="Q541" s="54">
        <f>INDEX('Antigo 2020 2'!N$5:N$857,MATCH($A541,('Atual 2021 1'!$Z$5:$Z$857),0))</f>
        <v>12</v>
      </c>
      <c r="R541" s="50" t="str">
        <f>INDEX('Atual 2021 1'!O$5:O$857,MATCH($A541,('Atual 2021 1'!$Z$5:$Z$857),0))</f>
        <v>Não</v>
      </c>
      <c r="S541" s="54" t="str">
        <f>INDEX('Antigo 2020 2'!O$5:O$857,MATCH($A541,('Atual 2021 1'!$Z$5:$Z$857),0))</f>
        <v>Não</v>
      </c>
      <c r="T541" s="53" t="e">
        <f>INDEX('Atual 2021 1'!P$5:P$857,MATCH($A541,('Atual 2021 1'!$Z$5:$Z$857),0))</f>
        <v>#DIV/0!</v>
      </c>
      <c r="U541" s="55">
        <f>INDEX('Antigo 2020 2'!P$5:P$857,MATCH($A541,('Atual 2021 1'!$Z$5:$Z$857),0))</f>
        <v>2.4242880264568298E-4</v>
      </c>
    </row>
    <row r="542" spans="1:21">
      <c r="A542" s="16">
        <v>539</v>
      </c>
      <c r="B542" s="51">
        <f>INDEX('Atual 2021 1'!X$5:X$857,MATCH($A542,('Atual 2021 1'!$Z$5:$Z$857),0))</f>
        <v>0</v>
      </c>
      <c r="C542" s="57" t="str">
        <f>INDEX('Atual 2021 1'!A$5:A$857,MATCH($A542,('Atual 2021 1'!$Z$5:$Z$857),0))</f>
        <v>Ouro Fino</v>
      </c>
      <c r="D542" s="50">
        <f>INDEX('Atual 2021 1'!H$5:H$857,MATCH($A542,('Atual 2021 1'!$Z$5:$Z$857),0))</f>
        <v>1520</v>
      </c>
      <c r="E542" s="54">
        <f>INDEX('Antigo 2020 2'!H$5:H$857,MATCH($A542,('Atual 2021 1'!$Z$5:$Z$857),0))</f>
        <v>1510</v>
      </c>
      <c r="F542" s="50">
        <f>INDEX('Atual 2021 1'!I$5:I$857,MATCH($A542,('Atual 2021 1'!$Z$5:$Z$857),0))</f>
        <v>93</v>
      </c>
      <c r="G542" s="54">
        <f>INDEX('Antigo 2020 2'!I$5:I$857,MATCH($A542,('Atual 2021 1'!$Z$5:$Z$857),0))</f>
        <v>328</v>
      </c>
      <c r="H542" s="50">
        <f>INDEX('Atual 2021 1'!J$5:J$857,MATCH($A542,('Atual 2021 1'!$Z$5:$Z$857),0))</f>
        <v>0</v>
      </c>
      <c r="I542" s="54">
        <f>INDEX('Antigo 2020 2'!J$5:J$857,MATCH($A542,('Atual 2021 1'!$Z$5:$Z$857),0))</f>
        <v>0</v>
      </c>
      <c r="J542" s="50">
        <f>INDEX('Atual 2021 1'!K$5:K$857,MATCH($A542,('Atual 2021 1'!$Z$5:$Z$857),0))</f>
        <v>0</v>
      </c>
      <c r="K542" s="54">
        <f>INDEX('Antigo 2020 2'!K$5:K$857,MATCH($A542,('Atual 2021 1'!$Z$5:$Z$857),0))</f>
        <v>0</v>
      </c>
      <c r="L542" s="50">
        <f>INDEX('Atual 2021 1'!L$5:L$857,MATCH($A542,('Atual 2021 1'!$Z$5:$Z$857),0))</f>
        <v>0</v>
      </c>
      <c r="M542" s="54">
        <f>INDEX('Antigo 2020 2'!L$5:L$857,MATCH($A542,('Atual 2021 1'!$Z$5:$Z$857),0))</f>
        <v>0</v>
      </c>
      <c r="N542" s="50">
        <f>INDEX('Atual 2021 1'!M$5:M$857,MATCH($A542,('Atual 2021 1'!$Z$5:$Z$857),0))</f>
        <v>0</v>
      </c>
      <c r="O542" s="54">
        <f>INDEX('Antigo 2020 2'!M$5:M$857,MATCH($A542,('Atual 2021 1'!$Z$5:$Z$857),0))</f>
        <v>0</v>
      </c>
      <c r="P542" s="50">
        <f>INDEX('Atual 2021 1'!N$5:N$857,MATCH($A542,('Atual 2021 1'!$Z$5:$Z$857),0))</f>
        <v>10</v>
      </c>
      <c r="Q542" s="54">
        <f>INDEX('Antigo 2020 2'!N$5:N$857,MATCH($A542,('Atual 2021 1'!$Z$5:$Z$857),0))</f>
        <v>6</v>
      </c>
      <c r="R542" s="50" t="str">
        <f>INDEX('Atual 2021 1'!O$5:O$857,MATCH($A542,('Atual 2021 1'!$Z$5:$Z$857),0))</f>
        <v>Não</v>
      </c>
      <c r="S542" s="54" t="str">
        <f>INDEX('Antigo 2020 2'!O$5:O$857,MATCH($A542,('Atual 2021 1'!$Z$5:$Z$857),0))</f>
        <v>Não</v>
      </c>
      <c r="T542" s="53" t="e">
        <f>INDEX('Atual 2021 1'!P$5:P$857,MATCH($A542,('Atual 2021 1'!$Z$5:$Z$857),0))</f>
        <v>#DIV/0!</v>
      </c>
      <c r="U542" s="55">
        <f>INDEX('Antigo 2020 2'!P$5:P$857,MATCH($A542,('Atual 2021 1'!$Z$5:$Z$857),0))</f>
        <v>9.5615680362965154E-4</v>
      </c>
    </row>
    <row r="543" spans="1:21">
      <c r="A543" s="16">
        <v>540</v>
      </c>
      <c r="B543" s="51">
        <f>INDEX('Atual 2021 1'!X$5:X$857,MATCH($A543,('Atual 2021 1'!$Z$5:$Z$857),0))</f>
        <v>0</v>
      </c>
      <c r="C543" s="57" t="str">
        <f>INDEX('Atual 2021 1'!A$5:A$857,MATCH($A543,('Atual 2021 1'!$Z$5:$Z$857),0))</f>
        <v>Ouro Preto</v>
      </c>
      <c r="D543" s="50">
        <f>INDEX('Atual 2021 1'!H$5:H$857,MATCH($A543,('Atual 2021 1'!$Z$5:$Z$857),0))</f>
        <v>801</v>
      </c>
      <c r="E543" s="54">
        <f>INDEX('Antigo 2020 2'!H$5:H$857,MATCH($A543,('Atual 2021 1'!$Z$5:$Z$857),0))</f>
        <v>801</v>
      </c>
      <c r="F543" s="50">
        <f>INDEX('Atual 2021 1'!I$5:I$857,MATCH($A543,('Atual 2021 1'!$Z$5:$Z$857),0))</f>
        <v>94</v>
      </c>
      <c r="G543" s="54">
        <f>INDEX('Antigo 2020 2'!I$5:I$857,MATCH($A543,('Atual 2021 1'!$Z$5:$Z$857),0))</f>
        <v>118</v>
      </c>
      <c r="H543" s="50">
        <f>INDEX('Atual 2021 1'!J$5:J$857,MATCH($A543,('Atual 2021 1'!$Z$5:$Z$857),0))</f>
        <v>0</v>
      </c>
      <c r="I543" s="54">
        <f>INDEX('Antigo 2020 2'!J$5:J$857,MATCH($A543,('Atual 2021 1'!$Z$5:$Z$857),0))</f>
        <v>0</v>
      </c>
      <c r="J543" s="50">
        <f>INDEX('Atual 2021 1'!K$5:K$857,MATCH($A543,('Atual 2021 1'!$Z$5:$Z$857),0))</f>
        <v>82</v>
      </c>
      <c r="K543" s="54">
        <f>INDEX('Antigo 2020 2'!K$5:K$857,MATCH($A543,('Atual 2021 1'!$Z$5:$Z$857),0))</f>
        <v>111</v>
      </c>
      <c r="L543" s="50">
        <f>INDEX('Atual 2021 1'!L$5:L$857,MATCH($A543,('Atual 2021 1'!$Z$5:$Z$857),0))</f>
        <v>0</v>
      </c>
      <c r="M543" s="54">
        <f>INDEX('Antigo 2020 2'!L$5:L$857,MATCH($A543,('Atual 2021 1'!$Z$5:$Z$857),0))</f>
        <v>0</v>
      </c>
      <c r="N543" s="50">
        <f>INDEX('Atual 2021 1'!M$5:M$857,MATCH($A543,('Atual 2021 1'!$Z$5:$Z$857),0))</f>
        <v>0</v>
      </c>
      <c r="O543" s="54">
        <f>INDEX('Antigo 2020 2'!M$5:M$857,MATCH($A543,('Atual 2021 1'!$Z$5:$Z$857),0))</f>
        <v>0</v>
      </c>
      <c r="P543" s="50">
        <f>INDEX('Atual 2021 1'!N$5:N$857,MATCH($A543,('Atual 2021 1'!$Z$5:$Z$857),0))</f>
        <v>50</v>
      </c>
      <c r="Q543" s="54">
        <f>INDEX('Antigo 2020 2'!N$5:N$857,MATCH($A543,('Atual 2021 1'!$Z$5:$Z$857),0))</f>
        <v>64</v>
      </c>
      <c r="R543" s="50" t="str">
        <f>INDEX('Atual 2021 1'!O$5:O$857,MATCH($A543,('Atual 2021 1'!$Z$5:$Z$857),0))</f>
        <v>Não</v>
      </c>
      <c r="S543" s="54" t="str">
        <f>INDEX('Antigo 2020 2'!O$5:O$857,MATCH($A543,('Atual 2021 1'!$Z$5:$Z$857),0))</f>
        <v>Sim</v>
      </c>
      <c r="T543" s="53" t="e">
        <f>INDEX('Atual 2021 1'!P$5:P$857,MATCH($A543,('Atual 2021 1'!$Z$5:$Z$857),0))</f>
        <v>#DIV/0!</v>
      </c>
      <c r="U543" s="55">
        <f>INDEX('Antigo 2020 2'!P$5:P$857,MATCH($A543,('Atual 2021 1'!$Z$5:$Z$857),0))</f>
        <v>4.9267211076719705E-4</v>
      </c>
    </row>
    <row r="544" spans="1:21">
      <c r="A544" s="16">
        <v>541</v>
      </c>
      <c r="B544" s="51">
        <f>INDEX('Atual 2021 1'!X$5:X$857,MATCH($A544,('Atual 2021 1'!$Z$5:$Z$857),0))</f>
        <v>0</v>
      </c>
      <c r="C544" s="57" t="str">
        <f>INDEX('Atual 2021 1'!A$5:A$857,MATCH($A544,('Atual 2021 1'!$Z$5:$Z$857),0))</f>
        <v>Ouro Verde de Minas</v>
      </c>
      <c r="D544" s="50">
        <f>INDEX('Atual 2021 1'!H$5:H$857,MATCH($A544,('Atual 2021 1'!$Z$5:$Z$857),0))</f>
        <v>1200</v>
      </c>
      <c r="E544" s="54">
        <f>INDEX('Antigo 2020 2'!H$5:H$857,MATCH($A544,('Atual 2021 1'!$Z$5:$Z$857),0))</f>
        <v>1200</v>
      </c>
      <c r="F544" s="50">
        <f>INDEX('Atual 2021 1'!I$5:I$857,MATCH($A544,('Atual 2021 1'!$Z$5:$Z$857),0))</f>
        <v>243</v>
      </c>
      <c r="G544" s="54">
        <f>INDEX('Antigo 2020 2'!I$5:I$857,MATCH($A544,('Atual 2021 1'!$Z$5:$Z$857),0))</f>
        <v>670</v>
      </c>
      <c r="H544" s="50">
        <f>INDEX('Atual 2021 1'!J$5:J$857,MATCH($A544,('Atual 2021 1'!$Z$5:$Z$857),0))</f>
        <v>350</v>
      </c>
      <c r="I544" s="54">
        <f>INDEX('Antigo 2020 2'!J$5:J$857,MATCH($A544,('Atual 2021 1'!$Z$5:$Z$857),0))</f>
        <v>0</v>
      </c>
      <c r="J544" s="50">
        <f>INDEX('Atual 2021 1'!K$5:K$857,MATCH($A544,('Atual 2021 1'!$Z$5:$Z$857),0))</f>
        <v>150</v>
      </c>
      <c r="K544" s="54">
        <f>INDEX('Antigo 2020 2'!K$5:K$857,MATCH($A544,('Atual 2021 1'!$Z$5:$Z$857),0))</f>
        <v>350</v>
      </c>
      <c r="L544" s="50">
        <f>INDEX('Atual 2021 1'!L$5:L$857,MATCH($A544,('Atual 2021 1'!$Z$5:$Z$857),0))</f>
        <v>0</v>
      </c>
      <c r="M544" s="54">
        <f>INDEX('Antigo 2020 2'!L$5:L$857,MATCH($A544,('Atual 2021 1'!$Z$5:$Z$857),0))</f>
        <v>0</v>
      </c>
      <c r="N544" s="50">
        <f>INDEX('Atual 2021 1'!M$5:M$857,MATCH($A544,('Atual 2021 1'!$Z$5:$Z$857),0))</f>
        <v>15</v>
      </c>
      <c r="O544" s="54">
        <f>INDEX('Antigo 2020 2'!M$5:M$857,MATCH($A544,('Atual 2021 1'!$Z$5:$Z$857),0))</f>
        <v>0</v>
      </c>
      <c r="P544" s="50">
        <f>INDEX('Atual 2021 1'!N$5:N$857,MATCH($A544,('Atual 2021 1'!$Z$5:$Z$857),0))</f>
        <v>200</v>
      </c>
      <c r="Q544" s="54">
        <f>INDEX('Antigo 2020 2'!N$5:N$857,MATCH($A544,('Atual 2021 1'!$Z$5:$Z$857),0))</f>
        <v>250</v>
      </c>
      <c r="R544" s="50" t="str">
        <f>INDEX('Atual 2021 1'!O$5:O$857,MATCH($A544,('Atual 2021 1'!$Z$5:$Z$857),0))</f>
        <v>Sim</v>
      </c>
      <c r="S544" s="54" t="str">
        <f>INDEX('Antigo 2020 2'!O$5:O$857,MATCH($A544,('Atual 2021 1'!$Z$5:$Z$857),0))</f>
        <v>Sim</v>
      </c>
      <c r="T544" s="53" t="e">
        <f>INDEX('Atual 2021 1'!P$5:P$857,MATCH($A544,('Atual 2021 1'!$Z$5:$Z$857),0))</f>
        <v>#DIV/0!</v>
      </c>
      <c r="U544" s="55">
        <f>INDEX('Antigo 2020 2'!P$5:P$857,MATCH($A544,('Atual 2021 1'!$Z$5:$Z$857),0))</f>
        <v>1.2509196626489074E-3</v>
      </c>
    </row>
    <row r="545" spans="1:21">
      <c r="A545" s="16">
        <v>542</v>
      </c>
      <c r="B545" s="51">
        <f>INDEX('Atual 2021 1'!X$5:X$857,MATCH($A545,('Atual 2021 1'!$Z$5:$Z$857),0))</f>
        <v>0</v>
      </c>
      <c r="C545" s="57" t="str">
        <f>INDEX('Atual 2021 1'!A$5:A$857,MATCH($A545,('Atual 2021 1'!$Z$5:$Z$857),0))</f>
        <v>Padre Carvalho</v>
      </c>
      <c r="D545" s="50">
        <f>INDEX('Atual 2021 1'!H$5:H$857,MATCH($A545,('Atual 2021 1'!$Z$5:$Z$857),0))</f>
        <v>1400</v>
      </c>
      <c r="E545" s="54">
        <f>INDEX('Antigo 2020 2'!H$5:H$857,MATCH($A545,('Atual 2021 1'!$Z$5:$Z$857),0))</f>
        <v>1400</v>
      </c>
      <c r="F545" s="50">
        <f>INDEX('Atual 2021 1'!I$5:I$857,MATCH($A545,('Atual 2021 1'!$Z$5:$Z$857),0))</f>
        <v>284</v>
      </c>
      <c r="G545" s="54">
        <f>INDEX('Antigo 2020 2'!I$5:I$857,MATCH($A545,('Atual 2021 1'!$Z$5:$Z$857),0))</f>
        <v>620</v>
      </c>
      <c r="H545" s="50">
        <f>INDEX('Atual 2021 1'!J$5:J$857,MATCH($A545,('Atual 2021 1'!$Z$5:$Z$857),0))</f>
        <v>0</v>
      </c>
      <c r="I545" s="54">
        <f>INDEX('Antigo 2020 2'!J$5:J$857,MATCH($A545,('Atual 2021 1'!$Z$5:$Z$857),0))</f>
        <v>0</v>
      </c>
      <c r="J545" s="50">
        <f>INDEX('Atual 2021 1'!K$5:K$857,MATCH($A545,('Atual 2021 1'!$Z$5:$Z$857),0))</f>
        <v>80</v>
      </c>
      <c r="K545" s="54">
        <f>INDEX('Antigo 2020 2'!K$5:K$857,MATCH($A545,('Atual 2021 1'!$Z$5:$Z$857),0))</f>
        <v>280</v>
      </c>
      <c r="L545" s="50">
        <f>INDEX('Atual 2021 1'!L$5:L$857,MATCH($A545,('Atual 2021 1'!$Z$5:$Z$857),0))</f>
        <v>40</v>
      </c>
      <c r="M545" s="54">
        <f>INDEX('Antigo 2020 2'!L$5:L$857,MATCH($A545,('Atual 2021 1'!$Z$5:$Z$857),0))</f>
        <v>0</v>
      </c>
      <c r="N545" s="50">
        <f>INDEX('Atual 2021 1'!M$5:M$857,MATCH($A545,('Atual 2021 1'!$Z$5:$Z$857),0))</f>
        <v>2</v>
      </c>
      <c r="O545" s="54">
        <f>INDEX('Antigo 2020 2'!M$5:M$857,MATCH($A545,('Atual 2021 1'!$Z$5:$Z$857),0))</f>
        <v>4</v>
      </c>
      <c r="P545" s="50">
        <f>INDEX('Atual 2021 1'!N$5:N$857,MATCH($A545,('Atual 2021 1'!$Z$5:$Z$857),0))</f>
        <v>45</v>
      </c>
      <c r="Q545" s="54">
        <f>INDEX('Antigo 2020 2'!N$5:N$857,MATCH($A545,('Atual 2021 1'!$Z$5:$Z$857),0))</f>
        <v>160</v>
      </c>
      <c r="R545" s="50" t="str">
        <f>INDEX('Atual 2021 1'!O$5:O$857,MATCH($A545,('Atual 2021 1'!$Z$5:$Z$857),0))</f>
        <v>Sim</v>
      </c>
      <c r="S545" s="54" t="str">
        <f>INDEX('Antigo 2020 2'!O$5:O$857,MATCH($A545,('Atual 2021 1'!$Z$5:$Z$857),0))</f>
        <v>Sim</v>
      </c>
      <c r="T545" s="53" t="e">
        <f>INDEX('Atual 2021 1'!P$5:P$857,MATCH($A545,('Atual 2021 1'!$Z$5:$Z$857),0))</f>
        <v>#DIV/0!</v>
      </c>
      <c r="U545" s="55">
        <f>INDEX('Antigo 2020 2'!P$5:P$857,MATCH($A545,('Atual 2021 1'!$Z$5:$Z$857),0))</f>
        <v>1.2941885021349948E-3</v>
      </c>
    </row>
    <row r="546" spans="1:21">
      <c r="A546" s="16">
        <v>543</v>
      </c>
      <c r="B546" s="51">
        <f>INDEX('Atual 2021 1'!X$5:X$857,MATCH($A546,('Atual 2021 1'!$Z$5:$Z$857),0))</f>
        <v>0</v>
      </c>
      <c r="C546" s="57" t="str">
        <f>INDEX('Atual 2021 1'!A$5:A$857,MATCH($A546,('Atual 2021 1'!$Z$5:$Z$857),0))</f>
        <v>Padre Paraíso</v>
      </c>
      <c r="D546" s="50">
        <f>INDEX('Atual 2021 1'!H$5:H$857,MATCH($A546,('Atual 2021 1'!$Z$5:$Z$857),0))</f>
        <v>2100</v>
      </c>
      <c r="E546" s="54">
        <f>INDEX('Antigo 2020 2'!H$5:H$857,MATCH($A546,('Atual 2021 1'!$Z$5:$Z$857),0))</f>
        <v>2100</v>
      </c>
      <c r="F546" s="50">
        <f>INDEX('Atual 2021 1'!I$5:I$857,MATCH($A546,('Atual 2021 1'!$Z$5:$Z$857),0))</f>
        <v>121</v>
      </c>
      <c r="G546" s="54">
        <f>INDEX('Antigo 2020 2'!I$5:I$857,MATCH($A546,('Atual 2021 1'!$Z$5:$Z$857),0))</f>
        <v>303</v>
      </c>
      <c r="H546" s="50">
        <f>INDEX('Atual 2021 1'!J$5:J$857,MATCH($A546,('Atual 2021 1'!$Z$5:$Z$857),0))</f>
        <v>0</v>
      </c>
      <c r="I546" s="54">
        <f>INDEX('Antigo 2020 2'!J$5:J$857,MATCH($A546,('Atual 2021 1'!$Z$5:$Z$857),0))</f>
        <v>0</v>
      </c>
      <c r="J546" s="50">
        <f>INDEX('Atual 2021 1'!K$5:K$857,MATCH($A546,('Atual 2021 1'!$Z$5:$Z$857),0))</f>
        <v>158</v>
      </c>
      <c r="K546" s="54">
        <f>INDEX('Antigo 2020 2'!K$5:K$857,MATCH($A546,('Atual 2021 1'!$Z$5:$Z$857),0))</f>
        <v>374</v>
      </c>
      <c r="L546" s="50">
        <f>INDEX('Atual 2021 1'!L$5:L$857,MATCH($A546,('Atual 2021 1'!$Z$5:$Z$857),0))</f>
        <v>600</v>
      </c>
      <c r="M546" s="54">
        <f>INDEX('Antigo 2020 2'!L$5:L$857,MATCH($A546,('Atual 2021 1'!$Z$5:$Z$857),0))</f>
        <v>1650</v>
      </c>
      <c r="N546" s="50">
        <f>INDEX('Atual 2021 1'!M$5:M$857,MATCH($A546,('Atual 2021 1'!$Z$5:$Z$857),0))</f>
        <v>0</v>
      </c>
      <c r="O546" s="54">
        <f>INDEX('Antigo 2020 2'!M$5:M$857,MATCH($A546,('Atual 2021 1'!$Z$5:$Z$857),0))</f>
        <v>14</v>
      </c>
      <c r="P546" s="50">
        <f>INDEX('Atual 2021 1'!N$5:N$857,MATCH($A546,('Atual 2021 1'!$Z$5:$Z$857),0))</f>
        <v>360</v>
      </c>
      <c r="Q546" s="54">
        <f>INDEX('Antigo 2020 2'!N$5:N$857,MATCH($A546,('Atual 2021 1'!$Z$5:$Z$857),0))</f>
        <v>511</v>
      </c>
      <c r="R546" s="50" t="str">
        <f>INDEX('Atual 2021 1'!O$5:O$857,MATCH($A546,('Atual 2021 1'!$Z$5:$Z$857),0))</f>
        <v>Sim</v>
      </c>
      <c r="S546" s="54" t="str">
        <f>INDEX('Antigo 2020 2'!O$5:O$857,MATCH($A546,('Atual 2021 1'!$Z$5:$Z$857),0))</f>
        <v>Sim</v>
      </c>
      <c r="T546" s="53" t="e">
        <f>INDEX('Atual 2021 1'!P$5:P$857,MATCH($A546,('Atual 2021 1'!$Z$5:$Z$857),0))</f>
        <v>#DIV/0!</v>
      </c>
      <c r="U546" s="55">
        <f>INDEX('Antigo 2020 2'!P$5:P$857,MATCH($A546,('Atual 2021 1'!$Z$5:$Z$857),0))</f>
        <v>1.760578687141204E-3</v>
      </c>
    </row>
    <row r="547" spans="1:21">
      <c r="A547" s="16">
        <v>544</v>
      </c>
      <c r="B547" s="51">
        <f>INDEX('Atual 2021 1'!X$5:X$857,MATCH($A547,('Atual 2021 1'!$Z$5:$Z$857),0))</f>
        <v>0</v>
      </c>
      <c r="C547" s="57" t="str">
        <f>INDEX('Atual 2021 1'!A$5:A$857,MATCH($A547,('Atual 2021 1'!$Z$5:$Z$857),0))</f>
        <v>Pai Pedro</v>
      </c>
      <c r="D547" s="50">
        <f>INDEX('Atual 2021 1'!H$5:H$857,MATCH($A547,('Atual 2021 1'!$Z$5:$Z$857),0))</f>
        <v>1752</v>
      </c>
      <c r="E547" s="54">
        <f>INDEX('Antigo 2020 2'!H$5:H$857,MATCH($A547,('Atual 2021 1'!$Z$5:$Z$857),0))</f>
        <v>2899</v>
      </c>
      <c r="F547" s="50">
        <f>INDEX('Atual 2021 1'!I$5:I$857,MATCH($A547,('Atual 2021 1'!$Z$5:$Z$857),0))</f>
        <v>317</v>
      </c>
      <c r="G547" s="54">
        <f>INDEX('Antigo 2020 2'!I$5:I$857,MATCH($A547,('Atual 2021 1'!$Z$5:$Z$857),0))</f>
        <v>552</v>
      </c>
      <c r="H547" s="50">
        <f>INDEX('Atual 2021 1'!J$5:J$857,MATCH($A547,('Atual 2021 1'!$Z$5:$Z$857),0))</f>
        <v>0</v>
      </c>
      <c r="I547" s="54">
        <f>INDEX('Antigo 2020 2'!J$5:J$857,MATCH($A547,('Atual 2021 1'!$Z$5:$Z$857),0))</f>
        <v>0</v>
      </c>
      <c r="J547" s="50">
        <f>INDEX('Atual 2021 1'!K$5:K$857,MATCH($A547,('Atual 2021 1'!$Z$5:$Z$857),0))</f>
        <v>60</v>
      </c>
      <c r="K547" s="54">
        <f>INDEX('Antigo 2020 2'!K$5:K$857,MATCH($A547,('Atual 2021 1'!$Z$5:$Z$857),0))</f>
        <v>900</v>
      </c>
      <c r="L547" s="50">
        <f>INDEX('Atual 2021 1'!L$5:L$857,MATCH($A547,('Atual 2021 1'!$Z$5:$Z$857),0))</f>
        <v>0</v>
      </c>
      <c r="M547" s="54">
        <f>INDEX('Antigo 2020 2'!L$5:L$857,MATCH($A547,('Atual 2021 1'!$Z$5:$Z$857),0))</f>
        <v>0</v>
      </c>
      <c r="N547" s="50">
        <f>INDEX('Atual 2021 1'!M$5:M$857,MATCH($A547,('Atual 2021 1'!$Z$5:$Z$857),0))</f>
        <v>0</v>
      </c>
      <c r="O547" s="54">
        <f>INDEX('Antigo 2020 2'!M$5:M$857,MATCH($A547,('Atual 2021 1'!$Z$5:$Z$857),0))</f>
        <v>0</v>
      </c>
      <c r="P547" s="50">
        <f>INDEX('Atual 2021 1'!N$5:N$857,MATCH($A547,('Atual 2021 1'!$Z$5:$Z$857),0))</f>
        <v>22</v>
      </c>
      <c r="Q547" s="54">
        <f>INDEX('Antigo 2020 2'!N$5:N$857,MATCH($A547,('Atual 2021 1'!$Z$5:$Z$857),0))</f>
        <v>22</v>
      </c>
      <c r="R547" s="50" t="str">
        <f>INDEX('Atual 2021 1'!O$5:O$857,MATCH($A547,('Atual 2021 1'!$Z$5:$Z$857),0))</f>
        <v>Sim</v>
      </c>
      <c r="S547" s="54" t="str">
        <f>INDEX('Antigo 2020 2'!O$5:O$857,MATCH($A547,('Atual 2021 1'!$Z$5:$Z$857),0))</f>
        <v>Sim</v>
      </c>
      <c r="T547" s="53" t="e">
        <f>INDEX('Atual 2021 1'!P$5:P$857,MATCH($A547,('Atual 2021 1'!$Z$5:$Z$857),0))</f>
        <v>#DIV/0!</v>
      </c>
      <c r="U547" s="55">
        <f>INDEX('Antigo 2020 2'!P$5:P$857,MATCH($A547,('Atual 2021 1'!$Z$5:$Z$857),0))</f>
        <v>2.35837138919865E-3</v>
      </c>
    </row>
    <row r="548" spans="1:21">
      <c r="A548" s="16">
        <v>545</v>
      </c>
      <c r="B548" s="51">
        <f>INDEX('Atual 2021 1'!X$5:X$857,MATCH($A548,('Atual 2021 1'!$Z$5:$Z$857),0))</f>
        <v>0</v>
      </c>
      <c r="C548" s="57" t="str">
        <f>INDEX('Atual 2021 1'!A$5:A$857,MATCH($A548,('Atual 2021 1'!$Z$5:$Z$857),0))</f>
        <v>Paineiras</v>
      </c>
      <c r="D548" s="50">
        <f>INDEX('Atual 2021 1'!H$5:H$857,MATCH($A548,('Atual 2021 1'!$Z$5:$Z$857),0))</f>
        <v>460</v>
      </c>
      <c r="E548" s="54">
        <f>INDEX('Antigo 2020 2'!H$5:H$857,MATCH($A548,('Atual 2021 1'!$Z$5:$Z$857),0))</f>
        <v>460</v>
      </c>
      <c r="F548" s="50">
        <f>INDEX('Atual 2021 1'!I$5:I$857,MATCH($A548,('Atual 2021 1'!$Z$5:$Z$857),0))</f>
        <v>130</v>
      </c>
      <c r="G548" s="54">
        <f>INDEX('Antigo 2020 2'!I$5:I$857,MATCH($A548,('Atual 2021 1'!$Z$5:$Z$857),0))</f>
        <v>250</v>
      </c>
      <c r="H548" s="50">
        <f>INDEX('Atual 2021 1'!J$5:J$857,MATCH($A548,('Atual 2021 1'!$Z$5:$Z$857),0))</f>
        <v>0</v>
      </c>
      <c r="I548" s="54">
        <f>INDEX('Antigo 2020 2'!J$5:J$857,MATCH($A548,('Atual 2021 1'!$Z$5:$Z$857),0))</f>
        <v>0</v>
      </c>
      <c r="J548" s="50">
        <f>INDEX('Atual 2021 1'!K$5:K$857,MATCH($A548,('Atual 2021 1'!$Z$5:$Z$857),0))</f>
        <v>97</v>
      </c>
      <c r="K548" s="54">
        <f>INDEX('Antigo 2020 2'!K$5:K$857,MATCH($A548,('Atual 2021 1'!$Z$5:$Z$857),0))</f>
        <v>92</v>
      </c>
      <c r="L548" s="50">
        <f>INDEX('Atual 2021 1'!L$5:L$857,MATCH($A548,('Atual 2021 1'!$Z$5:$Z$857),0))</f>
        <v>0</v>
      </c>
      <c r="M548" s="54">
        <f>INDEX('Antigo 2020 2'!L$5:L$857,MATCH($A548,('Atual 2021 1'!$Z$5:$Z$857),0))</f>
        <v>0</v>
      </c>
      <c r="N548" s="50">
        <f>INDEX('Atual 2021 1'!M$5:M$857,MATCH($A548,('Atual 2021 1'!$Z$5:$Z$857),0))</f>
        <v>0</v>
      </c>
      <c r="O548" s="54">
        <f>INDEX('Antigo 2020 2'!M$5:M$857,MATCH($A548,('Atual 2021 1'!$Z$5:$Z$857),0))</f>
        <v>0</v>
      </c>
      <c r="P548" s="50">
        <f>INDEX('Atual 2021 1'!N$5:N$857,MATCH($A548,('Atual 2021 1'!$Z$5:$Z$857),0))</f>
        <v>0</v>
      </c>
      <c r="Q548" s="54">
        <f>INDEX('Antigo 2020 2'!N$5:N$857,MATCH($A548,('Atual 2021 1'!$Z$5:$Z$857),0))</f>
        <v>0</v>
      </c>
      <c r="R548" s="50" t="str">
        <f>INDEX('Atual 2021 1'!O$5:O$857,MATCH($A548,('Atual 2021 1'!$Z$5:$Z$857),0))</f>
        <v>Não</v>
      </c>
      <c r="S548" s="54" t="str">
        <f>INDEX('Antigo 2020 2'!O$5:O$857,MATCH($A548,('Atual 2021 1'!$Z$5:$Z$857),0))</f>
        <v>Não</v>
      </c>
      <c r="T548" s="53" t="e">
        <f>INDEX('Atual 2021 1'!P$5:P$857,MATCH($A548,('Atual 2021 1'!$Z$5:$Z$857),0))</f>
        <v>#DIV/0!</v>
      </c>
      <c r="U548" s="55">
        <f>INDEX('Antigo 2020 2'!P$5:P$857,MATCH($A548,('Atual 2021 1'!$Z$5:$Z$857),0))</f>
        <v>8.1699196201779093E-4</v>
      </c>
    </row>
    <row r="549" spans="1:21">
      <c r="A549" s="16">
        <v>546</v>
      </c>
      <c r="B549" s="51">
        <f>INDEX('Atual 2021 1'!X$5:X$857,MATCH($A549,('Atual 2021 1'!$Z$5:$Z$857),0))</f>
        <v>0</v>
      </c>
      <c r="C549" s="57" t="str">
        <f>INDEX('Atual 2021 1'!A$5:A$857,MATCH($A549,('Atual 2021 1'!$Z$5:$Z$857),0))</f>
        <v>Pains</v>
      </c>
      <c r="D549" s="50">
        <f>INDEX('Atual 2021 1'!H$5:H$857,MATCH($A549,('Atual 2021 1'!$Z$5:$Z$857),0))</f>
        <v>320</v>
      </c>
      <c r="E549" s="54">
        <f>INDEX('Antigo 2020 2'!H$5:H$857,MATCH($A549,('Atual 2021 1'!$Z$5:$Z$857),0))</f>
        <v>250</v>
      </c>
      <c r="F549" s="50">
        <f>INDEX('Atual 2021 1'!I$5:I$857,MATCH($A549,('Atual 2021 1'!$Z$5:$Z$857),0))</f>
        <v>118</v>
      </c>
      <c r="G549" s="54">
        <f>INDEX('Antigo 2020 2'!I$5:I$857,MATCH($A549,('Atual 2021 1'!$Z$5:$Z$857),0))</f>
        <v>197</v>
      </c>
      <c r="H549" s="50">
        <f>INDEX('Atual 2021 1'!J$5:J$857,MATCH($A549,('Atual 2021 1'!$Z$5:$Z$857),0))</f>
        <v>0</v>
      </c>
      <c r="I549" s="54">
        <f>INDEX('Antigo 2020 2'!J$5:J$857,MATCH($A549,('Atual 2021 1'!$Z$5:$Z$857),0))</f>
        <v>0</v>
      </c>
      <c r="J549" s="50">
        <f>INDEX('Atual 2021 1'!K$5:K$857,MATCH($A549,('Atual 2021 1'!$Z$5:$Z$857),0))</f>
        <v>250</v>
      </c>
      <c r="K549" s="54">
        <f>INDEX('Antigo 2020 2'!K$5:K$857,MATCH($A549,('Atual 2021 1'!$Z$5:$Z$857),0))</f>
        <v>240</v>
      </c>
      <c r="L549" s="50">
        <f>INDEX('Atual 2021 1'!L$5:L$857,MATCH($A549,('Atual 2021 1'!$Z$5:$Z$857),0))</f>
        <v>100</v>
      </c>
      <c r="M549" s="54">
        <f>INDEX('Antigo 2020 2'!L$5:L$857,MATCH($A549,('Atual 2021 1'!$Z$5:$Z$857),0))</f>
        <v>100</v>
      </c>
      <c r="N549" s="50">
        <f>INDEX('Atual 2021 1'!M$5:M$857,MATCH($A549,('Atual 2021 1'!$Z$5:$Z$857),0))</f>
        <v>0</v>
      </c>
      <c r="O549" s="54">
        <f>INDEX('Antigo 2020 2'!M$5:M$857,MATCH($A549,('Atual 2021 1'!$Z$5:$Z$857),0))</f>
        <v>0</v>
      </c>
      <c r="P549" s="50">
        <f>INDEX('Atual 2021 1'!N$5:N$857,MATCH($A549,('Atual 2021 1'!$Z$5:$Z$857),0))</f>
        <v>20</v>
      </c>
      <c r="Q549" s="54">
        <f>INDEX('Antigo 2020 2'!N$5:N$857,MATCH($A549,('Atual 2021 1'!$Z$5:$Z$857),0))</f>
        <v>10</v>
      </c>
      <c r="R549" s="50" t="str">
        <f>INDEX('Atual 2021 1'!O$5:O$857,MATCH($A549,('Atual 2021 1'!$Z$5:$Z$857),0))</f>
        <v>Sim</v>
      </c>
      <c r="S549" s="54" t="str">
        <f>INDEX('Antigo 2020 2'!O$5:O$857,MATCH($A549,('Atual 2021 1'!$Z$5:$Z$857),0))</f>
        <v>Sim</v>
      </c>
      <c r="T549" s="53" t="e">
        <f>INDEX('Atual 2021 1'!P$5:P$857,MATCH($A549,('Atual 2021 1'!$Z$5:$Z$857),0))</f>
        <v>#DIV/0!</v>
      </c>
      <c r="U549" s="55">
        <f>INDEX('Antigo 2020 2'!P$5:P$857,MATCH($A549,('Atual 2021 1'!$Z$5:$Z$857),0))</f>
        <v>8.6042669211622888E-4</v>
      </c>
    </row>
    <row r="550" spans="1:21">
      <c r="A550" s="16">
        <v>547</v>
      </c>
      <c r="B550" s="51">
        <f>INDEX('Atual 2021 1'!X$5:X$857,MATCH($A550,('Atual 2021 1'!$Z$5:$Z$857),0))</f>
        <v>0</v>
      </c>
      <c r="C550" s="57" t="str">
        <f>INDEX('Atual 2021 1'!A$5:A$857,MATCH($A550,('Atual 2021 1'!$Z$5:$Z$857),0))</f>
        <v>Paiva</v>
      </c>
      <c r="D550" s="50">
        <f>INDEX('Atual 2021 1'!H$5:H$857,MATCH($A550,('Atual 2021 1'!$Z$5:$Z$857),0))</f>
        <v>162</v>
      </c>
      <c r="E550" s="54">
        <f>INDEX('Antigo 2020 2'!H$5:H$857,MATCH($A550,('Atual 2021 1'!$Z$5:$Z$857),0))</f>
        <v>162</v>
      </c>
      <c r="F550" s="50">
        <f>INDEX('Atual 2021 1'!I$5:I$857,MATCH($A550,('Atual 2021 1'!$Z$5:$Z$857),0))</f>
        <v>61</v>
      </c>
      <c r="G550" s="54">
        <f>INDEX('Antigo 2020 2'!I$5:I$857,MATCH($A550,('Atual 2021 1'!$Z$5:$Z$857),0))</f>
        <v>59</v>
      </c>
      <c r="H550" s="50">
        <f>INDEX('Atual 2021 1'!J$5:J$857,MATCH($A550,('Atual 2021 1'!$Z$5:$Z$857),0))</f>
        <v>0</v>
      </c>
      <c r="I550" s="54">
        <f>INDEX('Antigo 2020 2'!J$5:J$857,MATCH($A550,('Atual 2021 1'!$Z$5:$Z$857),0))</f>
        <v>0</v>
      </c>
      <c r="J550" s="50">
        <f>INDEX('Atual 2021 1'!K$5:K$857,MATCH($A550,('Atual 2021 1'!$Z$5:$Z$857),0))</f>
        <v>40</v>
      </c>
      <c r="K550" s="54">
        <f>INDEX('Antigo 2020 2'!K$5:K$857,MATCH($A550,('Atual 2021 1'!$Z$5:$Z$857),0))</f>
        <v>48</v>
      </c>
      <c r="L550" s="50">
        <f>INDEX('Atual 2021 1'!L$5:L$857,MATCH($A550,('Atual 2021 1'!$Z$5:$Z$857),0))</f>
        <v>0</v>
      </c>
      <c r="M550" s="54">
        <f>INDEX('Antigo 2020 2'!L$5:L$857,MATCH($A550,('Atual 2021 1'!$Z$5:$Z$857),0))</f>
        <v>0</v>
      </c>
      <c r="N550" s="50">
        <f>INDEX('Atual 2021 1'!M$5:M$857,MATCH($A550,('Atual 2021 1'!$Z$5:$Z$857),0))</f>
        <v>0</v>
      </c>
      <c r="O550" s="54">
        <f>INDEX('Antigo 2020 2'!M$5:M$857,MATCH($A550,('Atual 2021 1'!$Z$5:$Z$857),0))</f>
        <v>0</v>
      </c>
      <c r="P550" s="50">
        <f>INDEX('Atual 2021 1'!N$5:N$857,MATCH($A550,('Atual 2021 1'!$Z$5:$Z$857),0))</f>
        <v>15</v>
      </c>
      <c r="Q550" s="54">
        <f>INDEX('Antigo 2020 2'!N$5:N$857,MATCH($A550,('Atual 2021 1'!$Z$5:$Z$857),0))</f>
        <v>45</v>
      </c>
      <c r="R550" s="50" t="str">
        <f>INDEX('Atual 2021 1'!O$5:O$857,MATCH($A550,('Atual 2021 1'!$Z$5:$Z$857),0))</f>
        <v>Não</v>
      </c>
      <c r="S550" s="54" t="str">
        <f>INDEX('Antigo 2020 2'!O$5:O$857,MATCH($A550,('Atual 2021 1'!$Z$5:$Z$857),0))</f>
        <v>Não</v>
      </c>
      <c r="T550" s="53" t="e">
        <f>INDEX('Atual 2021 1'!P$5:P$857,MATCH($A550,('Atual 2021 1'!$Z$5:$Z$857),0))</f>
        <v>#DIV/0!</v>
      </c>
      <c r="U550" s="55">
        <f>INDEX('Antigo 2020 2'!P$5:P$857,MATCH($A550,('Atual 2021 1'!$Z$5:$Z$857),0))</f>
        <v>2.4976344095374293E-4</v>
      </c>
    </row>
    <row r="551" spans="1:21">
      <c r="A551" s="16">
        <v>548</v>
      </c>
      <c r="B551" s="51">
        <f>INDEX('Atual 2021 1'!X$5:X$857,MATCH($A551,('Atual 2021 1'!$Z$5:$Z$857),0))</f>
        <v>0</v>
      </c>
      <c r="C551" s="57" t="str">
        <f>INDEX('Atual 2021 1'!A$5:A$857,MATCH($A551,('Atual 2021 1'!$Z$5:$Z$857),0))</f>
        <v>Palma</v>
      </c>
      <c r="D551" s="50">
        <f>INDEX('Atual 2021 1'!H$5:H$857,MATCH($A551,('Atual 2021 1'!$Z$5:$Z$857),0))</f>
        <v>600</v>
      </c>
      <c r="E551" s="54">
        <f>INDEX('Antigo 2020 2'!H$5:H$857,MATCH($A551,('Atual 2021 1'!$Z$5:$Z$857),0))</f>
        <v>600</v>
      </c>
      <c r="F551" s="50">
        <f>INDEX('Atual 2021 1'!I$5:I$857,MATCH($A551,('Atual 2021 1'!$Z$5:$Z$857),0))</f>
        <v>168</v>
      </c>
      <c r="G551" s="54">
        <f>INDEX('Antigo 2020 2'!I$5:I$857,MATCH($A551,('Atual 2021 1'!$Z$5:$Z$857),0))</f>
        <v>278</v>
      </c>
      <c r="H551" s="50">
        <f>INDEX('Atual 2021 1'!J$5:J$857,MATCH($A551,('Atual 2021 1'!$Z$5:$Z$857),0))</f>
        <v>0</v>
      </c>
      <c r="I551" s="54">
        <f>INDEX('Antigo 2020 2'!J$5:J$857,MATCH($A551,('Atual 2021 1'!$Z$5:$Z$857),0))</f>
        <v>0</v>
      </c>
      <c r="J551" s="50">
        <f>INDEX('Atual 2021 1'!K$5:K$857,MATCH($A551,('Atual 2021 1'!$Z$5:$Z$857),0))</f>
        <v>259</v>
      </c>
      <c r="K551" s="54">
        <f>INDEX('Antigo 2020 2'!K$5:K$857,MATCH($A551,('Atual 2021 1'!$Z$5:$Z$857),0))</f>
        <v>482</v>
      </c>
      <c r="L551" s="50">
        <f>INDEX('Atual 2021 1'!L$5:L$857,MATCH($A551,('Atual 2021 1'!$Z$5:$Z$857),0))</f>
        <v>150</v>
      </c>
      <c r="M551" s="54">
        <f>INDEX('Antigo 2020 2'!L$5:L$857,MATCH($A551,('Atual 2021 1'!$Z$5:$Z$857),0))</f>
        <v>247</v>
      </c>
      <c r="N551" s="50">
        <f>INDEX('Atual 2021 1'!M$5:M$857,MATCH($A551,('Atual 2021 1'!$Z$5:$Z$857),0))</f>
        <v>20</v>
      </c>
      <c r="O551" s="54">
        <f>INDEX('Antigo 2020 2'!M$5:M$857,MATCH($A551,('Atual 2021 1'!$Z$5:$Z$857),0))</f>
        <v>0</v>
      </c>
      <c r="P551" s="50">
        <f>INDEX('Atual 2021 1'!N$5:N$857,MATCH($A551,('Atual 2021 1'!$Z$5:$Z$857),0))</f>
        <v>86</v>
      </c>
      <c r="Q551" s="54">
        <f>INDEX('Antigo 2020 2'!N$5:N$857,MATCH($A551,('Atual 2021 1'!$Z$5:$Z$857),0))</f>
        <v>151</v>
      </c>
      <c r="R551" s="50" t="str">
        <f>INDEX('Atual 2021 1'!O$5:O$857,MATCH($A551,('Atual 2021 1'!$Z$5:$Z$857),0))</f>
        <v>Não</v>
      </c>
      <c r="S551" s="54" t="str">
        <f>INDEX('Antigo 2020 2'!O$5:O$857,MATCH($A551,('Atual 2021 1'!$Z$5:$Z$857),0))</f>
        <v>Não</v>
      </c>
      <c r="T551" s="53" t="e">
        <f>INDEX('Atual 2021 1'!P$5:P$857,MATCH($A551,('Atual 2021 1'!$Z$5:$Z$857),0))</f>
        <v>#DIV/0!</v>
      </c>
      <c r="U551" s="55">
        <f>INDEX('Antigo 2020 2'!P$5:P$857,MATCH($A551,('Atual 2021 1'!$Z$5:$Z$857),0))</f>
        <v>8.9330679505587982E-4</v>
      </c>
    </row>
    <row r="552" spans="1:21">
      <c r="A552" s="16">
        <v>549</v>
      </c>
      <c r="B552" s="51">
        <f>INDEX('Atual 2021 1'!X$5:X$857,MATCH($A552,('Atual 2021 1'!$Z$5:$Z$857),0))</f>
        <v>0</v>
      </c>
      <c r="C552" s="57" t="str">
        <f>INDEX('Atual 2021 1'!A$5:A$857,MATCH($A552,('Atual 2021 1'!$Z$5:$Z$857),0))</f>
        <v>Palmópolis</v>
      </c>
      <c r="D552" s="50">
        <f>INDEX('Atual 2021 1'!H$5:H$857,MATCH($A552,('Atual 2021 1'!$Z$5:$Z$857),0))</f>
        <v>1150</v>
      </c>
      <c r="E552" s="54">
        <f>INDEX('Antigo 2020 2'!H$5:H$857,MATCH($A552,('Atual 2021 1'!$Z$5:$Z$857),0))</f>
        <v>1100</v>
      </c>
      <c r="F552" s="50">
        <f>INDEX('Atual 2021 1'!I$5:I$857,MATCH($A552,('Atual 2021 1'!$Z$5:$Z$857),0))</f>
        <v>154</v>
      </c>
      <c r="G552" s="54">
        <f>INDEX('Antigo 2020 2'!I$5:I$857,MATCH($A552,('Atual 2021 1'!$Z$5:$Z$857),0))</f>
        <v>464</v>
      </c>
      <c r="H552" s="50">
        <f>INDEX('Atual 2021 1'!J$5:J$857,MATCH($A552,('Atual 2021 1'!$Z$5:$Z$857),0))</f>
        <v>0</v>
      </c>
      <c r="I552" s="54">
        <f>INDEX('Antigo 2020 2'!J$5:J$857,MATCH($A552,('Atual 2021 1'!$Z$5:$Z$857),0))</f>
        <v>0</v>
      </c>
      <c r="J552" s="50">
        <f>INDEX('Atual 2021 1'!K$5:K$857,MATCH($A552,('Atual 2021 1'!$Z$5:$Z$857),0))</f>
        <v>150</v>
      </c>
      <c r="K552" s="54">
        <f>INDEX('Antigo 2020 2'!K$5:K$857,MATCH($A552,('Atual 2021 1'!$Z$5:$Z$857),0))</f>
        <v>70</v>
      </c>
      <c r="L552" s="50">
        <f>INDEX('Atual 2021 1'!L$5:L$857,MATCH($A552,('Atual 2021 1'!$Z$5:$Z$857),0))</f>
        <v>280</v>
      </c>
      <c r="M552" s="54">
        <f>INDEX('Antigo 2020 2'!L$5:L$857,MATCH($A552,('Atual 2021 1'!$Z$5:$Z$857),0))</f>
        <v>540</v>
      </c>
      <c r="N552" s="50">
        <f>INDEX('Atual 2021 1'!M$5:M$857,MATCH($A552,('Atual 2021 1'!$Z$5:$Z$857),0))</f>
        <v>5</v>
      </c>
      <c r="O552" s="54">
        <f>INDEX('Antigo 2020 2'!M$5:M$857,MATCH($A552,('Atual 2021 1'!$Z$5:$Z$857),0))</f>
        <v>60</v>
      </c>
      <c r="P552" s="50">
        <f>INDEX('Atual 2021 1'!N$5:N$857,MATCH($A552,('Atual 2021 1'!$Z$5:$Z$857),0))</f>
        <v>450</v>
      </c>
      <c r="Q552" s="54">
        <f>INDEX('Antigo 2020 2'!N$5:N$857,MATCH($A552,('Atual 2021 1'!$Z$5:$Z$857),0))</f>
        <v>320</v>
      </c>
      <c r="R552" s="50" t="str">
        <f>INDEX('Atual 2021 1'!O$5:O$857,MATCH($A552,('Atual 2021 1'!$Z$5:$Z$857),0))</f>
        <v>Sim</v>
      </c>
      <c r="S552" s="54" t="str">
        <f>INDEX('Antigo 2020 2'!O$5:O$857,MATCH($A552,('Atual 2021 1'!$Z$5:$Z$857),0))</f>
        <v>Sim</v>
      </c>
      <c r="T552" s="53" t="e">
        <f>INDEX('Atual 2021 1'!P$5:P$857,MATCH($A552,('Atual 2021 1'!$Z$5:$Z$857),0))</f>
        <v>#DIV/0!</v>
      </c>
      <c r="U552" s="55">
        <f>INDEX('Antigo 2020 2'!P$5:P$857,MATCH($A552,('Atual 2021 1'!$Z$5:$Z$857),0))</f>
        <v>1.878008635442697E-3</v>
      </c>
    </row>
    <row r="553" spans="1:21">
      <c r="A553" s="16">
        <v>550</v>
      </c>
      <c r="B553" s="51">
        <f>INDEX('Atual 2021 1'!X$5:X$857,MATCH($A553,('Atual 2021 1'!$Z$5:$Z$857),0))</f>
        <v>0</v>
      </c>
      <c r="C553" s="57" t="str">
        <f>INDEX('Atual 2021 1'!A$5:A$857,MATCH($A553,('Atual 2021 1'!$Z$5:$Z$857),0))</f>
        <v>Papagaios</v>
      </c>
      <c r="D553" s="50">
        <f>INDEX('Atual 2021 1'!H$5:H$857,MATCH($A553,('Atual 2021 1'!$Z$5:$Z$857),0))</f>
        <v>291</v>
      </c>
      <c r="E553" s="54">
        <f>INDEX('Antigo 2020 2'!H$5:H$857,MATCH($A553,('Atual 2021 1'!$Z$5:$Z$857),0))</f>
        <v>291</v>
      </c>
      <c r="F553" s="50">
        <f>INDEX('Atual 2021 1'!I$5:I$857,MATCH($A553,('Atual 2021 1'!$Z$5:$Z$857),0))</f>
        <v>38</v>
      </c>
      <c r="G553" s="54">
        <f>INDEX('Antigo 2020 2'!I$5:I$857,MATCH($A553,('Atual 2021 1'!$Z$5:$Z$857),0))</f>
        <v>55</v>
      </c>
      <c r="H553" s="50">
        <f>INDEX('Atual 2021 1'!J$5:J$857,MATCH($A553,('Atual 2021 1'!$Z$5:$Z$857),0))</f>
        <v>0</v>
      </c>
      <c r="I553" s="54">
        <f>INDEX('Antigo 2020 2'!J$5:J$857,MATCH($A553,('Atual 2021 1'!$Z$5:$Z$857),0))</f>
        <v>0</v>
      </c>
      <c r="J553" s="50">
        <f>INDEX('Atual 2021 1'!K$5:K$857,MATCH($A553,('Atual 2021 1'!$Z$5:$Z$857),0))</f>
        <v>30</v>
      </c>
      <c r="K553" s="54">
        <f>INDEX('Antigo 2020 2'!K$5:K$857,MATCH($A553,('Atual 2021 1'!$Z$5:$Z$857),0))</f>
        <v>80</v>
      </c>
      <c r="L553" s="50">
        <f>INDEX('Atual 2021 1'!L$5:L$857,MATCH($A553,('Atual 2021 1'!$Z$5:$Z$857),0))</f>
        <v>0</v>
      </c>
      <c r="M553" s="54">
        <f>INDEX('Antigo 2020 2'!L$5:L$857,MATCH($A553,('Atual 2021 1'!$Z$5:$Z$857),0))</f>
        <v>0</v>
      </c>
      <c r="N553" s="50">
        <f>INDEX('Atual 2021 1'!M$5:M$857,MATCH($A553,('Atual 2021 1'!$Z$5:$Z$857),0))</f>
        <v>0</v>
      </c>
      <c r="O553" s="54">
        <f>INDEX('Antigo 2020 2'!M$5:M$857,MATCH($A553,('Atual 2021 1'!$Z$5:$Z$857),0))</f>
        <v>15</v>
      </c>
      <c r="P553" s="50">
        <f>INDEX('Atual 2021 1'!N$5:N$857,MATCH($A553,('Atual 2021 1'!$Z$5:$Z$857),0))</f>
        <v>10</v>
      </c>
      <c r="Q553" s="54">
        <f>INDEX('Antigo 2020 2'!N$5:N$857,MATCH($A553,('Atual 2021 1'!$Z$5:$Z$857),0))</f>
        <v>0</v>
      </c>
      <c r="R553" s="50" t="str">
        <f>INDEX('Atual 2021 1'!O$5:O$857,MATCH($A553,('Atual 2021 1'!$Z$5:$Z$857),0))</f>
        <v>Não</v>
      </c>
      <c r="S553" s="54" t="str">
        <f>INDEX('Antigo 2020 2'!O$5:O$857,MATCH($A553,('Atual 2021 1'!$Z$5:$Z$857),0))</f>
        <v>Não</v>
      </c>
      <c r="T553" s="53" t="e">
        <f>INDEX('Atual 2021 1'!P$5:P$857,MATCH($A553,('Atual 2021 1'!$Z$5:$Z$857),0))</f>
        <v>#DIV/0!</v>
      </c>
      <c r="U553" s="55">
        <f>INDEX('Antigo 2020 2'!P$5:P$857,MATCH($A553,('Atual 2021 1'!$Z$5:$Z$857),0))</f>
        <v>5.7159227159657964E-4</v>
      </c>
    </row>
    <row r="554" spans="1:21">
      <c r="A554" s="16">
        <v>551</v>
      </c>
      <c r="B554" s="51">
        <f>INDEX('Atual 2021 1'!X$5:X$857,MATCH($A554,('Atual 2021 1'!$Z$5:$Z$857),0))</f>
        <v>0</v>
      </c>
      <c r="C554" s="57" t="str">
        <f>INDEX('Atual 2021 1'!A$5:A$857,MATCH($A554,('Atual 2021 1'!$Z$5:$Z$857),0))</f>
        <v>Pará de Minas</v>
      </c>
      <c r="D554" s="50">
        <f>INDEX('Atual 2021 1'!H$5:H$857,MATCH($A554,('Atual 2021 1'!$Z$5:$Z$857),0))</f>
        <v>480</v>
      </c>
      <c r="E554" s="54">
        <f>INDEX('Antigo 2020 2'!H$5:H$857,MATCH($A554,('Atual 2021 1'!$Z$5:$Z$857),0))</f>
        <v>480</v>
      </c>
      <c r="F554" s="50">
        <f>INDEX('Atual 2021 1'!I$5:I$857,MATCH($A554,('Atual 2021 1'!$Z$5:$Z$857),0))</f>
        <v>84</v>
      </c>
      <c r="G554" s="54">
        <f>INDEX('Antigo 2020 2'!I$5:I$857,MATCH($A554,('Atual 2021 1'!$Z$5:$Z$857),0))</f>
        <v>124</v>
      </c>
      <c r="H554" s="50">
        <f>INDEX('Atual 2021 1'!J$5:J$857,MATCH($A554,('Atual 2021 1'!$Z$5:$Z$857),0))</f>
        <v>0</v>
      </c>
      <c r="I554" s="54">
        <f>INDEX('Antigo 2020 2'!J$5:J$857,MATCH($A554,('Atual 2021 1'!$Z$5:$Z$857),0))</f>
        <v>0</v>
      </c>
      <c r="J554" s="50">
        <f>INDEX('Atual 2021 1'!K$5:K$857,MATCH($A554,('Atual 2021 1'!$Z$5:$Z$857),0))</f>
        <v>0</v>
      </c>
      <c r="K554" s="54">
        <f>INDEX('Antigo 2020 2'!K$5:K$857,MATCH($A554,('Atual 2021 1'!$Z$5:$Z$857),0))</f>
        <v>0</v>
      </c>
      <c r="L554" s="50">
        <f>INDEX('Atual 2021 1'!L$5:L$857,MATCH($A554,('Atual 2021 1'!$Z$5:$Z$857),0))</f>
        <v>0</v>
      </c>
      <c r="M554" s="54">
        <f>INDEX('Antigo 2020 2'!L$5:L$857,MATCH($A554,('Atual 2021 1'!$Z$5:$Z$857),0))</f>
        <v>0</v>
      </c>
      <c r="N554" s="50">
        <f>INDEX('Atual 2021 1'!M$5:M$857,MATCH($A554,('Atual 2021 1'!$Z$5:$Z$857),0))</f>
        <v>0</v>
      </c>
      <c r="O554" s="54">
        <f>INDEX('Antigo 2020 2'!M$5:M$857,MATCH($A554,('Atual 2021 1'!$Z$5:$Z$857),0))</f>
        <v>0</v>
      </c>
      <c r="P554" s="50">
        <f>INDEX('Atual 2021 1'!N$5:N$857,MATCH($A554,('Atual 2021 1'!$Z$5:$Z$857),0))</f>
        <v>38</v>
      </c>
      <c r="Q554" s="54">
        <f>INDEX('Antigo 2020 2'!N$5:N$857,MATCH($A554,('Atual 2021 1'!$Z$5:$Z$857),0))</f>
        <v>38</v>
      </c>
      <c r="R554" s="50" t="str">
        <f>INDEX('Atual 2021 1'!O$5:O$857,MATCH($A554,('Atual 2021 1'!$Z$5:$Z$857),0))</f>
        <v>Sim</v>
      </c>
      <c r="S554" s="54" t="str">
        <f>INDEX('Antigo 2020 2'!O$5:O$857,MATCH($A554,('Atual 2021 1'!$Z$5:$Z$857),0))</f>
        <v>Sim</v>
      </c>
      <c r="T554" s="53" t="e">
        <f>INDEX('Atual 2021 1'!P$5:P$857,MATCH($A554,('Atual 2021 1'!$Z$5:$Z$857),0))</f>
        <v>#DIV/0!</v>
      </c>
      <c r="U554" s="55">
        <f>INDEX('Antigo 2020 2'!P$5:P$857,MATCH($A554,('Atual 2021 1'!$Z$5:$Z$857),0))</f>
        <v>6.8198304133537744E-4</v>
      </c>
    </row>
    <row r="555" spans="1:21">
      <c r="A555" s="16">
        <v>552</v>
      </c>
      <c r="B555" s="51">
        <f>INDEX('Atual 2021 1'!X$5:X$857,MATCH($A555,('Atual 2021 1'!$Z$5:$Z$857),0))</f>
        <v>0</v>
      </c>
      <c r="C555" s="57" t="str">
        <f>INDEX('Atual 2021 1'!A$5:A$857,MATCH($A555,('Atual 2021 1'!$Z$5:$Z$857),0))</f>
        <v>Paracatu</v>
      </c>
      <c r="D555" s="50">
        <f>INDEX('Atual 2021 1'!H$5:H$857,MATCH($A555,('Atual 2021 1'!$Z$5:$Z$857),0))</f>
        <v>3600</v>
      </c>
      <c r="E555" s="54">
        <f>INDEX('Antigo 2020 2'!H$5:H$857,MATCH($A555,('Atual 2021 1'!$Z$5:$Z$857),0))</f>
        <v>3600</v>
      </c>
      <c r="F555" s="50">
        <f>INDEX('Atual 2021 1'!I$5:I$857,MATCH($A555,('Atual 2021 1'!$Z$5:$Z$857),0))</f>
        <v>274</v>
      </c>
      <c r="G555" s="54">
        <f>INDEX('Antigo 2020 2'!I$5:I$857,MATCH($A555,('Atual 2021 1'!$Z$5:$Z$857),0))</f>
        <v>676</v>
      </c>
      <c r="H555" s="50">
        <f>INDEX('Atual 2021 1'!J$5:J$857,MATCH($A555,('Atual 2021 1'!$Z$5:$Z$857),0))</f>
        <v>0</v>
      </c>
      <c r="I555" s="54">
        <f>INDEX('Antigo 2020 2'!J$5:J$857,MATCH($A555,('Atual 2021 1'!$Z$5:$Z$857),0))</f>
        <v>0</v>
      </c>
      <c r="J555" s="50">
        <f>INDEX('Atual 2021 1'!K$5:K$857,MATCH($A555,('Atual 2021 1'!$Z$5:$Z$857),0))</f>
        <v>680</v>
      </c>
      <c r="K555" s="54">
        <f>INDEX('Antigo 2020 2'!K$5:K$857,MATCH($A555,('Atual 2021 1'!$Z$5:$Z$857),0))</f>
        <v>1210</v>
      </c>
      <c r="L555" s="50">
        <f>INDEX('Atual 2021 1'!L$5:L$857,MATCH($A555,('Atual 2021 1'!$Z$5:$Z$857),0))</f>
        <v>100</v>
      </c>
      <c r="M555" s="54">
        <f>INDEX('Antigo 2020 2'!L$5:L$857,MATCH($A555,('Atual 2021 1'!$Z$5:$Z$857),0))</f>
        <v>90</v>
      </c>
      <c r="N555" s="50">
        <f>INDEX('Atual 2021 1'!M$5:M$857,MATCH($A555,('Atual 2021 1'!$Z$5:$Z$857),0))</f>
        <v>240</v>
      </c>
      <c r="O555" s="54">
        <f>INDEX('Antigo 2020 2'!M$5:M$857,MATCH($A555,('Atual 2021 1'!$Z$5:$Z$857),0))</f>
        <v>880</v>
      </c>
      <c r="P555" s="50">
        <f>INDEX('Atual 2021 1'!N$5:N$857,MATCH($A555,('Atual 2021 1'!$Z$5:$Z$857),0))</f>
        <v>165</v>
      </c>
      <c r="Q555" s="54">
        <f>INDEX('Antigo 2020 2'!N$5:N$857,MATCH($A555,('Atual 2021 1'!$Z$5:$Z$857),0))</f>
        <v>170</v>
      </c>
      <c r="R555" s="50" t="str">
        <f>INDEX('Atual 2021 1'!O$5:O$857,MATCH($A555,('Atual 2021 1'!$Z$5:$Z$857),0))</f>
        <v>Sim</v>
      </c>
      <c r="S555" s="54" t="str">
        <f>INDEX('Antigo 2020 2'!O$5:O$857,MATCH($A555,('Atual 2021 1'!$Z$5:$Z$857),0))</f>
        <v>Sim</v>
      </c>
      <c r="T555" s="53" t="e">
        <f>INDEX('Atual 2021 1'!P$5:P$857,MATCH($A555,('Atual 2021 1'!$Z$5:$Z$857),0))</f>
        <v>#DIV/0!</v>
      </c>
      <c r="U555" s="55">
        <f>INDEX('Antigo 2020 2'!P$5:P$857,MATCH($A555,('Atual 2021 1'!$Z$5:$Z$857),0))</f>
        <v>7.8950573047954792E-3</v>
      </c>
    </row>
    <row r="556" spans="1:21">
      <c r="A556" s="16">
        <v>553</v>
      </c>
      <c r="B556" s="51">
        <f>INDEX('Atual 2021 1'!X$5:X$857,MATCH($A556,('Atual 2021 1'!$Z$5:$Z$857),0))</f>
        <v>0</v>
      </c>
      <c r="C556" s="57" t="str">
        <f>INDEX('Atual 2021 1'!A$5:A$857,MATCH($A556,('Atual 2021 1'!$Z$5:$Z$857),0))</f>
        <v>Paraguaçu</v>
      </c>
      <c r="D556" s="50">
        <f>INDEX('Atual 2021 1'!H$5:H$857,MATCH($A556,('Atual 2021 1'!$Z$5:$Z$857),0))</f>
        <v>1480</v>
      </c>
      <c r="E556" s="54">
        <f>INDEX('Antigo 2020 2'!H$5:H$857,MATCH($A556,('Atual 2021 1'!$Z$5:$Z$857),0))</f>
        <v>1480</v>
      </c>
      <c r="F556" s="50">
        <f>INDEX('Atual 2021 1'!I$5:I$857,MATCH($A556,('Atual 2021 1'!$Z$5:$Z$857),0))</f>
        <v>281</v>
      </c>
      <c r="G556" s="54">
        <f>INDEX('Antigo 2020 2'!I$5:I$857,MATCH($A556,('Atual 2021 1'!$Z$5:$Z$857),0))</f>
        <v>591</v>
      </c>
      <c r="H556" s="50">
        <f>INDEX('Atual 2021 1'!J$5:J$857,MATCH($A556,('Atual 2021 1'!$Z$5:$Z$857),0))</f>
        <v>0</v>
      </c>
      <c r="I556" s="54">
        <f>INDEX('Antigo 2020 2'!J$5:J$857,MATCH($A556,('Atual 2021 1'!$Z$5:$Z$857),0))</f>
        <v>0</v>
      </c>
      <c r="J556" s="50">
        <f>INDEX('Atual 2021 1'!K$5:K$857,MATCH($A556,('Atual 2021 1'!$Z$5:$Z$857),0))</f>
        <v>26</v>
      </c>
      <c r="K556" s="54">
        <f>INDEX('Antigo 2020 2'!K$5:K$857,MATCH($A556,('Atual 2021 1'!$Z$5:$Z$857),0))</f>
        <v>34</v>
      </c>
      <c r="L556" s="50">
        <f>INDEX('Atual 2021 1'!L$5:L$857,MATCH($A556,('Atual 2021 1'!$Z$5:$Z$857),0))</f>
        <v>0</v>
      </c>
      <c r="M556" s="54">
        <f>INDEX('Antigo 2020 2'!L$5:L$857,MATCH($A556,('Atual 2021 1'!$Z$5:$Z$857),0))</f>
        <v>0</v>
      </c>
      <c r="N556" s="50">
        <f>INDEX('Atual 2021 1'!M$5:M$857,MATCH($A556,('Atual 2021 1'!$Z$5:$Z$857),0))</f>
        <v>0</v>
      </c>
      <c r="O556" s="54">
        <f>INDEX('Antigo 2020 2'!M$5:M$857,MATCH($A556,('Atual 2021 1'!$Z$5:$Z$857),0))</f>
        <v>0</v>
      </c>
      <c r="P556" s="50">
        <f>INDEX('Atual 2021 1'!N$5:N$857,MATCH($A556,('Atual 2021 1'!$Z$5:$Z$857),0))</f>
        <v>39</v>
      </c>
      <c r="Q556" s="54">
        <f>INDEX('Antigo 2020 2'!N$5:N$857,MATCH($A556,('Atual 2021 1'!$Z$5:$Z$857),0))</f>
        <v>39</v>
      </c>
      <c r="R556" s="50" t="str">
        <f>INDEX('Atual 2021 1'!O$5:O$857,MATCH($A556,('Atual 2021 1'!$Z$5:$Z$857),0))</f>
        <v>Sim</v>
      </c>
      <c r="S556" s="54" t="str">
        <f>INDEX('Antigo 2020 2'!O$5:O$857,MATCH($A556,('Atual 2021 1'!$Z$5:$Z$857),0))</f>
        <v>Sim</v>
      </c>
      <c r="T556" s="53" t="e">
        <f>INDEX('Atual 2021 1'!P$5:P$857,MATCH($A556,('Atual 2021 1'!$Z$5:$Z$857),0))</f>
        <v>#DIV/0!</v>
      </c>
      <c r="U556" s="55">
        <f>INDEX('Antigo 2020 2'!P$5:P$857,MATCH($A556,('Atual 2021 1'!$Z$5:$Z$857),0))</f>
        <v>1.2709772418253403E-3</v>
      </c>
    </row>
    <row r="557" spans="1:21">
      <c r="A557" s="16">
        <v>554</v>
      </c>
      <c r="B557" s="51">
        <f>INDEX('Atual 2021 1'!X$5:X$857,MATCH($A557,('Atual 2021 1'!$Z$5:$Z$857),0))</f>
        <v>0</v>
      </c>
      <c r="C557" s="57" t="str">
        <f>INDEX('Atual 2021 1'!A$5:A$857,MATCH($A557,('Atual 2021 1'!$Z$5:$Z$857),0))</f>
        <v>Paraisópolis</v>
      </c>
      <c r="D557" s="50">
        <f>INDEX('Atual 2021 1'!H$5:H$857,MATCH($A557,('Atual 2021 1'!$Z$5:$Z$857),0))</f>
        <v>769</v>
      </c>
      <c r="E557" s="54">
        <f>INDEX('Antigo 2020 2'!H$5:H$857,MATCH($A557,('Atual 2021 1'!$Z$5:$Z$857),0))</f>
        <v>749</v>
      </c>
      <c r="F557" s="50">
        <f>INDEX('Atual 2021 1'!I$5:I$857,MATCH($A557,('Atual 2021 1'!$Z$5:$Z$857),0))</f>
        <v>27</v>
      </c>
      <c r="G557" s="54">
        <f>INDEX('Antigo 2020 2'!I$5:I$857,MATCH($A557,('Atual 2021 1'!$Z$5:$Z$857),0))</f>
        <v>110</v>
      </c>
      <c r="H557" s="50">
        <f>INDEX('Atual 2021 1'!J$5:J$857,MATCH($A557,('Atual 2021 1'!$Z$5:$Z$857),0))</f>
        <v>0</v>
      </c>
      <c r="I557" s="54">
        <f>INDEX('Antigo 2020 2'!J$5:J$857,MATCH($A557,('Atual 2021 1'!$Z$5:$Z$857),0))</f>
        <v>0</v>
      </c>
      <c r="J557" s="50">
        <f>INDEX('Atual 2021 1'!K$5:K$857,MATCH($A557,('Atual 2021 1'!$Z$5:$Z$857),0))</f>
        <v>246</v>
      </c>
      <c r="K557" s="54">
        <f>INDEX('Antigo 2020 2'!K$5:K$857,MATCH($A557,('Atual 2021 1'!$Z$5:$Z$857),0))</f>
        <v>180</v>
      </c>
      <c r="L557" s="50">
        <f>INDEX('Atual 2021 1'!L$5:L$857,MATCH($A557,('Atual 2021 1'!$Z$5:$Z$857),0))</f>
        <v>132</v>
      </c>
      <c r="M557" s="54">
        <f>INDEX('Antigo 2020 2'!L$5:L$857,MATCH($A557,('Atual 2021 1'!$Z$5:$Z$857),0))</f>
        <v>132</v>
      </c>
      <c r="N557" s="50">
        <f>INDEX('Atual 2021 1'!M$5:M$857,MATCH($A557,('Atual 2021 1'!$Z$5:$Z$857),0))</f>
        <v>0</v>
      </c>
      <c r="O557" s="54">
        <f>INDEX('Antigo 2020 2'!M$5:M$857,MATCH($A557,('Atual 2021 1'!$Z$5:$Z$857),0))</f>
        <v>0</v>
      </c>
      <c r="P557" s="50">
        <f>INDEX('Atual 2021 1'!N$5:N$857,MATCH($A557,('Atual 2021 1'!$Z$5:$Z$857),0))</f>
        <v>132</v>
      </c>
      <c r="Q557" s="54">
        <f>INDEX('Antigo 2020 2'!N$5:N$857,MATCH($A557,('Atual 2021 1'!$Z$5:$Z$857),0))</f>
        <v>100</v>
      </c>
      <c r="R557" s="50" t="str">
        <f>INDEX('Atual 2021 1'!O$5:O$857,MATCH($A557,('Atual 2021 1'!$Z$5:$Z$857),0))</f>
        <v>Sim</v>
      </c>
      <c r="S557" s="54" t="str">
        <f>INDEX('Antigo 2020 2'!O$5:O$857,MATCH($A557,('Atual 2021 1'!$Z$5:$Z$857),0))</f>
        <v>Não</v>
      </c>
      <c r="T557" s="53" t="e">
        <f>INDEX('Atual 2021 1'!P$5:P$857,MATCH($A557,('Atual 2021 1'!$Z$5:$Z$857),0))</f>
        <v>#DIV/0!</v>
      </c>
      <c r="U557" s="55">
        <f>INDEX('Antigo 2020 2'!P$5:P$857,MATCH($A557,('Atual 2021 1'!$Z$5:$Z$857),0))</f>
        <v>6.9501366332450651E-4</v>
      </c>
    </row>
    <row r="558" spans="1:21">
      <c r="A558" s="16">
        <v>555</v>
      </c>
      <c r="B558" s="51">
        <f>INDEX('Atual 2021 1'!X$5:X$857,MATCH($A558,('Atual 2021 1'!$Z$5:$Z$857),0))</f>
        <v>0</v>
      </c>
      <c r="C558" s="57" t="str">
        <f>INDEX('Atual 2021 1'!A$5:A$857,MATCH($A558,('Atual 2021 1'!$Z$5:$Z$857),0))</f>
        <v>Paraopeba</v>
      </c>
      <c r="D558" s="50">
        <f>INDEX('Atual 2021 1'!H$5:H$857,MATCH($A558,('Atual 2021 1'!$Z$5:$Z$857),0))</f>
        <v>380</v>
      </c>
      <c r="E558" s="54">
        <f>INDEX('Antigo 2020 2'!H$5:H$857,MATCH($A558,('Atual 2021 1'!$Z$5:$Z$857),0))</f>
        <v>384</v>
      </c>
      <c r="F558" s="50">
        <f>INDEX('Atual 2021 1'!I$5:I$857,MATCH($A558,('Atual 2021 1'!$Z$5:$Z$857),0))</f>
        <v>15</v>
      </c>
      <c r="G558" s="54">
        <f>INDEX('Antigo 2020 2'!I$5:I$857,MATCH($A558,('Atual 2021 1'!$Z$5:$Z$857),0))</f>
        <v>172</v>
      </c>
      <c r="H558" s="50">
        <f>INDEX('Atual 2021 1'!J$5:J$857,MATCH($A558,('Atual 2021 1'!$Z$5:$Z$857),0))</f>
        <v>0</v>
      </c>
      <c r="I558" s="54">
        <f>INDEX('Antigo 2020 2'!J$5:J$857,MATCH($A558,('Atual 2021 1'!$Z$5:$Z$857),0))</f>
        <v>0</v>
      </c>
      <c r="J558" s="50">
        <f>INDEX('Atual 2021 1'!K$5:K$857,MATCH($A558,('Atual 2021 1'!$Z$5:$Z$857),0))</f>
        <v>0</v>
      </c>
      <c r="K558" s="54">
        <f>INDEX('Antigo 2020 2'!K$5:K$857,MATCH($A558,('Atual 2021 1'!$Z$5:$Z$857),0))</f>
        <v>154</v>
      </c>
      <c r="L558" s="50">
        <f>INDEX('Atual 2021 1'!L$5:L$857,MATCH($A558,('Atual 2021 1'!$Z$5:$Z$857),0))</f>
        <v>0</v>
      </c>
      <c r="M558" s="54">
        <f>INDEX('Antigo 2020 2'!L$5:L$857,MATCH($A558,('Atual 2021 1'!$Z$5:$Z$857),0))</f>
        <v>0</v>
      </c>
      <c r="N558" s="50">
        <f>INDEX('Atual 2021 1'!M$5:M$857,MATCH($A558,('Atual 2021 1'!$Z$5:$Z$857),0))</f>
        <v>0</v>
      </c>
      <c r="O558" s="54">
        <f>INDEX('Antigo 2020 2'!M$5:M$857,MATCH($A558,('Atual 2021 1'!$Z$5:$Z$857),0))</f>
        <v>0</v>
      </c>
      <c r="P558" s="50">
        <f>INDEX('Atual 2021 1'!N$5:N$857,MATCH($A558,('Atual 2021 1'!$Z$5:$Z$857),0))</f>
        <v>20</v>
      </c>
      <c r="Q558" s="54">
        <f>INDEX('Antigo 2020 2'!N$5:N$857,MATCH($A558,('Atual 2021 1'!$Z$5:$Z$857),0))</f>
        <v>4</v>
      </c>
      <c r="R558" s="50" t="str">
        <f>INDEX('Atual 2021 1'!O$5:O$857,MATCH($A558,('Atual 2021 1'!$Z$5:$Z$857),0))</f>
        <v>Sim</v>
      </c>
      <c r="S558" s="54" t="str">
        <f>INDEX('Antigo 2020 2'!O$5:O$857,MATCH($A558,('Atual 2021 1'!$Z$5:$Z$857),0))</f>
        <v>Sim</v>
      </c>
      <c r="T558" s="53" t="e">
        <f>INDEX('Atual 2021 1'!P$5:P$857,MATCH($A558,('Atual 2021 1'!$Z$5:$Z$857),0))</f>
        <v>#DIV/0!</v>
      </c>
      <c r="U558" s="55">
        <f>INDEX('Antigo 2020 2'!P$5:P$857,MATCH($A558,('Atual 2021 1'!$Z$5:$Z$857),0))</f>
        <v>7.2802558997930498E-4</v>
      </c>
    </row>
    <row r="559" spans="1:21">
      <c r="A559" s="16">
        <v>556</v>
      </c>
      <c r="B559" s="51">
        <f>INDEX('Atual 2021 1'!X$5:X$857,MATCH($A559,('Atual 2021 1'!$Z$5:$Z$857),0))</f>
        <v>0</v>
      </c>
      <c r="C559" s="57" t="str">
        <f>INDEX('Atual 2021 1'!A$5:A$857,MATCH($A559,('Atual 2021 1'!$Z$5:$Z$857),0))</f>
        <v>Passa Quatro</v>
      </c>
      <c r="D559" s="50">
        <f>INDEX('Atual 2021 1'!H$5:H$857,MATCH($A559,('Atual 2021 1'!$Z$5:$Z$857),0))</f>
        <v>340</v>
      </c>
      <c r="E559" s="54">
        <f>INDEX('Antigo 2020 2'!H$5:H$857,MATCH($A559,('Atual 2021 1'!$Z$5:$Z$857),0))</f>
        <v>345</v>
      </c>
      <c r="F559" s="50">
        <f>INDEX('Atual 2021 1'!I$5:I$857,MATCH($A559,('Atual 2021 1'!$Z$5:$Z$857),0))</f>
        <v>190</v>
      </c>
      <c r="G559" s="54">
        <f>INDEX('Antigo 2020 2'!I$5:I$857,MATCH($A559,('Atual 2021 1'!$Z$5:$Z$857),0))</f>
        <v>282</v>
      </c>
      <c r="H559" s="50">
        <f>INDEX('Atual 2021 1'!J$5:J$857,MATCH($A559,('Atual 2021 1'!$Z$5:$Z$857),0))</f>
        <v>0</v>
      </c>
      <c r="I559" s="54">
        <f>INDEX('Antigo 2020 2'!J$5:J$857,MATCH($A559,('Atual 2021 1'!$Z$5:$Z$857),0))</f>
        <v>0</v>
      </c>
      <c r="J559" s="50">
        <f>INDEX('Atual 2021 1'!K$5:K$857,MATCH($A559,('Atual 2021 1'!$Z$5:$Z$857),0))</f>
        <v>0</v>
      </c>
      <c r="K559" s="54">
        <f>INDEX('Antigo 2020 2'!K$5:K$857,MATCH($A559,('Atual 2021 1'!$Z$5:$Z$857),0))</f>
        <v>0</v>
      </c>
      <c r="L559" s="50">
        <f>INDEX('Atual 2021 1'!L$5:L$857,MATCH($A559,('Atual 2021 1'!$Z$5:$Z$857),0))</f>
        <v>45</v>
      </c>
      <c r="M559" s="54">
        <f>INDEX('Antigo 2020 2'!L$5:L$857,MATCH($A559,('Atual 2021 1'!$Z$5:$Z$857),0))</f>
        <v>55</v>
      </c>
      <c r="N559" s="50">
        <f>INDEX('Atual 2021 1'!M$5:M$857,MATCH($A559,('Atual 2021 1'!$Z$5:$Z$857),0))</f>
        <v>12</v>
      </c>
      <c r="O559" s="54">
        <f>INDEX('Antigo 2020 2'!M$5:M$857,MATCH($A559,('Atual 2021 1'!$Z$5:$Z$857),0))</f>
        <v>15</v>
      </c>
      <c r="P559" s="50">
        <f>INDEX('Atual 2021 1'!N$5:N$857,MATCH($A559,('Atual 2021 1'!$Z$5:$Z$857),0))</f>
        <v>22</v>
      </c>
      <c r="Q559" s="54">
        <f>INDEX('Antigo 2020 2'!N$5:N$857,MATCH($A559,('Atual 2021 1'!$Z$5:$Z$857),0))</f>
        <v>35</v>
      </c>
      <c r="R559" s="50" t="str">
        <f>INDEX('Atual 2021 1'!O$5:O$857,MATCH($A559,('Atual 2021 1'!$Z$5:$Z$857),0))</f>
        <v>Sim</v>
      </c>
      <c r="S559" s="54" t="str">
        <f>INDEX('Antigo 2020 2'!O$5:O$857,MATCH($A559,('Atual 2021 1'!$Z$5:$Z$857),0))</f>
        <v>Sim</v>
      </c>
      <c r="T559" s="53" t="e">
        <f>INDEX('Atual 2021 1'!P$5:P$857,MATCH($A559,('Atual 2021 1'!$Z$5:$Z$857),0))</f>
        <v>#DIV/0!</v>
      </c>
      <c r="U559" s="55">
        <f>INDEX('Antigo 2020 2'!P$5:P$857,MATCH($A559,('Atual 2021 1'!$Z$5:$Z$857),0))</f>
        <v>5.5396618445168507E-4</v>
      </c>
    </row>
    <row r="560" spans="1:21">
      <c r="A560" s="16">
        <v>557</v>
      </c>
      <c r="B560" s="51">
        <f>INDEX('Atual 2021 1'!X$5:X$857,MATCH($A560,('Atual 2021 1'!$Z$5:$Z$857),0))</f>
        <v>0</v>
      </c>
      <c r="C560" s="57" t="str">
        <f>INDEX('Atual 2021 1'!A$5:A$857,MATCH($A560,('Atual 2021 1'!$Z$5:$Z$857),0))</f>
        <v>Passa Tempo</v>
      </c>
      <c r="D560" s="50">
        <f>INDEX('Atual 2021 1'!H$5:H$857,MATCH($A560,('Atual 2021 1'!$Z$5:$Z$857),0))</f>
        <v>750</v>
      </c>
      <c r="E560" s="54">
        <f>INDEX('Antigo 2020 2'!H$5:H$857,MATCH($A560,('Atual 2021 1'!$Z$5:$Z$857),0))</f>
        <v>750</v>
      </c>
      <c r="F560" s="50">
        <f>INDEX('Atual 2021 1'!I$5:I$857,MATCH($A560,('Atual 2021 1'!$Z$5:$Z$857),0))</f>
        <v>24</v>
      </c>
      <c r="G560" s="54">
        <f>INDEX('Antigo 2020 2'!I$5:I$857,MATCH($A560,('Atual 2021 1'!$Z$5:$Z$857),0))</f>
        <v>155</v>
      </c>
      <c r="H560" s="50">
        <f>INDEX('Atual 2021 1'!J$5:J$857,MATCH($A560,('Atual 2021 1'!$Z$5:$Z$857),0))</f>
        <v>0</v>
      </c>
      <c r="I560" s="54">
        <f>INDEX('Antigo 2020 2'!J$5:J$857,MATCH($A560,('Atual 2021 1'!$Z$5:$Z$857),0))</f>
        <v>0</v>
      </c>
      <c r="J560" s="50">
        <f>INDEX('Atual 2021 1'!K$5:K$857,MATCH($A560,('Atual 2021 1'!$Z$5:$Z$857),0))</f>
        <v>55</v>
      </c>
      <c r="K560" s="54">
        <f>INDEX('Antigo 2020 2'!K$5:K$857,MATCH($A560,('Atual 2021 1'!$Z$5:$Z$857),0))</f>
        <v>50</v>
      </c>
      <c r="L560" s="50">
        <f>INDEX('Atual 2021 1'!L$5:L$857,MATCH($A560,('Atual 2021 1'!$Z$5:$Z$857),0))</f>
        <v>100</v>
      </c>
      <c r="M560" s="54">
        <f>INDEX('Antigo 2020 2'!L$5:L$857,MATCH($A560,('Atual 2021 1'!$Z$5:$Z$857),0))</f>
        <v>125</v>
      </c>
      <c r="N560" s="50">
        <f>INDEX('Atual 2021 1'!M$5:M$857,MATCH($A560,('Atual 2021 1'!$Z$5:$Z$857),0))</f>
        <v>0</v>
      </c>
      <c r="O560" s="54">
        <f>INDEX('Antigo 2020 2'!M$5:M$857,MATCH($A560,('Atual 2021 1'!$Z$5:$Z$857),0))</f>
        <v>0</v>
      </c>
      <c r="P560" s="50">
        <f>INDEX('Atual 2021 1'!N$5:N$857,MATCH($A560,('Atual 2021 1'!$Z$5:$Z$857),0))</f>
        <v>50</v>
      </c>
      <c r="Q560" s="54">
        <f>INDEX('Antigo 2020 2'!N$5:N$857,MATCH($A560,('Atual 2021 1'!$Z$5:$Z$857),0))</f>
        <v>40</v>
      </c>
      <c r="R560" s="50" t="str">
        <f>INDEX('Atual 2021 1'!O$5:O$857,MATCH($A560,('Atual 2021 1'!$Z$5:$Z$857),0))</f>
        <v>Sim</v>
      </c>
      <c r="S560" s="54" t="str">
        <f>INDEX('Antigo 2020 2'!O$5:O$857,MATCH($A560,('Atual 2021 1'!$Z$5:$Z$857),0))</f>
        <v>Sim</v>
      </c>
      <c r="T560" s="53" t="e">
        <f>INDEX('Atual 2021 1'!P$5:P$857,MATCH($A560,('Atual 2021 1'!$Z$5:$Z$857),0))</f>
        <v>#DIV/0!</v>
      </c>
      <c r="U560" s="55">
        <f>INDEX('Antigo 2020 2'!P$5:P$857,MATCH($A560,('Atual 2021 1'!$Z$5:$Z$857),0))</f>
        <v>7.1017045209987683E-4</v>
      </c>
    </row>
    <row r="561" spans="1:21">
      <c r="A561" s="16">
        <v>558</v>
      </c>
      <c r="B561" s="51">
        <f>INDEX('Atual 2021 1'!X$5:X$857,MATCH($A561,('Atual 2021 1'!$Z$5:$Z$857),0))</f>
        <v>0</v>
      </c>
      <c r="C561" s="57" t="str">
        <f>INDEX('Atual 2021 1'!A$5:A$857,MATCH($A561,('Atual 2021 1'!$Z$5:$Z$857),0))</f>
        <v>Passa Vinte</v>
      </c>
      <c r="D561" s="50">
        <f>INDEX('Atual 2021 1'!H$5:H$857,MATCH($A561,('Atual 2021 1'!$Z$5:$Z$857),0))</f>
        <v>200</v>
      </c>
      <c r="E561" s="54">
        <f>INDEX('Antigo 2020 2'!H$5:H$857,MATCH($A561,('Atual 2021 1'!$Z$5:$Z$857),0))</f>
        <v>200</v>
      </c>
      <c r="F561" s="50">
        <f>INDEX('Atual 2021 1'!I$5:I$857,MATCH($A561,('Atual 2021 1'!$Z$5:$Z$857),0))</f>
        <v>119</v>
      </c>
      <c r="G561" s="54">
        <f>INDEX('Antigo 2020 2'!I$5:I$857,MATCH($A561,('Atual 2021 1'!$Z$5:$Z$857),0))</f>
        <v>195</v>
      </c>
      <c r="H561" s="50">
        <f>INDEX('Atual 2021 1'!J$5:J$857,MATCH($A561,('Atual 2021 1'!$Z$5:$Z$857),0))</f>
        <v>0</v>
      </c>
      <c r="I561" s="54">
        <f>INDEX('Antigo 2020 2'!J$5:J$857,MATCH($A561,('Atual 2021 1'!$Z$5:$Z$857),0))</f>
        <v>0</v>
      </c>
      <c r="J561" s="50">
        <f>INDEX('Atual 2021 1'!K$5:K$857,MATCH($A561,('Atual 2021 1'!$Z$5:$Z$857),0))</f>
        <v>22</v>
      </c>
      <c r="K561" s="54">
        <f>INDEX('Antigo 2020 2'!K$5:K$857,MATCH($A561,('Atual 2021 1'!$Z$5:$Z$857),0))</f>
        <v>70</v>
      </c>
      <c r="L561" s="50">
        <f>INDEX('Atual 2021 1'!L$5:L$857,MATCH($A561,('Atual 2021 1'!$Z$5:$Z$857),0))</f>
        <v>27</v>
      </c>
      <c r="M561" s="54">
        <f>INDEX('Antigo 2020 2'!L$5:L$857,MATCH($A561,('Atual 2021 1'!$Z$5:$Z$857),0))</f>
        <v>76</v>
      </c>
      <c r="N561" s="50">
        <f>INDEX('Atual 2021 1'!M$5:M$857,MATCH($A561,('Atual 2021 1'!$Z$5:$Z$857),0))</f>
        <v>6</v>
      </c>
      <c r="O561" s="54">
        <f>INDEX('Antigo 2020 2'!M$5:M$857,MATCH($A561,('Atual 2021 1'!$Z$5:$Z$857),0))</f>
        <v>2</v>
      </c>
      <c r="P561" s="50">
        <f>INDEX('Atual 2021 1'!N$5:N$857,MATCH($A561,('Atual 2021 1'!$Z$5:$Z$857),0))</f>
        <v>0</v>
      </c>
      <c r="Q561" s="54">
        <f>INDEX('Antigo 2020 2'!N$5:N$857,MATCH($A561,('Atual 2021 1'!$Z$5:$Z$857),0))</f>
        <v>20</v>
      </c>
      <c r="R561" s="50" t="str">
        <f>INDEX('Atual 2021 1'!O$5:O$857,MATCH($A561,('Atual 2021 1'!$Z$5:$Z$857),0))</f>
        <v>Não</v>
      </c>
      <c r="S561" s="54" t="str">
        <f>INDEX('Antigo 2020 2'!O$5:O$857,MATCH($A561,('Atual 2021 1'!$Z$5:$Z$857),0))</f>
        <v>Não</v>
      </c>
      <c r="T561" s="53" t="e">
        <f>INDEX('Atual 2021 1'!P$5:P$857,MATCH($A561,('Atual 2021 1'!$Z$5:$Z$857),0))</f>
        <v>#DIV/0!</v>
      </c>
      <c r="U561" s="55">
        <f>INDEX('Antigo 2020 2'!P$5:P$857,MATCH($A561,('Atual 2021 1'!$Z$5:$Z$857),0))</f>
        <v>3.6180619669566908E-4</v>
      </c>
    </row>
    <row r="562" spans="1:21">
      <c r="A562" s="16">
        <v>559</v>
      </c>
      <c r="B562" s="51">
        <f>INDEX('Atual 2021 1'!X$5:X$857,MATCH($A562,('Atual 2021 1'!$Z$5:$Z$857),0))</f>
        <v>0</v>
      </c>
      <c r="C562" s="57" t="str">
        <f>INDEX('Atual 2021 1'!A$5:A$857,MATCH($A562,('Atual 2021 1'!$Z$5:$Z$857),0))</f>
        <v>Passabém</v>
      </c>
      <c r="D562" s="50">
        <f>INDEX('Atual 2021 1'!H$5:H$857,MATCH($A562,('Atual 2021 1'!$Z$5:$Z$857),0))</f>
        <v>200</v>
      </c>
      <c r="E562" s="54">
        <f>INDEX('Antigo 2020 2'!H$5:H$857,MATCH($A562,('Atual 2021 1'!$Z$5:$Z$857),0))</f>
        <v>200</v>
      </c>
      <c r="F562" s="50">
        <f>INDEX('Atual 2021 1'!I$5:I$857,MATCH($A562,('Atual 2021 1'!$Z$5:$Z$857),0))</f>
        <v>27</v>
      </c>
      <c r="G562" s="54">
        <f>INDEX('Antigo 2020 2'!I$5:I$857,MATCH($A562,('Atual 2021 1'!$Z$5:$Z$857),0))</f>
        <v>70</v>
      </c>
      <c r="H562" s="50">
        <f>INDEX('Atual 2021 1'!J$5:J$857,MATCH($A562,('Atual 2021 1'!$Z$5:$Z$857),0))</f>
        <v>0</v>
      </c>
      <c r="I562" s="54">
        <f>INDEX('Antigo 2020 2'!J$5:J$857,MATCH($A562,('Atual 2021 1'!$Z$5:$Z$857),0))</f>
        <v>0</v>
      </c>
      <c r="J562" s="50">
        <f>INDEX('Atual 2021 1'!K$5:K$857,MATCH($A562,('Atual 2021 1'!$Z$5:$Z$857),0))</f>
        <v>11</v>
      </c>
      <c r="K562" s="54">
        <f>INDEX('Antigo 2020 2'!K$5:K$857,MATCH($A562,('Atual 2021 1'!$Z$5:$Z$857),0))</f>
        <v>34</v>
      </c>
      <c r="L562" s="50">
        <f>INDEX('Atual 2021 1'!L$5:L$857,MATCH($A562,('Atual 2021 1'!$Z$5:$Z$857),0))</f>
        <v>17</v>
      </c>
      <c r="M562" s="54">
        <f>INDEX('Antigo 2020 2'!L$5:L$857,MATCH($A562,('Atual 2021 1'!$Z$5:$Z$857),0))</f>
        <v>20</v>
      </c>
      <c r="N562" s="50">
        <f>INDEX('Atual 2021 1'!M$5:M$857,MATCH($A562,('Atual 2021 1'!$Z$5:$Z$857),0))</f>
        <v>5</v>
      </c>
      <c r="O562" s="54">
        <f>INDEX('Antigo 2020 2'!M$5:M$857,MATCH($A562,('Atual 2021 1'!$Z$5:$Z$857),0))</f>
        <v>12</v>
      </c>
      <c r="P562" s="50">
        <f>INDEX('Atual 2021 1'!N$5:N$857,MATCH($A562,('Atual 2021 1'!$Z$5:$Z$857),0))</f>
        <v>9</v>
      </c>
      <c r="Q562" s="54">
        <f>INDEX('Antigo 2020 2'!N$5:N$857,MATCH($A562,('Atual 2021 1'!$Z$5:$Z$857),0))</f>
        <v>12</v>
      </c>
      <c r="R562" s="50" t="str">
        <f>INDEX('Atual 2021 1'!O$5:O$857,MATCH($A562,('Atual 2021 1'!$Z$5:$Z$857),0))</f>
        <v>Sim</v>
      </c>
      <c r="S562" s="54" t="str">
        <f>INDEX('Antigo 2020 2'!O$5:O$857,MATCH($A562,('Atual 2021 1'!$Z$5:$Z$857),0))</f>
        <v>Sim</v>
      </c>
      <c r="T562" s="53" t="e">
        <f>INDEX('Atual 2021 1'!P$5:P$857,MATCH($A562,('Atual 2021 1'!$Z$5:$Z$857),0))</f>
        <v>#DIV/0!</v>
      </c>
      <c r="U562" s="55">
        <f>INDEX('Antigo 2020 2'!P$5:P$857,MATCH($A562,('Atual 2021 1'!$Z$5:$Z$857),0))</f>
        <v>3.2245519813545772E-4</v>
      </c>
    </row>
    <row r="563" spans="1:21">
      <c r="A563" s="16">
        <v>560</v>
      </c>
      <c r="B563" s="51">
        <f>INDEX('Atual 2021 1'!X$5:X$857,MATCH($A563,('Atual 2021 1'!$Z$5:$Z$857),0))</f>
        <v>0</v>
      </c>
      <c r="C563" s="57" t="str">
        <f>INDEX('Atual 2021 1'!A$5:A$857,MATCH($A563,('Atual 2021 1'!$Z$5:$Z$857),0))</f>
        <v>Passos</v>
      </c>
      <c r="D563" s="50">
        <f>INDEX('Atual 2021 1'!H$5:H$857,MATCH($A563,('Atual 2021 1'!$Z$5:$Z$857),0))</f>
        <v>1131</v>
      </c>
      <c r="E563" s="54">
        <f>INDEX('Antigo 2020 2'!H$5:H$857,MATCH($A563,('Atual 2021 1'!$Z$5:$Z$857),0))</f>
        <v>1521</v>
      </c>
      <c r="F563" s="50">
        <f>INDEX('Atual 2021 1'!I$5:I$857,MATCH($A563,('Atual 2021 1'!$Z$5:$Z$857),0))</f>
        <v>145</v>
      </c>
      <c r="G563" s="54">
        <f>INDEX('Antigo 2020 2'!I$5:I$857,MATCH($A563,('Atual 2021 1'!$Z$5:$Z$857),0))</f>
        <v>371</v>
      </c>
      <c r="H563" s="50">
        <f>INDEX('Atual 2021 1'!J$5:J$857,MATCH($A563,('Atual 2021 1'!$Z$5:$Z$857),0))</f>
        <v>0</v>
      </c>
      <c r="I563" s="54">
        <f>INDEX('Antigo 2020 2'!J$5:J$857,MATCH($A563,('Atual 2021 1'!$Z$5:$Z$857),0))</f>
        <v>0</v>
      </c>
      <c r="J563" s="50">
        <f>INDEX('Atual 2021 1'!K$5:K$857,MATCH($A563,('Atual 2021 1'!$Z$5:$Z$857),0))</f>
        <v>244</v>
      </c>
      <c r="K563" s="54">
        <f>INDEX('Antigo 2020 2'!K$5:K$857,MATCH($A563,('Atual 2021 1'!$Z$5:$Z$857),0))</f>
        <v>118</v>
      </c>
      <c r="L563" s="50">
        <f>INDEX('Atual 2021 1'!L$5:L$857,MATCH($A563,('Atual 2021 1'!$Z$5:$Z$857),0))</f>
        <v>0</v>
      </c>
      <c r="M563" s="54">
        <f>INDEX('Antigo 2020 2'!L$5:L$857,MATCH($A563,('Atual 2021 1'!$Z$5:$Z$857),0))</f>
        <v>0</v>
      </c>
      <c r="N563" s="50">
        <f>INDEX('Atual 2021 1'!M$5:M$857,MATCH($A563,('Atual 2021 1'!$Z$5:$Z$857),0))</f>
        <v>0</v>
      </c>
      <c r="O563" s="54">
        <f>INDEX('Antigo 2020 2'!M$5:M$857,MATCH($A563,('Atual 2021 1'!$Z$5:$Z$857),0))</f>
        <v>0</v>
      </c>
      <c r="P563" s="50">
        <f>INDEX('Atual 2021 1'!N$5:N$857,MATCH($A563,('Atual 2021 1'!$Z$5:$Z$857),0))</f>
        <v>102</v>
      </c>
      <c r="Q563" s="54">
        <f>INDEX('Antigo 2020 2'!N$5:N$857,MATCH($A563,('Atual 2021 1'!$Z$5:$Z$857),0))</f>
        <v>102</v>
      </c>
      <c r="R563" s="50" t="str">
        <f>INDEX('Atual 2021 1'!O$5:O$857,MATCH($A563,('Atual 2021 1'!$Z$5:$Z$857),0))</f>
        <v>Não</v>
      </c>
      <c r="S563" s="54" t="str">
        <f>INDEX('Antigo 2020 2'!O$5:O$857,MATCH($A563,('Atual 2021 1'!$Z$5:$Z$857),0))</f>
        <v>Não</v>
      </c>
      <c r="T563" s="53" t="e">
        <f>INDEX('Atual 2021 1'!P$5:P$857,MATCH($A563,('Atual 2021 1'!$Z$5:$Z$857),0))</f>
        <v>#DIV/0!</v>
      </c>
      <c r="U563" s="55">
        <f>INDEX('Antigo 2020 2'!P$5:P$857,MATCH($A563,('Atual 2021 1'!$Z$5:$Z$857),0))</f>
        <v>2.016726158451648E-3</v>
      </c>
    </row>
    <row r="564" spans="1:21">
      <c r="A564" s="16">
        <v>561</v>
      </c>
      <c r="B564" s="51">
        <f>INDEX('Atual 2021 1'!X$5:X$857,MATCH($A564,('Atual 2021 1'!$Z$5:$Z$857),0))</f>
        <v>0</v>
      </c>
      <c r="C564" s="57" t="str">
        <f>INDEX('Atual 2021 1'!A$5:A$857,MATCH($A564,('Atual 2021 1'!$Z$5:$Z$857),0))</f>
        <v>Patis</v>
      </c>
      <c r="D564" s="50">
        <f>INDEX('Atual 2021 1'!H$5:H$857,MATCH($A564,('Atual 2021 1'!$Z$5:$Z$857),0))</f>
        <v>1915</v>
      </c>
      <c r="E564" s="54">
        <f>INDEX('Antigo 2020 2'!H$5:H$857,MATCH($A564,('Atual 2021 1'!$Z$5:$Z$857),0))</f>
        <v>1915</v>
      </c>
      <c r="F564" s="50">
        <f>INDEX('Atual 2021 1'!I$5:I$857,MATCH($A564,('Atual 2021 1'!$Z$5:$Z$857),0))</f>
        <v>231</v>
      </c>
      <c r="G564" s="54">
        <f>INDEX('Antigo 2020 2'!I$5:I$857,MATCH($A564,('Atual 2021 1'!$Z$5:$Z$857),0))</f>
        <v>453</v>
      </c>
      <c r="H564" s="50">
        <f>INDEX('Atual 2021 1'!J$5:J$857,MATCH($A564,('Atual 2021 1'!$Z$5:$Z$857),0))</f>
        <v>0</v>
      </c>
      <c r="I564" s="54">
        <f>INDEX('Antigo 2020 2'!J$5:J$857,MATCH($A564,('Atual 2021 1'!$Z$5:$Z$857),0))</f>
        <v>0</v>
      </c>
      <c r="J564" s="50">
        <f>INDEX('Atual 2021 1'!K$5:K$857,MATCH($A564,('Atual 2021 1'!$Z$5:$Z$857),0))</f>
        <v>250</v>
      </c>
      <c r="K564" s="54">
        <f>INDEX('Antigo 2020 2'!K$5:K$857,MATCH($A564,('Atual 2021 1'!$Z$5:$Z$857),0))</f>
        <v>200</v>
      </c>
      <c r="L564" s="50">
        <f>INDEX('Atual 2021 1'!L$5:L$857,MATCH($A564,('Atual 2021 1'!$Z$5:$Z$857),0))</f>
        <v>0</v>
      </c>
      <c r="M564" s="54">
        <f>INDEX('Antigo 2020 2'!L$5:L$857,MATCH($A564,('Atual 2021 1'!$Z$5:$Z$857),0))</f>
        <v>0</v>
      </c>
      <c r="N564" s="50">
        <f>INDEX('Atual 2021 1'!M$5:M$857,MATCH($A564,('Atual 2021 1'!$Z$5:$Z$857),0))</f>
        <v>0</v>
      </c>
      <c r="O564" s="54">
        <f>INDEX('Antigo 2020 2'!M$5:M$857,MATCH($A564,('Atual 2021 1'!$Z$5:$Z$857),0))</f>
        <v>0</v>
      </c>
      <c r="P564" s="50">
        <f>INDEX('Atual 2021 1'!N$5:N$857,MATCH($A564,('Atual 2021 1'!$Z$5:$Z$857),0))</f>
        <v>50</v>
      </c>
      <c r="Q564" s="54">
        <f>INDEX('Antigo 2020 2'!N$5:N$857,MATCH($A564,('Atual 2021 1'!$Z$5:$Z$857),0))</f>
        <v>50</v>
      </c>
      <c r="R564" s="50" t="str">
        <f>INDEX('Atual 2021 1'!O$5:O$857,MATCH($A564,('Atual 2021 1'!$Z$5:$Z$857),0))</f>
        <v>Sim</v>
      </c>
      <c r="S564" s="54" t="str">
        <f>INDEX('Antigo 2020 2'!O$5:O$857,MATCH($A564,('Atual 2021 1'!$Z$5:$Z$857),0))</f>
        <v>Sim</v>
      </c>
      <c r="T564" s="53" t="e">
        <f>INDEX('Atual 2021 1'!P$5:P$857,MATCH($A564,('Atual 2021 1'!$Z$5:$Z$857),0))</f>
        <v>#DIV/0!</v>
      </c>
      <c r="U564" s="55">
        <f>INDEX('Antigo 2020 2'!P$5:P$857,MATCH($A564,('Atual 2021 1'!$Z$5:$Z$857),0))</f>
        <v>1.3003043296048241E-3</v>
      </c>
    </row>
    <row r="565" spans="1:21">
      <c r="A565" s="16">
        <v>562</v>
      </c>
      <c r="B565" s="51">
        <f>INDEX('Atual 2021 1'!X$5:X$857,MATCH($A565,('Atual 2021 1'!$Z$5:$Z$857),0))</f>
        <v>0</v>
      </c>
      <c r="C565" s="57" t="str">
        <f>INDEX('Atual 2021 1'!A$5:A$857,MATCH($A565,('Atual 2021 1'!$Z$5:$Z$857),0))</f>
        <v>Patos de Minas</v>
      </c>
      <c r="D565" s="50">
        <f>INDEX('Atual 2021 1'!H$5:H$857,MATCH($A565,('Atual 2021 1'!$Z$5:$Z$857),0))</f>
        <v>4280</v>
      </c>
      <c r="E565" s="54">
        <f>INDEX('Antigo 2020 2'!H$5:H$857,MATCH($A565,('Atual 2021 1'!$Z$5:$Z$857),0))</f>
        <v>4280</v>
      </c>
      <c r="F565" s="50">
        <f>INDEX('Atual 2021 1'!I$5:I$857,MATCH($A565,('Atual 2021 1'!$Z$5:$Z$857),0))</f>
        <v>393</v>
      </c>
      <c r="G565" s="54">
        <f>INDEX('Antigo 2020 2'!I$5:I$857,MATCH($A565,('Atual 2021 1'!$Z$5:$Z$857),0))</f>
        <v>672</v>
      </c>
      <c r="H565" s="50">
        <f>INDEX('Atual 2021 1'!J$5:J$857,MATCH($A565,('Atual 2021 1'!$Z$5:$Z$857),0))</f>
        <v>0</v>
      </c>
      <c r="I565" s="54">
        <f>INDEX('Antigo 2020 2'!J$5:J$857,MATCH($A565,('Atual 2021 1'!$Z$5:$Z$857),0))</f>
        <v>0</v>
      </c>
      <c r="J565" s="50">
        <f>INDEX('Atual 2021 1'!K$5:K$857,MATCH($A565,('Atual 2021 1'!$Z$5:$Z$857),0))</f>
        <v>350</v>
      </c>
      <c r="K565" s="54">
        <f>INDEX('Antigo 2020 2'!K$5:K$857,MATCH($A565,('Atual 2021 1'!$Z$5:$Z$857),0))</f>
        <v>250</v>
      </c>
      <c r="L565" s="50">
        <f>INDEX('Atual 2021 1'!L$5:L$857,MATCH($A565,('Atual 2021 1'!$Z$5:$Z$857),0))</f>
        <v>335</v>
      </c>
      <c r="M565" s="54">
        <f>INDEX('Antigo 2020 2'!L$5:L$857,MATCH($A565,('Atual 2021 1'!$Z$5:$Z$857),0))</f>
        <v>350</v>
      </c>
      <c r="N565" s="50">
        <f>INDEX('Atual 2021 1'!M$5:M$857,MATCH($A565,('Atual 2021 1'!$Z$5:$Z$857),0))</f>
        <v>0</v>
      </c>
      <c r="O565" s="54">
        <f>INDEX('Antigo 2020 2'!M$5:M$857,MATCH($A565,('Atual 2021 1'!$Z$5:$Z$857),0))</f>
        <v>0</v>
      </c>
      <c r="P565" s="50">
        <f>INDEX('Atual 2021 1'!N$5:N$857,MATCH($A565,('Atual 2021 1'!$Z$5:$Z$857),0))</f>
        <v>340</v>
      </c>
      <c r="Q565" s="54">
        <f>INDEX('Antigo 2020 2'!N$5:N$857,MATCH($A565,('Atual 2021 1'!$Z$5:$Z$857),0))</f>
        <v>320</v>
      </c>
      <c r="R565" s="50" t="str">
        <f>INDEX('Atual 2021 1'!O$5:O$857,MATCH($A565,('Atual 2021 1'!$Z$5:$Z$857),0))</f>
        <v>Não</v>
      </c>
      <c r="S565" s="54" t="str">
        <f>INDEX('Antigo 2020 2'!O$5:O$857,MATCH($A565,('Atual 2021 1'!$Z$5:$Z$857),0))</f>
        <v>Não</v>
      </c>
      <c r="T565" s="53" t="e">
        <f>INDEX('Atual 2021 1'!P$5:P$857,MATCH($A565,('Atual 2021 1'!$Z$5:$Z$857),0))</f>
        <v>#DIV/0!</v>
      </c>
      <c r="U565" s="55">
        <f>INDEX('Antigo 2020 2'!P$5:P$857,MATCH($A565,('Atual 2021 1'!$Z$5:$Z$857),0))</f>
        <v>5.0666682792790373E-3</v>
      </c>
    </row>
    <row r="566" spans="1:21">
      <c r="A566" s="16">
        <v>563</v>
      </c>
      <c r="B566" s="51">
        <f>INDEX('Atual 2021 1'!X$5:X$857,MATCH($A566,('Atual 2021 1'!$Z$5:$Z$857),0))</f>
        <v>0</v>
      </c>
      <c r="C566" s="57" t="str">
        <f>INDEX('Atual 2021 1'!A$5:A$857,MATCH($A566,('Atual 2021 1'!$Z$5:$Z$857),0))</f>
        <v>Patrocínio</v>
      </c>
      <c r="D566" s="50">
        <f>INDEX('Atual 2021 1'!H$5:H$857,MATCH($A566,('Atual 2021 1'!$Z$5:$Z$857),0))</f>
        <v>2753</v>
      </c>
      <c r="E566" s="54">
        <f>INDEX('Antigo 2020 2'!H$5:H$857,MATCH($A566,('Atual 2021 1'!$Z$5:$Z$857),0))</f>
        <v>2753</v>
      </c>
      <c r="F566" s="50">
        <f>INDEX('Atual 2021 1'!I$5:I$857,MATCH($A566,('Atual 2021 1'!$Z$5:$Z$857),0))</f>
        <v>254</v>
      </c>
      <c r="G566" s="54">
        <f>INDEX('Antigo 2020 2'!I$5:I$857,MATCH($A566,('Atual 2021 1'!$Z$5:$Z$857),0))</f>
        <v>602</v>
      </c>
      <c r="H566" s="50">
        <f>INDEX('Atual 2021 1'!J$5:J$857,MATCH($A566,('Atual 2021 1'!$Z$5:$Z$857),0))</f>
        <v>0</v>
      </c>
      <c r="I566" s="54">
        <f>INDEX('Antigo 2020 2'!J$5:J$857,MATCH($A566,('Atual 2021 1'!$Z$5:$Z$857),0))</f>
        <v>0</v>
      </c>
      <c r="J566" s="50">
        <f>INDEX('Atual 2021 1'!K$5:K$857,MATCH($A566,('Atual 2021 1'!$Z$5:$Z$857),0))</f>
        <v>825</v>
      </c>
      <c r="K566" s="54">
        <f>INDEX('Antigo 2020 2'!K$5:K$857,MATCH($A566,('Atual 2021 1'!$Z$5:$Z$857),0))</f>
        <v>816</v>
      </c>
      <c r="L566" s="50">
        <f>INDEX('Atual 2021 1'!L$5:L$857,MATCH($A566,('Atual 2021 1'!$Z$5:$Z$857),0))</f>
        <v>1907</v>
      </c>
      <c r="M566" s="54">
        <f>INDEX('Antigo 2020 2'!L$5:L$857,MATCH($A566,('Atual 2021 1'!$Z$5:$Z$857),0))</f>
        <v>1098</v>
      </c>
      <c r="N566" s="50">
        <f>INDEX('Atual 2021 1'!M$5:M$857,MATCH($A566,('Atual 2021 1'!$Z$5:$Z$857),0))</f>
        <v>1160</v>
      </c>
      <c r="O566" s="54">
        <f>INDEX('Antigo 2020 2'!M$5:M$857,MATCH($A566,('Atual 2021 1'!$Z$5:$Z$857),0))</f>
        <v>919</v>
      </c>
      <c r="P566" s="50">
        <f>INDEX('Atual 2021 1'!N$5:N$857,MATCH($A566,('Atual 2021 1'!$Z$5:$Z$857),0))</f>
        <v>297</v>
      </c>
      <c r="Q566" s="54">
        <f>INDEX('Antigo 2020 2'!N$5:N$857,MATCH($A566,('Atual 2021 1'!$Z$5:$Z$857),0))</f>
        <v>297</v>
      </c>
      <c r="R566" s="50" t="str">
        <f>INDEX('Atual 2021 1'!O$5:O$857,MATCH($A566,('Atual 2021 1'!$Z$5:$Z$857),0))</f>
        <v>Sim</v>
      </c>
      <c r="S566" s="54" t="str">
        <f>INDEX('Antigo 2020 2'!O$5:O$857,MATCH($A566,('Atual 2021 1'!$Z$5:$Z$857),0))</f>
        <v>Sim</v>
      </c>
      <c r="T566" s="53" t="e">
        <f>INDEX('Atual 2021 1'!P$5:P$857,MATCH($A566,('Atual 2021 1'!$Z$5:$Z$857),0))</f>
        <v>#DIV/0!</v>
      </c>
      <c r="U566" s="55">
        <f>INDEX('Antigo 2020 2'!P$5:P$857,MATCH($A566,('Atual 2021 1'!$Z$5:$Z$857),0))</f>
        <v>6.073096992295181E-3</v>
      </c>
    </row>
    <row r="567" spans="1:21">
      <c r="A567" s="16">
        <v>564</v>
      </c>
      <c r="B567" s="51">
        <f>INDEX('Atual 2021 1'!X$5:X$857,MATCH($A567,('Atual 2021 1'!$Z$5:$Z$857),0))</f>
        <v>0</v>
      </c>
      <c r="C567" s="57" t="str">
        <f>INDEX('Atual 2021 1'!A$5:A$857,MATCH($A567,('Atual 2021 1'!$Z$5:$Z$857),0))</f>
        <v>Patrocínio do Muriaé</v>
      </c>
      <c r="D567" s="50">
        <f>INDEX('Atual 2021 1'!H$5:H$857,MATCH($A567,('Atual 2021 1'!$Z$5:$Z$857),0))</f>
        <v>0</v>
      </c>
      <c r="E567" s="54">
        <f>INDEX('Antigo 2020 2'!H$5:H$857,MATCH($A567,('Atual 2021 1'!$Z$5:$Z$857),0))</f>
        <v>0</v>
      </c>
      <c r="F567" s="50">
        <f>INDEX('Atual 2021 1'!I$5:I$857,MATCH($A567,('Atual 2021 1'!$Z$5:$Z$857),0))</f>
        <v>0</v>
      </c>
      <c r="G567" s="54" t="str">
        <f>INDEX('Antigo 2020 2'!I$5:I$857,MATCH($A567,('Atual 2021 1'!$Z$5:$Z$857),0))</f>
        <v/>
      </c>
      <c r="H567" s="50">
        <f>INDEX('Atual 2021 1'!J$5:J$857,MATCH($A567,('Atual 2021 1'!$Z$5:$Z$857),0))</f>
        <v>0</v>
      </c>
      <c r="I567" s="54">
        <f>INDEX('Antigo 2020 2'!J$5:J$857,MATCH($A567,('Atual 2021 1'!$Z$5:$Z$857),0))</f>
        <v>0</v>
      </c>
      <c r="J567" s="50">
        <f>INDEX('Atual 2021 1'!K$5:K$857,MATCH($A567,('Atual 2021 1'!$Z$5:$Z$857),0))</f>
        <v>0</v>
      </c>
      <c r="K567" s="54">
        <f>INDEX('Antigo 2020 2'!K$5:K$857,MATCH($A567,('Atual 2021 1'!$Z$5:$Z$857),0))</f>
        <v>0</v>
      </c>
      <c r="L567" s="50">
        <f>INDEX('Atual 2021 1'!L$5:L$857,MATCH($A567,('Atual 2021 1'!$Z$5:$Z$857),0))</f>
        <v>0</v>
      </c>
      <c r="M567" s="54">
        <f>INDEX('Antigo 2020 2'!L$5:L$857,MATCH($A567,('Atual 2021 1'!$Z$5:$Z$857),0))</f>
        <v>0</v>
      </c>
      <c r="N567" s="50">
        <f>INDEX('Atual 2021 1'!M$5:M$857,MATCH($A567,('Atual 2021 1'!$Z$5:$Z$857),0))</f>
        <v>0</v>
      </c>
      <c r="O567" s="54">
        <f>INDEX('Antigo 2020 2'!M$5:M$857,MATCH($A567,('Atual 2021 1'!$Z$5:$Z$857),0))</f>
        <v>0</v>
      </c>
      <c r="P567" s="50">
        <f>INDEX('Atual 2021 1'!N$5:N$857,MATCH($A567,('Atual 2021 1'!$Z$5:$Z$857),0))</f>
        <v>0</v>
      </c>
      <c r="Q567" s="54">
        <f>INDEX('Antigo 2020 2'!N$5:N$857,MATCH($A567,('Atual 2021 1'!$Z$5:$Z$857),0))</f>
        <v>0</v>
      </c>
      <c r="R567" s="50" t="str">
        <f>INDEX('Atual 2021 1'!O$5:O$857,MATCH($A567,('Atual 2021 1'!$Z$5:$Z$857),0))</f>
        <v>Não</v>
      </c>
      <c r="S567" s="54" t="str">
        <f>INDEX('Antigo 2020 2'!O$5:O$857,MATCH($A567,('Atual 2021 1'!$Z$5:$Z$857),0))</f>
        <v>Não</v>
      </c>
      <c r="T567" s="53" t="e">
        <f>INDEX('Atual 2021 1'!P$5:P$857,MATCH($A567,('Atual 2021 1'!$Z$5:$Z$857),0))</f>
        <v>#DIV/0!</v>
      </c>
      <c r="U567" s="55">
        <f>INDEX('Antigo 2020 2'!P$5:P$857,MATCH($A567,('Atual 2021 1'!$Z$5:$Z$857),0))</f>
        <v>7.4526235188211684E-7</v>
      </c>
    </row>
    <row r="568" spans="1:21">
      <c r="A568" s="16">
        <v>565</v>
      </c>
      <c r="B568" s="51">
        <f>INDEX('Atual 2021 1'!X$5:X$857,MATCH($A568,('Atual 2021 1'!$Z$5:$Z$857),0))</f>
        <v>0</v>
      </c>
      <c r="C568" s="57" t="str">
        <f>INDEX('Atual 2021 1'!A$5:A$857,MATCH($A568,('Atual 2021 1'!$Z$5:$Z$857),0))</f>
        <v>Paula Cândido</v>
      </c>
      <c r="D568" s="50">
        <f>INDEX('Atual 2021 1'!H$5:H$857,MATCH($A568,('Atual 2021 1'!$Z$5:$Z$857),0))</f>
        <v>1560</v>
      </c>
      <c r="E568" s="54">
        <f>INDEX('Antigo 2020 2'!H$5:H$857,MATCH($A568,('Atual 2021 1'!$Z$5:$Z$857),0))</f>
        <v>1560</v>
      </c>
      <c r="F568" s="50">
        <f>INDEX('Atual 2021 1'!I$5:I$857,MATCH($A568,('Atual 2021 1'!$Z$5:$Z$857),0))</f>
        <v>208</v>
      </c>
      <c r="G568" s="54">
        <f>INDEX('Antigo 2020 2'!I$5:I$857,MATCH($A568,('Atual 2021 1'!$Z$5:$Z$857),0))</f>
        <v>442</v>
      </c>
      <c r="H568" s="50">
        <f>INDEX('Atual 2021 1'!J$5:J$857,MATCH($A568,('Atual 2021 1'!$Z$5:$Z$857),0))</f>
        <v>0</v>
      </c>
      <c r="I568" s="54">
        <f>INDEX('Antigo 2020 2'!J$5:J$857,MATCH($A568,('Atual 2021 1'!$Z$5:$Z$857),0))</f>
        <v>0</v>
      </c>
      <c r="J568" s="50">
        <f>INDEX('Atual 2021 1'!K$5:K$857,MATCH($A568,('Atual 2021 1'!$Z$5:$Z$857),0))</f>
        <v>180</v>
      </c>
      <c r="K568" s="54">
        <f>INDEX('Antigo 2020 2'!K$5:K$857,MATCH($A568,('Atual 2021 1'!$Z$5:$Z$857),0))</f>
        <v>382</v>
      </c>
      <c r="L568" s="50">
        <f>INDEX('Atual 2021 1'!L$5:L$857,MATCH($A568,('Atual 2021 1'!$Z$5:$Z$857),0))</f>
        <v>0</v>
      </c>
      <c r="M568" s="54">
        <f>INDEX('Antigo 2020 2'!L$5:L$857,MATCH($A568,('Atual 2021 1'!$Z$5:$Z$857),0))</f>
        <v>0</v>
      </c>
      <c r="N568" s="50">
        <f>INDEX('Atual 2021 1'!M$5:M$857,MATCH($A568,('Atual 2021 1'!$Z$5:$Z$857),0))</f>
        <v>0</v>
      </c>
      <c r="O568" s="54">
        <f>INDEX('Antigo 2020 2'!M$5:M$857,MATCH($A568,('Atual 2021 1'!$Z$5:$Z$857),0))</f>
        <v>0</v>
      </c>
      <c r="P568" s="50">
        <f>INDEX('Atual 2021 1'!N$5:N$857,MATCH($A568,('Atual 2021 1'!$Z$5:$Z$857),0))</f>
        <v>5</v>
      </c>
      <c r="Q568" s="54">
        <f>INDEX('Antigo 2020 2'!N$5:N$857,MATCH($A568,('Atual 2021 1'!$Z$5:$Z$857),0))</f>
        <v>17</v>
      </c>
      <c r="R568" s="50" t="str">
        <f>INDEX('Atual 2021 1'!O$5:O$857,MATCH($A568,('Atual 2021 1'!$Z$5:$Z$857),0))</f>
        <v>Não</v>
      </c>
      <c r="S568" s="54" t="str">
        <f>INDEX('Antigo 2020 2'!O$5:O$857,MATCH($A568,('Atual 2021 1'!$Z$5:$Z$857),0))</f>
        <v>Não</v>
      </c>
      <c r="T568" s="53" t="e">
        <f>INDEX('Atual 2021 1'!P$5:P$857,MATCH($A568,('Atual 2021 1'!$Z$5:$Z$857),0))</f>
        <v>#DIV/0!</v>
      </c>
      <c r="U568" s="55">
        <f>INDEX('Antigo 2020 2'!P$5:P$857,MATCH($A568,('Atual 2021 1'!$Z$5:$Z$857),0))</f>
        <v>1.5710997740228357E-3</v>
      </c>
    </row>
    <row r="569" spans="1:21">
      <c r="A569" s="16">
        <v>566</v>
      </c>
      <c r="B569" s="51">
        <f>INDEX('Atual 2021 1'!X$5:X$857,MATCH($A569,('Atual 2021 1'!$Z$5:$Z$857),0))</f>
        <v>0</v>
      </c>
      <c r="C569" s="57" t="str">
        <f>INDEX('Atual 2021 1'!A$5:A$857,MATCH($A569,('Atual 2021 1'!$Z$5:$Z$857),0))</f>
        <v>Paulistas</v>
      </c>
      <c r="D569" s="50">
        <f>INDEX('Atual 2021 1'!H$5:H$857,MATCH($A569,('Atual 2021 1'!$Z$5:$Z$857),0))</f>
        <v>400</v>
      </c>
      <c r="E569" s="54">
        <f>INDEX('Antigo 2020 2'!H$5:H$857,MATCH($A569,('Atual 2021 1'!$Z$5:$Z$857),0))</f>
        <v>400</v>
      </c>
      <c r="F569" s="50">
        <f>INDEX('Atual 2021 1'!I$5:I$857,MATCH($A569,('Atual 2021 1'!$Z$5:$Z$857),0))</f>
        <v>127</v>
      </c>
      <c r="G569" s="54">
        <f>INDEX('Antigo 2020 2'!I$5:I$857,MATCH($A569,('Atual 2021 1'!$Z$5:$Z$857),0))</f>
        <v>264</v>
      </c>
      <c r="H569" s="50">
        <f>INDEX('Atual 2021 1'!J$5:J$857,MATCH($A569,('Atual 2021 1'!$Z$5:$Z$857),0))</f>
        <v>0</v>
      </c>
      <c r="I569" s="54">
        <f>INDEX('Antigo 2020 2'!J$5:J$857,MATCH($A569,('Atual 2021 1'!$Z$5:$Z$857),0))</f>
        <v>0</v>
      </c>
      <c r="J569" s="50">
        <f>INDEX('Atual 2021 1'!K$5:K$857,MATCH($A569,('Atual 2021 1'!$Z$5:$Z$857),0))</f>
        <v>10</v>
      </c>
      <c r="K569" s="54">
        <f>INDEX('Antigo 2020 2'!K$5:K$857,MATCH($A569,('Atual 2021 1'!$Z$5:$Z$857),0))</f>
        <v>25</v>
      </c>
      <c r="L569" s="50">
        <f>INDEX('Atual 2021 1'!L$5:L$857,MATCH($A569,('Atual 2021 1'!$Z$5:$Z$857),0))</f>
        <v>0</v>
      </c>
      <c r="M569" s="54">
        <f>INDEX('Antigo 2020 2'!L$5:L$857,MATCH($A569,('Atual 2021 1'!$Z$5:$Z$857),0))</f>
        <v>0</v>
      </c>
      <c r="N569" s="50">
        <f>INDEX('Atual 2021 1'!M$5:M$857,MATCH($A569,('Atual 2021 1'!$Z$5:$Z$857),0))</f>
        <v>0</v>
      </c>
      <c r="O569" s="54">
        <f>INDEX('Antigo 2020 2'!M$5:M$857,MATCH($A569,('Atual 2021 1'!$Z$5:$Z$857),0))</f>
        <v>0</v>
      </c>
      <c r="P569" s="50">
        <f>INDEX('Atual 2021 1'!N$5:N$857,MATCH($A569,('Atual 2021 1'!$Z$5:$Z$857),0))</f>
        <v>12</v>
      </c>
      <c r="Q569" s="54">
        <f>INDEX('Antigo 2020 2'!N$5:N$857,MATCH($A569,('Atual 2021 1'!$Z$5:$Z$857),0))</f>
        <v>35</v>
      </c>
      <c r="R569" s="50" t="str">
        <f>INDEX('Atual 2021 1'!O$5:O$857,MATCH($A569,('Atual 2021 1'!$Z$5:$Z$857),0))</f>
        <v>Não</v>
      </c>
      <c r="S569" s="54" t="str">
        <f>INDEX('Antigo 2020 2'!O$5:O$857,MATCH($A569,('Atual 2021 1'!$Z$5:$Z$857),0))</f>
        <v>Não</v>
      </c>
      <c r="T569" s="53" t="e">
        <f>INDEX('Atual 2021 1'!P$5:P$857,MATCH($A569,('Atual 2021 1'!$Z$5:$Z$857),0))</f>
        <v>#DIV/0!</v>
      </c>
      <c r="U569" s="55">
        <f>INDEX('Antigo 2020 2'!P$5:P$857,MATCH($A569,('Atual 2021 1'!$Z$5:$Z$857),0))</f>
        <v>4.3133614523907754E-4</v>
      </c>
    </row>
    <row r="570" spans="1:21">
      <c r="A570" s="16">
        <v>567</v>
      </c>
      <c r="B570" s="51">
        <f>INDEX('Atual 2021 1'!X$5:X$857,MATCH($A570,('Atual 2021 1'!$Z$5:$Z$857),0))</f>
        <v>0</v>
      </c>
      <c r="C570" s="57" t="str">
        <f>INDEX('Atual 2021 1'!A$5:A$857,MATCH($A570,('Atual 2021 1'!$Z$5:$Z$857),0))</f>
        <v>Pavão</v>
      </c>
      <c r="D570" s="50">
        <f>INDEX('Atual 2021 1'!H$5:H$857,MATCH($A570,('Atual 2021 1'!$Z$5:$Z$857),0))</f>
        <v>900</v>
      </c>
      <c r="E570" s="54">
        <f>INDEX('Antigo 2020 2'!H$5:H$857,MATCH($A570,('Atual 2021 1'!$Z$5:$Z$857),0))</f>
        <v>900</v>
      </c>
      <c r="F570" s="50">
        <f>INDEX('Atual 2021 1'!I$5:I$857,MATCH($A570,('Atual 2021 1'!$Z$5:$Z$857),0))</f>
        <v>157</v>
      </c>
      <c r="G570" s="54">
        <f>INDEX('Antigo 2020 2'!I$5:I$857,MATCH($A570,('Atual 2021 1'!$Z$5:$Z$857),0))</f>
        <v>607</v>
      </c>
      <c r="H570" s="50">
        <f>INDEX('Atual 2021 1'!J$5:J$857,MATCH($A570,('Atual 2021 1'!$Z$5:$Z$857),0))</f>
        <v>0</v>
      </c>
      <c r="I570" s="54">
        <f>INDEX('Antigo 2020 2'!J$5:J$857,MATCH($A570,('Atual 2021 1'!$Z$5:$Z$857),0))</f>
        <v>0</v>
      </c>
      <c r="J570" s="50">
        <f>INDEX('Atual 2021 1'!K$5:K$857,MATCH($A570,('Atual 2021 1'!$Z$5:$Z$857),0))</f>
        <v>100</v>
      </c>
      <c r="K570" s="54">
        <f>INDEX('Antigo 2020 2'!K$5:K$857,MATCH($A570,('Atual 2021 1'!$Z$5:$Z$857),0))</f>
        <v>150</v>
      </c>
      <c r="L570" s="50">
        <f>INDEX('Atual 2021 1'!L$5:L$857,MATCH($A570,('Atual 2021 1'!$Z$5:$Z$857),0))</f>
        <v>0</v>
      </c>
      <c r="M570" s="54">
        <f>INDEX('Antigo 2020 2'!L$5:L$857,MATCH($A570,('Atual 2021 1'!$Z$5:$Z$857),0))</f>
        <v>150</v>
      </c>
      <c r="N570" s="50">
        <f>INDEX('Atual 2021 1'!M$5:M$857,MATCH($A570,('Atual 2021 1'!$Z$5:$Z$857),0))</f>
        <v>15</v>
      </c>
      <c r="O570" s="54">
        <f>INDEX('Antigo 2020 2'!M$5:M$857,MATCH($A570,('Atual 2021 1'!$Z$5:$Z$857),0))</f>
        <v>0</v>
      </c>
      <c r="P570" s="50">
        <f>INDEX('Atual 2021 1'!N$5:N$857,MATCH($A570,('Atual 2021 1'!$Z$5:$Z$857),0))</f>
        <v>120</v>
      </c>
      <c r="Q570" s="54">
        <f>INDEX('Antigo 2020 2'!N$5:N$857,MATCH($A570,('Atual 2021 1'!$Z$5:$Z$857),0))</f>
        <v>120</v>
      </c>
      <c r="R570" s="50" t="str">
        <f>INDEX('Atual 2021 1'!O$5:O$857,MATCH($A570,('Atual 2021 1'!$Z$5:$Z$857),0))</f>
        <v>Não</v>
      </c>
      <c r="S570" s="54" t="str">
        <f>INDEX('Antigo 2020 2'!O$5:O$857,MATCH($A570,('Atual 2021 1'!$Z$5:$Z$857),0))</f>
        <v>Sim</v>
      </c>
      <c r="T570" s="53" t="e">
        <f>INDEX('Atual 2021 1'!P$5:P$857,MATCH($A570,('Atual 2021 1'!$Z$5:$Z$857),0))</f>
        <v>#DIV/0!</v>
      </c>
      <c r="U570" s="55">
        <f>INDEX('Antigo 2020 2'!P$5:P$857,MATCH($A570,('Atual 2021 1'!$Z$5:$Z$857),0))</f>
        <v>1.342581017191387E-3</v>
      </c>
    </row>
    <row r="571" spans="1:21">
      <c r="A571" s="16">
        <v>568</v>
      </c>
      <c r="B571" s="51">
        <f>INDEX('Atual 2021 1'!X$5:X$857,MATCH($A571,('Atual 2021 1'!$Z$5:$Z$857),0))</f>
        <v>0</v>
      </c>
      <c r="C571" s="57" t="str">
        <f>INDEX('Atual 2021 1'!A$5:A$857,MATCH($A571,('Atual 2021 1'!$Z$5:$Z$857),0))</f>
        <v>Peçanha</v>
      </c>
      <c r="D571" s="50">
        <f>INDEX('Atual 2021 1'!H$5:H$857,MATCH($A571,('Atual 2021 1'!$Z$5:$Z$857),0))</f>
        <v>3500</v>
      </c>
      <c r="E571" s="54">
        <f>INDEX('Antigo 2020 2'!H$5:H$857,MATCH($A571,('Atual 2021 1'!$Z$5:$Z$857),0))</f>
        <v>3500</v>
      </c>
      <c r="F571" s="50">
        <f>INDEX('Atual 2021 1'!I$5:I$857,MATCH($A571,('Atual 2021 1'!$Z$5:$Z$857),0))</f>
        <v>91</v>
      </c>
      <c r="G571" s="54">
        <f>INDEX('Antigo 2020 2'!I$5:I$857,MATCH($A571,('Atual 2021 1'!$Z$5:$Z$857),0))</f>
        <v>392</v>
      </c>
      <c r="H571" s="50">
        <f>INDEX('Atual 2021 1'!J$5:J$857,MATCH($A571,('Atual 2021 1'!$Z$5:$Z$857),0))</f>
        <v>0</v>
      </c>
      <c r="I571" s="54">
        <f>INDEX('Antigo 2020 2'!J$5:J$857,MATCH($A571,('Atual 2021 1'!$Z$5:$Z$857),0))</f>
        <v>0</v>
      </c>
      <c r="J571" s="50">
        <f>INDEX('Atual 2021 1'!K$5:K$857,MATCH($A571,('Atual 2021 1'!$Z$5:$Z$857),0))</f>
        <v>250</v>
      </c>
      <c r="K571" s="54">
        <f>INDEX('Antigo 2020 2'!K$5:K$857,MATCH($A571,('Atual 2021 1'!$Z$5:$Z$857),0))</f>
        <v>250</v>
      </c>
      <c r="L571" s="50">
        <f>INDEX('Atual 2021 1'!L$5:L$857,MATCH($A571,('Atual 2021 1'!$Z$5:$Z$857),0))</f>
        <v>300</v>
      </c>
      <c r="M571" s="54">
        <f>INDEX('Antigo 2020 2'!L$5:L$857,MATCH($A571,('Atual 2021 1'!$Z$5:$Z$857),0))</f>
        <v>60</v>
      </c>
      <c r="N571" s="50">
        <f>INDEX('Atual 2021 1'!M$5:M$857,MATCH($A571,('Atual 2021 1'!$Z$5:$Z$857),0))</f>
        <v>5</v>
      </c>
      <c r="O571" s="54">
        <f>INDEX('Antigo 2020 2'!M$5:M$857,MATCH($A571,('Atual 2021 1'!$Z$5:$Z$857),0))</f>
        <v>40</v>
      </c>
      <c r="P571" s="50">
        <f>INDEX('Atual 2021 1'!N$5:N$857,MATCH($A571,('Atual 2021 1'!$Z$5:$Z$857),0))</f>
        <v>150</v>
      </c>
      <c r="Q571" s="54">
        <f>INDEX('Antigo 2020 2'!N$5:N$857,MATCH($A571,('Atual 2021 1'!$Z$5:$Z$857),0))</f>
        <v>150</v>
      </c>
      <c r="R571" s="50" t="str">
        <f>INDEX('Atual 2021 1'!O$5:O$857,MATCH($A571,('Atual 2021 1'!$Z$5:$Z$857),0))</f>
        <v>Sim</v>
      </c>
      <c r="S571" s="54" t="str">
        <f>INDEX('Antigo 2020 2'!O$5:O$857,MATCH($A571,('Atual 2021 1'!$Z$5:$Z$857),0))</f>
        <v>Sim</v>
      </c>
      <c r="T571" s="53" t="e">
        <f>INDEX('Atual 2021 1'!P$5:P$857,MATCH($A571,('Atual 2021 1'!$Z$5:$Z$857),0))</f>
        <v>#DIV/0!</v>
      </c>
      <c r="U571" s="55">
        <f>INDEX('Antigo 2020 2'!P$5:P$857,MATCH($A571,('Atual 2021 1'!$Z$5:$Z$857),0))</f>
        <v>2.3958760929515452E-3</v>
      </c>
    </row>
    <row r="572" spans="1:21">
      <c r="A572" s="16">
        <v>569</v>
      </c>
      <c r="B572" s="51">
        <f>INDEX('Atual 2021 1'!X$5:X$857,MATCH($A572,('Atual 2021 1'!$Z$5:$Z$857),0))</f>
        <v>0</v>
      </c>
      <c r="C572" s="57" t="str">
        <f>INDEX('Atual 2021 1'!A$5:A$857,MATCH($A572,('Atual 2021 1'!$Z$5:$Z$857),0))</f>
        <v>Pedra Azul</v>
      </c>
      <c r="D572" s="50">
        <f>INDEX('Atual 2021 1'!H$5:H$857,MATCH($A572,('Atual 2021 1'!$Z$5:$Z$857),0))</f>
        <v>1499</v>
      </c>
      <c r="E572" s="54">
        <f>INDEX('Antigo 2020 2'!H$5:H$857,MATCH($A572,('Atual 2021 1'!$Z$5:$Z$857),0))</f>
        <v>1510</v>
      </c>
      <c r="F572" s="50">
        <f>INDEX('Atual 2021 1'!I$5:I$857,MATCH($A572,('Atual 2021 1'!$Z$5:$Z$857),0))</f>
        <v>338</v>
      </c>
      <c r="G572" s="54">
        <f>INDEX('Antigo 2020 2'!I$5:I$857,MATCH($A572,('Atual 2021 1'!$Z$5:$Z$857),0))</f>
        <v>436</v>
      </c>
      <c r="H572" s="50">
        <f>INDEX('Atual 2021 1'!J$5:J$857,MATCH($A572,('Atual 2021 1'!$Z$5:$Z$857),0))</f>
        <v>0</v>
      </c>
      <c r="I572" s="54">
        <f>INDEX('Antigo 2020 2'!J$5:J$857,MATCH($A572,('Atual 2021 1'!$Z$5:$Z$857),0))</f>
        <v>0</v>
      </c>
      <c r="J572" s="50">
        <f>INDEX('Atual 2021 1'!K$5:K$857,MATCH($A572,('Atual 2021 1'!$Z$5:$Z$857),0))</f>
        <v>131</v>
      </c>
      <c r="K572" s="54">
        <f>INDEX('Antigo 2020 2'!K$5:K$857,MATCH($A572,('Atual 2021 1'!$Z$5:$Z$857),0))</f>
        <v>116</v>
      </c>
      <c r="L572" s="50">
        <f>INDEX('Atual 2021 1'!L$5:L$857,MATCH($A572,('Atual 2021 1'!$Z$5:$Z$857),0))</f>
        <v>0</v>
      </c>
      <c r="M572" s="54">
        <f>INDEX('Antigo 2020 2'!L$5:L$857,MATCH($A572,('Atual 2021 1'!$Z$5:$Z$857),0))</f>
        <v>0</v>
      </c>
      <c r="N572" s="50">
        <f>INDEX('Atual 2021 1'!M$5:M$857,MATCH($A572,('Atual 2021 1'!$Z$5:$Z$857),0))</f>
        <v>0</v>
      </c>
      <c r="O572" s="54">
        <f>INDEX('Antigo 2020 2'!M$5:M$857,MATCH($A572,('Atual 2021 1'!$Z$5:$Z$857),0))</f>
        <v>0</v>
      </c>
      <c r="P572" s="50">
        <f>INDEX('Atual 2021 1'!N$5:N$857,MATCH($A572,('Atual 2021 1'!$Z$5:$Z$857),0))</f>
        <v>287</v>
      </c>
      <c r="Q572" s="54">
        <f>INDEX('Antigo 2020 2'!N$5:N$857,MATCH($A572,('Atual 2021 1'!$Z$5:$Z$857),0))</f>
        <v>216</v>
      </c>
      <c r="R572" s="50" t="str">
        <f>INDEX('Atual 2021 1'!O$5:O$857,MATCH($A572,('Atual 2021 1'!$Z$5:$Z$857),0))</f>
        <v>Sim</v>
      </c>
      <c r="S572" s="54" t="str">
        <f>INDEX('Antigo 2020 2'!O$5:O$857,MATCH($A572,('Atual 2021 1'!$Z$5:$Z$857),0))</f>
        <v>Sim</v>
      </c>
      <c r="T572" s="53" t="e">
        <f>INDEX('Atual 2021 1'!P$5:P$857,MATCH($A572,('Atual 2021 1'!$Z$5:$Z$857),0))</f>
        <v>#DIV/0!</v>
      </c>
      <c r="U572" s="55">
        <f>INDEX('Antigo 2020 2'!P$5:P$857,MATCH($A572,('Atual 2021 1'!$Z$5:$Z$857),0))</f>
        <v>1.9150253832474209E-3</v>
      </c>
    </row>
    <row r="573" spans="1:21">
      <c r="A573" s="16">
        <v>570</v>
      </c>
      <c r="B573" s="51">
        <f>INDEX('Atual 2021 1'!X$5:X$857,MATCH($A573,('Atual 2021 1'!$Z$5:$Z$857),0))</f>
        <v>0</v>
      </c>
      <c r="C573" s="57" t="str">
        <f>INDEX('Atual 2021 1'!A$5:A$857,MATCH($A573,('Atual 2021 1'!$Z$5:$Z$857),0))</f>
        <v>Pedra Bonita</v>
      </c>
      <c r="D573" s="50">
        <f>INDEX('Atual 2021 1'!H$5:H$857,MATCH($A573,('Atual 2021 1'!$Z$5:$Z$857),0))</f>
        <v>800</v>
      </c>
      <c r="E573" s="54">
        <f>INDEX('Antigo 2020 2'!H$5:H$857,MATCH($A573,('Atual 2021 1'!$Z$5:$Z$857),0))</f>
        <v>800</v>
      </c>
      <c r="F573" s="50">
        <f>INDEX('Atual 2021 1'!I$5:I$857,MATCH($A573,('Atual 2021 1'!$Z$5:$Z$857),0))</f>
        <v>0</v>
      </c>
      <c r="G573" s="54" t="str">
        <f>INDEX('Antigo 2020 2'!I$5:I$857,MATCH($A573,('Atual 2021 1'!$Z$5:$Z$857),0))</f>
        <v/>
      </c>
      <c r="H573" s="50">
        <f>INDEX('Atual 2021 1'!J$5:J$857,MATCH($A573,('Atual 2021 1'!$Z$5:$Z$857),0))</f>
        <v>0</v>
      </c>
      <c r="I573" s="54">
        <f>INDEX('Antigo 2020 2'!J$5:J$857,MATCH($A573,('Atual 2021 1'!$Z$5:$Z$857),0))</f>
        <v>0</v>
      </c>
      <c r="J573" s="50">
        <f>INDEX('Atual 2021 1'!K$5:K$857,MATCH($A573,('Atual 2021 1'!$Z$5:$Z$857),0))</f>
        <v>0</v>
      </c>
      <c r="K573" s="54">
        <f>INDEX('Antigo 2020 2'!K$5:K$857,MATCH($A573,('Atual 2021 1'!$Z$5:$Z$857),0))</f>
        <v>0</v>
      </c>
      <c r="L573" s="50">
        <f>INDEX('Atual 2021 1'!L$5:L$857,MATCH($A573,('Atual 2021 1'!$Z$5:$Z$857),0))</f>
        <v>0</v>
      </c>
      <c r="M573" s="54">
        <f>INDEX('Antigo 2020 2'!L$5:L$857,MATCH($A573,('Atual 2021 1'!$Z$5:$Z$857),0))</f>
        <v>0</v>
      </c>
      <c r="N573" s="50">
        <f>INDEX('Atual 2021 1'!M$5:M$857,MATCH($A573,('Atual 2021 1'!$Z$5:$Z$857),0))</f>
        <v>0</v>
      </c>
      <c r="O573" s="54">
        <f>INDEX('Antigo 2020 2'!M$5:M$857,MATCH($A573,('Atual 2021 1'!$Z$5:$Z$857),0))</f>
        <v>0</v>
      </c>
      <c r="P573" s="50">
        <f>INDEX('Atual 2021 1'!N$5:N$857,MATCH($A573,('Atual 2021 1'!$Z$5:$Z$857),0))</f>
        <v>0</v>
      </c>
      <c r="Q573" s="54">
        <f>INDEX('Antigo 2020 2'!N$5:N$857,MATCH($A573,('Atual 2021 1'!$Z$5:$Z$857),0))</f>
        <v>0</v>
      </c>
      <c r="R573" s="50" t="str">
        <f>INDEX('Atual 2021 1'!O$5:O$857,MATCH($A573,('Atual 2021 1'!$Z$5:$Z$857),0))</f>
        <v>Não</v>
      </c>
      <c r="S573" s="54" t="str">
        <f>INDEX('Antigo 2020 2'!O$5:O$857,MATCH($A573,('Atual 2021 1'!$Z$5:$Z$857),0))</f>
        <v>Não</v>
      </c>
      <c r="T573" s="53" t="e">
        <f>INDEX('Atual 2021 1'!P$5:P$857,MATCH($A573,('Atual 2021 1'!$Z$5:$Z$857),0))</f>
        <v>#DIV/0!</v>
      </c>
      <c r="U573" s="55">
        <f>INDEX('Antigo 2020 2'!P$5:P$857,MATCH($A573,('Atual 2021 1'!$Z$5:$Z$857),0))</f>
        <v>3.1070620518160977E-4</v>
      </c>
    </row>
    <row r="574" spans="1:21">
      <c r="A574" s="16">
        <v>571</v>
      </c>
      <c r="B574" s="51">
        <f>INDEX('Atual 2021 1'!X$5:X$857,MATCH($A574,('Atual 2021 1'!$Z$5:$Z$857),0))</f>
        <v>0</v>
      </c>
      <c r="C574" s="57" t="str">
        <f>INDEX('Atual 2021 1'!A$5:A$857,MATCH($A574,('Atual 2021 1'!$Z$5:$Z$857),0))</f>
        <v>Pedra do Anta</v>
      </c>
      <c r="D574" s="50">
        <f>INDEX('Atual 2021 1'!H$5:H$857,MATCH($A574,('Atual 2021 1'!$Z$5:$Z$857),0))</f>
        <v>684</v>
      </c>
      <c r="E574" s="54">
        <f>INDEX('Antigo 2020 2'!H$5:H$857,MATCH($A574,('Atual 2021 1'!$Z$5:$Z$857),0))</f>
        <v>683</v>
      </c>
      <c r="F574" s="50">
        <f>INDEX('Atual 2021 1'!I$5:I$857,MATCH($A574,('Atual 2021 1'!$Z$5:$Z$857),0))</f>
        <v>153</v>
      </c>
      <c r="G574" s="54">
        <f>INDEX('Antigo 2020 2'!I$5:I$857,MATCH($A574,('Atual 2021 1'!$Z$5:$Z$857),0))</f>
        <v>295</v>
      </c>
      <c r="H574" s="50">
        <f>INDEX('Atual 2021 1'!J$5:J$857,MATCH($A574,('Atual 2021 1'!$Z$5:$Z$857),0))</f>
        <v>0</v>
      </c>
      <c r="I574" s="54">
        <f>INDEX('Antigo 2020 2'!J$5:J$857,MATCH($A574,('Atual 2021 1'!$Z$5:$Z$857),0))</f>
        <v>0</v>
      </c>
      <c r="J574" s="50">
        <f>INDEX('Atual 2021 1'!K$5:K$857,MATCH($A574,('Atual 2021 1'!$Z$5:$Z$857),0))</f>
        <v>54</v>
      </c>
      <c r="K574" s="54">
        <f>INDEX('Antigo 2020 2'!K$5:K$857,MATCH($A574,('Atual 2021 1'!$Z$5:$Z$857),0))</f>
        <v>87</v>
      </c>
      <c r="L574" s="50">
        <f>INDEX('Atual 2021 1'!L$5:L$857,MATCH($A574,('Atual 2021 1'!$Z$5:$Z$857),0))</f>
        <v>0</v>
      </c>
      <c r="M574" s="54">
        <f>INDEX('Antigo 2020 2'!L$5:L$857,MATCH($A574,('Atual 2021 1'!$Z$5:$Z$857),0))</f>
        <v>0</v>
      </c>
      <c r="N574" s="50">
        <f>INDEX('Atual 2021 1'!M$5:M$857,MATCH($A574,('Atual 2021 1'!$Z$5:$Z$857),0))</f>
        <v>0</v>
      </c>
      <c r="O574" s="54">
        <f>INDEX('Antigo 2020 2'!M$5:M$857,MATCH($A574,('Atual 2021 1'!$Z$5:$Z$857),0))</f>
        <v>0</v>
      </c>
      <c r="P574" s="50">
        <f>INDEX('Atual 2021 1'!N$5:N$857,MATCH($A574,('Atual 2021 1'!$Z$5:$Z$857),0))</f>
        <v>8</v>
      </c>
      <c r="Q574" s="54">
        <f>INDEX('Antigo 2020 2'!N$5:N$857,MATCH($A574,('Atual 2021 1'!$Z$5:$Z$857),0))</f>
        <v>16</v>
      </c>
      <c r="R574" s="50" t="str">
        <f>INDEX('Atual 2021 1'!O$5:O$857,MATCH($A574,('Atual 2021 1'!$Z$5:$Z$857),0))</f>
        <v>Sim</v>
      </c>
      <c r="S574" s="54" t="str">
        <f>INDEX('Antigo 2020 2'!O$5:O$857,MATCH($A574,('Atual 2021 1'!$Z$5:$Z$857),0))</f>
        <v>Sim</v>
      </c>
      <c r="T574" s="53" t="e">
        <f>INDEX('Atual 2021 1'!P$5:P$857,MATCH($A574,('Atual 2021 1'!$Z$5:$Z$857),0))</f>
        <v>#DIV/0!</v>
      </c>
      <c r="U574" s="55">
        <f>INDEX('Antigo 2020 2'!P$5:P$857,MATCH($A574,('Atual 2021 1'!$Z$5:$Z$857),0))</f>
        <v>5.4018684013174489E-4</v>
      </c>
    </row>
    <row r="575" spans="1:21">
      <c r="A575" s="16">
        <v>572</v>
      </c>
      <c r="B575" s="51">
        <f>INDEX('Atual 2021 1'!X$5:X$857,MATCH($A575,('Atual 2021 1'!$Z$5:$Z$857),0))</f>
        <v>0</v>
      </c>
      <c r="C575" s="57" t="str">
        <f>INDEX('Atual 2021 1'!A$5:A$857,MATCH($A575,('Atual 2021 1'!$Z$5:$Z$857),0))</f>
        <v>Pedra do Indaiá</v>
      </c>
      <c r="D575" s="50">
        <f>INDEX('Atual 2021 1'!H$5:H$857,MATCH($A575,('Atual 2021 1'!$Z$5:$Z$857),0))</f>
        <v>660</v>
      </c>
      <c r="E575" s="54">
        <f>INDEX('Antigo 2020 2'!H$5:H$857,MATCH($A575,('Atual 2021 1'!$Z$5:$Z$857),0))</f>
        <v>710</v>
      </c>
      <c r="F575" s="50">
        <f>INDEX('Atual 2021 1'!I$5:I$857,MATCH($A575,('Atual 2021 1'!$Z$5:$Z$857),0))</f>
        <v>104</v>
      </c>
      <c r="G575" s="54">
        <f>INDEX('Antigo 2020 2'!I$5:I$857,MATCH($A575,('Atual 2021 1'!$Z$5:$Z$857),0))</f>
        <v>368</v>
      </c>
      <c r="H575" s="50">
        <f>INDEX('Atual 2021 1'!J$5:J$857,MATCH($A575,('Atual 2021 1'!$Z$5:$Z$857),0))</f>
        <v>0</v>
      </c>
      <c r="I575" s="54">
        <f>INDEX('Antigo 2020 2'!J$5:J$857,MATCH($A575,('Atual 2021 1'!$Z$5:$Z$857),0))</f>
        <v>0</v>
      </c>
      <c r="J575" s="50">
        <f>INDEX('Atual 2021 1'!K$5:K$857,MATCH($A575,('Atual 2021 1'!$Z$5:$Z$857),0))</f>
        <v>152</v>
      </c>
      <c r="K575" s="54">
        <f>INDEX('Antigo 2020 2'!K$5:K$857,MATCH($A575,('Atual 2021 1'!$Z$5:$Z$857),0))</f>
        <v>186</v>
      </c>
      <c r="L575" s="50">
        <f>INDEX('Atual 2021 1'!L$5:L$857,MATCH($A575,('Atual 2021 1'!$Z$5:$Z$857),0))</f>
        <v>0</v>
      </c>
      <c r="M575" s="54">
        <f>INDEX('Antigo 2020 2'!L$5:L$857,MATCH($A575,('Atual 2021 1'!$Z$5:$Z$857),0))</f>
        <v>282</v>
      </c>
      <c r="N575" s="50">
        <f>INDEX('Atual 2021 1'!M$5:M$857,MATCH($A575,('Atual 2021 1'!$Z$5:$Z$857),0))</f>
        <v>35</v>
      </c>
      <c r="O575" s="54">
        <f>INDEX('Antigo 2020 2'!M$5:M$857,MATCH($A575,('Atual 2021 1'!$Z$5:$Z$857),0))</f>
        <v>0</v>
      </c>
      <c r="P575" s="50">
        <f>INDEX('Atual 2021 1'!N$5:N$857,MATCH($A575,('Atual 2021 1'!$Z$5:$Z$857),0))</f>
        <v>35</v>
      </c>
      <c r="Q575" s="54">
        <f>INDEX('Antigo 2020 2'!N$5:N$857,MATCH($A575,('Atual 2021 1'!$Z$5:$Z$857),0))</f>
        <v>45</v>
      </c>
      <c r="R575" s="50" t="str">
        <f>INDEX('Atual 2021 1'!O$5:O$857,MATCH($A575,('Atual 2021 1'!$Z$5:$Z$857),0))</f>
        <v>Sim</v>
      </c>
      <c r="S575" s="54" t="str">
        <f>INDEX('Antigo 2020 2'!O$5:O$857,MATCH($A575,('Atual 2021 1'!$Z$5:$Z$857),0))</f>
        <v>Sim</v>
      </c>
      <c r="T575" s="53" t="e">
        <f>INDEX('Atual 2021 1'!P$5:P$857,MATCH($A575,('Atual 2021 1'!$Z$5:$Z$857),0))</f>
        <v>#DIV/0!</v>
      </c>
      <c r="U575" s="55">
        <f>INDEX('Antigo 2020 2'!P$5:P$857,MATCH($A575,('Atual 2021 1'!$Z$5:$Z$857),0))</f>
        <v>9.8299051996805775E-4</v>
      </c>
    </row>
    <row r="576" spans="1:21">
      <c r="A576" s="16">
        <v>573</v>
      </c>
      <c r="B576" s="51">
        <f>INDEX('Atual 2021 1'!X$5:X$857,MATCH($A576,('Atual 2021 1'!$Z$5:$Z$857),0))</f>
        <v>0</v>
      </c>
      <c r="C576" s="57" t="str">
        <f>INDEX('Atual 2021 1'!A$5:A$857,MATCH($A576,('Atual 2021 1'!$Z$5:$Z$857),0))</f>
        <v>Pedra Dourada</v>
      </c>
      <c r="D576" s="50">
        <f>INDEX('Atual 2021 1'!H$5:H$857,MATCH($A576,('Atual 2021 1'!$Z$5:$Z$857),0))</f>
        <v>480</v>
      </c>
      <c r="E576" s="54">
        <f>INDEX('Antigo 2020 2'!H$5:H$857,MATCH($A576,('Atual 2021 1'!$Z$5:$Z$857),0))</f>
        <v>480</v>
      </c>
      <c r="F576" s="50">
        <f>INDEX('Atual 2021 1'!I$5:I$857,MATCH($A576,('Atual 2021 1'!$Z$5:$Z$857),0))</f>
        <v>237</v>
      </c>
      <c r="G576" s="54">
        <f>INDEX('Antigo 2020 2'!I$5:I$857,MATCH($A576,('Atual 2021 1'!$Z$5:$Z$857),0))</f>
        <v>471</v>
      </c>
      <c r="H576" s="50">
        <f>INDEX('Atual 2021 1'!J$5:J$857,MATCH($A576,('Atual 2021 1'!$Z$5:$Z$857),0))</f>
        <v>0</v>
      </c>
      <c r="I576" s="54">
        <f>INDEX('Antigo 2020 2'!J$5:J$857,MATCH($A576,('Atual 2021 1'!$Z$5:$Z$857),0))</f>
        <v>0</v>
      </c>
      <c r="J576" s="50">
        <f>INDEX('Atual 2021 1'!K$5:K$857,MATCH($A576,('Atual 2021 1'!$Z$5:$Z$857),0))</f>
        <v>280</v>
      </c>
      <c r="K576" s="54">
        <f>INDEX('Antigo 2020 2'!K$5:K$857,MATCH($A576,('Atual 2021 1'!$Z$5:$Z$857),0))</f>
        <v>430</v>
      </c>
      <c r="L576" s="50">
        <f>INDEX('Atual 2021 1'!L$5:L$857,MATCH($A576,('Atual 2021 1'!$Z$5:$Z$857),0))</f>
        <v>310</v>
      </c>
      <c r="M576" s="54">
        <f>INDEX('Antigo 2020 2'!L$5:L$857,MATCH($A576,('Atual 2021 1'!$Z$5:$Z$857),0))</f>
        <v>385</v>
      </c>
      <c r="N576" s="50">
        <f>INDEX('Atual 2021 1'!M$5:M$857,MATCH($A576,('Atual 2021 1'!$Z$5:$Z$857),0))</f>
        <v>110</v>
      </c>
      <c r="O576" s="54">
        <f>INDEX('Antigo 2020 2'!M$5:M$857,MATCH($A576,('Atual 2021 1'!$Z$5:$Z$857),0))</f>
        <v>235</v>
      </c>
      <c r="P576" s="50">
        <f>INDEX('Atual 2021 1'!N$5:N$857,MATCH($A576,('Atual 2021 1'!$Z$5:$Z$857),0))</f>
        <v>95</v>
      </c>
      <c r="Q576" s="54">
        <f>INDEX('Antigo 2020 2'!N$5:N$857,MATCH($A576,('Atual 2021 1'!$Z$5:$Z$857),0))</f>
        <v>80</v>
      </c>
      <c r="R576" s="50" t="str">
        <f>INDEX('Atual 2021 1'!O$5:O$857,MATCH($A576,('Atual 2021 1'!$Z$5:$Z$857),0))</f>
        <v>Sim</v>
      </c>
      <c r="S576" s="54" t="str">
        <f>INDEX('Antigo 2020 2'!O$5:O$857,MATCH($A576,('Atual 2021 1'!$Z$5:$Z$857),0))</f>
        <v>Sim</v>
      </c>
      <c r="T576" s="53" t="e">
        <f>INDEX('Atual 2021 1'!P$5:P$857,MATCH($A576,('Atual 2021 1'!$Z$5:$Z$857),0))</f>
        <v>#DIV/0!</v>
      </c>
      <c r="U576" s="55">
        <f>INDEX('Antigo 2020 2'!P$5:P$857,MATCH($A576,('Atual 2021 1'!$Z$5:$Z$857),0))</f>
        <v>1.3459697071985834E-3</v>
      </c>
    </row>
    <row r="577" spans="1:21">
      <c r="A577" s="16">
        <v>574</v>
      </c>
      <c r="B577" s="51">
        <f>INDEX('Atual 2021 1'!X$5:X$857,MATCH($A577,('Atual 2021 1'!$Z$5:$Z$857),0))</f>
        <v>0</v>
      </c>
      <c r="C577" s="57" t="str">
        <f>INDEX('Atual 2021 1'!A$5:A$857,MATCH($A577,('Atual 2021 1'!$Z$5:$Z$857),0))</f>
        <v>Pedralva</v>
      </c>
      <c r="D577" s="50">
        <f>INDEX('Atual 2021 1'!H$5:H$857,MATCH($A577,('Atual 2021 1'!$Z$5:$Z$857),0))</f>
        <v>3000</v>
      </c>
      <c r="E577" s="54">
        <f>INDEX('Antigo 2020 2'!H$5:H$857,MATCH($A577,('Atual 2021 1'!$Z$5:$Z$857),0))</f>
        <v>3000</v>
      </c>
      <c r="F577" s="50">
        <f>INDEX('Atual 2021 1'!I$5:I$857,MATCH($A577,('Atual 2021 1'!$Z$5:$Z$857),0))</f>
        <v>138</v>
      </c>
      <c r="G577" s="54">
        <f>INDEX('Antigo 2020 2'!I$5:I$857,MATCH($A577,('Atual 2021 1'!$Z$5:$Z$857),0))</f>
        <v>165</v>
      </c>
      <c r="H577" s="50">
        <f>INDEX('Atual 2021 1'!J$5:J$857,MATCH($A577,('Atual 2021 1'!$Z$5:$Z$857),0))</f>
        <v>0</v>
      </c>
      <c r="I577" s="54">
        <f>INDEX('Antigo 2020 2'!J$5:J$857,MATCH($A577,('Atual 2021 1'!$Z$5:$Z$857),0))</f>
        <v>0</v>
      </c>
      <c r="J577" s="50">
        <f>INDEX('Atual 2021 1'!K$5:K$857,MATCH($A577,('Atual 2021 1'!$Z$5:$Z$857),0))</f>
        <v>100</v>
      </c>
      <c r="K577" s="54">
        <f>INDEX('Antigo 2020 2'!K$5:K$857,MATCH($A577,('Atual 2021 1'!$Z$5:$Z$857),0))</f>
        <v>100</v>
      </c>
      <c r="L577" s="50">
        <f>INDEX('Atual 2021 1'!L$5:L$857,MATCH($A577,('Atual 2021 1'!$Z$5:$Z$857),0))</f>
        <v>0</v>
      </c>
      <c r="M577" s="54">
        <f>INDEX('Antigo 2020 2'!L$5:L$857,MATCH($A577,('Atual 2021 1'!$Z$5:$Z$857),0))</f>
        <v>0</v>
      </c>
      <c r="N577" s="50">
        <f>INDEX('Atual 2021 1'!M$5:M$857,MATCH($A577,('Atual 2021 1'!$Z$5:$Z$857),0))</f>
        <v>0</v>
      </c>
      <c r="O577" s="54">
        <f>INDEX('Antigo 2020 2'!M$5:M$857,MATCH($A577,('Atual 2021 1'!$Z$5:$Z$857),0))</f>
        <v>0</v>
      </c>
      <c r="P577" s="50">
        <f>INDEX('Atual 2021 1'!N$5:N$857,MATCH($A577,('Atual 2021 1'!$Z$5:$Z$857),0))</f>
        <v>18</v>
      </c>
      <c r="Q577" s="54">
        <f>INDEX('Antigo 2020 2'!N$5:N$857,MATCH($A577,('Atual 2021 1'!$Z$5:$Z$857),0))</f>
        <v>18</v>
      </c>
      <c r="R577" s="50" t="str">
        <f>INDEX('Atual 2021 1'!O$5:O$857,MATCH($A577,('Atual 2021 1'!$Z$5:$Z$857),0))</f>
        <v>Sim</v>
      </c>
      <c r="S577" s="54" t="str">
        <f>INDEX('Antigo 2020 2'!O$5:O$857,MATCH($A577,('Atual 2021 1'!$Z$5:$Z$857),0))</f>
        <v>Sim</v>
      </c>
      <c r="T577" s="53" t="e">
        <f>INDEX('Atual 2021 1'!P$5:P$857,MATCH($A577,('Atual 2021 1'!$Z$5:$Z$857),0))</f>
        <v>#DIV/0!</v>
      </c>
      <c r="U577" s="55">
        <f>INDEX('Antigo 2020 2'!P$5:P$857,MATCH($A577,('Atual 2021 1'!$Z$5:$Z$857),0))</f>
        <v>1.3354960039936793E-3</v>
      </c>
    </row>
    <row r="578" spans="1:21">
      <c r="A578" s="16">
        <v>575</v>
      </c>
      <c r="B578" s="51">
        <f>INDEX('Atual 2021 1'!X$5:X$857,MATCH($A578,('Atual 2021 1'!$Z$5:$Z$857),0))</f>
        <v>0</v>
      </c>
      <c r="C578" s="57" t="str">
        <f>INDEX('Atual 2021 1'!A$5:A$857,MATCH($A578,('Atual 2021 1'!$Z$5:$Z$857),0))</f>
        <v>Pedras de Maria da Cruz</v>
      </c>
      <c r="D578" s="50">
        <f>INDEX('Atual 2021 1'!H$5:H$857,MATCH($A578,('Atual 2021 1'!$Z$5:$Z$857),0))</f>
        <v>4680</v>
      </c>
      <c r="E578" s="54">
        <f>INDEX('Antigo 2020 2'!H$5:H$857,MATCH($A578,('Atual 2021 1'!$Z$5:$Z$857),0))</f>
        <v>4680</v>
      </c>
      <c r="F578" s="50">
        <f>INDEX('Atual 2021 1'!I$5:I$857,MATCH($A578,('Atual 2021 1'!$Z$5:$Z$857),0))</f>
        <v>396</v>
      </c>
      <c r="G578" s="54">
        <f>INDEX('Antigo 2020 2'!I$5:I$857,MATCH($A578,('Atual 2021 1'!$Z$5:$Z$857),0))</f>
        <v>1396</v>
      </c>
      <c r="H578" s="50">
        <f>INDEX('Atual 2021 1'!J$5:J$857,MATCH($A578,('Atual 2021 1'!$Z$5:$Z$857),0))</f>
        <v>0</v>
      </c>
      <c r="I578" s="54">
        <f>INDEX('Antigo 2020 2'!J$5:J$857,MATCH($A578,('Atual 2021 1'!$Z$5:$Z$857),0))</f>
        <v>0</v>
      </c>
      <c r="J578" s="50">
        <f>INDEX('Atual 2021 1'!K$5:K$857,MATCH($A578,('Atual 2021 1'!$Z$5:$Z$857),0))</f>
        <v>0</v>
      </c>
      <c r="K578" s="54">
        <f>INDEX('Antigo 2020 2'!K$5:K$857,MATCH($A578,('Atual 2021 1'!$Z$5:$Z$857),0))</f>
        <v>24</v>
      </c>
      <c r="L578" s="50">
        <f>INDEX('Atual 2021 1'!L$5:L$857,MATCH($A578,('Atual 2021 1'!$Z$5:$Z$857),0))</f>
        <v>0</v>
      </c>
      <c r="M578" s="54">
        <f>INDEX('Antigo 2020 2'!L$5:L$857,MATCH($A578,('Atual 2021 1'!$Z$5:$Z$857),0))</f>
        <v>0</v>
      </c>
      <c r="N578" s="50">
        <f>INDEX('Atual 2021 1'!M$5:M$857,MATCH($A578,('Atual 2021 1'!$Z$5:$Z$857),0))</f>
        <v>0</v>
      </c>
      <c r="O578" s="54">
        <f>INDEX('Antigo 2020 2'!M$5:M$857,MATCH($A578,('Atual 2021 1'!$Z$5:$Z$857),0))</f>
        <v>0</v>
      </c>
      <c r="P578" s="50">
        <f>INDEX('Atual 2021 1'!N$5:N$857,MATCH($A578,('Atual 2021 1'!$Z$5:$Z$857),0))</f>
        <v>27</v>
      </c>
      <c r="Q578" s="54">
        <f>INDEX('Antigo 2020 2'!N$5:N$857,MATCH($A578,('Atual 2021 1'!$Z$5:$Z$857),0))</f>
        <v>52</v>
      </c>
      <c r="R578" s="50" t="str">
        <f>INDEX('Atual 2021 1'!O$5:O$857,MATCH($A578,('Atual 2021 1'!$Z$5:$Z$857),0))</f>
        <v>Sim</v>
      </c>
      <c r="S578" s="54" t="str">
        <f>INDEX('Antigo 2020 2'!O$5:O$857,MATCH($A578,('Atual 2021 1'!$Z$5:$Z$857),0))</f>
        <v>Sim</v>
      </c>
      <c r="T578" s="53" t="e">
        <f>INDEX('Atual 2021 1'!P$5:P$857,MATCH($A578,('Atual 2021 1'!$Z$5:$Z$857),0))</f>
        <v>#DIV/0!</v>
      </c>
      <c r="U578" s="55">
        <f>INDEX('Antigo 2020 2'!P$5:P$857,MATCH($A578,('Atual 2021 1'!$Z$5:$Z$857),0))</f>
        <v>2.7553977305789261E-3</v>
      </c>
    </row>
    <row r="579" spans="1:21">
      <c r="A579" s="16">
        <v>576</v>
      </c>
      <c r="B579" s="51">
        <f>INDEX('Atual 2021 1'!X$5:X$857,MATCH($A579,('Atual 2021 1'!$Z$5:$Z$857),0))</f>
        <v>0</v>
      </c>
      <c r="C579" s="57" t="str">
        <f>INDEX('Atual 2021 1'!A$5:A$857,MATCH($A579,('Atual 2021 1'!$Z$5:$Z$857),0))</f>
        <v>Pedrinópolis</v>
      </c>
      <c r="D579" s="50">
        <f>INDEX('Atual 2021 1'!H$5:H$857,MATCH($A579,('Atual 2021 1'!$Z$5:$Z$857),0))</f>
        <v>331</v>
      </c>
      <c r="E579" s="54">
        <f>INDEX('Antigo 2020 2'!H$5:H$857,MATCH($A579,('Atual 2021 1'!$Z$5:$Z$857),0))</f>
        <v>297</v>
      </c>
      <c r="F579" s="50">
        <f>INDEX('Atual 2021 1'!I$5:I$857,MATCH($A579,('Atual 2021 1'!$Z$5:$Z$857),0))</f>
        <v>17</v>
      </c>
      <c r="G579" s="54">
        <f>INDEX('Antigo 2020 2'!I$5:I$857,MATCH($A579,('Atual 2021 1'!$Z$5:$Z$857),0))</f>
        <v>189</v>
      </c>
      <c r="H579" s="50">
        <f>INDEX('Atual 2021 1'!J$5:J$857,MATCH($A579,('Atual 2021 1'!$Z$5:$Z$857),0))</f>
        <v>0</v>
      </c>
      <c r="I579" s="54">
        <f>INDEX('Antigo 2020 2'!J$5:J$857,MATCH($A579,('Atual 2021 1'!$Z$5:$Z$857),0))</f>
        <v>0</v>
      </c>
      <c r="J579" s="50">
        <f>INDEX('Atual 2021 1'!K$5:K$857,MATCH($A579,('Atual 2021 1'!$Z$5:$Z$857),0))</f>
        <v>52</v>
      </c>
      <c r="K579" s="54">
        <f>INDEX('Antigo 2020 2'!K$5:K$857,MATCH($A579,('Atual 2021 1'!$Z$5:$Z$857),0))</f>
        <v>54</v>
      </c>
      <c r="L579" s="50">
        <f>INDEX('Atual 2021 1'!L$5:L$857,MATCH($A579,('Atual 2021 1'!$Z$5:$Z$857),0))</f>
        <v>0</v>
      </c>
      <c r="M579" s="54">
        <f>INDEX('Antigo 2020 2'!L$5:L$857,MATCH($A579,('Atual 2021 1'!$Z$5:$Z$857),0))</f>
        <v>0</v>
      </c>
      <c r="N579" s="50">
        <f>INDEX('Atual 2021 1'!M$5:M$857,MATCH($A579,('Atual 2021 1'!$Z$5:$Z$857),0))</f>
        <v>0</v>
      </c>
      <c r="O579" s="54">
        <f>INDEX('Antigo 2020 2'!M$5:M$857,MATCH($A579,('Atual 2021 1'!$Z$5:$Z$857),0))</f>
        <v>0</v>
      </c>
      <c r="P579" s="50">
        <f>INDEX('Atual 2021 1'!N$5:N$857,MATCH($A579,('Atual 2021 1'!$Z$5:$Z$857),0))</f>
        <v>1</v>
      </c>
      <c r="Q579" s="54">
        <f>INDEX('Antigo 2020 2'!N$5:N$857,MATCH($A579,('Atual 2021 1'!$Z$5:$Z$857),0))</f>
        <v>2</v>
      </c>
      <c r="R579" s="50" t="str">
        <f>INDEX('Atual 2021 1'!O$5:O$857,MATCH($A579,('Atual 2021 1'!$Z$5:$Z$857),0))</f>
        <v>Não</v>
      </c>
      <c r="S579" s="54" t="str">
        <f>INDEX('Antigo 2020 2'!O$5:O$857,MATCH($A579,('Atual 2021 1'!$Z$5:$Z$857),0))</f>
        <v>Não</v>
      </c>
      <c r="T579" s="53" t="e">
        <f>INDEX('Atual 2021 1'!P$5:P$857,MATCH($A579,('Atual 2021 1'!$Z$5:$Z$857),0))</f>
        <v>#DIV/0!</v>
      </c>
      <c r="U579" s="55">
        <f>INDEX('Antigo 2020 2'!P$5:P$857,MATCH($A579,('Atual 2021 1'!$Z$5:$Z$857),0))</f>
        <v>6.4530067918234634E-4</v>
      </c>
    </row>
    <row r="580" spans="1:21">
      <c r="A580" s="16">
        <v>577</v>
      </c>
      <c r="B580" s="51">
        <f>INDEX('Atual 2021 1'!X$5:X$857,MATCH($A580,('Atual 2021 1'!$Z$5:$Z$857),0))</f>
        <v>0</v>
      </c>
      <c r="C580" s="57" t="str">
        <f>INDEX('Atual 2021 1'!A$5:A$857,MATCH($A580,('Atual 2021 1'!$Z$5:$Z$857),0))</f>
        <v>Pedro Leopoldo</v>
      </c>
      <c r="D580" s="50">
        <f>INDEX('Atual 2021 1'!H$5:H$857,MATCH($A580,('Atual 2021 1'!$Z$5:$Z$857),0))</f>
        <v>66</v>
      </c>
      <c r="E580" s="54">
        <f>INDEX('Antigo 2020 2'!H$5:H$857,MATCH($A580,('Atual 2021 1'!$Z$5:$Z$857),0))</f>
        <v>66</v>
      </c>
      <c r="F580" s="50">
        <f>INDEX('Atual 2021 1'!I$5:I$857,MATCH($A580,('Atual 2021 1'!$Z$5:$Z$857),0))</f>
        <v>5</v>
      </c>
      <c r="G580" s="54">
        <f>INDEX('Antigo 2020 2'!I$5:I$857,MATCH($A580,('Atual 2021 1'!$Z$5:$Z$857),0))</f>
        <v>47</v>
      </c>
      <c r="H580" s="50">
        <f>INDEX('Atual 2021 1'!J$5:J$857,MATCH($A580,('Atual 2021 1'!$Z$5:$Z$857),0))</f>
        <v>0</v>
      </c>
      <c r="I580" s="54">
        <f>INDEX('Antigo 2020 2'!J$5:J$857,MATCH($A580,('Atual 2021 1'!$Z$5:$Z$857),0))</f>
        <v>0</v>
      </c>
      <c r="J580" s="50">
        <f>INDEX('Atual 2021 1'!K$5:K$857,MATCH($A580,('Atual 2021 1'!$Z$5:$Z$857),0))</f>
        <v>0</v>
      </c>
      <c r="K580" s="54">
        <f>INDEX('Antigo 2020 2'!K$5:K$857,MATCH($A580,('Atual 2021 1'!$Z$5:$Z$857),0))</f>
        <v>0</v>
      </c>
      <c r="L580" s="50">
        <f>INDEX('Atual 2021 1'!L$5:L$857,MATCH($A580,('Atual 2021 1'!$Z$5:$Z$857),0))</f>
        <v>0</v>
      </c>
      <c r="M580" s="54">
        <f>INDEX('Antigo 2020 2'!L$5:L$857,MATCH($A580,('Atual 2021 1'!$Z$5:$Z$857),0))</f>
        <v>0</v>
      </c>
      <c r="N580" s="50">
        <f>INDEX('Atual 2021 1'!M$5:M$857,MATCH($A580,('Atual 2021 1'!$Z$5:$Z$857),0))</f>
        <v>0</v>
      </c>
      <c r="O580" s="54">
        <f>INDEX('Antigo 2020 2'!M$5:M$857,MATCH($A580,('Atual 2021 1'!$Z$5:$Z$857),0))</f>
        <v>0</v>
      </c>
      <c r="P580" s="50">
        <f>INDEX('Atual 2021 1'!N$5:N$857,MATCH($A580,('Atual 2021 1'!$Z$5:$Z$857),0))</f>
        <v>34</v>
      </c>
      <c r="Q580" s="54">
        <f>INDEX('Antigo 2020 2'!N$5:N$857,MATCH($A580,('Atual 2021 1'!$Z$5:$Z$857),0))</f>
        <v>33</v>
      </c>
      <c r="R580" s="50" t="str">
        <f>INDEX('Atual 2021 1'!O$5:O$857,MATCH($A580,('Atual 2021 1'!$Z$5:$Z$857),0))</f>
        <v>Sim</v>
      </c>
      <c r="S580" s="54" t="str">
        <f>INDEX('Antigo 2020 2'!O$5:O$857,MATCH($A580,('Atual 2021 1'!$Z$5:$Z$857),0))</f>
        <v>Sim</v>
      </c>
      <c r="T580" s="53" t="e">
        <f>INDEX('Atual 2021 1'!P$5:P$857,MATCH($A580,('Atual 2021 1'!$Z$5:$Z$857),0))</f>
        <v>#DIV/0!</v>
      </c>
      <c r="U580" s="55">
        <f>INDEX('Antigo 2020 2'!P$5:P$857,MATCH($A580,('Atual 2021 1'!$Z$5:$Z$857),0))</f>
        <v>2.4744256736998612E-4</v>
      </c>
    </row>
    <row r="581" spans="1:21">
      <c r="A581" s="16">
        <v>578</v>
      </c>
      <c r="B581" s="51">
        <f>INDEX('Atual 2021 1'!X$5:X$857,MATCH($A581,('Atual 2021 1'!$Z$5:$Z$857),0))</f>
        <v>0</v>
      </c>
      <c r="C581" s="57" t="str">
        <f>INDEX('Atual 2021 1'!A$5:A$857,MATCH($A581,('Atual 2021 1'!$Z$5:$Z$857),0))</f>
        <v>Pedro Teixeira</v>
      </c>
      <c r="D581" s="50">
        <f>INDEX('Atual 2021 1'!H$5:H$857,MATCH($A581,('Atual 2021 1'!$Z$5:$Z$857),0))</f>
        <v>280</v>
      </c>
      <c r="E581" s="54">
        <f>INDEX('Antigo 2020 2'!H$5:H$857,MATCH($A581,('Atual 2021 1'!$Z$5:$Z$857),0))</f>
        <v>280</v>
      </c>
      <c r="F581" s="50">
        <f>INDEX('Atual 2021 1'!I$5:I$857,MATCH($A581,('Atual 2021 1'!$Z$5:$Z$857),0))</f>
        <v>120</v>
      </c>
      <c r="G581" s="54">
        <f>INDEX('Antigo 2020 2'!I$5:I$857,MATCH($A581,('Atual 2021 1'!$Z$5:$Z$857),0))</f>
        <v>281</v>
      </c>
      <c r="H581" s="50">
        <f>INDEX('Atual 2021 1'!J$5:J$857,MATCH($A581,('Atual 2021 1'!$Z$5:$Z$857),0))</f>
        <v>0</v>
      </c>
      <c r="I581" s="54">
        <f>INDEX('Antigo 2020 2'!J$5:J$857,MATCH($A581,('Atual 2021 1'!$Z$5:$Z$857),0))</f>
        <v>0</v>
      </c>
      <c r="J581" s="50">
        <f>INDEX('Atual 2021 1'!K$5:K$857,MATCH($A581,('Atual 2021 1'!$Z$5:$Z$857),0))</f>
        <v>120</v>
      </c>
      <c r="K581" s="54">
        <f>INDEX('Antigo 2020 2'!K$5:K$857,MATCH($A581,('Atual 2021 1'!$Z$5:$Z$857),0))</f>
        <v>225</v>
      </c>
      <c r="L581" s="50">
        <f>INDEX('Atual 2021 1'!L$5:L$857,MATCH($A581,('Atual 2021 1'!$Z$5:$Z$857),0))</f>
        <v>3</v>
      </c>
      <c r="M581" s="54">
        <f>INDEX('Antigo 2020 2'!L$5:L$857,MATCH($A581,('Atual 2021 1'!$Z$5:$Z$857),0))</f>
        <v>21</v>
      </c>
      <c r="N581" s="50">
        <f>INDEX('Atual 2021 1'!M$5:M$857,MATCH($A581,('Atual 2021 1'!$Z$5:$Z$857),0))</f>
        <v>3</v>
      </c>
      <c r="O581" s="54">
        <f>INDEX('Antigo 2020 2'!M$5:M$857,MATCH($A581,('Atual 2021 1'!$Z$5:$Z$857),0))</f>
        <v>5</v>
      </c>
      <c r="P581" s="50">
        <f>INDEX('Atual 2021 1'!N$5:N$857,MATCH($A581,('Atual 2021 1'!$Z$5:$Z$857),0))</f>
        <v>124</v>
      </c>
      <c r="Q581" s="54">
        <f>INDEX('Antigo 2020 2'!N$5:N$857,MATCH($A581,('Atual 2021 1'!$Z$5:$Z$857),0))</f>
        <v>124</v>
      </c>
      <c r="R581" s="50" t="str">
        <f>INDEX('Atual 2021 1'!O$5:O$857,MATCH($A581,('Atual 2021 1'!$Z$5:$Z$857),0))</f>
        <v>Não</v>
      </c>
      <c r="S581" s="54" t="str">
        <f>INDEX('Antigo 2020 2'!O$5:O$857,MATCH($A581,('Atual 2021 1'!$Z$5:$Z$857),0))</f>
        <v>Não</v>
      </c>
      <c r="T581" s="53" t="e">
        <f>INDEX('Atual 2021 1'!P$5:P$857,MATCH($A581,('Atual 2021 1'!$Z$5:$Z$857),0))</f>
        <v>#DIV/0!</v>
      </c>
      <c r="U581" s="55">
        <f>INDEX('Antigo 2020 2'!P$5:P$857,MATCH($A581,('Atual 2021 1'!$Z$5:$Z$857),0))</f>
        <v>5.6817764736408194E-4</v>
      </c>
    </row>
    <row r="582" spans="1:21">
      <c r="A582" s="16">
        <v>579</v>
      </c>
      <c r="B582" s="51">
        <f>INDEX('Atual 2021 1'!X$5:X$857,MATCH($A582,('Atual 2021 1'!$Z$5:$Z$857),0))</f>
        <v>0</v>
      </c>
      <c r="C582" s="57" t="str">
        <f>INDEX('Atual 2021 1'!A$5:A$857,MATCH($A582,('Atual 2021 1'!$Z$5:$Z$857),0))</f>
        <v>Pequeri</v>
      </c>
      <c r="D582" s="50">
        <f>INDEX('Atual 2021 1'!H$5:H$857,MATCH($A582,('Atual 2021 1'!$Z$5:$Z$857),0))</f>
        <v>50</v>
      </c>
      <c r="E582" s="54">
        <f>INDEX('Antigo 2020 2'!H$5:H$857,MATCH($A582,('Atual 2021 1'!$Z$5:$Z$857),0))</f>
        <v>50</v>
      </c>
      <c r="F582" s="50">
        <f>INDEX('Atual 2021 1'!I$5:I$857,MATCH($A582,('Atual 2021 1'!$Z$5:$Z$857),0))</f>
        <v>0</v>
      </c>
      <c r="G582" s="54" t="str">
        <f>INDEX('Antigo 2020 2'!I$5:I$857,MATCH($A582,('Atual 2021 1'!$Z$5:$Z$857),0))</f>
        <v/>
      </c>
      <c r="H582" s="50">
        <f>INDEX('Atual 2021 1'!J$5:J$857,MATCH($A582,('Atual 2021 1'!$Z$5:$Z$857),0))</f>
        <v>0</v>
      </c>
      <c r="I582" s="54">
        <f>INDEX('Antigo 2020 2'!J$5:J$857,MATCH($A582,('Atual 2021 1'!$Z$5:$Z$857),0))</f>
        <v>0</v>
      </c>
      <c r="J582" s="50">
        <f>INDEX('Atual 2021 1'!K$5:K$857,MATCH($A582,('Atual 2021 1'!$Z$5:$Z$857),0))</f>
        <v>50</v>
      </c>
      <c r="K582" s="54">
        <f>INDEX('Antigo 2020 2'!K$5:K$857,MATCH($A582,('Atual 2021 1'!$Z$5:$Z$857),0))</f>
        <v>50</v>
      </c>
      <c r="L582" s="50">
        <f>INDEX('Atual 2021 1'!L$5:L$857,MATCH($A582,('Atual 2021 1'!$Z$5:$Z$857),0))</f>
        <v>0</v>
      </c>
      <c r="M582" s="54">
        <f>INDEX('Antigo 2020 2'!L$5:L$857,MATCH($A582,('Atual 2021 1'!$Z$5:$Z$857),0))</f>
        <v>0</v>
      </c>
      <c r="N582" s="50">
        <f>INDEX('Atual 2021 1'!M$5:M$857,MATCH($A582,('Atual 2021 1'!$Z$5:$Z$857),0))</f>
        <v>10</v>
      </c>
      <c r="O582" s="54">
        <f>INDEX('Antigo 2020 2'!M$5:M$857,MATCH($A582,('Atual 2021 1'!$Z$5:$Z$857),0))</f>
        <v>0</v>
      </c>
      <c r="P582" s="50">
        <f>INDEX('Atual 2021 1'!N$5:N$857,MATCH($A582,('Atual 2021 1'!$Z$5:$Z$857),0))</f>
        <v>2</v>
      </c>
      <c r="Q582" s="54">
        <f>INDEX('Antigo 2020 2'!N$5:N$857,MATCH($A582,('Atual 2021 1'!$Z$5:$Z$857),0))</f>
        <v>2</v>
      </c>
      <c r="R582" s="50" t="str">
        <f>INDEX('Atual 2021 1'!O$5:O$857,MATCH($A582,('Atual 2021 1'!$Z$5:$Z$857),0))</f>
        <v>Não</v>
      </c>
      <c r="S582" s="54" t="str">
        <f>INDEX('Antigo 2020 2'!O$5:O$857,MATCH($A582,('Atual 2021 1'!$Z$5:$Z$857),0))</f>
        <v>Não</v>
      </c>
      <c r="T582" s="53" t="e">
        <f>INDEX('Atual 2021 1'!P$5:P$857,MATCH($A582,('Atual 2021 1'!$Z$5:$Z$857),0))</f>
        <v>#DIV/0!</v>
      </c>
      <c r="U582" s="55">
        <f>INDEX('Antigo 2020 2'!P$5:P$857,MATCH($A582,('Atual 2021 1'!$Z$5:$Z$857),0))</f>
        <v>6.3366027585321427E-5</v>
      </c>
    </row>
    <row r="583" spans="1:21">
      <c r="A583" s="16">
        <v>580</v>
      </c>
      <c r="B583" s="51">
        <f>INDEX('Atual 2021 1'!X$5:X$857,MATCH($A583,('Atual 2021 1'!$Z$5:$Z$857),0))</f>
        <v>0</v>
      </c>
      <c r="C583" s="57" t="str">
        <f>INDEX('Atual 2021 1'!A$5:A$857,MATCH($A583,('Atual 2021 1'!$Z$5:$Z$857),0))</f>
        <v>Pequi</v>
      </c>
      <c r="D583" s="50">
        <f>INDEX('Atual 2021 1'!H$5:H$857,MATCH($A583,('Atual 2021 1'!$Z$5:$Z$857),0))</f>
        <v>700</v>
      </c>
      <c r="E583" s="54">
        <f>INDEX('Antigo 2020 2'!H$5:H$857,MATCH($A583,('Atual 2021 1'!$Z$5:$Z$857),0))</f>
        <v>700</v>
      </c>
      <c r="F583" s="50">
        <f>INDEX('Atual 2021 1'!I$5:I$857,MATCH($A583,('Atual 2021 1'!$Z$5:$Z$857),0))</f>
        <v>70</v>
      </c>
      <c r="G583" s="54">
        <f>INDEX('Antigo 2020 2'!I$5:I$857,MATCH($A583,('Atual 2021 1'!$Z$5:$Z$857),0))</f>
        <v>112</v>
      </c>
      <c r="H583" s="50">
        <f>INDEX('Atual 2021 1'!J$5:J$857,MATCH($A583,('Atual 2021 1'!$Z$5:$Z$857),0))</f>
        <v>0</v>
      </c>
      <c r="I583" s="54">
        <f>INDEX('Antigo 2020 2'!J$5:J$857,MATCH($A583,('Atual 2021 1'!$Z$5:$Z$857),0))</f>
        <v>0</v>
      </c>
      <c r="J583" s="50">
        <f>INDEX('Atual 2021 1'!K$5:K$857,MATCH($A583,('Atual 2021 1'!$Z$5:$Z$857),0))</f>
        <v>180</v>
      </c>
      <c r="K583" s="54">
        <f>INDEX('Antigo 2020 2'!K$5:K$857,MATCH($A583,('Atual 2021 1'!$Z$5:$Z$857),0))</f>
        <v>367</v>
      </c>
      <c r="L583" s="50">
        <f>INDEX('Atual 2021 1'!L$5:L$857,MATCH($A583,('Atual 2021 1'!$Z$5:$Z$857),0))</f>
        <v>90</v>
      </c>
      <c r="M583" s="54">
        <f>INDEX('Antigo 2020 2'!L$5:L$857,MATCH($A583,('Atual 2021 1'!$Z$5:$Z$857),0))</f>
        <v>10</v>
      </c>
      <c r="N583" s="50">
        <f>INDEX('Atual 2021 1'!M$5:M$857,MATCH($A583,('Atual 2021 1'!$Z$5:$Z$857),0))</f>
        <v>23</v>
      </c>
      <c r="O583" s="54">
        <f>INDEX('Antigo 2020 2'!M$5:M$857,MATCH($A583,('Atual 2021 1'!$Z$5:$Z$857),0))</f>
        <v>10</v>
      </c>
      <c r="P583" s="50">
        <f>INDEX('Atual 2021 1'!N$5:N$857,MATCH($A583,('Atual 2021 1'!$Z$5:$Z$857),0))</f>
        <v>47</v>
      </c>
      <c r="Q583" s="54">
        <f>INDEX('Antigo 2020 2'!N$5:N$857,MATCH($A583,('Atual 2021 1'!$Z$5:$Z$857),0))</f>
        <v>92</v>
      </c>
      <c r="R583" s="50" t="str">
        <f>INDEX('Atual 2021 1'!O$5:O$857,MATCH($A583,('Atual 2021 1'!$Z$5:$Z$857),0))</f>
        <v>Não</v>
      </c>
      <c r="S583" s="54" t="str">
        <f>INDEX('Antigo 2020 2'!O$5:O$857,MATCH($A583,('Atual 2021 1'!$Z$5:$Z$857),0))</f>
        <v>Não</v>
      </c>
      <c r="T583" s="53" t="e">
        <f>INDEX('Atual 2021 1'!P$5:P$857,MATCH($A583,('Atual 2021 1'!$Z$5:$Z$857),0))</f>
        <v>#DIV/0!</v>
      </c>
      <c r="U583" s="55">
        <f>INDEX('Antigo 2020 2'!P$5:P$857,MATCH($A583,('Atual 2021 1'!$Z$5:$Z$857),0))</f>
        <v>5.0146335199803939E-4</v>
      </c>
    </row>
    <row r="584" spans="1:21">
      <c r="A584" s="16">
        <v>581</v>
      </c>
      <c r="B584" s="51">
        <f>INDEX('Atual 2021 1'!X$5:X$857,MATCH($A584,('Atual 2021 1'!$Z$5:$Z$857),0))</f>
        <v>0</v>
      </c>
      <c r="C584" s="57" t="str">
        <f>INDEX('Atual 2021 1'!A$5:A$857,MATCH($A584,('Atual 2021 1'!$Z$5:$Z$857),0))</f>
        <v>Perdigão</v>
      </c>
      <c r="D584" s="50">
        <f>INDEX('Atual 2021 1'!H$5:H$857,MATCH($A584,('Atual 2021 1'!$Z$5:$Z$857),0))</f>
        <v>485</v>
      </c>
      <c r="E584" s="54">
        <f>INDEX('Antigo 2020 2'!H$5:H$857,MATCH($A584,('Atual 2021 1'!$Z$5:$Z$857),0))</f>
        <v>450</v>
      </c>
      <c r="F584" s="50">
        <f>INDEX('Atual 2021 1'!I$5:I$857,MATCH($A584,('Atual 2021 1'!$Z$5:$Z$857),0))</f>
        <v>18</v>
      </c>
      <c r="G584" s="54">
        <f>INDEX('Antigo 2020 2'!I$5:I$857,MATCH($A584,('Atual 2021 1'!$Z$5:$Z$857),0))</f>
        <v>74</v>
      </c>
      <c r="H584" s="50">
        <f>INDEX('Atual 2021 1'!J$5:J$857,MATCH($A584,('Atual 2021 1'!$Z$5:$Z$857),0))</f>
        <v>0</v>
      </c>
      <c r="I584" s="54">
        <f>INDEX('Antigo 2020 2'!J$5:J$857,MATCH($A584,('Atual 2021 1'!$Z$5:$Z$857),0))</f>
        <v>0</v>
      </c>
      <c r="J584" s="50">
        <f>INDEX('Atual 2021 1'!K$5:K$857,MATCH($A584,('Atual 2021 1'!$Z$5:$Z$857),0))</f>
        <v>15</v>
      </c>
      <c r="K584" s="54">
        <f>INDEX('Antigo 2020 2'!K$5:K$857,MATCH($A584,('Atual 2021 1'!$Z$5:$Z$857),0))</f>
        <v>25</v>
      </c>
      <c r="L584" s="50">
        <f>INDEX('Atual 2021 1'!L$5:L$857,MATCH($A584,('Atual 2021 1'!$Z$5:$Z$857),0))</f>
        <v>20</v>
      </c>
      <c r="M584" s="54">
        <f>INDEX('Antigo 2020 2'!L$5:L$857,MATCH($A584,('Atual 2021 1'!$Z$5:$Z$857),0))</f>
        <v>100</v>
      </c>
      <c r="N584" s="50">
        <f>INDEX('Atual 2021 1'!M$5:M$857,MATCH($A584,('Atual 2021 1'!$Z$5:$Z$857),0))</f>
        <v>0</v>
      </c>
      <c r="O584" s="54">
        <f>INDEX('Antigo 2020 2'!M$5:M$857,MATCH($A584,('Atual 2021 1'!$Z$5:$Z$857),0))</f>
        <v>0</v>
      </c>
      <c r="P584" s="50">
        <f>INDEX('Atual 2021 1'!N$5:N$857,MATCH($A584,('Atual 2021 1'!$Z$5:$Z$857),0))</f>
        <v>15</v>
      </c>
      <c r="Q584" s="54">
        <f>INDEX('Antigo 2020 2'!N$5:N$857,MATCH($A584,('Atual 2021 1'!$Z$5:$Z$857),0))</f>
        <v>20</v>
      </c>
      <c r="R584" s="50" t="str">
        <f>INDEX('Atual 2021 1'!O$5:O$857,MATCH($A584,('Atual 2021 1'!$Z$5:$Z$857),0))</f>
        <v>Sim</v>
      </c>
      <c r="S584" s="54" t="str">
        <f>INDEX('Antigo 2020 2'!O$5:O$857,MATCH($A584,('Atual 2021 1'!$Z$5:$Z$857),0))</f>
        <v>Não</v>
      </c>
      <c r="T584" s="53" t="e">
        <f>INDEX('Atual 2021 1'!P$5:P$857,MATCH($A584,('Atual 2021 1'!$Z$5:$Z$857),0))</f>
        <v>#DIV/0!</v>
      </c>
      <c r="U584" s="55">
        <f>INDEX('Antigo 2020 2'!P$5:P$857,MATCH($A584,('Atual 2021 1'!$Z$5:$Z$857),0))</f>
        <v>3.8562130811216767E-4</v>
      </c>
    </row>
    <row r="585" spans="1:21">
      <c r="A585" s="16">
        <v>582</v>
      </c>
      <c r="B585" s="51">
        <f>INDEX('Atual 2021 1'!X$5:X$857,MATCH($A585,('Atual 2021 1'!$Z$5:$Z$857),0))</f>
        <v>0</v>
      </c>
      <c r="C585" s="57" t="str">
        <f>INDEX('Atual 2021 1'!A$5:A$857,MATCH($A585,('Atual 2021 1'!$Z$5:$Z$857),0))</f>
        <v>Perdizes</v>
      </c>
      <c r="D585" s="50">
        <f>INDEX('Atual 2021 1'!H$5:H$857,MATCH($A585,('Atual 2021 1'!$Z$5:$Z$857),0))</f>
        <v>1145</v>
      </c>
      <c r="E585" s="54">
        <f>INDEX('Antigo 2020 2'!H$5:H$857,MATCH($A585,('Atual 2021 1'!$Z$5:$Z$857),0))</f>
        <v>1145</v>
      </c>
      <c r="F585" s="50">
        <f>INDEX('Atual 2021 1'!I$5:I$857,MATCH($A585,('Atual 2021 1'!$Z$5:$Z$857),0))</f>
        <v>133</v>
      </c>
      <c r="G585" s="54">
        <f>INDEX('Antigo 2020 2'!I$5:I$857,MATCH($A585,('Atual 2021 1'!$Z$5:$Z$857),0))</f>
        <v>59</v>
      </c>
      <c r="H585" s="50">
        <f>INDEX('Atual 2021 1'!J$5:J$857,MATCH($A585,('Atual 2021 1'!$Z$5:$Z$857),0))</f>
        <v>0</v>
      </c>
      <c r="I585" s="54">
        <f>INDEX('Antigo 2020 2'!J$5:J$857,MATCH($A585,('Atual 2021 1'!$Z$5:$Z$857),0))</f>
        <v>0</v>
      </c>
      <c r="J585" s="50">
        <f>INDEX('Atual 2021 1'!K$5:K$857,MATCH($A585,('Atual 2021 1'!$Z$5:$Z$857),0))</f>
        <v>58</v>
      </c>
      <c r="K585" s="54">
        <f>INDEX('Antigo 2020 2'!K$5:K$857,MATCH($A585,('Atual 2021 1'!$Z$5:$Z$857),0))</f>
        <v>426</v>
      </c>
      <c r="L585" s="50">
        <f>INDEX('Atual 2021 1'!L$5:L$857,MATCH($A585,('Atual 2021 1'!$Z$5:$Z$857),0))</f>
        <v>59</v>
      </c>
      <c r="M585" s="54">
        <f>INDEX('Antigo 2020 2'!L$5:L$857,MATCH($A585,('Atual 2021 1'!$Z$5:$Z$857),0))</f>
        <v>223</v>
      </c>
      <c r="N585" s="50">
        <f>INDEX('Atual 2021 1'!M$5:M$857,MATCH($A585,('Atual 2021 1'!$Z$5:$Z$857),0))</f>
        <v>0</v>
      </c>
      <c r="O585" s="54">
        <f>INDEX('Antigo 2020 2'!M$5:M$857,MATCH($A585,('Atual 2021 1'!$Z$5:$Z$857),0))</f>
        <v>0</v>
      </c>
      <c r="P585" s="50">
        <f>INDEX('Atual 2021 1'!N$5:N$857,MATCH($A585,('Atual 2021 1'!$Z$5:$Z$857),0))</f>
        <v>16</v>
      </c>
      <c r="Q585" s="54">
        <f>INDEX('Antigo 2020 2'!N$5:N$857,MATCH($A585,('Atual 2021 1'!$Z$5:$Z$857),0))</f>
        <v>29</v>
      </c>
      <c r="R585" s="50" t="str">
        <f>INDEX('Atual 2021 1'!O$5:O$857,MATCH($A585,('Atual 2021 1'!$Z$5:$Z$857),0))</f>
        <v>Não</v>
      </c>
      <c r="S585" s="54" t="str">
        <f>INDEX('Antigo 2020 2'!O$5:O$857,MATCH($A585,('Atual 2021 1'!$Z$5:$Z$857),0))</f>
        <v>Não</v>
      </c>
      <c r="T585" s="53" t="e">
        <f>INDEX('Atual 2021 1'!P$5:P$857,MATCH($A585,('Atual 2021 1'!$Z$5:$Z$857),0))</f>
        <v>#DIV/0!</v>
      </c>
      <c r="U585" s="55">
        <f>INDEX('Antigo 2020 2'!P$5:P$857,MATCH($A585,('Atual 2021 1'!$Z$5:$Z$857),0))</f>
        <v>3.9853147031590546E-3</v>
      </c>
    </row>
    <row r="586" spans="1:21">
      <c r="A586" s="16">
        <v>583</v>
      </c>
      <c r="B586" s="51">
        <f>INDEX('Atual 2021 1'!X$5:X$857,MATCH($A586,('Atual 2021 1'!$Z$5:$Z$857),0))</f>
        <v>0</v>
      </c>
      <c r="C586" s="57" t="str">
        <f>INDEX('Atual 2021 1'!A$5:A$857,MATCH($A586,('Atual 2021 1'!$Z$5:$Z$857),0))</f>
        <v>Perdões</v>
      </c>
      <c r="D586" s="50">
        <f>INDEX('Atual 2021 1'!H$5:H$857,MATCH($A586,('Atual 2021 1'!$Z$5:$Z$857),0))</f>
        <v>800</v>
      </c>
      <c r="E586" s="54">
        <f>INDEX('Antigo 2020 2'!H$5:H$857,MATCH($A586,('Atual 2021 1'!$Z$5:$Z$857),0))</f>
        <v>800</v>
      </c>
      <c r="F586" s="50">
        <f>INDEX('Atual 2021 1'!I$5:I$857,MATCH($A586,('Atual 2021 1'!$Z$5:$Z$857),0))</f>
        <v>239</v>
      </c>
      <c r="G586" s="54">
        <f>INDEX('Antigo 2020 2'!I$5:I$857,MATCH($A586,('Atual 2021 1'!$Z$5:$Z$857),0))</f>
        <v>348</v>
      </c>
      <c r="H586" s="50">
        <f>INDEX('Atual 2021 1'!J$5:J$857,MATCH($A586,('Atual 2021 1'!$Z$5:$Z$857),0))</f>
        <v>0</v>
      </c>
      <c r="I586" s="54">
        <f>INDEX('Antigo 2020 2'!J$5:J$857,MATCH($A586,('Atual 2021 1'!$Z$5:$Z$857),0))</f>
        <v>0</v>
      </c>
      <c r="J586" s="50">
        <f>INDEX('Atual 2021 1'!K$5:K$857,MATCH($A586,('Atual 2021 1'!$Z$5:$Z$857),0))</f>
        <v>75</v>
      </c>
      <c r="K586" s="54">
        <f>INDEX('Antigo 2020 2'!K$5:K$857,MATCH($A586,('Atual 2021 1'!$Z$5:$Z$857),0))</f>
        <v>120</v>
      </c>
      <c r="L586" s="50">
        <f>INDEX('Atual 2021 1'!L$5:L$857,MATCH($A586,('Atual 2021 1'!$Z$5:$Z$857),0))</f>
        <v>0</v>
      </c>
      <c r="M586" s="54">
        <f>INDEX('Antigo 2020 2'!L$5:L$857,MATCH($A586,('Atual 2021 1'!$Z$5:$Z$857),0))</f>
        <v>0</v>
      </c>
      <c r="N586" s="50">
        <f>INDEX('Atual 2021 1'!M$5:M$857,MATCH($A586,('Atual 2021 1'!$Z$5:$Z$857),0))</f>
        <v>0</v>
      </c>
      <c r="O586" s="54">
        <f>INDEX('Antigo 2020 2'!M$5:M$857,MATCH($A586,('Atual 2021 1'!$Z$5:$Z$857),0))</f>
        <v>0</v>
      </c>
      <c r="P586" s="50">
        <f>INDEX('Atual 2021 1'!N$5:N$857,MATCH($A586,('Atual 2021 1'!$Z$5:$Z$857),0))</f>
        <v>35</v>
      </c>
      <c r="Q586" s="54">
        <f>INDEX('Antigo 2020 2'!N$5:N$857,MATCH($A586,('Atual 2021 1'!$Z$5:$Z$857),0))</f>
        <v>35</v>
      </c>
      <c r="R586" s="50" t="str">
        <f>INDEX('Atual 2021 1'!O$5:O$857,MATCH($A586,('Atual 2021 1'!$Z$5:$Z$857),0))</f>
        <v>Sim</v>
      </c>
      <c r="S586" s="54" t="str">
        <f>INDEX('Antigo 2020 2'!O$5:O$857,MATCH($A586,('Atual 2021 1'!$Z$5:$Z$857),0))</f>
        <v>Sim</v>
      </c>
      <c r="T586" s="53" t="e">
        <f>INDEX('Atual 2021 1'!P$5:P$857,MATCH($A586,('Atual 2021 1'!$Z$5:$Z$857),0))</f>
        <v>#DIV/0!</v>
      </c>
      <c r="U586" s="55">
        <f>INDEX('Antigo 2020 2'!P$5:P$857,MATCH($A586,('Atual 2021 1'!$Z$5:$Z$857),0))</f>
        <v>7.5801397719034262E-4</v>
      </c>
    </row>
    <row r="587" spans="1:21">
      <c r="A587" s="16">
        <v>584</v>
      </c>
      <c r="B587" s="51">
        <f>INDEX('Atual 2021 1'!X$5:X$857,MATCH($A587,('Atual 2021 1'!$Z$5:$Z$857),0))</f>
        <v>0</v>
      </c>
      <c r="C587" s="57" t="str">
        <f>INDEX('Atual 2021 1'!A$5:A$857,MATCH($A587,('Atual 2021 1'!$Z$5:$Z$857),0))</f>
        <v>Periquito</v>
      </c>
      <c r="D587" s="50">
        <f>INDEX('Atual 2021 1'!H$5:H$857,MATCH($A587,('Atual 2021 1'!$Z$5:$Z$857),0))</f>
        <v>296</v>
      </c>
      <c r="E587" s="54">
        <f>INDEX('Antigo 2020 2'!H$5:H$857,MATCH($A587,('Atual 2021 1'!$Z$5:$Z$857),0))</f>
        <v>296</v>
      </c>
      <c r="F587" s="50">
        <f>INDEX('Atual 2021 1'!I$5:I$857,MATCH($A587,('Atual 2021 1'!$Z$5:$Z$857),0))</f>
        <v>0</v>
      </c>
      <c r="G587" s="54" t="str">
        <f>INDEX('Antigo 2020 2'!I$5:I$857,MATCH($A587,('Atual 2021 1'!$Z$5:$Z$857),0))</f>
        <v/>
      </c>
      <c r="H587" s="50">
        <f>INDEX('Atual 2021 1'!J$5:J$857,MATCH($A587,('Atual 2021 1'!$Z$5:$Z$857),0))</f>
        <v>0</v>
      </c>
      <c r="I587" s="54">
        <f>INDEX('Antigo 2020 2'!J$5:J$857,MATCH($A587,('Atual 2021 1'!$Z$5:$Z$857),0))</f>
        <v>0</v>
      </c>
      <c r="J587" s="50">
        <f>INDEX('Atual 2021 1'!K$5:K$857,MATCH($A587,('Atual 2021 1'!$Z$5:$Z$857),0))</f>
        <v>30</v>
      </c>
      <c r="K587" s="54">
        <f>INDEX('Antigo 2020 2'!K$5:K$857,MATCH($A587,('Atual 2021 1'!$Z$5:$Z$857),0))</f>
        <v>0</v>
      </c>
      <c r="L587" s="50">
        <f>INDEX('Atual 2021 1'!L$5:L$857,MATCH($A587,('Atual 2021 1'!$Z$5:$Z$857),0))</f>
        <v>30</v>
      </c>
      <c r="M587" s="54">
        <f>INDEX('Antigo 2020 2'!L$5:L$857,MATCH($A587,('Atual 2021 1'!$Z$5:$Z$857),0))</f>
        <v>0</v>
      </c>
      <c r="N587" s="50">
        <f>INDEX('Atual 2021 1'!M$5:M$857,MATCH($A587,('Atual 2021 1'!$Z$5:$Z$857),0))</f>
        <v>20</v>
      </c>
      <c r="O587" s="54">
        <f>INDEX('Antigo 2020 2'!M$5:M$857,MATCH($A587,('Atual 2021 1'!$Z$5:$Z$857),0))</f>
        <v>0</v>
      </c>
      <c r="P587" s="50">
        <f>INDEX('Atual 2021 1'!N$5:N$857,MATCH($A587,('Atual 2021 1'!$Z$5:$Z$857),0))</f>
        <v>35</v>
      </c>
      <c r="Q587" s="54">
        <f>INDEX('Antigo 2020 2'!N$5:N$857,MATCH($A587,('Atual 2021 1'!$Z$5:$Z$857),0))</f>
        <v>20</v>
      </c>
      <c r="R587" s="50" t="str">
        <f>INDEX('Atual 2021 1'!O$5:O$857,MATCH($A587,('Atual 2021 1'!$Z$5:$Z$857),0))</f>
        <v>Sim</v>
      </c>
      <c r="S587" s="54" t="str">
        <f>INDEX('Antigo 2020 2'!O$5:O$857,MATCH($A587,('Atual 2021 1'!$Z$5:$Z$857),0))</f>
        <v>Sim</v>
      </c>
      <c r="T587" s="53" t="e">
        <f>INDEX('Atual 2021 1'!P$5:P$857,MATCH($A587,('Atual 2021 1'!$Z$5:$Z$857),0))</f>
        <v>#DIV/0!</v>
      </c>
      <c r="U587" s="55">
        <f>INDEX('Antigo 2020 2'!P$5:P$857,MATCH($A587,('Atual 2021 1'!$Z$5:$Z$857),0))</f>
        <v>1.2513976553405582E-4</v>
      </c>
    </row>
    <row r="588" spans="1:21">
      <c r="A588" s="16">
        <v>585</v>
      </c>
      <c r="B588" s="51">
        <f>INDEX('Atual 2021 1'!X$5:X$857,MATCH($A588,('Atual 2021 1'!$Z$5:$Z$857),0))</f>
        <v>0</v>
      </c>
      <c r="C588" s="57" t="str">
        <f>INDEX('Atual 2021 1'!A$5:A$857,MATCH($A588,('Atual 2021 1'!$Z$5:$Z$857),0))</f>
        <v>Pescador</v>
      </c>
      <c r="D588" s="50">
        <f>INDEX('Atual 2021 1'!H$5:H$857,MATCH($A588,('Atual 2021 1'!$Z$5:$Z$857),0))</f>
        <v>300</v>
      </c>
      <c r="E588" s="54">
        <f>INDEX('Antigo 2020 2'!H$5:H$857,MATCH($A588,('Atual 2021 1'!$Z$5:$Z$857),0))</f>
        <v>300</v>
      </c>
      <c r="F588" s="50">
        <f>INDEX('Atual 2021 1'!I$5:I$857,MATCH($A588,('Atual 2021 1'!$Z$5:$Z$857),0))</f>
        <v>92</v>
      </c>
      <c r="G588" s="54">
        <f>INDEX('Antigo 2020 2'!I$5:I$857,MATCH($A588,('Atual 2021 1'!$Z$5:$Z$857),0))</f>
        <v>84</v>
      </c>
      <c r="H588" s="50">
        <f>INDEX('Atual 2021 1'!J$5:J$857,MATCH($A588,('Atual 2021 1'!$Z$5:$Z$857),0))</f>
        <v>0</v>
      </c>
      <c r="I588" s="54">
        <f>INDEX('Antigo 2020 2'!J$5:J$857,MATCH($A588,('Atual 2021 1'!$Z$5:$Z$857),0))</f>
        <v>0</v>
      </c>
      <c r="J588" s="50">
        <f>INDEX('Atual 2021 1'!K$5:K$857,MATCH($A588,('Atual 2021 1'!$Z$5:$Z$857),0))</f>
        <v>0</v>
      </c>
      <c r="K588" s="54">
        <f>INDEX('Antigo 2020 2'!K$5:K$857,MATCH($A588,('Atual 2021 1'!$Z$5:$Z$857),0))</f>
        <v>0</v>
      </c>
      <c r="L588" s="50">
        <f>INDEX('Atual 2021 1'!L$5:L$857,MATCH($A588,('Atual 2021 1'!$Z$5:$Z$857),0))</f>
        <v>0</v>
      </c>
      <c r="M588" s="54">
        <f>INDEX('Antigo 2020 2'!L$5:L$857,MATCH($A588,('Atual 2021 1'!$Z$5:$Z$857),0))</f>
        <v>0</v>
      </c>
      <c r="N588" s="50">
        <f>INDEX('Atual 2021 1'!M$5:M$857,MATCH($A588,('Atual 2021 1'!$Z$5:$Z$857),0))</f>
        <v>250</v>
      </c>
      <c r="O588" s="54">
        <f>INDEX('Antigo 2020 2'!M$5:M$857,MATCH($A588,('Atual 2021 1'!$Z$5:$Z$857),0))</f>
        <v>0</v>
      </c>
      <c r="P588" s="50">
        <f>INDEX('Atual 2021 1'!N$5:N$857,MATCH($A588,('Atual 2021 1'!$Z$5:$Z$857),0))</f>
        <v>26</v>
      </c>
      <c r="Q588" s="54">
        <f>INDEX('Antigo 2020 2'!N$5:N$857,MATCH($A588,('Atual 2021 1'!$Z$5:$Z$857),0))</f>
        <v>26</v>
      </c>
      <c r="R588" s="50" t="str">
        <f>INDEX('Atual 2021 1'!O$5:O$857,MATCH($A588,('Atual 2021 1'!$Z$5:$Z$857),0))</f>
        <v>Sim</v>
      </c>
      <c r="S588" s="54" t="str">
        <f>INDEX('Antigo 2020 2'!O$5:O$857,MATCH($A588,('Atual 2021 1'!$Z$5:$Z$857),0))</f>
        <v>Sim</v>
      </c>
      <c r="T588" s="53" t="e">
        <f>INDEX('Atual 2021 1'!P$5:P$857,MATCH($A588,('Atual 2021 1'!$Z$5:$Z$857),0))</f>
        <v>#DIV/0!</v>
      </c>
      <c r="U588" s="55">
        <f>INDEX('Antigo 2020 2'!P$5:P$857,MATCH($A588,('Atual 2021 1'!$Z$5:$Z$857),0))</f>
        <v>3.87246697813194E-4</v>
      </c>
    </row>
    <row r="589" spans="1:21">
      <c r="A589" s="16">
        <v>586</v>
      </c>
      <c r="B589" s="51">
        <f>INDEX('Atual 2021 1'!X$5:X$857,MATCH($A589,('Atual 2021 1'!$Z$5:$Z$857),0))</f>
        <v>0</v>
      </c>
      <c r="C589" s="57" t="str">
        <f>INDEX('Atual 2021 1'!A$5:A$857,MATCH($A589,('Atual 2021 1'!$Z$5:$Z$857),0))</f>
        <v>Piau</v>
      </c>
      <c r="D589" s="50">
        <f>INDEX('Atual 2021 1'!H$5:H$857,MATCH($A589,('Atual 2021 1'!$Z$5:$Z$857),0))</f>
        <v>280</v>
      </c>
      <c r="E589" s="54">
        <f>INDEX('Antigo 2020 2'!H$5:H$857,MATCH($A589,('Atual 2021 1'!$Z$5:$Z$857),0))</f>
        <v>300</v>
      </c>
      <c r="F589" s="50">
        <f>INDEX('Atual 2021 1'!I$5:I$857,MATCH($A589,('Atual 2021 1'!$Z$5:$Z$857),0))</f>
        <v>123</v>
      </c>
      <c r="G589" s="54">
        <f>INDEX('Antigo 2020 2'!I$5:I$857,MATCH($A589,('Atual 2021 1'!$Z$5:$Z$857),0))</f>
        <v>162</v>
      </c>
      <c r="H589" s="50">
        <f>INDEX('Atual 2021 1'!J$5:J$857,MATCH($A589,('Atual 2021 1'!$Z$5:$Z$857),0))</f>
        <v>0</v>
      </c>
      <c r="I589" s="54">
        <f>INDEX('Antigo 2020 2'!J$5:J$857,MATCH($A589,('Atual 2021 1'!$Z$5:$Z$857),0))</f>
        <v>0</v>
      </c>
      <c r="J589" s="50">
        <f>INDEX('Atual 2021 1'!K$5:K$857,MATCH($A589,('Atual 2021 1'!$Z$5:$Z$857),0))</f>
        <v>29</v>
      </c>
      <c r="K589" s="54">
        <f>INDEX('Antigo 2020 2'!K$5:K$857,MATCH($A589,('Atual 2021 1'!$Z$5:$Z$857),0))</f>
        <v>50</v>
      </c>
      <c r="L589" s="50">
        <f>INDEX('Atual 2021 1'!L$5:L$857,MATCH($A589,('Atual 2021 1'!$Z$5:$Z$857),0))</f>
        <v>0</v>
      </c>
      <c r="M589" s="54">
        <f>INDEX('Antigo 2020 2'!L$5:L$857,MATCH($A589,('Atual 2021 1'!$Z$5:$Z$857),0))</f>
        <v>0</v>
      </c>
      <c r="N589" s="50">
        <f>INDEX('Atual 2021 1'!M$5:M$857,MATCH($A589,('Atual 2021 1'!$Z$5:$Z$857),0))</f>
        <v>0</v>
      </c>
      <c r="O589" s="54">
        <f>INDEX('Antigo 2020 2'!M$5:M$857,MATCH($A589,('Atual 2021 1'!$Z$5:$Z$857),0))</f>
        <v>0</v>
      </c>
      <c r="P589" s="50">
        <f>INDEX('Atual 2021 1'!N$5:N$857,MATCH($A589,('Atual 2021 1'!$Z$5:$Z$857),0))</f>
        <v>0</v>
      </c>
      <c r="Q589" s="54">
        <f>INDEX('Antigo 2020 2'!N$5:N$857,MATCH($A589,('Atual 2021 1'!$Z$5:$Z$857),0))</f>
        <v>0</v>
      </c>
      <c r="R589" s="50" t="str">
        <f>INDEX('Atual 2021 1'!O$5:O$857,MATCH($A589,('Atual 2021 1'!$Z$5:$Z$857),0))</f>
        <v>Não</v>
      </c>
      <c r="S589" s="54" t="str">
        <f>INDEX('Antigo 2020 2'!O$5:O$857,MATCH($A589,('Atual 2021 1'!$Z$5:$Z$857),0))</f>
        <v>Não</v>
      </c>
      <c r="T589" s="53" t="e">
        <f>INDEX('Atual 2021 1'!P$5:P$857,MATCH($A589,('Atual 2021 1'!$Z$5:$Z$857),0))</f>
        <v>#DIV/0!</v>
      </c>
      <c r="U589" s="55">
        <f>INDEX('Antigo 2020 2'!P$5:P$857,MATCH($A589,('Atual 2021 1'!$Z$5:$Z$857),0))</f>
        <v>3.5552084687222308E-4</v>
      </c>
    </row>
    <row r="590" spans="1:21">
      <c r="A590" s="16">
        <v>587</v>
      </c>
      <c r="B590" s="51">
        <f>INDEX('Atual 2021 1'!X$5:X$857,MATCH($A590,('Atual 2021 1'!$Z$5:$Z$857),0))</f>
        <v>0</v>
      </c>
      <c r="C590" s="57" t="str">
        <f>INDEX('Atual 2021 1'!A$5:A$857,MATCH($A590,('Atual 2021 1'!$Z$5:$Z$857),0))</f>
        <v>Piedade de Caratinga</v>
      </c>
      <c r="D590" s="50">
        <f>INDEX('Atual 2021 1'!H$5:H$857,MATCH($A590,('Atual 2021 1'!$Z$5:$Z$857),0))</f>
        <v>3500</v>
      </c>
      <c r="E590" s="54">
        <f>INDEX('Antigo 2020 2'!H$5:H$857,MATCH($A590,('Atual 2021 1'!$Z$5:$Z$857),0))</f>
        <v>3500</v>
      </c>
      <c r="F590" s="50">
        <f>INDEX('Atual 2021 1'!I$5:I$857,MATCH($A590,('Atual 2021 1'!$Z$5:$Z$857),0))</f>
        <v>103</v>
      </c>
      <c r="G590" s="54">
        <f>INDEX('Antigo 2020 2'!I$5:I$857,MATCH($A590,('Atual 2021 1'!$Z$5:$Z$857),0))</f>
        <v>294</v>
      </c>
      <c r="H590" s="50">
        <f>INDEX('Atual 2021 1'!J$5:J$857,MATCH($A590,('Atual 2021 1'!$Z$5:$Z$857),0))</f>
        <v>0</v>
      </c>
      <c r="I590" s="54">
        <f>INDEX('Antigo 2020 2'!J$5:J$857,MATCH($A590,('Atual 2021 1'!$Z$5:$Z$857),0))</f>
        <v>0</v>
      </c>
      <c r="J590" s="50">
        <f>INDEX('Atual 2021 1'!K$5:K$857,MATCH($A590,('Atual 2021 1'!$Z$5:$Z$857),0))</f>
        <v>215</v>
      </c>
      <c r="K590" s="54">
        <f>INDEX('Antigo 2020 2'!K$5:K$857,MATCH($A590,('Atual 2021 1'!$Z$5:$Z$857),0))</f>
        <v>387</v>
      </c>
      <c r="L590" s="50">
        <f>INDEX('Atual 2021 1'!L$5:L$857,MATCH($A590,('Atual 2021 1'!$Z$5:$Z$857),0))</f>
        <v>0</v>
      </c>
      <c r="M590" s="54">
        <f>INDEX('Antigo 2020 2'!L$5:L$857,MATCH($A590,('Atual 2021 1'!$Z$5:$Z$857),0))</f>
        <v>0</v>
      </c>
      <c r="N590" s="50">
        <f>INDEX('Atual 2021 1'!M$5:M$857,MATCH($A590,('Atual 2021 1'!$Z$5:$Z$857),0))</f>
        <v>0</v>
      </c>
      <c r="O590" s="54">
        <f>INDEX('Antigo 2020 2'!M$5:M$857,MATCH($A590,('Atual 2021 1'!$Z$5:$Z$857),0))</f>
        <v>0</v>
      </c>
      <c r="P590" s="50">
        <f>INDEX('Atual 2021 1'!N$5:N$857,MATCH($A590,('Atual 2021 1'!$Z$5:$Z$857),0))</f>
        <v>95</v>
      </c>
      <c r="Q590" s="54">
        <f>INDEX('Antigo 2020 2'!N$5:N$857,MATCH($A590,('Atual 2021 1'!$Z$5:$Z$857),0))</f>
        <v>112</v>
      </c>
      <c r="R590" s="50" t="str">
        <f>INDEX('Atual 2021 1'!O$5:O$857,MATCH($A590,('Atual 2021 1'!$Z$5:$Z$857),0))</f>
        <v>Não</v>
      </c>
      <c r="S590" s="54" t="str">
        <f>INDEX('Antigo 2020 2'!O$5:O$857,MATCH($A590,('Atual 2021 1'!$Z$5:$Z$857),0))</f>
        <v>Não</v>
      </c>
      <c r="T590" s="53" t="e">
        <f>INDEX('Atual 2021 1'!P$5:P$857,MATCH($A590,('Atual 2021 1'!$Z$5:$Z$857),0))</f>
        <v>#DIV/0!</v>
      </c>
      <c r="U590" s="55">
        <f>INDEX('Antigo 2020 2'!P$5:P$857,MATCH($A590,('Atual 2021 1'!$Z$5:$Z$857),0))</f>
        <v>1.5384518729160488E-3</v>
      </c>
    </row>
    <row r="591" spans="1:21">
      <c r="A591" s="16">
        <v>588</v>
      </c>
      <c r="B591" s="51">
        <f>INDEX('Atual 2021 1'!X$5:X$857,MATCH($A591,('Atual 2021 1'!$Z$5:$Z$857),0))</f>
        <v>0</v>
      </c>
      <c r="C591" s="57" t="str">
        <f>INDEX('Atual 2021 1'!A$5:A$857,MATCH($A591,('Atual 2021 1'!$Z$5:$Z$857),0))</f>
        <v>Piedade de Ponte Nova</v>
      </c>
      <c r="D591" s="50">
        <f>INDEX('Atual 2021 1'!H$5:H$857,MATCH($A591,('Atual 2021 1'!$Z$5:$Z$857),0))</f>
        <v>250</v>
      </c>
      <c r="E591" s="54">
        <f>INDEX('Antigo 2020 2'!H$5:H$857,MATCH($A591,('Atual 2021 1'!$Z$5:$Z$857),0))</f>
        <v>110</v>
      </c>
      <c r="F591" s="50">
        <f>INDEX('Atual 2021 1'!I$5:I$857,MATCH($A591,('Atual 2021 1'!$Z$5:$Z$857),0))</f>
        <v>0</v>
      </c>
      <c r="G591" s="54">
        <f>INDEX('Antigo 2020 2'!I$5:I$857,MATCH($A591,('Atual 2021 1'!$Z$5:$Z$857),0))</f>
        <v>16</v>
      </c>
      <c r="H591" s="50">
        <f>INDEX('Atual 2021 1'!J$5:J$857,MATCH($A591,('Atual 2021 1'!$Z$5:$Z$857),0))</f>
        <v>0</v>
      </c>
      <c r="I591" s="54">
        <f>INDEX('Antigo 2020 2'!J$5:J$857,MATCH($A591,('Atual 2021 1'!$Z$5:$Z$857),0))</f>
        <v>0</v>
      </c>
      <c r="J591" s="50">
        <f>INDEX('Atual 2021 1'!K$5:K$857,MATCH($A591,('Atual 2021 1'!$Z$5:$Z$857),0))</f>
        <v>110</v>
      </c>
      <c r="K591" s="54">
        <f>INDEX('Antigo 2020 2'!K$5:K$857,MATCH($A591,('Atual 2021 1'!$Z$5:$Z$857),0))</f>
        <v>120</v>
      </c>
      <c r="L591" s="50">
        <f>INDEX('Atual 2021 1'!L$5:L$857,MATCH($A591,('Atual 2021 1'!$Z$5:$Z$857),0))</f>
        <v>0</v>
      </c>
      <c r="M591" s="54">
        <f>INDEX('Antigo 2020 2'!L$5:L$857,MATCH($A591,('Atual 2021 1'!$Z$5:$Z$857),0))</f>
        <v>0</v>
      </c>
      <c r="N591" s="50">
        <f>INDEX('Atual 2021 1'!M$5:M$857,MATCH($A591,('Atual 2021 1'!$Z$5:$Z$857),0))</f>
        <v>0</v>
      </c>
      <c r="O591" s="54">
        <f>INDEX('Antigo 2020 2'!M$5:M$857,MATCH($A591,('Atual 2021 1'!$Z$5:$Z$857),0))</f>
        <v>0</v>
      </c>
      <c r="P591" s="50">
        <f>INDEX('Atual 2021 1'!N$5:N$857,MATCH($A591,('Atual 2021 1'!$Z$5:$Z$857),0))</f>
        <v>8</v>
      </c>
      <c r="Q591" s="54">
        <f>INDEX('Antigo 2020 2'!N$5:N$857,MATCH($A591,('Atual 2021 1'!$Z$5:$Z$857),0))</f>
        <v>6</v>
      </c>
      <c r="R591" s="50" t="str">
        <f>INDEX('Atual 2021 1'!O$5:O$857,MATCH($A591,('Atual 2021 1'!$Z$5:$Z$857),0))</f>
        <v>Não</v>
      </c>
      <c r="S591" s="54" t="str">
        <f>INDEX('Antigo 2020 2'!O$5:O$857,MATCH($A591,('Atual 2021 1'!$Z$5:$Z$857),0))</f>
        <v>Não</v>
      </c>
      <c r="T591" s="53" t="e">
        <f>INDEX('Atual 2021 1'!P$5:P$857,MATCH($A591,('Atual 2021 1'!$Z$5:$Z$857),0))</f>
        <v>#DIV/0!</v>
      </c>
      <c r="U591" s="55">
        <f>INDEX('Antigo 2020 2'!P$5:P$857,MATCH($A591,('Atual 2021 1'!$Z$5:$Z$857),0))</f>
        <v>2.2077721012334742E-4</v>
      </c>
    </row>
    <row r="592" spans="1:21">
      <c r="A592" s="16">
        <v>589</v>
      </c>
      <c r="B592" s="51">
        <f>INDEX('Atual 2021 1'!X$5:X$857,MATCH($A592,('Atual 2021 1'!$Z$5:$Z$857),0))</f>
        <v>0</v>
      </c>
      <c r="C592" s="57" t="str">
        <f>INDEX('Atual 2021 1'!A$5:A$857,MATCH($A592,('Atual 2021 1'!$Z$5:$Z$857),0))</f>
        <v>Piedade do Rio Grande</v>
      </c>
      <c r="D592" s="50">
        <f>INDEX('Atual 2021 1'!H$5:H$857,MATCH($A592,('Atual 2021 1'!$Z$5:$Z$857),0))</f>
        <v>360</v>
      </c>
      <c r="E592" s="54">
        <f>INDEX('Antigo 2020 2'!H$5:H$857,MATCH($A592,('Atual 2021 1'!$Z$5:$Z$857),0))</f>
        <v>360</v>
      </c>
      <c r="F592" s="50">
        <f>INDEX('Atual 2021 1'!I$5:I$857,MATCH($A592,('Atual 2021 1'!$Z$5:$Z$857),0))</f>
        <v>110</v>
      </c>
      <c r="G592" s="54">
        <f>INDEX('Antigo 2020 2'!I$5:I$857,MATCH($A592,('Atual 2021 1'!$Z$5:$Z$857),0))</f>
        <v>283</v>
      </c>
      <c r="H592" s="50">
        <f>INDEX('Atual 2021 1'!J$5:J$857,MATCH($A592,('Atual 2021 1'!$Z$5:$Z$857),0))</f>
        <v>0</v>
      </c>
      <c r="I592" s="54">
        <f>INDEX('Antigo 2020 2'!J$5:J$857,MATCH($A592,('Atual 2021 1'!$Z$5:$Z$857),0))</f>
        <v>0</v>
      </c>
      <c r="J592" s="50">
        <f>INDEX('Atual 2021 1'!K$5:K$857,MATCH($A592,('Atual 2021 1'!$Z$5:$Z$857),0))</f>
        <v>25</v>
      </c>
      <c r="K592" s="54">
        <f>INDEX('Antigo 2020 2'!K$5:K$857,MATCH($A592,('Atual 2021 1'!$Z$5:$Z$857),0))</f>
        <v>42</v>
      </c>
      <c r="L592" s="50">
        <f>INDEX('Atual 2021 1'!L$5:L$857,MATCH($A592,('Atual 2021 1'!$Z$5:$Z$857),0))</f>
        <v>0</v>
      </c>
      <c r="M592" s="54">
        <f>INDEX('Antigo 2020 2'!L$5:L$857,MATCH($A592,('Atual 2021 1'!$Z$5:$Z$857),0))</f>
        <v>0</v>
      </c>
      <c r="N592" s="50">
        <f>INDEX('Atual 2021 1'!M$5:M$857,MATCH($A592,('Atual 2021 1'!$Z$5:$Z$857),0))</f>
        <v>0</v>
      </c>
      <c r="O592" s="54">
        <f>INDEX('Antigo 2020 2'!M$5:M$857,MATCH($A592,('Atual 2021 1'!$Z$5:$Z$857),0))</f>
        <v>0</v>
      </c>
      <c r="P592" s="50">
        <f>INDEX('Atual 2021 1'!N$5:N$857,MATCH($A592,('Atual 2021 1'!$Z$5:$Z$857),0))</f>
        <v>7</v>
      </c>
      <c r="Q592" s="54">
        <f>INDEX('Antigo 2020 2'!N$5:N$857,MATCH($A592,('Atual 2021 1'!$Z$5:$Z$857),0))</f>
        <v>3</v>
      </c>
      <c r="R592" s="50" t="str">
        <f>INDEX('Atual 2021 1'!O$5:O$857,MATCH($A592,('Atual 2021 1'!$Z$5:$Z$857),0))</f>
        <v>Não</v>
      </c>
      <c r="S592" s="54" t="str">
        <f>INDEX('Antigo 2020 2'!O$5:O$857,MATCH($A592,('Atual 2021 1'!$Z$5:$Z$857),0))</f>
        <v>Não</v>
      </c>
      <c r="T592" s="53" t="e">
        <f>INDEX('Atual 2021 1'!P$5:P$857,MATCH($A592,('Atual 2021 1'!$Z$5:$Z$857),0))</f>
        <v>#DIV/0!</v>
      </c>
      <c r="U592" s="55">
        <f>INDEX('Antigo 2020 2'!P$5:P$857,MATCH($A592,('Atual 2021 1'!$Z$5:$Z$857),0))</f>
        <v>5.2386245537128955E-4</v>
      </c>
    </row>
    <row r="593" spans="1:21">
      <c r="A593" s="16">
        <v>590</v>
      </c>
      <c r="B593" s="51">
        <f>INDEX('Atual 2021 1'!X$5:X$857,MATCH($A593,('Atual 2021 1'!$Z$5:$Z$857),0))</f>
        <v>0</v>
      </c>
      <c r="C593" s="57" t="str">
        <f>INDEX('Atual 2021 1'!A$5:A$857,MATCH($A593,('Atual 2021 1'!$Z$5:$Z$857),0))</f>
        <v>Piedade dos Gerais</v>
      </c>
      <c r="D593" s="50">
        <f>INDEX('Atual 2021 1'!H$5:H$857,MATCH($A593,('Atual 2021 1'!$Z$5:$Z$857),0))</f>
        <v>1500</v>
      </c>
      <c r="E593" s="54">
        <f>INDEX('Antigo 2020 2'!H$5:H$857,MATCH($A593,('Atual 2021 1'!$Z$5:$Z$857),0))</f>
        <v>1500</v>
      </c>
      <c r="F593" s="50">
        <f>INDEX('Atual 2021 1'!I$5:I$857,MATCH($A593,('Atual 2021 1'!$Z$5:$Z$857),0))</f>
        <v>94</v>
      </c>
      <c r="G593" s="54">
        <f>INDEX('Antigo 2020 2'!I$5:I$857,MATCH($A593,('Atual 2021 1'!$Z$5:$Z$857),0))</f>
        <v>210</v>
      </c>
      <c r="H593" s="50">
        <f>INDEX('Atual 2021 1'!J$5:J$857,MATCH($A593,('Atual 2021 1'!$Z$5:$Z$857),0))</f>
        <v>0</v>
      </c>
      <c r="I593" s="54">
        <f>INDEX('Antigo 2020 2'!J$5:J$857,MATCH($A593,('Atual 2021 1'!$Z$5:$Z$857),0))</f>
        <v>0</v>
      </c>
      <c r="J593" s="50">
        <f>INDEX('Atual 2021 1'!K$5:K$857,MATCH($A593,('Atual 2021 1'!$Z$5:$Z$857),0))</f>
        <v>21</v>
      </c>
      <c r="K593" s="54">
        <f>INDEX('Antigo 2020 2'!K$5:K$857,MATCH($A593,('Atual 2021 1'!$Z$5:$Z$857),0))</f>
        <v>50</v>
      </c>
      <c r="L593" s="50">
        <f>INDEX('Atual 2021 1'!L$5:L$857,MATCH($A593,('Atual 2021 1'!$Z$5:$Z$857),0))</f>
        <v>150</v>
      </c>
      <c r="M593" s="54">
        <f>INDEX('Antigo 2020 2'!L$5:L$857,MATCH($A593,('Atual 2021 1'!$Z$5:$Z$857),0))</f>
        <v>151</v>
      </c>
      <c r="N593" s="50">
        <f>INDEX('Atual 2021 1'!M$5:M$857,MATCH($A593,('Atual 2021 1'!$Z$5:$Z$857),0))</f>
        <v>0</v>
      </c>
      <c r="O593" s="54">
        <f>INDEX('Antigo 2020 2'!M$5:M$857,MATCH($A593,('Atual 2021 1'!$Z$5:$Z$857),0))</f>
        <v>0</v>
      </c>
      <c r="P593" s="50">
        <f>INDEX('Atual 2021 1'!N$5:N$857,MATCH($A593,('Atual 2021 1'!$Z$5:$Z$857),0))</f>
        <v>15</v>
      </c>
      <c r="Q593" s="54">
        <f>INDEX('Antigo 2020 2'!N$5:N$857,MATCH($A593,('Atual 2021 1'!$Z$5:$Z$857),0))</f>
        <v>15</v>
      </c>
      <c r="R593" s="50" t="str">
        <f>INDEX('Atual 2021 1'!O$5:O$857,MATCH($A593,('Atual 2021 1'!$Z$5:$Z$857),0))</f>
        <v>Não</v>
      </c>
      <c r="S593" s="54" t="str">
        <f>INDEX('Antigo 2020 2'!O$5:O$857,MATCH($A593,('Atual 2021 1'!$Z$5:$Z$857),0))</f>
        <v>Não</v>
      </c>
      <c r="T593" s="53" t="e">
        <f>INDEX('Atual 2021 1'!P$5:P$857,MATCH($A593,('Atual 2021 1'!$Z$5:$Z$857),0))</f>
        <v>#DIV/0!</v>
      </c>
      <c r="U593" s="55">
        <f>INDEX('Antigo 2020 2'!P$5:P$857,MATCH($A593,('Atual 2021 1'!$Z$5:$Z$857),0))</f>
        <v>8.8114048594894611E-4</v>
      </c>
    </row>
    <row r="594" spans="1:21">
      <c r="A594" s="16">
        <v>591</v>
      </c>
      <c r="B594" s="51">
        <f>INDEX('Atual 2021 1'!X$5:X$857,MATCH($A594,('Atual 2021 1'!$Z$5:$Z$857),0))</f>
        <v>0</v>
      </c>
      <c r="C594" s="57" t="str">
        <f>INDEX('Atual 2021 1'!A$5:A$857,MATCH($A594,('Atual 2021 1'!$Z$5:$Z$857),0))</f>
        <v>Pimenta</v>
      </c>
      <c r="D594" s="50">
        <f>INDEX('Atual 2021 1'!H$5:H$857,MATCH($A594,('Atual 2021 1'!$Z$5:$Z$857),0))</f>
        <v>452</v>
      </c>
      <c r="E594" s="54">
        <f>INDEX('Antigo 2020 2'!H$5:H$857,MATCH($A594,('Atual 2021 1'!$Z$5:$Z$857),0))</f>
        <v>452</v>
      </c>
      <c r="F594" s="50">
        <f>INDEX('Atual 2021 1'!I$5:I$857,MATCH($A594,('Atual 2021 1'!$Z$5:$Z$857),0))</f>
        <v>187</v>
      </c>
      <c r="G594" s="54">
        <f>INDEX('Antigo 2020 2'!I$5:I$857,MATCH($A594,('Atual 2021 1'!$Z$5:$Z$857),0))</f>
        <v>306</v>
      </c>
      <c r="H594" s="50">
        <f>INDEX('Atual 2021 1'!J$5:J$857,MATCH($A594,('Atual 2021 1'!$Z$5:$Z$857),0))</f>
        <v>0</v>
      </c>
      <c r="I594" s="54">
        <f>INDEX('Antigo 2020 2'!J$5:J$857,MATCH($A594,('Atual 2021 1'!$Z$5:$Z$857),0))</f>
        <v>0</v>
      </c>
      <c r="J594" s="50">
        <f>INDEX('Atual 2021 1'!K$5:K$857,MATCH($A594,('Atual 2021 1'!$Z$5:$Z$857),0))</f>
        <v>30</v>
      </c>
      <c r="K594" s="54">
        <f>INDEX('Antigo 2020 2'!K$5:K$857,MATCH($A594,('Atual 2021 1'!$Z$5:$Z$857),0))</f>
        <v>30</v>
      </c>
      <c r="L594" s="50">
        <f>INDEX('Atual 2021 1'!L$5:L$857,MATCH($A594,('Atual 2021 1'!$Z$5:$Z$857),0))</f>
        <v>0</v>
      </c>
      <c r="M594" s="54">
        <f>INDEX('Antigo 2020 2'!L$5:L$857,MATCH($A594,('Atual 2021 1'!$Z$5:$Z$857),0))</f>
        <v>0</v>
      </c>
      <c r="N594" s="50">
        <f>INDEX('Atual 2021 1'!M$5:M$857,MATCH($A594,('Atual 2021 1'!$Z$5:$Z$857),0))</f>
        <v>0</v>
      </c>
      <c r="O594" s="54">
        <f>INDEX('Antigo 2020 2'!M$5:M$857,MATCH($A594,('Atual 2021 1'!$Z$5:$Z$857),0))</f>
        <v>0</v>
      </c>
      <c r="P594" s="50">
        <f>INDEX('Atual 2021 1'!N$5:N$857,MATCH($A594,('Atual 2021 1'!$Z$5:$Z$857),0))</f>
        <v>20</v>
      </c>
      <c r="Q594" s="54">
        <f>INDEX('Antigo 2020 2'!N$5:N$857,MATCH($A594,('Atual 2021 1'!$Z$5:$Z$857),0))</f>
        <v>20</v>
      </c>
      <c r="R594" s="50" t="str">
        <f>INDEX('Atual 2021 1'!O$5:O$857,MATCH($A594,('Atual 2021 1'!$Z$5:$Z$857),0))</f>
        <v>Não</v>
      </c>
      <c r="S594" s="54" t="str">
        <f>INDEX('Antigo 2020 2'!O$5:O$857,MATCH($A594,('Atual 2021 1'!$Z$5:$Z$857),0))</f>
        <v>Não</v>
      </c>
      <c r="T594" s="53" t="e">
        <f>INDEX('Atual 2021 1'!P$5:P$857,MATCH($A594,('Atual 2021 1'!$Z$5:$Z$857),0))</f>
        <v>#DIV/0!</v>
      </c>
      <c r="U594" s="55">
        <f>INDEX('Antigo 2020 2'!P$5:P$857,MATCH($A594,('Atual 2021 1'!$Z$5:$Z$857),0))</f>
        <v>5.7231273687382363E-4</v>
      </c>
    </row>
    <row r="595" spans="1:21">
      <c r="A595" s="16">
        <v>592</v>
      </c>
      <c r="B595" s="51">
        <f>INDEX('Atual 2021 1'!X$5:X$857,MATCH($A595,('Atual 2021 1'!$Z$5:$Z$857),0))</f>
        <v>0</v>
      </c>
      <c r="C595" s="57" t="str">
        <f>INDEX('Atual 2021 1'!A$5:A$857,MATCH($A595,('Atual 2021 1'!$Z$5:$Z$857),0))</f>
        <v>Pingo D'água</v>
      </c>
      <c r="D595" s="50">
        <f>INDEX('Atual 2021 1'!H$5:H$857,MATCH($A595,('Atual 2021 1'!$Z$5:$Z$857),0))</f>
        <v>125</v>
      </c>
      <c r="E595" s="54">
        <f>INDEX('Antigo 2020 2'!H$5:H$857,MATCH($A595,('Atual 2021 1'!$Z$5:$Z$857),0))</f>
        <v>125</v>
      </c>
      <c r="F595" s="50">
        <f>INDEX('Atual 2021 1'!I$5:I$857,MATCH($A595,('Atual 2021 1'!$Z$5:$Z$857),0))</f>
        <v>0</v>
      </c>
      <c r="G595" s="54" t="str">
        <f>INDEX('Antigo 2020 2'!I$5:I$857,MATCH($A595,('Atual 2021 1'!$Z$5:$Z$857),0))</f>
        <v/>
      </c>
      <c r="H595" s="50">
        <f>INDEX('Atual 2021 1'!J$5:J$857,MATCH($A595,('Atual 2021 1'!$Z$5:$Z$857),0))</f>
        <v>0</v>
      </c>
      <c r="I595" s="54">
        <f>INDEX('Antigo 2020 2'!J$5:J$857,MATCH($A595,('Atual 2021 1'!$Z$5:$Z$857),0))</f>
        <v>0</v>
      </c>
      <c r="J595" s="50">
        <f>INDEX('Atual 2021 1'!K$5:K$857,MATCH($A595,('Atual 2021 1'!$Z$5:$Z$857),0))</f>
        <v>50</v>
      </c>
      <c r="K595" s="54">
        <f>INDEX('Antigo 2020 2'!K$5:K$857,MATCH($A595,('Atual 2021 1'!$Z$5:$Z$857),0))</f>
        <v>0</v>
      </c>
      <c r="L595" s="50">
        <f>INDEX('Atual 2021 1'!L$5:L$857,MATCH($A595,('Atual 2021 1'!$Z$5:$Z$857),0))</f>
        <v>0</v>
      </c>
      <c r="M595" s="54">
        <f>INDEX('Antigo 2020 2'!L$5:L$857,MATCH($A595,('Atual 2021 1'!$Z$5:$Z$857),0))</f>
        <v>0</v>
      </c>
      <c r="N595" s="50">
        <f>INDEX('Atual 2021 1'!M$5:M$857,MATCH($A595,('Atual 2021 1'!$Z$5:$Z$857),0))</f>
        <v>0</v>
      </c>
      <c r="O595" s="54">
        <f>INDEX('Antigo 2020 2'!M$5:M$857,MATCH($A595,('Atual 2021 1'!$Z$5:$Z$857),0))</f>
        <v>0</v>
      </c>
      <c r="P595" s="50">
        <f>INDEX('Atual 2021 1'!N$5:N$857,MATCH($A595,('Atual 2021 1'!$Z$5:$Z$857),0))</f>
        <v>12</v>
      </c>
      <c r="Q595" s="54">
        <f>INDEX('Antigo 2020 2'!N$5:N$857,MATCH($A595,('Atual 2021 1'!$Z$5:$Z$857),0))</f>
        <v>0</v>
      </c>
      <c r="R595" s="50" t="str">
        <f>INDEX('Atual 2021 1'!O$5:O$857,MATCH($A595,('Atual 2021 1'!$Z$5:$Z$857),0))</f>
        <v>Não</v>
      </c>
      <c r="S595" s="54" t="str">
        <f>INDEX('Antigo 2020 2'!O$5:O$857,MATCH($A595,('Atual 2021 1'!$Z$5:$Z$857),0))</f>
        <v>Não</v>
      </c>
      <c r="T595" s="53" t="e">
        <f>INDEX('Atual 2021 1'!P$5:P$857,MATCH($A595,('Atual 2021 1'!$Z$5:$Z$857),0))</f>
        <v>#DIV/0!</v>
      </c>
      <c r="U595" s="55">
        <f>INDEX('Antigo 2020 2'!P$5:P$857,MATCH($A595,('Atual 2021 1'!$Z$5:$Z$857),0))</f>
        <v>4.2195275842120709E-5</v>
      </c>
    </row>
    <row r="596" spans="1:21">
      <c r="A596" s="16">
        <v>593</v>
      </c>
      <c r="B596" s="51">
        <f>INDEX('Atual 2021 1'!X$5:X$857,MATCH($A596,('Atual 2021 1'!$Z$5:$Z$857),0))</f>
        <v>0</v>
      </c>
      <c r="C596" s="57" t="str">
        <f>INDEX('Atual 2021 1'!A$5:A$857,MATCH($A596,('Atual 2021 1'!$Z$5:$Z$857),0))</f>
        <v>Pintópolis</v>
      </c>
      <c r="D596" s="50">
        <f>INDEX('Atual 2021 1'!H$5:H$857,MATCH($A596,('Atual 2021 1'!$Z$5:$Z$857),0))</f>
        <v>2635</v>
      </c>
      <c r="E596" s="54">
        <f>INDEX('Antigo 2020 2'!H$5:H$857,MATCH($A596,('Atual 2021 1'!$Z$5:$Z$857),0))</f>
        <v>2635</v>
      </c>
      <c r="F596" s="50">
        <f>INDEX('Atual 2021 1'!I$5:I$857,MATCH($A596,('Atual 2021 1'!$Z$5:$Z$857),0))</f>
        <v>364</v>
      </c>
      <c r="G596" s="54">
        <f>INDEX('Antigo 2020 2'!I$5:I$857,MATCH($A596,('Atual 2021 1'!$Z$5:$Z$857),0))</f>
        <v>990</v>
      </c>
      <c r="H596" s="50">
        <f>INDEX('Atual 2021 1'!J$5:J$857,MATCH($A596,('Atual 2021 1'!$Z$5:$Z$857),0))</f>
        <v>0</v>
      </c>
      <c r="I596" s="54">
        <f>INDEX('Antigo 2020 2'!J$5:J$857,MATCH($A596,('Atual 2021 1'!$Z$5:$Z$857),0))</f>
        <v>0</v>
      </c>
      <c r="J596" s="50">
        <f>INDEX('Atual 2021 1'!K$5:K$857,MATCH($A596,('Atual 2021 1'!$Z$5:$Z$857),0))</f>
        <v>250</v>
      </c>
      <c r="K596" s="54">
        <f>INDEX('Antigo 2020 2'!K$5:K$857,MATCH($A596,('Atual 2021 1'!$Z$5:$Z$857),0))</f>
        <v>220</v>
      </c>
      <c r="L596" s="50">
        <f>INDEX('Atual 2021 1'!L$5:L$857,MATCH($A596,('Atual 2021 1'!$Z$5:$Z$857),0))</f>
        <v>0</v>
      </c>
      <c r="M596" s="54">
        <f>INDEX('Antigo 2020 2'!L$5:L$857,MATCH($A596,('Atual 2021 1'!$Z$5:$Z$857),0))</f>
        <v>0</v>
      </c>
      <c r="N596" s="50">
        <f>INDEX('Atual 2021 1'!M$5:M$857,MATCH($A596,('Atual 2021 1'!$Z$5:$Z$857),0))</f>
        <v>0</v>
      </c>
      <c r="O596" s="54">
        <f>INDEX('Antigo 2020 2'!M$5:M$857,MATCH($A596,('Atual 2021 1'!$Z$5:$Z$857),0))</f>
        <v>0</v>
      </c>
      <c r="P596" s="50">
        <f>INDEX('Atual 2021 1'!N$5:N$857,MATCH($A596,('Atual 2021 1'!$Z$5:$Z$857),0))</f>
        <v>46</v>
      </c>
      <c r="Q596" s="54">
        <f>INDEX('Antigo 2020 2'!N$5:N$857,MATCH($A596,('Atual 2021 1'!$Z$5:$Z$857),0))</f>
        <v>40</v>
      </c>
      <c r="R596" s="50" t="str">
        <f>INDEX('Atual 2021 1'!O$5:O$857,MATCH($A596,('Atual 2021 1'!$Z$5:$Z$857),0))</f>
        <v>Sim</v>
      </c>
      <c r="S596" s="54" t="str">
        <f>INDEX('Antigo 2020 2'!O$5:O$857,MATCH($A596,('Atual 2021 1'!$Z$5:$Z$857),0))</f>
        <v>Sim</v>
      </c>
      <c r="T596" s="53" t="e">
        <f>INDEX('Atual 2021 1'!P$5:P$857,MATCH($A596,('Atual 2021 1'!$Z$5:$Z$857),0))</f>
        <v>#DIV/0!</v>
      </c>
      <c r="U596" s="55">
        <f>INDEX('Antigo 2020 2'!P$5:P$857,MATCH($A596,('Atual 2021 1'!$Z$5:$Z$857),0))</f>
        <v>1.9279240521996787E-3</v>
      </c>
    </row>
    <row r="597" spans="1:21">
      <c r="A597" s="16">
        <v>594</v>
      </c>
      <c r="B597" s="51">
        <f>INDEX('Atual 2021 1'!X$5:X$857,MATCH($A597,('Atual 2021 1'!$Z$5:$Z$857),0))</f>
        <v>0</v>
      </c>
      <c r="C597" s="57" t="str">
        <f>INDEX('Atual 2021 1'!A$5:A$857,MATCH($A597,('Atual 2021 1'!$Z$5:$Z$857),0))</f>
        <v>Piracema</v>
      </c>
      <c r="D597" s="50">
        <f>INDEX('Atual 2021 1'!H$5:H$857,MATCH($A597,('Atual 2021 1'!$Z$5:$Z$857),0))</f>
        <v>2151</v>
      </c>
      <c r="E597" s="54">
        <f>INDEX('Antigo 2020 2'!H$5:H$857,MATCH($A597,('Atual 2021 1'!$Z$5:$Z$857),0))</f>
        <v>1981</v>
      </c>
      <c r="F597" s="50">
        <f>INDEX('Atual 2021 1'!I$5:I$857,MATCH($A597,('Atual 2021 1'!$Z$5:$Z$857),0))</f>
        <v>101</v>
      </c>
      <c r="G597" s="54">
        <f>INDEX('Antigo 2020 2'!I$5:I$857,MATCH($A597,('Atual 2021 1'!$Z$5:$Z$857),0))</f>
        <v>292</v>
      </c>
      <c r="H597" s="50">
        <f>INDEX('Atual 2021 1'!J$5:J$857,MATCH($A597,('Atual 2021 1'!$Z$5:$Z$857),0))</f>
        <v>0</v>
      </c>
      <c r="I597" s="54">
        <f>INDEX('Antigo 2020 2'!J$5:J$857,MATCH($A597,('Atual 2021 1'!$Z$5:$Z$857),0))</f>
        <v>0</v>
      </c>
      <c r="J597" s="50">
        <f>INDEX('Atual 2021 1'!K$5:K$857,MATCH($A597,('Atual 2021 1'!$Z$5:$Z$857),0))</f>
        <v>0</v>
      </c>
      <c r="K597" s="54">
        <f>INDEX('Antigo 2020 2'!K$5:K$857,MATCH($A597,('Atual 2021 1'!$Z$5:$Z$857),0))</f>
        <v>101</v>
      </c>
      <c r="L597" s="50">
        <f>INDEX('Atual 2021 1'!L$5:L$857,MATCH($A597,('Atual 2021 1'!$Z$5:$Z$857),0))</f>
        <v>0</v>
      </c>
      <c r="M597" s="54">
        <f>INDEX('Antigo 2020 2'!L$5:L$857,MATCH($A597,('Atual 2021 1'!$Z$5:$Z$857),0))</f>
        <v>0</v>
      </c>
      <c r="N597" s="50">
        <f>INDEX('Atual 2021 1'!M$5:M$857,MATCH($A597,('Atual 2021 1'!$Z$5:$Z$857),0))</f>
        <v>0</v>
      </c>
      <c r="O597" s="54">
        <f>INDEX('Antigo 2020 2'!M$5:M$857,MATCH($A597,('Atual 2021 1'!$Z$5:$Z$857),0))</f>
        <v>48</v>
      </c>
      <c r="P597" s="50">
        <f>INDEX('Atual 2021 1'!N$5:N$857,MATCH($A597,('Atual 2021 1'!$Z$5:$Z$857),0))</f>
        <v>0</v>
      </c>
      <c r="Q597" s="54">
        <f>INDEX('Antigo 2020 2'!N$5:N$857,MATCH($A597,('Atual 2021 1'!$Z$5:$Z$857),0))</f>
        <v>35</v>
      </c>
      <c r="R597" s="50" t="str">
        <f>INDEX('Atual 2021 1'!O$5:O$857,MATCH($A597,('Atual 2021 1'!$Z$5:$Z$857),0))</f>
        <v>Não</v>
      </c>
      <c r="S597" s="54" t="str">
        <f>INDEX('Antigo 2020 2'!O$5:O$857,MATCH($A597,('Atual 2021 1'!$Z$5:$Z$857),0))</f>
        <v>Não</v>
      </c>
      <c r="T597" s="53" t="e">
        <f>INDEX('Atual 2021 1'!P$5:P$857,MATCH($A597,('Atual 2021 1'!$Z$5:$Z$857),0))</f>
        <v>#DIV/0!</v>
      </c>
      <c r="U597" s="55">
        <f>INDEX('Antigo 2020 2'!P$5:P$857,MATCH($A597,('Atual 2021 1'!$Z$5:$Z$857),0))</f>
        <v>1.0329750123104922E-3</v>
      </c>
    </row>
    <row r="598" spans="1:21">
      <c r="A598" s="16">
        <v>595</v>
      </c>
      <c r="B598" s="51">
        <f>INDEX('Atual 2021 1'!X$5:X$857,MATCH($A598,('Atual 2021 1'!$Z$5:$Z$857),0))</f>
        <v>0</v>
      </c>
      <c r="C598" s="57" t="str">
        <f>INDEX('Atual 2021 1'!A$5:A$857,MATCH($A598,('Atual 2021 1'!$Z$5:$Z$857),0))</f>
        <v>Pirajuba</v>
      </c>
      <c r="D598" s="50">
        <f>INDEX('Atual 2021 1'!H$5:H$857,MATCH($A598,('Atual 2021 1'!$Z$5:$Z$857),0))</f>
        <v>155</v>
      </c>
      <c r="E598" s="54">
        <f>INDEX('Antigo 2020 2'!H$5:H$857,MATCH($A598,('Atual 2021 1'!$Z$5:$Z$857),0))</f>
        <v>176</v>
      </c>
      <c r="F598" s="50">
        <f>INDEX('Atual 2021 1'!I$5:I$857,MATCH($A598,('Atual 2021 1'!$Z$5:$Z$857),0))</f>
        <v>13</v>
      </c>
      <c r="G598" s="54">
        <f>INDEX('Antigo 2020 2'!I$5:I$857,MATCH($A598,('Atual 2021 1'!$Z$5:$Z$857),0))</f>
        <v>105</v>
      </c>
      <c r="H598" s="50">
        <f>INDEX('Atual 2021 1'!J$5:J$857,MATCH($A598,('Atual 2021 1'!$Z$5:$Z$857),0))</f>
        <v>0</v>
      </c>
      <c r="I598" s="54">
        <f>INDEX('Antigo 2020 2'!J$5:J$857,MATCH($A598,('Atual 2021 1'!$Z$5:$Z$857),0))</f>
        <v>0</v>
      </c>
      <c r="J598" s="50">
        <f>INDEX('Atual 2021 1'!K$5:K$857,MATCH($A598,('Atual 2021 1'!$Z$5:$Z$857),0))</f>
        <v>30</v>
      </c>
      <c r="K598" s="54">
        <f>INDEX('Antigo 2020 2'!K$5:K$857,MATCH($A598,('Atual 2021 1'!$Z$5:$Z$857),0))</f>
        <v>50</v>
      </c>
      <c r="L598" s="50">
        <f>INDEX('Atual 2021 1'!L$5:L$857,MATCH($A598,('Atual 2021 1'!$Z$5:$Z$857),0))</f>
        <v>0</v>
      </c>
      <c r="M598" s="54">
        <f>INDEX('Antigo 2020 2'!L$5:L$857,MATCH($A598,('Atual 2021 1'!$Z$5:$Z$857),0))</f>
        <v>0</v>
      </c>
      <c r="N598" s="50">
        <f>INDEX('Atual 2021 1'!M$5:M$857,MATCH($A598,('Atual 2021 1'!$Z$5:$Z$857),0))</f>
        <v>0</v>
      </c>
      <c r="O598" s="54">
        <f>INDEX('Antigo 2020 2'!M$5:M$857,MATCH($A598,('Atual 2021 1'!$Z$5:$Z$857),0))</f>
        <v>0</v>
      </c>
      <c r="P598" s="50">
        <f>INDEX('Atual 2021 1'!N$5:N$857,MATCH($A598,('Atual 2021 1'!$Z$5:$Z$857),0))</f>
        <v>4</v>
      </c>
      <c r="Q598" s="54">
        <f>INDEX('Antigo 2020 2'!N$5:N$857,MATCH($A598,('Atual 2021 1'!$Z$5:$Z$857),0))</f>
        <v>2</v>
      </c>
      <c r="R598" s="50" t="str">
        <f>INDEX('Atual 2021 1'!O$5:O$857,MATCH($A598,('Atual 2021 1'!$Z$5:$Z$857),0))</f>
        <v>Não</v>
      </c>
      <c r="S598" s="54" t="str">
        <f>INDEX('Antigo 2020 2'!O$5:O$857,MATCH($A598,('Atual 2021 1'!$Z$5:$Z$857),0))</f>
        <v>Não</v>
      </c>
      <c r="T598" s="53" t="e">
        <f>INDEX('Atual 2021 1'!P$5:P$857,MATCH($A598,('Atual 2021 1'!$Z$5:$Z$857),0))</f>
        <v>#DIV/0!</v>
      </c>
      <c r="U598" s="55">
        <f>INDEX('Antigo 2020 2'!P$5:P$857,MATCH($A598,('Atual 2021 1'!$Z$5:$Z$857),0))</f>
        <v>6.3538941600308125E-4</v>
      </c>
    </row>
    <row r="599" spans="1:21">
      <c r="A599" s="16">
        <v>596</v>
      </c>
      <c r="B599" s="51">
        <f>INDEX('Atual 2021 1'!X$5:X$857,MATCH($A599,('Atual 2021 1'!$Z$5:$Z$857),0))</f>
        <v>0</v>
      </c>
      <c r="C599" s="57" t="str">
        <f>INDEX('Atual 2021 1'!A$5:A$857,MATCH($A599,('Atual 2021 1'!$Z$5:$Z$857),0))</f>
        <v>Piranga</v>
      </c>
      <c r="D599" s="50">
        <f>INDEX('Atual 2021 1'!H$5:H$857,MATCH($A599,('Atual 2021 1'!$Z$5:$Z$857),0))</f>
        <v>5000</v>
      </c>
      <c r="E599" s="54">
        <f>INDEX('Antigo 2020 2'!H$5:H$857,MATCH($A599,('Atual 2021 1'!$Z$5:$Z$857),0))</f>
        <v>4800</v>
      </c>
      <c r="F599" s="50">
        <f>INDEX('Atual 2021 1'!I$5:I$857,MATCH($A599,('Atual 2021 1'!$Z$5:$Z$857),0))</f>
        <v>336</v>
      </c>
      <c r="G599" s="54">
        <f>INDEX('Antigo 2020 2'!I$5:I$857,MATCH($A599,('Atual 2021 1'!$Z$5:$Z$857),0))</f>
        <v>787</v>
      </c>
      <c r="H599" s="50">
        <f>INDEX('Atual 2021 1'!J$5:J$857,MATCH($A599,('Atual 2021 1'!$Z$5:$Z$857),0))</f>
        <v>0</v>
      </c>
      <c r="I599" s="54">
        <f>INDEX('Antigo 2020 2'!J$5:J$857,MATCH($A599,('Atual 2021 1'!$Z$5:$Z$857),0))</f>
        <v>0</v>
      </c>
      <c r="J599" s="50">
        <f>INDEX('Atual 2021 1'!K$5:K$857,MATCH($A599,('Atual 2021 1'!$Z$5:$Z$857),0))</f>
        <v>100</v>
      </c>
      <c r="K599" s="54">
        <f>INDEX('Antigo 2020 2'!K$5:K$857,MATCH($A599,('Atual 2021 1'!$Z$5:$Z$857),0))</f>
        <v>600</v>
      </c>
      <c r="L599" s="50">
        <f>INDEX('Atual 2021 1'!L$5:L$857,MATCH($A599,('Atual 2021 1'!$Z$5:$Z$857),0))</f>
        <v>40</v>
      </c>
      <c r="M599" s="54">
        <f>INDEX('Antigo 2020 2'!L$5:L$857,MATCH($A599,('Atual 2021 1'!$Z$5:$Z$857),0))</f>
        <v>30</v>
      </c>
      <c r="N599" s="50">
        <f>INDEX('Atual 2021 1'!M$5:M$857,MATCH($A599,('Atual 2021 1'!$Z$5:$Z$857),0))</f>
        <v>30</v>
      </c>
      <c r="O599" s="54">
        <f>INDEX('Antigo 2020 2'!M$5:M$857,MATCH($A599,('Atual 2021 1'!$Z$5:$Z$857),0))</f>
        <v>30</v>
      </c>
      <c r="P599" s="50">
        <f>INDEX('Atual 2021 1'!N$5:N$857,MATCH($A599,('Atual 2021 1'!$Z$5:$Z$857),0))</f>
        <v>50</v>
      </c>
      <c r="Q599" s="54">
        <f>INDEX('Antigo 2020 2'!N$5:N$857,MATCH($A599,('Atual 2021 1'!$Z$5:$Z$857),0))</f>
        <v>60</v>
      </c>
      <c r="R599" s="50" t="str">
        <f>INDEX('Atual 2021 1'!O$5:O$857,MATCH($A599,('Atual 2021 1'!$Z$5:$Z$857),0))</f>
        <v>Sim</v>
      </c>
      <c r="S599" s="54" t="str">
        <f>INDEX('Antigo 2020 2'!O$5:O$857,MATCH($A599,('Atual 2021 1'!$Z$5:$Z$857),0))</f>
        <v>Sim</v>
      </c>
      <c r="T599" s="53" t="e">
        <f>INDEX('Atual 2021 1'!P$5:P$857,MATCH($A599,('Atual 2021 1'!$Z$5:$Z$857),0))</f>
        <v>#DIV/0!</v>
      </c>
      <c r="U599" s="55">
        <f>INDEX('Antigo 2020 2'!P$5:P$857,MATCH($A599,('Atual 2021 1'!$Z$5:$Z$857),0))</f>
        <v>3.0659045217481511E-3</v>
      </c>
    </row>
    <row r="600" spans="1:21">
      <c r="A600" s="16">
        <v>597</v>
      </c>
      <c r="B600" s="51">
        <f>INDEX('Atual 2021 1'!X$5:X$857,MATCH($A600,('Atual 2021 1'!$Z$5:$Z$857),0))</f>
        <v>0</v>
      </c>
      <c r="C600" s="57" t="str">
        <f>INDEX('Atual 2021 1'!A$5:A$857,MATCH($A600,('Atual 2021 1'!$Z$5:$Z$857),0))</f>
        <v>Piranguçu</v>
      </c>
      <c r="D600" s="50">
        <f>INDEX('Atual 2021 1'!H$5:H$857,MATCH($A600,('Atual 2021 1'!$Z$5:$Z$857),0))</f>
        <v>890</v>
      </c>
      <c r="E600" s="54">
        <f>INDEX('Antigo 2020 2'!H$5:H$857,MATCH($A600,('Atual 2021 1'!$Z$5:$Z$857),0))</f>
        <v>890</v>
      </c>
      <c r="F600" s="50">
        <f>INDEX('Atual 2021 1'!I$5:I$857,MATCH($A600,('Atual 2021 1'!$Z$5:$Z$857),0))</f>
        <v>91</v>
      </c>
      <c r="G600" s="54">
        <f>INDEX('Antigo 2020 2'!I$5:I$857,MATCH($A600,('Atual 2021 1'!$Z$5:$Z$857),0))</f>
        <v>129</v>
      </c>
      <c r="H600" s="50">
        <f>INDEX('Atual 2021 1'!J$5:J$857,MATCH($A600,('Atual 2021 1'!$Z$5:$Z$857),0))</f>
        <v>0</v>
      </c>
      <c r="I600" s="54">
        <f>INDEX('Antigo 2020 2'!J$5:J$857,MATCH($A600,('Atual 2021 1'!$Z$5:$Z$857),0))</f>
        <v>0</v>
      </c>
      <c r="J600" s="50">
        <f>INDEX('Atual 2021 1'!K$5:K$857,MATCH($A600,('Atual 2021 1'!$Z$5:$Z$857),0))</f>
        <v>26</v>
      </c>
      <c r="K600" s="54">
        <f>INDEX('Antigo 2020 2'!K$5:K$857,MATCH($A600,('Atual 2021 1'!$Z$5:$Z$857),0))</f>
        <v>51</v>
      </c>
      <c r="L600" s="50">
        <f>INDEX('Atual 2021 1'!L$5:L$857,MATCH($A600,('Atual 2021 1'!$Z$5:$Z$857),0))</f>
        <v>0</v>
      </c>
      <c r="M600" s="54">
        <f>INDEX('Antigo 2020 2'!L$5:L$857,MATCH($A600,('Atual 2021 1'!$Z$5:$Z$857),0))</f>
        <v>9</v>
      </c>
      <c r="N600" s="50">
        <f>INDEX('Atual 2021 1'!M$5:M$857,MATCH($A600,('Atual 2021 1'!$Z$5:$Z$857),0))</f>
        <v>0</v>
      </c>
      <c r="O600" s="54">
        <f>INDEX('Antigo 2020 2'!M$5:M$857,MATCH($A600,('Atual 2021 1'!$Z$5:$Z$857),0))</f>
        <v>5</v>
      </c>
      <c r="P600" s="50">
        <f>INDEX('Atual 2021 1'!N$5:N$857,MATCH($A600,('Atual 2021 1'!$Z$5:$Z$857),0))</f>
        <v>6</v>
      </c>
      <c r="Q600" s="54">
        <f>INDEX('Antigo 2020 2'!N$5:N$857,MATCH($A600,('Atual 2021 1'!$Z$5:$Z$857),0))</f>
        <v>15</v>
      </c>
      <c r="R600" s="50" t="str">
        <f>INDEX('Atual 2021 1'!O$5:O$857,MATCH($A600,('Atual 2021 1'!$Z$5:$Z$857),0))</f>
        <v>Sim</v>
      </c>
      <c r="S600" s="54" t="str">
        <f>INDEX('Antigo 2020 2'!O$5:O$857,MATCH($A600,('Atual 2021 1'!$Z$5:$Z$857),0))</f>
        <v>Sim</v>
      </c>
      <c r="T600" s="53" t="e">
        <f>INDEX('Atual 2021 1'!P$5:P$857,MATCH($A600,('Atual 2021 1'!$Z$5:$Z$857),0))</f>
        <v>#DIV/0!</v>
      </c>
      <c r="U600" s="55">
        <f>INDEX('Antigo 2020 2'!P$5:P$857,MATCH($A600,('Atual 2021 1'!$Z$5:$Z$857),0))</f>
        <v>5.7769520207426057E-4</v>
      </c>
    </row>
    <row r="601" spans="1:21">
      <c r="A601" s="16">
        <v>598</v>
      </c>
      <c r="B601" s="51">
        <f>INDEX('Atual 2021 1'!X$5:X$857,MATCH($A601,('Atual 2021 1'!$Z$5:$Z$857),0))</f>
        <v>0</v>
      </c>
      <c r="C601" s="57" t="str">
        <f>INDEX('Atual 2021 1'!A$5:A$857,MATCH($A601,('Atual 2021 1'!$Z$5:$Z$857),0))</f>
        <v>Piranguinho</v>
      </c>
      <c r="D601" s="50">
        <f>INDEX('Atual 2021 1'!H$5:H$857,MATCH($A601,('Atual 2021 1'!$Z$5:$Z$857),0))</f>
        <v>250</v>
      </c>
      <c r="E601" s="54">
        <f>INDEX('Antigo 2020 2'!H$5:H$857,MATCH($A601,('Atual 2021 1'!$Z$5:$Z$857),0))</f>
        <v>250</v>
      </c>
      <c r="F601" s="50">
        <f>INDEX('Atual 2021 1'!I$5:I$857,MATCH($A601,('Atual 2021 1'!$Z$5:$Z$857),0))</f>
        <v>2</v>
      </c>
      <c r="G601" s="54">
        <f>INDEX('Antigo 2020 2'!I$5:I$857,MATCH($A601,('Atual 2021 1'!$Z$5:$Z$857),0))</f>
        <v>129</v>
      </c>
      <c r="H601" s="50">
        <f>INDEX('Atual 2021 1'!J$5:J$857,MATCH($A601,('Atual 2021 1'!$Z$5:$Z$857),0))</f>
        <v>0</v>
      </c>
      <c r="I601" s="54">
        <f>INDEX('Antigo 2020 2'!J$5:J$857,MATCH($A601,('Atual 2021 1'!$Z$5:$Z$857),0))</f>
        <v>0</v>
      </c>
      <c r="J601" s="50">
        <f>INDEX('Atual 2021 1'!K$5:K$857,MATCH($A601,('Atual 2021 1'!$Z$5:$Z$857),0))</f>
        <v>10</v>
      </c>
      <c r="K601" s="54">
        <f>INDEX('Antigo 2020 2'!K$5:K$857,MATCH($A601,('Atual 2021 1'!$Z$5:$Z$857),0))</f>
        <v>20</v>
      </c>
      <c r="L601" s="50">
        <f>INDEX('Atual 2021 1'!L$5:L$857,MATCH($A601,('Atual 2021 1'!$Z$5:$Z$857),0))</f>
        <v>0</v>
      </c>
      <c r="M601" s="54">
        <f>INDEX('Antigo 2020 2'!L$5:L$857,MATCH($A601,('Atual 2021 1'!$Z$5:$Z$857),0))</f>
        <v>0</v>
      </c>
      <c r="N601" s="50">
        <f>INDEX('Atual 2021 1'!M$5:M$857,MATCH($A601,('Atual 2021 1'!$Z$5:$Z$857),0))</f>
        <v>0</v>
      </c>
      <c r="O601" s="54">
        <f>INDEX('Antigo 2020 2'!M$5:M$857,MATCH($A601,('Atual 2021 1'!$Z$5:$Z$857),0))</f>
        <v>2</v>
      </c>
      <c r="P601" s="50">
        <f>INDEX('Atual 2021 1'!N$5:N$857,MATCH($A601,('Atual 2021 1'!$Z$5:$Z$857),0))</f>
        <v>4</v>
      </c>
      <c r="Q601" s="54">
        <f>INDEX('Antigo 2020 2'!N$5:N$857,MATCH($A601,('Atual 2021 1'!$Z$5:$Z$857),0))</f>
        <v>4</v>
      </c>
      <c r="R601" s="50" t="str">
        <f>INDEX('Atual 2021 1'!O$5:O$857,MATCH($A601,('Atual 2021 1'!$Z$5:$Z$857),0))</f>
        <v>Não</v>
      </c>
      <c r="S601" s="54" t="str">
        <f>INDEX('Antigo 2020 2'!O$5:O$857,MATCH($A601,('Atual 2021 1'!$Z$5:$Z$857),0))</f>
        <v>Não</v>
      </c>
      <c r="T601" s="53" t="e">
        <f>INDEX('Atual 2021 1'!P$5:P$857,MATCH($A601,('Atual 2021 1'!$Z$5:$Z$857),0))</f>
        <v>#DIV/0!</v>
      </c>
      <c r="U601" s="55">
        <f>INDEX('Antigo 2020 2'!P$5:P$857,MATCH($A601,('Atual 2021 1'!$Z$5:$Z$857),0))</f>
        <v>2.9428764080482935E-4</v>
      </c>
    </row>
    <row r="602" spans="1:21">
      <c r="A602" s="16">
        <v>599</v>
      </c>
      <c r="B602" s="51">
        <f>INDEX('Atual 2021 1'!X$5:X$857,MATCH($A602,('Atual 2021 1'!$Z$5:$Z$857),0))</f>
        <v>0</v>
      </c>
      <c r="C602" s="57" t="str">
        <f>INDEX('Atual 2021 1'!A$5:A$857,MATCH($A602,('Atual 2021 1'!$Z$5:$Z$857),0))</f>
        <v>Pirapetinga</v>
      </c>
      <c r="D602" s="50">
        <f>INDEX('Atual 2021 1'!H$5:H$857,MATCH($A602,('Atual 2021 1'!$Z$5:$Z$857),0))</f>
        <v>183</v>
      </c>
      <c r="E602" s="54">
        <f>INDEX('Antigo 2020 2'!H$5:H$857,MATCH($A602,('Atual 2021 1'!$Z$5:$Z$857),0))</f>
        <v>183</v>
      </c>
      <c r="F602" s="50">
        <f>INDEX('Atual 2021 1'!I$5:I$857,MATCH($A602,('Atual 2021 1'!$Z$5:$Z$857),0))</f>
        <v>53</v>
      </c>
      <c r="G602" s="54">
        <f>INDEX('Antigo 2020 2'!I$5:I$857,MATCH($A602,('Atual 2021 1'!$Z$5:$Z$857),0))</f>
        <v>92</v>
      </c>
      <c r="H602" s="50">
        <f>INDEX('Atual 2021 1'!J$5:J$857,MATCH($A602,('Atual 2021 1'!$Z$5:$Z$857),0))</f>
        <v>0</v>
      </c>
      <c r="I602" s="54">
        <f>INDEX('Antigo 2020 2'!J$5:J$857,MATCH($A602,('Atual 2021 1'!$Z$5:$Z$857),0))</f>
        <v>0</v>
      </c>
      <c r="J602" s="50">
        <f>INDEX('Atual 2021 1'!K$5:K$857,MATCH($A602,('Atual 2021 1'!$Z$5:$Z$857),0))</f>
        <v>30</v>
      </c>
      <c r="K602" s="54">
        <f>INDEX('Antigo 2020 2'!K$5:K$857,MATCH($A602,('Atual 2021 1'!$Z$5:$Z$857),0))</f>
        <v>45</v>
      </c>
      <c r="L602" s="50">
        <f>INDEX('Atual 2021 1'!L$5:L$857,MATCH($A602,('Atual 2021 1'!$Z$5:$Z$857),0))</f>
        <v>10</v>
      </c>
      <c r="M602" s="54">
        <f>INDEX('Antigo 2020 2'!L$5:L$857,MATCH($A602,('Atual 2021 1'!$Z$5:$Z$857),0))</f>
        <v>15</v>
      </c>
      <c r="N602" s="50">
        <f>INDEX('Atual 2021 1'!M$5:M$857,MATCH($A602,('Atual 2021 1'!$Z$5:$Z$857),0))</f>
        <v>0</v>
      </c>
      <c r="O602" s="54">
        <f>INDEX('Antigo 2020 2'!M$5:M$857,MATCH($A602,('Atual 2021 1'!$Z$5:$Z$857),0))</f>
        <v>10</v>
      </c>
      <c r="P602" s="50">
        <f>INDEX('Atual 2021 1'!N$5:N$857,MATCH($A602,('Atual 2021 1'!$Z$5:$Z$857),0))</f>
        <v>25</v>
      </c>
      <c r="Q602" s="54">
        <f>INDEX('Antigo 2020 2'!N$5:N$857,MATCH($A602,('Atual 2021 1'!$Z$5:$Z$857),0))</f>
        <v>40</v>
      </c>
      <c r="R602" s="50" t="str">
        <f>INDEX('Atual 2021 1'!O$5:O$857,MATCH($A602,('Atual 2021 1'!$Z$5:$Z$857),0))</f>
        <v>Não</v>
      </c>
      <c r="S602" s="54" t="str">
        <f>INDEX('Antigo 2020 2'!O$5:O$857,MATCH($A602,('Atual 2021 1'!$Z$5:$Z$857),0))</f>
        <v>Não</v>
      </c>
      <c r="T602" s="53" t="e">
        <f>INDEX('Atual 2021 1'!P$5:P$857,MATCH($A602,('Atual 2021 1'!$Z$5:$Z$857),0))</f>
        <v>#DIV/0!</v>
      </c>
      <c r="U602" s="55">
        <f>INDEX('Antigo 2020 2'!P$5:P$857,MATCH($A602,('Atual 2021 1'!$Z$5:$Z$857),0))</f>
        <v>1.480981930485322E-4</v>
      </c>
    </row>
    <row r="603" spans="1:21">
      <c r="A603" s="16">
        <v>600</v>
      </c>
      <c r="B603" s="51">
        <f>INDEX('Atual 2021 1'!X$5:X$857,MATCH($A603,('Atual 2021 1'!$Z$5:$Z$857),0))</f>
        <v>0</v>
      </c>
      <c r="C603" s="57" t="str">
        <f>INDEX('Atual 2021 1'!A$5:A$857,MATCH($A603,('Atual 2021 1'!$Z$5:$Z$857),0))</f>
        <v>Pirapora</v>
      </c>
      <c r="D603" s="50">
        <f>INDEX('Atual 2021 1'!H$5:H$857,MATCH($A603,('Atual 2021 1'!$Z$5:$Z$857),0))</f>
        <v>675</v>
      </c>
      <c r="E603" s="54">
        <f>INDEX('Antigo 2020 2'!H$5:H$857,MATCH($A603,('Atual 2021 1'!$Z$5:$Z$857),0))</f>
        <v>675</v>
      </c>
      <c r="F603" s="50">
        <f>INDEX('Atual 2021 1'!I$5:I$857,MATCH($A603,('Atual 2021 1'!$Z$5:$Z$857),0))</f>
        <v>388</v>
      </c>
      <c r="G603" s="54">
        <f>INDEX('Antigo 2020 2'!I$5:I$857,MATCH($A603,('Atual 2021 1'!$Z$5:$Z$857),0))</f>
        <v>41</v>
      </c>
      <c r="H603" s="50">
        <f>INDEX('Atual 2021 1'!J$5:J$857,MATCH($A603,('Atual 2021 1'!$Z$5:$Z$857),0))</f>
        <v>0</v>
      </c>
      <c r="I603" s="54">
        <f>INDEX('Antigo 2020 2'!J$5:J$857,MATCH($A603,('Atual 2021 1'!$Z$5:$Z$857),0))</f>
        <v>0</v>
      </c>
      <c r="J603" s="50">
        <f>INDEX('Atual 2021 1'!K$5:K$857,MATCH($A603,('Atual 2021 1'!$Z$5:$Z$857),0))</f>
        <v>0</v>
      </c>
      <c r="K603" s="54">
        <f>INDEX('Antigo 2020 2'!K$5:K$857,MATCH($A603,('Atual 2021 1'!$Z$5:$Z$857),0))</f>
        <v>80</v>
      </c>
      <c r="L603" s="50">
        <f>INDEX('Atual 2021 1'!L$5:L$857,MATCH($A603,('Atual 2021 1'!$Z$5:$Z$857),0))</f>
        <v>0</v>
      </c>
      <c r="M603" s="54">
        <f>INDEX('Antigo 2020 2'!L$5:L$857,MATCH($A603,('Atual 2021 1'!$Z$5:$Z$857),0))</f>
        <v>0</v>
      </c>
      <c r="N603" s="50">
        <f>INDEX('Atual 2021 1'!M$5:M$857,MATCH($A603,('Atual 2021 1'!$Z$5:$Z$857),0))</f>
        <v>0</v>
      </c>
      <c r="O603" s="54">
        <f>INDEX('Antigo 2020 2'!M$5:M$857,MATCH($A603,('Atual 2021 1'!$Z$5:$Z$857),0))</f>
        <v>0</v>
      </c>
      <c r="P603" s="50">
        <f>INDEX('Atual 2021 1'!N$5:N$857,MATCH($A603,('Atual 2021 1'!$Z$5:$Z$857),0))</f>
        <v>250</v>
      </c>
      <c r="Q603" s="54">
        <f>INDEX('Antigo 2020 2'!N$5:N$857,MATCH($A603,('Atual 2021 1'!$Z$5:$Z$857),0))</f>
        <v>250</v>
      </c>
      <c r="R603" s="50" t="str">
        <f>INDEX('Atual 2021 1'!O$5:O$857,MATCH($A603,('Atual 2021 1'!$Z$5:$Z$857),0))</f>
        <v>Sim</v>
      </c>
      <c r="S603" s="54" t="str">
        <f>INDEX('Antigo 2020 2'!O$5:O$857,MATCH($A603,('Atual 2021 1'!$Z$5:$Z$857),0))</f>
        <v>Sim</v>
      </c>
      <c r="T603" s="53" t="e">
        <f>INDEX('Atual 2021 1'!P$5:P$857,MATCH($A603,('Atual 2021 1'!$Z$5:$Z$857),0))</f>
        <v>#DIV/0!</v>
      </c>
      <c r="U603" s="55">
        <f>INDEX('Antigo 2020 2'!P$5:P$857,MATCH($A603,('Atual 2021 1'!$Z$5:$Z$857),0))</f>
        <v>1.180980294720371E-3</v>
      </c>
    </row>
    <row r="604" spans="1:21">
      <c r="A604" s="16">
        <v>601</v>
      </c>
      <c r="B604" s="51">
        <f>INDEX('Atual 2021 1'!X$5:X$857,MATCH($A604,('Atual 2021 1'!$Z$5:$Z$857),0))</f>
        <v>0</v>
      </c>
      <c r="C604" s="57" t="str">
        <f>INDEX('Atual 2021 1'!A$5:A$857,MATCH($A604,('Atual 2021 1'!$Z$5:$Z$857),0))</f>
        <v>Piraúba</v>
      </c>
      <c r="D604" s="50">
        <f>INDEX('Atual 2021 1'!H$5:H$857,MATCH($A604,('Atual 2021 1'!$Z$5:$Z$857),0))</f>
        <v>779</v>
      </c>
      <c r="E604" s="54">
        <f>INDEX('Antigo 2020 2'!H$5:H$857,MATCH($A604,('Atual 2021 1'!$Z$5:$Z$857),0))</f>
        <v>779</v>
      </c>
      <c r="F604" s="50">
        <f>INDEX('Atual 2021 1'!I$5:I$857,MATCH($A604,('Atual 2021 1'!$Z$5:$Z$857),0))</f>
        <v>162</v>
      </c>
      <c r="G604" s="54">
        <f>INDEX('Antigo 2020 2'!I$5:I$857,MATCH($A604,('Atual 2021 1'!$Z$5:$Z$857),0))</f>
        <v>363</v>
      </c>
      <c r="H604" s="50">
        <f>INDEX('Atual 2021 1'!J$5:J$857,MATCH($A604,('Atual 2021 1'!$Z$5:$Z$857),0))</f>
        <v>0</v>
      </c>
      <c r="I604" s="54">
        <f>INDEX('Antigo 2020 2'!J$5:J$857,MATCH($A604,('Atual 2021 1'!$Z$5:$Z$857),0))</f>
        <v>0</v>
      </c>
      <c r="J604" s="50">
        <f>INDEX('Atual 2021 1'!K$5:K$857,MATCH($A604,('Atual 2021 1'!$Z$5:$Z$857),0))</f>
        <v>59</v>
      </c>
      <c r="K604" s="54">
        <f>INDEX('Antigo 2020 2'!K$5:K$857,MATCH($A604,('Atual 2021 1'!$Z$5:$Z$857),0))</f>
        <v>96</v>
      </c>
      <c r="L604" s="50">
        <f>INDEX('Atual 2021 1'!L$5:L$857,MATCH($A604,('Atual 2021 1'!$Z$5:$Z$857),0))</f>
        <v>0</v>
      </c>
      <c r="M604" s="54">
        <f>INDEX('Antigo 2020 2'!L$5:L$857,MATCH($A604,('Atual 2021 1'!$Z$5:$Z$857),0))</f>
        <v>0</v>
      </c>
      <c r="N604" s="50">
        <f>INDEX('Atual 2021 1'!M$5:M$857,MATCH($A604,('Atual 2021 1'!$Z$5:$Z$857),0))</f>
        <v>0</v>
      </c>
      <c r="O604" s="54">
        <f>INDEX('Antigo 2020 2'!M$5:M$857,MATCH($A604,('Atual 2021 1'!$Z$5:$Z$857),0))</f>
        <v>21</v>
      </c>
      <c r="P604" s="50">
        <f>INDEX('Atual 2021 1'!N$5:N$857,MATCH($A604,('Atual 2021 1'!$Z$5:$Z$857),0))</f>
        <v>16</v>
      </c>
      <c r="Q604" s="54">
        <f>INDEX('Antigo 2020 2'!N$5:N$857,MATCH($A604,('Atual 2021 1'!$Z$5:$Z$857),0))</f>
        <v>26</v>
      </c>
      <c r="R604" s="50" t="str">
        <f>INDEX('Atual 2021 1'!O$5:O$857,MATCH($A604,('Atual 2021 1'!$Z$5:$Z$857),0))</f>
        <v>Sim</v>
      </c>
      <c r="S604" s="54" t="str">
        <f>INDEX('Antigo 2020 2'!O$5:O$857,MATCH($A604,('Atual 2021 1'!$Z$5:$Z$857),0))</f>
        <v>Sim</v>
      </c>
      <c r="T604" s="53" t="e">
        <f>INDEX('Atual 2021 1'!P$5:P$857,MATCH($A604,('Atual 2021 1'!$Z$5:$Z$857),0))</f>
        <v>#DIV/0!</v>
      </c>
      <c r="U604" s="55">
        <f>INDEX('Antigo 2020 2'!P$5:P$857,MATCH($A604,('Atual 2021 1'!$Z$5:$Z$857),0))</f>
        <v>6.7539898881585777E-4</v>
      </c>
    </row>
    <row r="605" spans="1:21">
      <c r="A605" s="16">
        <v>602</v>
      </c>
      <c r="B605" s="51">
        <f>INDEX('Atual 2021 1'!X$5:X$857,MATCH($A605,('Atual 2021 1'!$Z$5:$Z$857),0))</f>
        <v>0</v>
      </c>
      <c r="C605" s="57" t="str">
        <f>INDEX('Atual 2021 1'!A$5:A$857,MATCH($A605,('Atual 2021 1'!$Z$5:$Z$857),0))</f>
        <v>Pitangui</v>
      </c>
      <c r="D605" s="50">
        <f>INDEX('Atual 2021 1'!H$5:H$857,MATCH($A605,('Atual 2021 1'!$Z$5:$Z$857),0))</f>
        <v>450</v>
      </c>
      <c r="E605" s="54">
        <f>INDEX('Antigo 2020 2'!H$5:H$857,MATCH($A605,('Atual 2021 1'!$Z$5:$Z$857),0))</f>
        <v>405</v>
      </c>
      <c r="F605" s="50">
        <f>INDEX('Atual 2021 1'!I$5:I$857,MATCH($A605,('Atual 2021 1'!$Z$5:$Z$857),0))</f>
        <v>9</v>
      </c>
      <c r="G605" s="54">
        <f>INDEX('Antigo 2020 2'!I$5:I$857,MATCH($A605,('Atual 2021 1'!$Z$5:$Z$857),0))</f>
        <v>42</v>
      </c>
      <c r="H605" s="50">
        <f>INDEX('Atual 2021 1'!J$5:J$857,MATCH($A605,('Atual 2021 1'!$Z$5:$Z$857),0))</f>
        <v>0</v>
      </c>
      <c r="I605" s="54">
        <f>INDEX('Antigo 2020 2'!J$5:J$857,MATCH($A605,('Atual 2021 1'!$Z$5:$Z$857),0))</f>
        <v>0</v>
      </c>
      <c r="J605" s="50">
        <f>INDEX('Atual 2021 1'!K$5:K$857,MATCH($A605,('Atual 2021 1'!$Z$5:$Z$857),0))</f>
        <v>6</v>
      </c>
      <c r="K605" s="54">
        <f>INDEX('Antigo 2020 2'!K$5:K$857,MATCH($A605,('Atual 2021 1'!$Z$5:$Z$857),0))</f>
        <v>3</v>
      </c>
      <c r="L605" s="50">
        <f>INDEX('Atual 2021 1'!L$5:L$857,MATCH($A605,('Atual 2021 1'!$Z$5:$Z$857),0))</f>
        <v>0</v>
      </c>
      <c r="M605" s="54">
        <f>INDEX('Antigo 2020 2'!L$5:L$857,MATCH($A605,('Atual 2021 1'!$Z$5:$Z$857),0))</f>
        <v>0</v>
      </c>
      <c r="N605" s="50">
        <f>INDEX('Atual 2021 1'!M$5:M$857,MATCH($A605,('Atual 2021 1'!$Z$5:$Z$857),0))</f>
        <v>0</v>
      </c>
      <c r="O605" s="54">
        <f>INDEX('Antigo 2020 2'!M$5:M$857,MATCH($A605,('Atual 2021 1'!$Z$5:$Z$857),0))</f>
        <v>0</v>
      </c>
      <c r="P605" s="50">
        <f>INDEX('Atual 2021 1'!N$5:N$857,MATCH($A605,('Atual 2021 1'!$Z$5:$Z$857),0))</f>
        <v>0</v>
      </c>
      <c r="Q605" s="54">
        <f>INDEX('Antigo 2020 2'!N$5:N$857,MATCH($A605,('Atual 2021 1'!$Z$5:$Z$857),0))</f>
        <v>0</v>
      </c>
      <c r="R605" s="50" t="str">
        <f>INDEX('Atual 2021 1'!O$5:O$857,MATCH($A605,('Atual 2021 1'!$Z$5:$Z$857),0))</f>
        <v>Não</v>
      </c>
      <c r="S605" s="54" t="str">
        <f>INDEX('Antigo 2020 2'!O$5:O$857,MATCH($A605,('Atual 2021 1'!$Z$5:$Z$857),0))</f>
        <v>Não</v>
      </c>
      <c r="T605" s="53" t="e">
        <f>INDEX('Atual 2021 1'!P$5:P$857,MATCH($A605,('Atual 2021 1'!$Z$5:$Z$857),0))</f>
        <v>#DIV/0!</v>
      </c>
      <c r="U605" s="55">
        <f>INDEX('Antigo 2020 2'!P$5:P$857,MATCH($A605,('Atual 2021 1'!$Z$5:$Z$857),0))</f>
        <v>4.4056388814754833E-4</v>
      </c>
    </row>
    <row r="606" spans="1:21">
      <c r="A606" s="16">
        <v>603</v>
      </c>
      <c r="B606" s="51">
        <f>INDEX('Atual 2021 1'!X$5:X$857,MATCH($A606,('Atual 2021 1'!$Z$5:$Z$857),0))</f>
        <v>0</v>
      </c>
      <c r="C606" s="57" t="str">
        <f>INDEX('Atual 2021 1'!A$5:A$857,MATCH($A606,('Atual 2021 1'!$Z$5:$Z$857),0))</f>
        <v>Piumhi</v>
      </c>
      <c r="D606" s="50">
        <f>INDEX('Atual 2021 1'!H$5:H$857,MATCH($A606,('Atual 2021 1'!$Z$5:$Z$857),0))</f>
        <v>957</v>
      </c>
      <c r="E606" s="54">
        <f>INDEX('Antigo 2020 2'!H$5:H$857,MATCH($A606,('Atual 2021 1'!$Z$5:$Z$857),0))</f>
        <v>957</v>
      </c>
      <c r="F606" s="50">
        <f>INDEX('Atual 2021 1'!I$5:I$857,MATCH($A606,('Atual 2021 1'!$Z$5:$Z$857),0))</f>
        <v>118</v>
      </c>
      <c r="G606" s="54">
        <f>INDEX('Antigo 2020 2'!I$5:I$857,MATCH($A606,('Atual 2021 1'!$Z$5:$Z$857),0))</f>
        <v>234</v>
      </c>
      <c r="H606" s="50">
        <f>INDEX('Atual 2021 1'!J$5:J$857,MATCH($A606,('Atual 2021 1'!$Z$5:$Z$857),0))</f>
        <v>0</v>
      </c>
      <c r="I606" s="54">
        <f>INDEX('Antigo 2020 2'!J$5:J$857,MATCH($A606,('Atual 2021 1'!$Z$5:$Z$857),0))</f>
        <v>0</v>
      </c>
      <c r="J606" s="50">
        <f>INDEX('Atual 2021 1'!K$5:K$857,MATCH($A606,('Atual 2021 1'!$Z$5:$Z$857),0))</f>
        <v>18</v>
      </c>
      <c r="K606" s="54">
        <f>INDEX('Antigo 2020 2'!K$5:K$857,MATCH($A606,('Atual 2021 1'!$Z$5:$Z$857),0))</f>
        <v>0</v>
      </c>
      <c r="L606" s="50">
        <f>INDEX('Atual 2021 1'!L$5:L$857,MATCH($A606,('Atual 2021 1'!$Z$5:$Z$857),0))</f>
        <v>0</v>
      </c>
      <c r="M606" s="54">
        <f>INDEX('Antigo 2020 2'!L$5:L$857,MATCH($A606,('Atual 2021 1'!$Z$5:$Z$857),0))</f>
        <v>0</v>
      </c>
      <c r="N606" s="50">
        <f>INDEX('Atual 2021 1'!M$5:M$857,MATCH($A606,('Atual 2021 1'!$Z$5:$Z$857),0))</f>
        <v>0</v>
      </c>
      <c r="O606" s="54">
        <f>INDEX('Antigo 2020 2'!M$5:M$857,MATCH($A606,('Atual 2021 1'!$Z$5:$Z$857),0))</f>
        <v>0</v>
      </c>
      <c r="P606" s="50">
        <f>INDEX('Atual 2021 1'!N$5:N$857,MATCH($A606,('Atual 2021 1'!$Z$5:$Z$857),0))</f>
        <v>32</v>
      </c>
      <c r="Q606" s="54">
        <f>INDEX('Antigo 2020 2'!N$5:N$857,MATCH($A606,('Atual 2021 1'!$Z$5:$Z$857),0))</f>
        <v>54</v>
      </c>
      <c r="R606" s="50" t="str">
        <f>INDEX('Atual 2021 1'!O$5:O$857,MATCH($A606,('Atual 2021 1'!$Z$5:$Z$857),0))</f>
        <v>Não</v>
      </c>
      <c r="S606" s="54" t="str">
        <f>INDEX('Antigo 2020 2'!O$5:O$857,MATCH($A606,('Atual 2021 1'!$Z$5:$Z$857),0))</f>
        <v>Não</v>
      </c>
      <c r="T606" s="53" t="e">
        <f>INDEX('Atual 2021 1'!P$5:P$857,MATCH($A606,('Atual 2021 1'!$Z$5:$Z$857),0))</f>
        <v>#DIV/0!</v>
      </c>
      <c r="U606" s="55">
        <f>INDEX('Antigo 2020 2'!P$5:P$857,MATCH($A606,('Atual 2021 1'!$Z$5:$Z$857),0))</f>
        <v>1.2724512224847801E-3</v>
      </c>
    </row>
    <row r="607" spans="1:21">
      <c r="A607" s="16">
        <v>604</v>
      </c>
      <c r="B607" s="51">
        <f>INDEX('Atual 2021 1'!X$5:X$857,MATCH($A607,('Atual 2021 1'!$Z$5:$Z$857),0))</f>
        <v>0</v>
      </c>
      <c r="C607" s="57" t="str">
        <f>INDEX('Atual 2021 1'!A$5:A$857,MATCH($A607,('Atual 2021 1'!$Z$5:$Z$857),0))</f>
        <v>Planura</v>
      </c>
      <c r="D607" s="50">
        <f>INDEX('Atual 2021 1'!H$5:H$857,MATCH($A607,('Atual 2021 1'!$Z$5:$Z$857),0))</f>
        <v>250</v>
      </c>
      <c r="E607" s="54">
        <f>INDEX('Antigo 2020 2'!H$5:H$857,MATCH($A607,('Atual 2021 1'!$Z$5:$Z$857),0))</f>
        <v>250</v>
      </c>
      <c r="F607" s="50">
        <f>INDEX('Atual 2021 1'!I$5:I$857,MATCH($A607,('Atual 2021 1'!$Z$5:$Z$857),0))</f>
        <v>0</v>
      </c>
      <c r="G607" s="54">
        <f>INDEX('Antigo 2020 2'!I$5:I$857,MATCH($A607,('Atual 2021 1'!$Z$5:$Z$857),0))</f>
        <v>138</v>
      </c>
      <c r="H607" s="50">
        <f>INDEX('Atual 2021 1'!J$5:J$857,MATCH($A607,('Atual 2021 1'!$Z$5:$Z$857),0))</f>
        <v>0</v>
      </c>
      <c r="I607" s="54">
        <f>INDEX('Antigo 2020 2'!J$5:J$857,MATCH($A607,('Atual 2021 1'!$Z$5:$Z$857),0))</f>
        <v>0</v>
      </c>
      <c r="J607" s="50">
        <f>INDEX('Atual 2021 1'!K$5:K$857,MATCH($A607,('Atual 2021 1'!$Z$5:$Z$857),0))</f>
        <v>23</v>
      </c>
      <c r="K607" s="54">
        <f>INDEX('Antigo 2020 2'!K$5:K$857,MATCH($A607,('Atual 2021 1'!$Z$5:$Z$857),0))</f>
        <v>35</v>
      </c>
      <c r="L607" s="50">
        <f>INDEX('Atual 2021 1'!L$5:L$857,MATCH($A607,('Atual 2021 1'!$Z$5:$Z$857),0))</f>
        <v>0</v>
      </c>
      <c r="M607" s="54">
        <f>INDEX('Antigo 2020 2'!L$5:L$857,MATCH($A607,('Atual 2021 1'!$Z$5:$Z$857),0))</f>
        <v>0</v>
      </c>
      <c r="N607" s="50">
        <f>INDEX('Atual 2021 1'!M$5:M$857,MATCH($A607,('Atual 2021 1'!$Z$5:$Z$857),0))</f>
        <v>0</v>
      </c>
      <c r="O607" s="54">
        <f>INDEX('Antigo 2020 2'!M$5:M$857,MATCH($A607,('Atual 2021 1'!$Z$5:$Z$857),0))</f>
        <v>0</v>
      </c>
      <c r="P607" s="50">
        <f>INDEX('Atual 2021 1'!N$5:N$857,MATCH($A607,('Atual 2021 1'!$Z$5:$Z$857),0))</f>
        <v>20</v>
      </c>
      <c r="Q607" s="54">
        <f>INDEX('Antigo 2020 2'!N$5:N$857,MATCH($A607,('Atual 2021 1'!$Z$5:$Z$857),0))</f>
        <v>20</v>
      </c>
      <c r="R607" s="50" t="str">
        <f>INDEX('Atual 2021 1'!O$5:O$857,MATCH($A607,('Atual 2021 1'!$Z$5:$Z$857),0))</f>
        <v>Sim</v>
      </c>
      <c r="S607" s="54" t="str">
        <f>INDEX('Antigo 2020 2'!O$5:O$857,MATCH($A607,('Atual 2021 1'!$Z$5:$Z$857),0))</f>
        <v>Sim</v>
      </c>
      <c r="T607" s="53" t="e">
        <f>INDEX('Atual 2021 1'!P$5:P$857,MATCH($A607,('Atual 2021 1'!$Z$5:$Z$857),0))</f>
        <v>#DIV/0!</v>
      </c>
      <c r="U607" s="55">
        <f>INDEX('Antigo 2020 2'!P$5:P$857,MATCH($A607,('Atual 2021 1'!$Z$5:$Z$857),0))</f>
        <v>6.5655271371450592E-4</v>
      </c>
    </row>
    <row r="608" spans="1:21">
      <c r="A608" s="16">
        <v>605</v>
      </c>
      <c r="B608" s="51">
        <f>INDEX('Atual 2021 1'!X$5:X$857,MATCH($A608,('Atual 2021 1'!$Z$5:$Z$857),0))</f>
        <v>0</v>
      </c>
      <c r="C608" s="57" t="str">
        <f>INDEX('Atual 2021 1'!A$5:A$857,MATCH($A608,('Atual 2021 1'!$Z$5:$Z$857),0))</f>
        <v>Poço Fundo</v>
      </c>
      <c r="D608" s="50">
        <f>INDEX('Atual 2021 1'!H$5:H$857,MATCH($A608,('Atual 2021 1'!$Z$5:$Z$857),0))</f>
        <v>3000</v>
      </c>
      <c r="E608" s="54">
        <f>INDEX('Antigo 2020 2'!H$5:H$857,MATCH($A608,('Atual 2021 1'!$Z$5:$Z$857),0))</f>
        <v>3000</v>
      </c>
      <c r="F608" s="50">
        <f>INDEX('Atual 2021 1'!I$5:I$857,MATCH($A608,('Atual 2021 1'!$Z$5:$Z$857),0))</f>
        <v>289</v>
      </c>
      <c r="G608" s="54">
        <f>INDEX('Antigo 2020 2'!I$5:I$857,MATCH($A608,('Atual 2021 1'!$Z$5:$Z$857),0))</f>
        <v>538</v>
      </c>
      <c r="H608" s="50">
        <f>INDEX('Atual 2021 1'!J$5:J$857,MATCH($A608,('Atual 2021 1'!$Z$5:$Z$857),0))</f>
        <v>0</v>
      </c>
      <c r="I608" s="54">
        <f>INDEX('Antigo 2020 2'!J$5:J$857,MATCH($A608,('Atual 2021 1'!$Z$5:$Z$857),0))</f>
        <v>0</v>
      </c>
      <c r="J608" s="50">
        <f>INDEX('Atual 2021 1'!K$5:K$857,MATCH($A608,('Atual 2021 1'!$Z$5:$Z$857),0))</f>
        <v>0</v>
      </c>
      <c r="K608" s="54">
        <f>INDEX('Antigo 2020 2'!K$5:K$857,MATCH($A608,('Atual 2021 1'!$Z$5:$Z$857),0))</f>
        <v>0</v>
      </c>
      <c r="L608" s="50">
        <f>INDEX('Atual 2021 1'!L$5:L$857,MATCH($A608,('Atual 2021 1'!$Z$5:$Z$857),0))</f>
        <v>0</v>
      </c>
      <c r="M608" s="54">
        <f>INDEX('Antigo 2020 2'!L$5:L$857,MATCH($A608,('Atual 2021 1'!$Z$5:$Z$857),0))</f>
        <v>0</v>
      </c>
      <c r="N608" s="50">
        <f>INDEX('Atual 2021 1'!M$5:M$857,MATCH($A608,('Atual 2021 1'!$Z$5:$Z$857),0))</f>
        <v>0</v>
      </c>
      <c r="O608" s="54">
        <f>INDEX('Antigo 2020 2'!M$5:M$857,MATCH($A608,('Atual 2021 1'!$Z$5:$Z$857),0))</f>
        <v>0</v>
      </c>
      <c r="P608" s="50">
        <f>INDEX('Atual 2021 1'!N$5:N$857,MATCH($A608,('Atual 2021 1'!$Z$5:$Z$857),0))</f>
        <v>11</v>
      </c>
      <c r="Q608" s="54">
        <f>INDEX('Antigo 2020 2'!N$5:N$857,MATCH($A608,('Atual 2021 1'!$Z$5:$Z$857),0))</f>
        <v>17</v>
      </c>
      <c r="R608" s="50" t="str">
        <f>INDEX('Atual 2021 1'!O$5:O$857,MATCH($A608,('Atual 2021 1'!$Z$5:$Z$857),0))</f>
        <v>Não</v>
      </c>
      <c r="S608" s="54" t="str">
        <f>INDEX('Antigo 2020 2'!O$5:O$857,MATCH($A608,('Atual 2021 1'!$Z$5:$Z$857),0))</f>
        <v>Não</v>
      </c>
      <c r="T608" s="53" t="e">
        <f>INDEX('Atual 2021 1'!P$5:P$857,MATCH($A608,('Atual 2021 1'!$Z$5:$Z$857),0))</f>
        <v>#DIV/0!</v>
      </c>
      <c r="U608" s="55">
        <f>INDEX('Antigo 2020 2'!P$5:P$857,MATCH($A608,('Atual 2021 1'!$Z$5:$Z$857),0))</f>
        <v>1.4161876187358451E-3</v>
      </c>
    </row>
    <row r="609" spans="1:21">
      <c r="A609" s="16">
        <v>606</v>
      </c>
      <c r="B609" s="51">
        <f>INDEX('Atual 2021 1'!X$5:X$857,MATCH($A609,('Atual 2021 1'!$Z$5:$Z$857),0))</f>
        <v>0</v>
      </c>
      <c r="C609" s="57" t="str">
        <f>INDEX('Atual 2021 1'!A$5:A$857,MATCH($A609,('Atual 2021 1'!$Z$5:$Z$857),0))</f>
        <v>Poços de Caldas</v>
      </c>
      <c r="D609" s="50">
        <f>INDEX('Atual 2021 1'!H$5:H$857,MATCH($A609,('Atual 2021 1'!$Z$5:$Z$857),0))</f>
        <v>450</v>
      </c>
      <c r="E609" s="54">
        <f>INDEX('Antigo 2020 2'!H$5:H$857,MATCH($A609,('Atual 2021 1'!$Z$5:$Z$857),0))</f>
        <v>450</v>
      </c>
      <c r="F609" s="50">
        <f>INDEX('Atual 2021 1'!I$5:I$857,MATCH($A609,('Atual 2021 1'!$Z$5:$Z$857),0))</f>
        <v>215</v>
      </c>
      <c r="G609" s="54">
        <f>INDEX('Antigo 2020 2'!I$5:I$857,MATCH($A609,('Atual 2021 1'!$Z$5:$Z$857),0))</f>
        <v>369</v>
      </c>
      <c r="H609" s="50">
        <f>INDEX('Atual 2021 1'!J$5:J$857,MATCH($A609,('Atual 2021 1'!$Z$5:$Z$857),0))</f>
        <v>0</v>
      </c>
      <c r="I609" s="54">
        <f>INDEX('Antigo 2020 2'!J$5:J$857,MATCH($A609,('Atual 2021 1'!$Z$5:$Z$857),0))</f>
        <v>0</v>
      </c>
      <c r="J609" s="50">
        <f>INDEX('Atual 2021 1'!K$5:K$857,MATCH($A609,('Atual 2021 1'!$Z$5:$Z$857),0))</f>
        <v>10</v>
      </c>
      <c r="K609" s="54">
        <f>INDEX('Antigo 2020 2'!K$5:K$857,MATCH($A609,('Atual 2021 1'!$Z$5:$Z$857),0))</f>
        <v>10</v>
      </c>
      <c r="L609" s="50">
        <f>INDEX('Atual 2021 1'!L$5:L$857,MATCH($A609,('Atual 2021 1'!$Z$5:$Z$857),0))</f>
        <v>32</v>
      </c>
      <c r="M609" s="54">
        <f>INDEX('Antigo 2020 2'!L$5:L$857,MATCH($A609,('Atual 2021 1'!$Z$5:$Z$857),0))</f>
        <v>32</v>
      </c>
      <c r="N609" s="50">
        <f>INDEX('Atual 2021 1'!M$5:M$857,MATCH($A609,('Atual 2021 1'!$Z$5:$Z$857),0))</f>
        <v>0</v>
      </c>
      <c r="O609" s="54">
        <f>INDEX('Antigo 2020 2'!M$5:M$857,MATCH($A609,('Atual 2021 1'!$Z$5:$Z$857),0))</f>
        <v>0</v>
      </c>
      <c r="P609" s="50">
        <f>INDEX('Atual 2021 1'!N$5:N$857,MATCH($A609,('Atual 2021 1'!$Z$5:$Z$857),0))</f>
        <v>142</v>
      </c>
      <c r="Q609" s="54">
        <f>INDEX('Antigo 2020 2'!N$5:N$857,MATCH($A609,('Atual 2021 1'!$Z$5:$Z$857),0))</f>
        <v>142</v>
      </c>
      <c r="R609" s="50" t="str">
        <f>INDEX('Atual 2021 1'!O$5:O$857,MATCH($A609,('Atual 2021 1'!$Z$5:$Z$857),0))</f>
        <v>Sim</v>
      </c>
      <c r="S609" s="54" t="str">
        <f>INDEX('Antigo 2020 2'!O$5:O$857,MATCH($A609,('Atual 2021 1'!$Z$5:$Z$857),0))</f>
        <v>Sim</v>
      </c>
      <c r="T609" s="53" t="e">
        <f>INDEX('Atual 2021 1'!P$5:P$857,MATCH($A609,('Atual 2021 1'!$Z$5:$Z$857),0))</f>
        <v>#DIV/0!</v>
      </c>
      <c r="U609" s="55">
        <f>INDEX('Antigo 2020 2'!P$5:P$857,MATCH($A609,('Atual 2021 1'!$Z$5:$Z$857),0))</f>
        <v>8.9290490401505696E-4</v>
      </c>
    </row>
    <row r="610" spans="1:21">
      <c r="A610" s="16">
        <v>607</v>
      </c>
      <c r="B610" s="51">
        <f>INDEX('Atual 2021 1'!X$5:X$857,MATCH($A610,('Atual 2021 1'!$Z$5:$Z$857),0))</f>
        <v>0</v>
      </c>
      <c r="C610" s="57" t="str">
        <f>INDEX('Atual 2021 1'!A$5:A$857,MATCH($A610,('Atual 2021 1'!$Z$5:$Z$857),0))</f>
        <v>Pocrane</v>
      </c>
      <c r="D610" s="50">
        <f>INDEX('Atual 2021 1'!H$5:H$857,MATCH($A610,('Atual 2021 1'!$Z$5:$Z$857),0))</f>
        <v>850</v>
      </c>
      <c r="E610" s="54">
        <f>INDEX('Antigo 2020 2'!H$5:H$857,MATCH($A610,('Atual 2021 1'!$Z$5:$Z$857),0))</f>
        <v>850</v>
      </c>
      <c r="F610" s="50">
        <f>INDEX('Atual 2021 1'!I$5:I$857,MATCH($A610,('Atual 2021 1'!$Z$5:$Z$857),0))</f>
        <v>300</v>
      </c>
      <c r="G610" s="54">
        <f>INDEX('Antigo 2020 2'!I$5:I$857,MATCH($A610,('Atual 2021 1'!$Z$5:$Z$857),0))</f>
        <v>232</v>
      </c>
      <c r="H610" s="50">
        <f>INDEX('Atual 2021 1'!J$5:J$857,MATCH($A610,('Atual 2021 1'!$Z$5:$Z$857),0))</f>
        <v>0</v>
      </c>
      <c r="I610" s="54">
        <f>INDEX('Antigo 2020 2'!J$5:J$857,MATCH($A610,('Atual 2021 1'!$Z$5:$Z$857),0))</f>
        <v>0</v>
      </c>
      <c r="J610" s="50">
        <f>INDEX('Atual 2021 1'!K$5:K$857,MATCH($A610,('Atual 2021 1'!$Z$5:$Z$857),0))</f>
        <v>150</v>
      </c>
      <c r="K610" s="54">
        <f>INDEX('Antigo 2020 2'!K$5:K$857,MATCH($A610,('Atual 2021 1'!$Z$5:$Z$857),0))</f>
        <v>250</v>
      </c>
      <c r="L610" s="50">
        <f>INDEX('Atual 2021 1'!L$5:L$857,MATCH($A610,('Atual 2021 1'!$Z$5:$Z$857),0))</f>
        <v>0</v>
      </c>
      <c r="M610" s="54">
        <f>INDEX('Antigo 2020 2'!L$5:L$857,MATCH($A610,('Atual 2021 1'!$Z$5:$Z$857),0))</f>
        <v>0</v>
      </c>
      <c r="N610" s="50">
        <f>INDEX('Atual 2021 1'!M$5:M$857,MATCH($A610,('Atual 2021 1'!$Z$5:$Z$857),0))</f>
        <v>0</v>
      </c>
      <c r="O610" s="54">
        <f>INDEX('Antigo 2020 2'!M$5:M$857,MATCH($A610,('Atual 2021 1'!$Z$5:$Z$857),0))</f>
        <v>0</v>
      </c>
      <c r="P610" s="50">
        <f>INDEX('Atual 2021 1'!N$5:N$857,MATCH($A610,('Atual 2021 1'!$Z$5:$Z$857),0))</f>
        <v>12</v>
      </c>
      <c r="Q610" s="54">
        <f>INDEX('Antigo 2020 2'!N$5:N$857,MATCH($A610,('Atual 2021 1'!$Z$5:$Z$857),0))</f>
        <v>10</v>
      </c>
      <c r="R610" s="50" t="str">
        <f>INDEX('Atual 2021 1'!O$5:O$857,MATCH($A610,('Atual 2021 1'!$Z$5:$Z$857),0))</f>
        <v>Não</v>
      </c>
      <c r="S610" s="54" t="str">
        <f>INDEX('Antigo 2020 2'!O$5:O$857,MATCH($A610,('Atual 2021 1'!$Z$5:$Z$857),0))</f>
        <v>Não</v>
      </c>
      <c r="T610" s="53" t="e">
        <f>INDEX('Atual 2021 1'!P$5:P$857,MATCH($A610,('Atual 2021 1'!$Z$5:$Z$857),0))</f>
        <v>#DIV/0!</v>
      </c>
      <c r="U610" s="55">
        <f>INDEX('Antigo 2020 2'!P$5:P$857,MATCH($A610,('Atual 2021 1'!$Z$5:$Z$857),0))</f>
        <v>1.2156765869824017E-3</v>
      </c>
    </row>
    <row r="611" spans="1:21">
      <c r="A611" s="16">
        <v>608</v>
      </c>
      <c r="B611" s="51">
        <f>INDEX('Atual 2021 1'!X$5:X$857,MATCH($A611,('Atual 2021 1'!$Z$5:$Z$857),0))</f>
        <v>0</v>
      </c>
      <c r="C611" s="57" t="str">
        <f>INDEX('Atual 2021 1'!A$5:A$857,MATCH($A611,('Atual 2021 1'!$Z$5:$Z$857),0))</f>
        <v>Pompéu</v>
      </c>
      <c r="D611" s="50">
        <f>INDEX('Atual 2021 1'!H$5:H$857,MATCH($A611,('Atual 2021 1'!$Z$5:$Z$857),0))</f>
        <v>1825</v>
      </c>
      <c r="E611" s="54">
        <f>INDEX('Antigo 2020 2'!H$5:H$857,MATCH($A611,('Atual 2021 1'!$Z$5:$Z$857),0))</f>
        <v>1825</v>
      </c>
      <c r="F611" s="50">
        <f>INDEX('Atual 2021 1'!I$5:I$857,MATCH($A611,('Atual 2021 1'!$Z$5:$Z$857),0))</f>
        <v>84</v>
      </c>
      <c r="G611" s="54">
        <f>INDEX('Antigo 2020 2'!I$5:I$857,MATCH($A611,('Atual 2021 1'!$Z$5:$Z$857),0))</f>
        <v>244</v>
      </c>
      <c r="H611" s="50">
        <f>INDEX('Atual 2021 1'!J$5:J$857,MATCH($A611,('Atual 2021 1'!$Z$5:$Z$857),0))</f>
        <v>0</v>
      </c>
      <c r="I611" s="54">
        <f>INDEX('Antigo 2020 2'!J$5:J$857,MATCH($A611,('Atual 2021 1'!$Z$5:$Z$857),0))</f>
        <v>0</v>
      </c>
      <c r="J611" s="50">
        <f>INDEX('Atual 2021 1'!K$5:K$857,MATCH($A611,('Atual 2021 1'!$Z$5:$Z$857),0))</f>
        <v>66</v>
      </c>
      <c r="K611" s="54">
        <f>INDEX('Antigo 2020 2'!K$5:K$857,MATCH($A611,('Atual 2021 1'!$Z$5:$Z$857),0))</f>
        <v>290</v>
      </c>
      <c r="L611" s="50">
        <f>INDEX('Atual 2021 1'!L$5:L$857,MATCH($A611,('Atual 2021 1'!$Z$5:$Z$857),0))</f>
        <v>0</v>
      </c>
      <c r="M611" s="54">
        <f>INDEX('Antigo 2020 2'!L$5:L$857,MATCH($A611,('Atual 2021 1'!$Z$5:$Z$857),0))</f>
        <v>0</v>
      </c>
      <c r="N611" s="50">
        <f>INDEX('Atual 2021 1'!M$5:M$857,MATCH($A611,('Atual 2021 1'!$Z$5:$Z$857),0))</f>
        <v>0</v>
      </c>
      <c r="O611" s="54">
        <f>INDEX('Antigo 2020 2'!M$5:M$857,MATCH($A611,('Atual 2021 1'!$Z$5:$Z$857),0))</f>
        <v>0</v>
      </c>
      <c r="P611" s="50">
        <f>INDEX('Atual 2021 1'!N$5:N$857,MATCH($A611,('Atual 2021 1'!$Z$5:$Z$857),0))</f>
        <v>139</v>
      </c>
      <c r="Q611" s="54">
        <f>INDEX('Antigo 2020 2'!N$5:N$857,MATCH($A611,('Atual 2021 1'!$Z$5:$Z$857),0))</f>
        <v>160</v>
      </c>
      <c r="R611" s="50" t="str">
        <f>INDEX('Atual 2021 1'!O$5:O$857,MATCH($A611,('Atual 2021 1'!$Z$5:$Z$857),0))</f>
        <v>Sim</v>
      </c>
      <c r="S611" s="54" t="str">
        <f>INDEX('Antigo 2020 2'!O$5:O$857,MATCH($A611,('Atual 2021 1'!$Z$5:$Z$857),0))</f>
        <v>Sim</v>
      </c>
      <c r="T611" s="53" t="e">
        <f>INDEX('Atual 2021 1'!P$5:P$857,MATCH($A611,('Atual 2021 1'!$Z$5:$Z$857),0))</f>
        <v>#DIV/0!</v>
      </c>
      <c r="U611" s="55">
        <f>INDEX('Antigo 2020 2'!P$5:P$857,MATCH($A611,('Atual 2021 1'!$Z$5:$Z$857),0))</f>
        <v>2.7806345967208612E-3</v>
      </c>
    </row>
    <row r="612" spans="1:21">
      <c r="A612" s="16">
        <v>609</v>
      </c>
      <c r="B612" s="51">
        <f>INDEX('Atual 2021 1'!X$5:X$857,MATCH($A612,('Atual 2021 1'!$Z$5:$Z$857),0))</f>
        <v>0</v>
      </c>
      <c r="C612" s="57" t="str">
        <f>INDEX('Atual 2021 1'!A$5:A$857,MATCH($A612,('Atual 2021 1'!$Z$5:$Z$857),0))</f>
        <v>Ponte Nova</v>
      </c>
      <c r="D612" s="50">
        <f>INDEX('Atual 2021 1'!H$5:H$857,MATCH($A612,('Atual 2021 1'!$Z$5:$Z$857),0))</f>
        <v>850</v>
      </c>
      <c r="E612" s="54">
        <f>INDEX('Antigo 2020 2'!H$5:H$857,MATCH($A612,('Atual 2021 1'!$Z$5:$Z$857),0))</f>
        <v>850</v>
      </c>
      <c r="F612" s="50">
        <f>INDEX('Atual 2021 1'!I$5:I$857,MATCH($A612,('Atual 2021 1'!$Z$5:$Z$857),0))</f>
        <v>145</v>
      </c>
      <c r="G612" s="54">
        <f>INDEX('Antigo 2020 2'!I$5:I$857,MATCH($A612,('Atual 2021 1'!$Z$5:$Z$857),0))</f>
        <v>241</v>
      </c>
      <c r="H612" s="50">
        <f>INDEX('Atual 2021 1'!J$5:J$857,MATCH($A612,('Atual 2021 1'!$Z$5:$Z$857),0))</f>
        <v>0</v>
      </c>
      <c r="I612" s="54">
        <f>INDEX('Antigo 2020 2'!J$5:J$857,MATCH($A612,('Atual 2021 1'!$Z$5:$Z$857),0))</f>
        <v>0</v>
      </c>
      <c r="J612" s="50">
        <f>INDEX('Atual 2021 1'!K$5:K$857,MATCH($A612,('Atual 2021 1'!$Z$5:$Z$857),0))</f>
        <v>15</v>
      </c>
      <c r="K612" s="54">
        <f>INDEX('Antigo 2020 2'!K$5:K$857,MATCH($A612,('Atual 2021 1'!$Z$5:$Z$857),0))</f>
        <v>102</v>
      </c>
      <c r="L612" s="50">
        <f>INDEX('Atual 2021 1'!L$5:L$857,MATCH($A612,('Atual 2021 1'!$Z$5:$Z$857),0))</f>
        <v>0</v>
      </c>
      <c r="M612" s="54">
        <f>INDEX('Antigo 2020 2'!L$5:L$857,MATCH($A612,('Atual 2021 1'!$Z$5:$Z$857),0))</f>
        <v>0</v>
      </c>
      <c r="N612" s="50">
        <f>INDEX('Atual 2021 1'!M$5:M$857,MATCH($A612,('Atual 2021 1'!$Z$5:$Z$857),0))</f>
        <v>0</v>
      </c>
      <c r="O612" s="54">
        <f>INDEX('Antigo 2020 2'!M$5:M$857,MATCH($A612,('Atual 2021 1'!$Z$5:$Z$857),0))</f>
        <v>0</v>
      </c>
      <c r="P612" s="50">
        <f>INDEX('Atual 2021 1'!N$5:N$857,MATCH($A612,('Atual 2021 1'!$Z$5:$Z$857),0))</f>
        <v>43</v>
      </c>
      <c r="Q612" s="54">
        <f>INDEX('Antigo 2020 2'!N$5:N$857,MATCH($A612,('Atual 2021 1'!$Z$5:$Z$857),0))</f>
        <v>90</v>
      </c>
      <c r="R612" s="50" t="str">
        <f>INDEX('Atual 2021 1'!O$5:O$857,MATCH($A612,('Atual 2021 1'!$Z$5:$Z$857),0))</f>
        <v>Sim</v>
      </c>
      <c r="S612" s="54" t="str">
        <f>INDEX('Antigo 2020 2'!O$5:O$857,MATCH($A612,('Atual 2021 1'!$Z$5:$Z$857),0))</f>
        <v>Sim</v>
      </c>
      <c r="T612" s="53" t="e">
        <f>INDEX('Atual 2021 1'!P$5:P$857,MATCH($A612,('Atual 2021 1'!$Z$5:$Z$857),0))</f>
        <v>#DIV/0!</v>
      </c>
      <c r="U612" s="55">
        <f>INDEX('Antigo 2020 2'!P$5:P$857,MATCH($A612,('Atual 2021 1'!$Z$5:$Z$857),0))</f>
        <v>8.8592603457704673E-4</v>
      </c>
    </row>
    <row r="613" spans="1:21">
      <c r="A613" s="16">
        <v>610</v>
      </c>
      <c r="B613" s="51">
        <f>INDEX('Atual 2021 1'!X$5:X$857,MATCH($A613,('Atual 2021 1'!$Z$5:$Z$857),0))</f>
        <v>0</v>
      </c>
      <c r="C613" s="57" t="str">
        <f>INDEX('Atual 2021 1'!A$5:A$857,MATCH($A613,('Atual 2021 1'!$Z$5:$Z$857),0))</f>
        <v>Ponto Chique</v>
      </c>
      <c r="D613" s="50">
        <f>INDEX('Atual 2021 1'!H$5:H$857,MATCH($A613,('Atual 2021 1'!$Z$5:$Z$857),0))</f>
        <v>1400</v>
      </c>
      <c r="E613" s="54">
        <f>INDEX('Antigo 2020 2'!H$5:H$857,MATCH($A613,('Atual 2021 1'!$Z$5:$Z$857),0))</f>
        <v>1400</v>
      </c>
      <c r="F613" s="50">
        <f>INDEX('Atual 2021 1'!I$5:I$857,MATCH($A613,('Atual 2021 1'!$Z$5:$Z$857),0))</f>
        <v>439</v>
      </c>
      <c r="G613" s="54">
        <f>INDEX('Antigo 2020 2'!I$5:I$857,MATCH($A613,('Atual 2021 1'!$Z$5:$Z$857),0))</f>
        <v>765</v>
      </c>
      <c r="H613" s="50">
        <f>INDEX('Atual 2021 1'!J$5:J$857,MATCH($A613,('Atual 2021 1'!$Z$5:$Z$857),0))</f>
        <v>0</v>
      </c>
      <c r="I613" s="54">
        <f>INDEX('Antigo 2020 2'!J$5:J$857,MATCH($A613,('Atual 2021 1'!$Z$5:$Z$857),0))</f>
        <v>0</v>
      </c>
      <c r="J613" s="50">
        <f>INDEX('Atual 2021 1'!K$5:K$857,MATCH($A613,('Atual 2021 1'!$Z$5:$Z$857),0))</f>
        <v>5</v>
      </c>
      <c r="K613" s="54">
        <f>INDEX('Antigo 2020 2'!K$5:K$857,MATCH($A613,('Atual 2021 1'!$Z$5:$Z$857),0))</f>
        <v>20</v>
      </c>
      <c r="L613" s="50">
        <f>INDEX('Atual 2021 1'!L$5:L$857,MATCH($A613,('Atual 2021 1'!$Z$5:$Z$857),0))</f>
        <v>0</v>
      </c>
      <c r="M613" s="54">
        <f>INDEX('Antigo 2020 2'!L$5:L$857,MATCH($A613,('Atual 2021 1'!$Z$5:$Z$857),0))</f>
        <v>0</v>
      </c>
      <c r="N613" s="50">
        <f>INDEX('Atual 2021 1'!M$5:M$857,MATCH($A613,('Atual 2021 1'!$Z$5:$Z$857),0))</f>
        <v>0</v>
      </c>
      <c r="O613" s="54">
        <f>INDEX('Antigo 2020 2'!M$5:M$857,MATCH($A613,('Atual 2021 1'!$Z$5:$Z$857),0))</f>
        <v>0</v>
      </c>
      <c r="P613" s="50">
        <f>INDEX('Atual 2021 1'!N$5:N$857,MATCH($A613,('Atual 2021 1'!$Z$5:$Z$857),0))</f>
        <v>25</v>
      </c>
      <c r="Q613" s="54">
        <f>INDEX('Antigo 2020 2'!N$5:N$857,MATCH($A613,('Atual 2021 1'!$Z$5:$Z$857),0))</f>
        <v>25</v>
      </c>
      <c r="R613" s="50" t="str">
        <f>INDEX('Atual 2021 1'!O$5:O$857,MATCH($A613,('Atual 2021 1'!$Z$5:$Z$857),0))</f>
        <v>Sim</v>
      </c>
      <c r="S613" s="54" t="str">
        <f>INDEX('Antigo 2020 2'!O$5:O$857,MATCH($A613,('Atual 2021 1'!$Z$5:$Z$857),0))</f>
        <v>Sim</v>
      </c>
      <c r="T613" s="53" t="e">
        <f>INDEX('Atual 2021 1'!P$5:P$857,MATCH($A613,('Atual 2021 1'!$Z$5:$Z$857),0))</f>
        <v>#DIV/0!</v>
      </c>
      <c r="U613" s="55">
        <f>INDEX('Antigo 2020 2'!P$5:P$857,MATCH($A613,('Atual 2021 1'!$Z$5:$Z$857),0))</f>
        <v>1.377456680133167E-3</v>
      </c>
    </row>
    <row r="614" spans="1:21">
      <c r="A614" s="16">
        <v>611</v>
      </c>
      <c r="B614" s="51">
        <f>INDEX('Atual 2021 1'!X$5:X$857,MATCH($A614,('Atual 2021 1'!$Z$5:$Z$857),0))</f>
        <v>0</v>
      </c>
      <c r="C614" s="57" t="str">
        <f>INDEX('Atual 2021 1'!A$5:A$857,MATCH($A614,('Atual 2021 1'!$Z$5:$Z$857),0))</f>
        <v>Ponto dos Volantes</v>
      </c>
      <c r="D614" s="50">
        <f>INDEX('Atual 2021 1'!H$5:H$857,MATCH($A614,('Atual 2021 1'!$Z$5:$Z$857),0))</f>
        <v>1300</v>
      </c>
      <c r="E614" s="54">
        <f>INDEX('Antigo 2020 2'!H$5:H$857,MATCH($A614,('Atual 2021 1'!$Z$5:$Z$857),0))</f>
        <v>1300</v>
      </c>
      <c r="F614" s="50">
        <f>INDEX('Atual 2021 1'!I$5:I$857,MATCH($A614,('Atual 2021 1'!$Z$5:$Z$857),0))</f>
        <v>133</v>
      </c>
      <c r="G614" s="54">
        <f>INDEX('Antigo 2020 2'!I$5:I$857,MATCH($A614,('Atual 2021 1'!$Z$5:$Z$857),0))</f>
        <v>244</v>
      </c>
      <c r="H614" s="50">
        <f>INDEX('Atual 2021 1'!J$5:J$857,MATCH($A614,('Atual 2021 1'!$Z$5:$Z$857),0))</f>
        <v>0</v>
      </c>
      <c r="I614" s="54">
        <f>INDEX('Antigo 2020 2'!J$5:J$857,MATCH($A614,('Atual 2021 1'!$Z$5:$Z$857),0))</f>
        <v>0</v>
      </c>
      <c r="J614" s="50">
        <f>INDEX('Atual 2021 1'!K$5:K$857,MATCH($A614,('Atual 2021 1'!$Z$5:$Z$857),0))</f>
        <v>450</v>
      </c>
      <c r="K614" s="54">
        <f>INDEX('Antigo 2020 2'!K$5:K$857,MATCH($A614,('Atual 2021 1'!$Z$5:$Z$857),0))</f>
        <v>400</v>
      </c>
      <c r="L614" s="50">
        <f>INDEX('Atual 2021 1'!L$5:L$857,MATCH($A614,('Atual 2021 1'!$Z$5:$Z$857),0))</f>
        <v>400</v>
      </c>
      <c r="M614" s="54">
        <f>INDEX('Antigo 2020 2'!L$5:L$857,MATCH($A614,('Atual 2021 1'!$Z$5:$Z$857),0))</f>
        <v>500</v>
      </c>
      <c r="N614" s="50">
        <f>INDEX('Atual 2021 1'!M$5:M$857,MATCH($A614,('Atual 2021 1'!$Z$5:$Z$857),0))</f>
        <v>0</v>
      </c>
      <c r="O614" s="54">
        <f>INDEX('Antigo 2020 2'!M$5:M$857,MATCH($A614,('Atual 2021 1'!$Z$5:$Z$857),0))</f>
        <v>0</v>
      </c>
      <c r="P614" s="50">
        <f>INDEX('Atual 2021 1'!N$5:N$857,MATCH($A614,('Atual 2021 1'!$Z$5:$Z$857),0))</f>
        <v>60</v>
      </c>
      <c r="Q614" s="54">
        <f>INDEX('Antigo 2020 2'!N$5:N$857,MATCH($A614,('Atual 2021 1'!$Z$5:$Z$857),0))</f>
        <v>60</v>
      </c>
      <c r="R614" s="50" t="str">
        <f>INDEX('Atual 2021 1'!O$5:O$857,MATCH($A614,('Atual 2021 1'!$Z$5:$Z$857),0))</f>
        <v>Sim</v>
      </c>
      <c r="S614" s="54" t="str">
        <f>INDEX('Antigo 2020 2'!O$5:O$857,MATCH($A614,('Atual 2021 1'!$Z$5:$Z$857),0))</f>
        <v>Sim</v>
      </c>
      <c r="T614" s="53" t="e">
        <f>INDEX('Atual 2021 1'!P$5:P$857,MATCH($A614,('Atual 2021 1'!$Z$5:$Z$857),0))</f>
        <v>#DIV/0!</v>
      </c>
      <c r="U614" s="55">
        <f>INDEX('Antigo 2020 2'!P$5:P$857,MATCH($A614,('Atual 2021 1'!$Z$5:$Z$857),0))</f>
        <v>2.1918337359361256E-3</v>
      </c>
    </row>
    <row r="615" spans="1:21">
      <c r="A615" s="16">
        <v>612</v>
      </c>
      <c r="B615" s="51">
        <f>INDEX('Atual 2021 1'!X$5:X$857,MATCH($A615,('Atual 2021 1'!$Z$5:$Z$857),0))</f>
        <v>0</v>
      </c>
      <c r="C615" s="57" t="str">
        <f>INDEX('Atual 2021 1'!A$5:A$857,MATCH($A615,('Atual 2021 1'!$Z$5:$Z$857),0))</f>
        <v>Porteirinha</v>
      </c>
      <c r="D615" s="50">
        <f>INDEX('Atual 2021 1'!H$5:H$857,MATCH($A615,('Atual 2021 1'!$Z$5:$Z$857),0))</f>
        <v>5142</v>
      </c>
      <c r="E615" s="54">
        <f>INDEX('Antigo 2020 2'!H$5:H$857,MATCH($A615,('Atual 2021 1'!$Z$5:$Z$857),0))</f>
        <v>5142</v>
      </c>
      <c r="F615" s="50">
        <f>INDEX('Atual 2021 1'!I$5:I$857,MATCH($A615,('Atual 2021 1'!$Z$5:$Z$857),0))</f>
        <v>493</v>
      </c>
      <c r="G615" s="54">
        <f>INDEX('Antigo 2020 2'!I$5:I$857,MATCH($A615,('Atual 2021 1'!$Z$5:$Z$857),0))</f>
        <v>1354</v>
      </c>
      <c r="H615" s="50">
        <f>INDEX('Atual 2021 1'!J$5:J$857,MATCH($A615,('Atual 2021 1'!$Z$5:$Z$857),0))</f>
        <v>0</v>
      </c>
      <c r="I615" s="54">
        <f>INDEX('Antigo 2020 2'!J$5:J$857,MATCH($A615,('Atual 2021 1'!$Z$5:$Z$857),0))</f>
        <v>0</v>
      </c>
      <c r="J615" s="50">
        <f>INDEX('Atual 2021 1'!K$5:K$857,MATCH($A615,('Atual 2021 1'!$Z$5:$Z$857),0))</f>
        <v>223</v>
      </c>
      <c r="K615" s="54">
        <f>INDEX('Antigo 2020 2'!K$5:K$857,MATCH($A615,('Atual 2021 1'!$Z$5:$Z$857),0))</f>
        <v>0</v>
      </c>
      <c r="L615" s="50">
        <f>INDEX('Atual 2021 1'!L$5:L$857,MATCH($A615,('Atual 2021 1'!$Z$5:$Z$857),0))</f>
        <v>1296</v>
      </c>
      <c r="M615" s="54">
        <f>INDEX('Antigo 2020 2'!L$5:L$857,MATCH($A615,('Atual 2021 1'!$Z$5:$Z$857),0))</f>
        <v>1306</v>
      </c>
      <c r="N615" s="50">
        <f>INDEX('Atual 2021 1'!M$5:M$857,MATCH($A615,('Atual 2021 1'!$Z$5:$Z$857),0))</f>
        <v>0</v>
      </c>
      <c r="O615" s="54">
        <f>INDEX('Antigo 2020 2'!M$5:M$857,MATCH($A615,('Atual 2021 1'!$Z$5:$Z$857),0))</f>
        <v>0</v>
      </c>
      <c r="P615" s="50">
        <f>INDEX('Atual 2021 1'!N$5:N$857,MATCH($A615,('Atual 2021 1'!$Z$5:$Z$857),0))</f>
        <v>110</v>
      </c>
      <c r="Q615" s="54">
        <f>INDEX('Antigo 2020 2'!N$5:N$857,MATCH($A615,('Atual 2021 1'!$Z$5:$Z$857),0))</f>
        <v>160</v>
      </c>
      <c r="R615" s="50" t="str">
        <f>INDEX('Atual 2021 1'!O$5:O$857,MATCH($A615,('Atual 2021 1'!$Z$5:$Z$857),0))</f>
        <v>Sim</v>
      </c>
      <c r="S615" s="54" t="str">
        <f>INDEX('Antigo 2020 2'!O$5:O$857,MATCH($A615,('Atual 2021 1'!$Z$5:$Z$857),0))</f>
        <v>Sim</v>
      </c>
      <c r="T615" s="53" t="e">
        <f>INDEX('Atual 2021 1'!P$5:P$857,MATCH($A615,('Atual 2021 1'!$Z$5:$Z$857),0))</f>
        <v>#DIV/0!</v>
      </c>
      <c r="U615" s="55">
        <f>INDEX('Antigo 2020 2'!P$5:P$857,MATCH($A615,('Atual 2021 1'!$Z$5:$Z$857),0))</f>
        <v>4.2720008185088976E-3</v>
      </c>
    </row>
    <row r="616" spans="1:21">
      <c r="A616" s="16">
        <v>613</v>
      </c>
      <c r="B616" s="51">
        <f>INDEX('Atual 2021 1'!X$5:X$857,MATCH($A616,('Atual 2021 1'!$Z$5:$Z$857),0))</f>
        <v>0</v>
      </c>
      <c r="C616" s="57" t="str">
        <f>INDEX('Atual 2021 1'!A$5:A$857,MATCH($A616,('Atual 2021 1'!$Z$5:$Z$857),0))</f>
        <v>Porto Firme</v>
      </c>
      <c r="D616" s="50">
        <f>INDEX('Atual 2021 1'!H$5:H$857,MATCH($A616,('Atual 2021 1'!$Z$5:$Z$857),0))</f>
        <v>1476</v>
      </c>
      <c r="E616" s="54">
        <f>INDEX('Antigo 2020 2'!H$5:H$857,MATCH($A616,('Atual 2021 1'!$Z$5:$Z$857),0))</f>
        <v>2167</v>
      </c>
      <c r="F616" s="50">
        <f>INDEX('Atual 2021 1'!I$5:I$857,MATCH($A616,('Atual 2021 1'!$Z$5:$Z$857),0))</f>
        <v>237</v>
      </c>
      <c r="G616" s="54">
        <f>INDEX('Antigo 2020 2'!I$5:I$857,MATCH($A616,('Atual 2021 1'!$Z$5:$Z$857),0))</f>
        <v>438</v>
      </c>
      <c r="H616" s="50">
        <f>INDEX('Atual 2021 1'!J$5:J$857,MATCH($A616,('Atual 2021 1'!$Z$5:$Z$857),0))</f>
        <v>0</v>
      </c>
      <c r="I616" s="54">
        <f>INDEX('Antigo 2020 2'!J$5:J$857,MATCH($A616,('Atual 2021 1'!$Z$5:$Z$857),0))</f>
        <v>0</v>
      </c>
      <c r="J616" s="50">
        <f>INDEX('Atual 2021 1'!K$5:K$857,MATCH($A616,('Atual 2021 1'!$Z$5:$Z$857),0))</f>
        <v>75</v>
      </c>
      <c r="K616" s="54">
        <f>INDEX('Antigo 2020 2'!K$5:K$857,MATCH($A616,('Atual 2021 1'!$Z$5:$Z$857),0))</f>
        <v>401</v>
      </c>
      <c r="L616" s="50">
        <f>INDEX('Atual 2021 1'!L$5:L$857,MATCH($A616,('Atual 2021 1'!$Z$5:$Z$857),0))</f>
        <v>0</v>
      </c>
      <c r="M616" s="54">
        <f>INDEX('Antigo 2020 2'!L$5:L$857,MATCH($A616,('Atual 2021 1'!$Z$5:$Z$857),0))</f>
        <v>0</v>
      </c>
      <c r="N616" s="50">
        <f>INDEX('Atual 2021 1'!M$5:M$857,MATCH($A616,('Atual 2021 1'!$Z$5:$Z$857),0))</f>
        <v>0</v>
      </c>
      <c r="O616" s="54">
        <f>INDEX('Antigo 2020 2'!M$5:M$857,MATCH($A616,('Atual 2021 1'!$Z$5:$Z$857),0))</f>
        <v>16</v>
      </c>
      <c r="P616" s="50">
        <f>INDEX('Atual 2021 1'!N$5:N$857,MATCH($A616,('Atual 2021 1'!$Z$5:$Z$857),0))</f>
        <v>0</v>
      </c>
      <c r="Q616" s="54">
        <f>INDEX('Antigo 2020 2'!N$5:N$857,MATCH($A616,('Atual 2021 1'!$Z$5:$Z$857),0))</f>
        <v>5</v>
      </c>
      <c r="R616" s="50" t="str">
        <f>INDEX('Atual 2021 1'!O$5:O$857,MATCH($A616,('Atual 2021 1'!$Z$5:$Z$857),0))</f>
        <v>Não</v>
      </c>
      <c r="S616" s="54" t="str">
        <f>INDEX('Antigo 2020 2'!O$5:O$857,MATCH($A616,('Atual 2021 1'!$Z$5:$Z$857),0))</f>
        <v>Não</v>
      </c>
      <c r="T616" s="53" t="e">
        <f>INDEX('Atual 2021 1'!P$5:P$857,MATCH($A616,('Atual 2021 1'!$Z$5:$Z$857),0))</f>
        <v>#DIV/0!</v>
      </c>
      <c r="U616" s="55">
        <f>INDEX('Antigo 2020 2'!P$5:P$857,MATCH($A616,('Atual 2021 1'!$Z$5:$Z$857),0))</f>
        <v>1.1353090579695872E-3</v>
      </c>
    </row>
    <row r="617" spans="1:21">
      <c r="A617" s="16">
        <v>614</v>
      </c>
      <c r="B617" s="51">
        <f>INDEX('Atual 2021 1'!X$5:X$857,MATCH($A617,('Atual 2021 1'!$Z$5:$Z$857),0))</f>
        <v>0</v>
      </c>
      <c r="C617" s="57" t="str">
        <f>INDEX('Atual 2021 1'!A$5:A$857,MATCH($A617,('Atual 2021 1'!$Z$5:$Z$857),0))</f>
        <v>Poté</v>
      </c>
      <c r="D617" s="50">
        <f>INDEX('Atual 2021 1'!H$5:H$857,MATCH($A617,('Atual 2021 1'!$Z$5:$Z$857),0))</f>
        <v>3300</v>
      </c>
      <c r="E617" s="54">
        <f>INDEX('Antigo 2020 2'!H$5:H$857,MATCH($A617,('Atual 2021 1'!$Z$5:$Z$857),0))</f>
        <v>2700</v>
      </c>
      <c r="F617" s="50">
        <f>INDEX('Atual 2021 1'!I$5:I$857,MATCH($A617,('Atual 2021 1'!$Z$5:$Z$857),0))</f>
        <v>42</v>
      </c>
      <c r="G617" s="54">
        <f>INDEX('Antigo 2020 2'!I$5:I$857,MATCH($A617,('Atual 2021 1'!$Z$5:$Z$857),0))</f>
        <v>243</v>
      </c>
      <c r="H617" s="50">
        <f>INDEX('Atual 2021 1'!J$5:J$857,MATCH($A617,('Atual 2021 1'!$Z$5:$Z$857),0))</f>
        <v>0</v>
      </c>
      <c r="I617" s="54">
        <f>INDEX('Antigo 2020 2'!J$5:J$857,MATCH($A617,('Atual 2021 1'!$Z$5:$Z$857),0))</f>
        <v>0</v>
      </c>
      <c r="J617" s="50">
        <f>INDEX('Atual 2021 1'!K$5:K$857,MATCH($A617,('Atual 2021 1'!$Z$5:$Z$857),0))</f>
        <v>140</v>
      </c>
      <c r="K617" s="54">
        <f>INDEX('Antigo 2020 2'!K$5:K$857,MATCH($A617,('Atual 2021 1'!$Z$5:$Z$857),0))</f>
        <v>200</v>
      </c>
      <c r="L617" s="50">
        <f>INDEX('Atual 2021 1'!L$5:L$857,MATCH($A617,('Atual 2021 1'!$Z$5:$Z$857),0))</f>
        <v>60</v>
      </c>
      <c r="M617" s="54">
        <f>INDEX('Antigo 2020 2'!L$5:L$857,MATCH($A617,('Atual 2021 1'!$Z$5:$Z$857),0))</f>
        <v>50</v>
      </c>
      <c r="N617" s="50">
        <f>INDEX('Atual 2021 1'!M$5:M$857,MATCH($A617,('Atual 2021 1'!$Z$5:$Z$857),0))</f>
        <v>0</v>
      </c>
      <c r="O617" s="54">
        <f>INDEX('Antigo 2020 2'!M$5:M$857,MATCH($A617,('Atual 2021 1'!$Z$5:$Z$857),0))</f>
        <v>0</v>
      </c>
      <c r="P617" s="50">
        <f>INDEX('Atual 2021 1'!N$5:N$857,MATCH($A617,('Atual 2021 1'!$Z$5:$Z$857),0))</f>
        <v>92</v>
      </c>
      <c r="Q617" s="54">
        <f>INDEX('Antigo 2020 2'!N$5:N$857,MATCH($A617,('Atual 2021 1'!$Z$5:$Z$857),0))</f>
        <v>100</v>
      </c>
      <c r="R617" s="50" t="str">
        <f>INDEX('Atual 2021 1'!O$5:O$857,MATCH($A617,('Atual 2021 1'!$Z$5:$Z$857),0))</f>
        <v>Sim</v>
      </c>
      <c r="S617" s="54" t="str">
        <f>INDEX('Antigo 2020 2'!O$5:O$857,MATCH($A617,('Atual 2021 1'!$Z$5:$Z$857),0))</f>
        <v>Sim</v>
      </c>
      <c r="T617" s="53" t="e">
        <f>INDEX('Atual 2021 1'!P$5:P$857,MATCH($A617,('Atual 2021 1'!$Z$5:$Z$857),0))</f>
        <v>#DIV/0!</v>
      </c>
      <c r="U617" s="55">
        <f>INDEX('Antigo 2020 2'!P$5:P$857,MATCH($A617,('Atual 2021 1'!$Z$5:$Z$857),0))</f>
        <v>1.5835630284695506E-3</v>
      </c>
    </row>
    <row r="618" spans="1:21">
      <c r="A618" s="16">
        <v>615</v>
      </c>
      <c r="B618" s="51">
        <f>INDEX('Atual 2021 1'!X$5:X$857,MATCH($A618,('Atual 2021 1'!$Z$5:$Z$857),0))</f>
        <v>0</v>
      </c>
      <c r="C618" s="57" t="str">
        <f>INDEX('Atual 2021 1'!A$5:A$857,MATCH($A618,('Atual 2021 1'!$Z$5:$Z$857),0))</f>
        <v>Pouso Alegre</v>
      </c>
      <c r="D618" s="50">
        <f>INDEX('Atual 2021 1'!H$5:H$857,MATCH($A618,('Atual 2021 1'!$Z$5:$Z$857),0))</f>
        <v>4035</v>
      </c>
      <c r="E618" s="54">
        <f>INDEX('Antigo 2020 2'!H$5:H$857,MATCH($A618,('Atual 2021 1'!$Z$5:$Z$857),0))</f>
        <v>4035</v>
      </c>
      <c r="F618" s="50">
        <f>INDEX('Atual 2021 1'!I$5:I$857,MATCH($A618,('Atual 2021 1'!$Z$5:$Z$857),0))</f>
        <v>234</v>
      </c>
      <c r="G618" s="54">
        <f>INDEX('Antigo 2020 2'!I$5:I$857,MATCH($A618,('Atual 2021 1'!$Z$5:$Z$857),0))</f>
        <v>327</v>
      </c>
      <c r="H618" s="50">
        <f>INDEX('Atual 2021 1'!J$5:J$857,MATCH($A618,('Atual 2021 1'!$Z$5:$Z$857),0))</f>
        <v>0</v>
      </c>
      <c r="I618" s="54">
        <f>INDEX('Antigo 2020 2'!J$5:J$857,MATCH($A618,('Atual 2021 1'!$Z$5:$Z$857),0))</f>
        <v>0</v>
      </c>
      <c r="J618" s="50">
        <f>INDEX('Atual 2021 1'!K$5:K$857,MATCH($A618,('Atual 2021 1'!$Z$5:$Z$857),0))</f>
        <v>0</v>
      </c>
      <c r="K618" s="54">
        <f>INDEX('Antigo 2020 2'!K$5:K$857,MATCH($A618,('Atual 2021 1'!$Z$5:$Z$857),0))</f>
        <v>0</v>
      </c>
      <c r="L618" s="50">
        <f>INDEX('Atual 2021 1'!L$5:L$857,MATCH($A618,('Atual 2021 1'!$Z$5:$Z$857),0))</f>
        <v>0</v>
      </c>
      <c r="M618" s="54">
        <f>INDEX('Antigo 2020 2'!L$5:L$857,MATCH($A618,('Atual 2021 1'!$Z$5:$Z$857),0))</f>
        <v>0</v>
      </c>
      <c r="N618" s="50">
        <f>INDEX('Atual 2021 1'!M$5:M$857,MATCH($A618,('Atual 2021 1'!$Z$5:$Z$857),0))</f>
        <v>0</v>
      </c>
      <c r="O618" s="54">
        <f>INDEX('Antigo 2020 2'!M$5:M$857,MATCH($A618,('Atual 2021 1'!$Z$5:$Z$857),0))</f>
        <v>0</v>
      </c>
      <c r="P618" s="50">
        <f>INDEX('Atual 2021 1'!N$5:N$857,MATCH($A618,('Atual 2021 1'!$Z$5:$Z$857),0))</f>
        <v>414</v>
      </c>
      <c r="Q618" s="54">
        <f>INDEX('Antigo 2020 2'!N$5:N$857,MATCH($A618,('Atual 2021 1'!$Z$5:$Z$857),0))</f>
        <v>414</v>
      </c>
      <c r="R618" s="50" t="str">
        <f>INDEX('Atual 2021 1'!O$5:O$857,MATCH($A618,('Atual 2021 1'!$Z$5:$Z$857),0))</f>
        <v>Não</v>
      </c>
      <c r="S618" s="54" t="str">
        <f>INDEX('Antigo 2020 2'!O$5:O$857,MATCH($A618,('Atual 2021 1'!$Z$5:$Z$857),0))</f>
        <v>Não</v>
      </c>
      <c r="T618" s="53" t="e">
        <f>INDEX('Atual 2021 1'!P$5:P$857,MATCH($A618,('Atual 2021 1'!$Z$5:$Z$857),0))</f>
        <v>#DIV/0!</v>
      </c>
      <c r="U618" s="55">
        <f>INDEX('Antigo 2020 2'!P$5:P$857,MATCH($A618,('Atual 2021 1'!$Z$5:$Z$857),0))</f>
        <v>2.0685553242395364E-3</v>
      </c>
    </row>
    <row r="619" spans="1:21">
      <c r="A619" s="16">
        <v>616</v>
      </c>
      <c r="B619" s="51">
        <f>INDEX('Atual 2021 1'!X$5:X$857,MATCH($A619,('Atual 2021 1'!$Z$5:$Z$857),0))</f>
        <v>0</v>
      </c>
      <c r="C619" s="57" t="str">
        <f>INDEX('Atual 2021 1'!A$5:A$857,MATCH($A619,('Atual 2021 1'!$Z$5:$Z$857),0))</f>
        <v>Pouso Alto</v>
      </c>
      <c r="D619" s="50">
        <f>INDEX('Atual 2021 1'!H$5:H$857,MATCH($A619,('Atual 2021 1'!$Z$5:$Z$857),0))</f>
        <v>600</v>
      </c>
      <c r="E619" s="54">
        <f>INDEX('Antigo 2020 2'!H$5:H$857,MATCH($A619,('Atual 2021 1'!$Z$5:$Z$857),0))</f>
        <v>600</v>
      </c>
      <c r="F619" s="50">
        <f>INDEX('Atual 2021 1'!I$5:I$857,MATCH($A619,('Atual 2021 1'!$Z$5:$Z$857),0))</f>
        <v>66</v>
      </c>
      <c r="G619" s="54">
        <f>INDEX('Antigo 2020 2'!I$5:I$857,MATCH($A619,('Atual 2021 1'!$Z$5:$Z$857),0))</f>
        <v>244</v>
      </c>
      <c r="H619" s="50">
        <f>INDEX('Atual 2021 1'!J$5:J$857,MATCH($A619,('Atual 2021 1'!$Z$5:$Z$857),0))</f>
        <v>0</v>
      </c>
      <c r="I619" s="54">
        <f>INDEX('Antigo 2020 2'!J$5:J$857,MATCH($A619,('Atual 2021 1'!$Z$5:$Z$857),0))</f>
        <v>0</v>
      </c>
      <c r="J619" s="50">
        <f>INDEX('Atual 2021 1'!K$5:K$857,MATCH($A619,('Atual 2021 1'!$Z$5:$Z$857),0))</f>
        <v>0</v>
      </c>
      <c r="K619" s="54">
        <f>INDEX('Antigo 2020 2'!K$5:K$857,MATCH($A619,('Atual 2021 1'!$Z$5:$Z$857),0))</f>
        <v>0</v>
      </c>
      <c r="L619" s="50">
        <f>INDEX('Atual 2021 1'!L$5:L$857,MATCH($A619,('Atual 2021 1'!$Z$5:$Z$857),0))</f>
        <v>0</v>
      </c>
      <c r="M619" s="54">
        <f>INDEX('Antigo 2020 2'!L$5:L$857,MATCH($A619,('Atual 2021 1'!$Z$5:$Z$857),0))</f>
        <v>0</v>
      </c>
      <c r="N619" s="50">
        <f>INDEX('Atual 2021 1'!M$5:M$857,MATCH($A619,('Atual 2021 1'!$Z$5:$Z$857),0))</f>
        <v>0</v>
      </c>
      <c r="O619" s="54">
        <f>INDEX('Antigo 2020 2'!M$5:M$857,MATCH($A619,('Atual 2021 1'!$Z$5:$Z$857),0))</f>
        <v>0</v>
      </c>
      <c r="P619" s="50">
        <f>INDEX('Atual 2021 1'!N$5:N$857,MATCH($A619,('Atual 2021 1'!$Z$5:$Z$857),0))</f>
        <v>0</v>
      </c>
      <c r="Q619" s="54">
        <f>INDEX('Antigo 2020 2'!N$5:N$857,MATCH($A619,('Atual 2021 1'!$Z$5:$Z$857),0))</f>
        <v>2</v>
      </c>
      <c r="R619" s="50" t="str">
        <f>INDEX('Atual 2021 1'!O$5:O$857,MATCH($A619,('Atual 2021 1'!$Z$5:$Z$857),0))</f>
        <v>Sim</v>
      </c>
      <c r="S619" s="54" t="str">
        <f>INDEX('Antigo 2020 2'!O$5:O$857,MATCH($A619,('Atual 2021 1'!$Z$5:$Z$857),0))</f>
        <v>Sim</v>
      </c>
      <c r="T619" s="53" t="e">
        <f>INDEX('Atual 2021 1'!P$5:P$857,MATCH($A619,('Atual 2021 1'!$Z$5:$Z$857),0))</f>
        <v>#DIV/0!</v>
      </c>
      <c r="U619" s="55">
        <f>INDEX('Antigo 2020 2'!P$5:P$857,MATCH($A619,('Atual 2021 1'!$Z$5:$Z$857),0))</f>
        <v>5.0685141153320769E-4</v>
      </c>
    </row>
    <row r="620" spans="1:21">
      <c r="A620" s="16">
        <v>617</v>
      </c>
      <c r="B620" s="51">
        <f>INDEX('Atual 2021 1'!X$5:X$857,MATCH($A620,('Atual 2021 1'!$Z$5:$Z$857),0))</f>
        <v>0</v>
      </c>
      <c r="C620" s="57" t="str">
        <f>INDEX('Atual 2021 1'!A$5:A$857,MATCH($A620,('Atual 2021 1'!$Z$5:$Z$857),0))</f>
        <v>Prados</v>
      </c>
      <c r="D620" s="50">
        <f>INDEX('Atual 2021 1'!H$5:H$857,MATCH($A620,('Atual 2021 1'!$Z$5:$Z$857),0))</f>
        <v>615</v>
      </c>
      <c r="E620" s="54">
        <f>INDEX('Antigo 2020 2'!H$5:H$857,MATCH($A620,('Atual 2021 1'!$Z$5:$Z$857),0))</f>
        <v>615</v>
      </c>
      <c r="F620" s="50">
        <f>INDEX('Atual 2021 1'!I$5:I$857,MATCH($A620,('Atual 2021 1'!$Z$5:$Z$857),0))</f>
        <v>54</v>
      </c>
      <c r="G620" s="54">
        <f>INDEX('Antigo 2020 2'!I$5:I$857,MATCH($A620,('Atual 2021 1'!$Z$5:$Z$857),0))</f>
        <v>318</v>
      </c>
      <c r="H620" s="50">
        <f>INDEX('Atual 2021 1'!J$5:J$857,MATCH($A620,('Atual 2021 1'!$Z$5:$Z$857),0))</f>
        <v>0</v>
      </c>
      <c r="I620" s="54">
        <f>INDEX('Antigo 2020 2'!J$5:J$857,MATCH($A620,('Atual 2021 1'!$Z$5:$Z$857),0))</f>
        <v>0</v>
      </c>
      <c r="J620" s="50">
        <f>INDEX('Atual 2021 1'!K$5:K$857,MATCH($A620,('Atual 2021 1'!$Z$5:$Z$857),0))</f>
        <v>40</v>
      </c>
      <c r="K620" s="54">
        <f>INDEX('Antigo 2020 2'!K$5:K$857,MATCH($A620,('Atual 2021 1'!$Z$5:$Z$857),0))</f>
        <v>85</v>
      </c>
      <c r="L620" s="50">
        <f>INDEX('Atual 2021 1'!L$5:L$857,MATCH($A620,('Atual 2021 1'!$Z$5:$Z$857),0))</f>
        <v>10</v>
      </c>
      <c r="M620" s="54">
        <f>INDEX('Antigo 2020 2'!L$5:L$857,MATCH($A620,('Atual 2021 1'!$Z$5:$Z$857),0))</f>
        <v>0</v>
      </c>
      <c r="N620" s="50">
        <f>INDEX('Atual 2021 1'!M$5:M$857,MATCH($A620,('Atual 2021 1'!$Z$5:$Z$857),0))</f>
        <v>0</v>
      </c>
      <c r="O620" s="54">
        <f>INDEX('Antigo 2020 2'!M$5:M$857,MATCH($A620,('Atual 2021 1'!$Z$5:$Z$857),0))</f>
        <v>56</v>
      </c>
      <c r="P620" s="50">
        <f>INDEX('Atual 2021 1'!N$5:N$857,MATCH($A620,('Atual 2021 1'!$Z$5:$Z$857),0))</f>
        <v>60</v>
      </c>
      <c r="Q620" s="54">
        <f>INDEX('Antigo 2020 2'!N$5:N$857,MATCH($A620,('Atual 2021 1'!$Z$5:$Z$857),0))</f>
        <v>175</v>
      </c>
      <c r="R620" s="50" t="str">
        <f>INDEX('Atual 2021 1'!O$5:O$857,MATCH($A620,('Atual 2021 1'!$Z$5:$Z$857),0))</f>
        <v>Não</v>
      </c>
      <c r="S620" s="54" t="str">
        <f>INDEX('Antigo 2020 2'!O$5:O$857,MATCH($A620,('Atual 2021 1'!$Z$5:$Z$857),0))</f>
        <v>Não</v>
      </c>
      <c r="T620" s="53" t="e">
        <f>INDEX('Atual 2021 1'!P$5:P$857,MATCH($A620,('Atual 2021 1'!$Z$5:$Z$857),0))</f>
        <v>#DIV/0!</v>
      </c>
      <c r="U620" s="55">
        <f>INDEX('Antigo 2020 2'!P$5:P$857,MATCH($A620,('Atual 2021 1'!$Z$5:$Z$857),0))</f>
        <v>8.0779906085453202E-4</v>
      </c>
    </row>
    <row r="621" spans="1:21">
      <c r="A621" s="16">
        <v>618</v>
      </c>
      <c r="B621" s="51">
        <f>INDEX('Atual 2021 1'!X$5:X$857,MATCH($A621,('Atual 2021 1'!$Z$5:$Z$857),0))</f>
        <v>0</v>
      </c>
      <c r="C621" s="57" t="str">
        <f>INDEX('Atual 2021 1'!A$5:A$857,MATCH($A621,('Atual 2021 1'!$Z$5:$Z$857),0))</f>
        <v>Prata</v>
      </c>
      <c r="D621" s="50">
        <f>INDEX('Atual 2021 1'!H$5:H$857,MATCH($A621,('Atual 2021 1'!$Z$5:$Z$857),0))</f>
        <v>2000</v>
      </c>
      <c r="E621" s="54">
        <f>INDEX('Antigo 2020 2'!H$5:H$857,MATCH($A621,('Atual 2021 1'!$Z$5:$Z$857),0))</f>
        <v>2000</v>
      </c>
      <c r="F621" s="50">
        <f>INDEX('Atual 2021 1'!I$5:I$857,MATCH($A621,('Atual 2021 1'!$Z$5:$Z$857),0))</f>
        <v>191</v>
      </c>
      <c r="G621" s="54">
        <f>INDEX('Antigo 2020 2'!I$5:I$857,MATCH($A621,('Atual 2021 1'!$Z$5:$Z$857),0))</f>
        <v>379</v>
      </c>
      <c r="H621" s="50">
        <f>INDEX('Atual 2021 1'!J$5:J$857,MATCH($A621,('Atual 2021 1'!$Z$5:$Z$857),0))</f>
        <v>0</v>
      </c>
      <c r="I621" s="54">
        <f>INDEX('Antigo 2020 2'!J$5:J$857,MATCH($A621,('Atual 2021 1'!$Z$5:$Z$857),0))</f>
        <v>0</v>
      </c>
      <c r="J621" s="50">
        <f>INDEX('Atual 2021 1'!K$5:K$857,MATCH($A621,('Atual 2021 1'!$Z$5:$Z$857),0))</f>
        <v>71</v>
      </c>
      <c r="K621" s="54">
        <f>INDEX('Antigo 2020 2'!K$5:K$857,MATCH($A621,('Atual 2021 1'!$Z$5:$Z$857),0))</f>
        <v>149</v>
      </c>
      <c r="L621" s="50">
        <f>INDEX('Atual 2021 1'!L$5:L$857,MATCH($A621,('Atual 2021 1'!$Z$5:$Z$857),0))</f>
        <v>0</v>
      </c>
      <c r="M621" s="54">
        <f>INDEX('Antigo 2020 2'!L$5:L$857,MATCH($A621,('Atual 2021 1'!$Z$5:$Z$857),0))</f>
        <v>0</v>
      </c>
      <c r="N621" s="50">
        <f>INDEX('Atual 2021 1'!M$5:M$857,MATCH($A621,('Atual 2021 1'!$Z$5:$Z$857),0))</f>
        <v>0</v>
      </c>
      <c r="O621" s="54">
        <f>INDEX('Antigo 2020 2'!M$5:M$857,MATCH($A621,('Atual 2021 1'!$Z$5:$Z$857),0))</f>
        <v>0</v>
      </c>
      <c r="P621" s="50">
        <f>INDEX('Atual 2021 1'!N$5:N$857,MATCH($A621,('Atual 2021 1'!$Z$5:$Z$857),0))</f>
        <v>20</v>
      </c>
      <c r="Q621" s="54">
        <f>INDEX('Antigo 2020 2'!N$5:N$857,MATCH($A621,('Atual 2021 1'!$Z$5:$Z$857),0))</f>
        <v>20</v>
      </c>
      <c r="R621" s="50" t="str">
        <f>INDEX('Atual 2021 1'!O$5:O$857,MATCH($A621,('Atual 2021 1'!$Z$5:$Z$857),0))</f>
        <v>Não</v>
      </c>
      <c r="S621" s="54" t="str">
        <f>INDEX('Antigo 2020 2'!O$5:O$857,MATCH($A621,('Atual 2021 1'!$Z$5:$Z$857),0))</f>
        <v>Não</v>
      </c>
      <c r="T621" s="53" t="e">
        <f>INDEX('Atual 2021 1'!P$5:P$857,MATCH($A621,('Atual 2021 1'!$Z$5:$Z$857),0))</f>
        <v>#DIV/0!</v>
      </c>
      <c r="U621" s="55">
        <f>INDEX('Antigo 2020 2'!P$5:P$857,MATCH($A621,('Atual 2021 1'!$Z$5:$Z$857),0))</f>
        <v>5.8294790062962641E-3</v>
      </c>
    </row>
    <row r="622" spans="1:21">
      <c r="A622" s="16">
        <v>619</v>
      </c>
      <c r="B622" s="51">
        <f>INDEX('Atual 2021 1'!X$5:X$857,MATCH($A622,('Atual 2021 1'!$Z$5:$Z$857),0))</f>
        <v>0</v>
      </c>
      <c r="C622" s="57" t="str">
        <f>INDEX('Atual 2021 1'!A$5:A$857,MATCH($A622,('Atual 2021 1'!$Z$5:$Z$857),0))</f>
        <v>Pratápolis</v>
      </c>
      <c r="D622" s="50">
        <f>INDEX('Atual 2021 1'!H$5:H$857,MATCH($A622,('Atual 2021 1'!$Z$5:$Z$857),0))</f>
        <v>400</v>
      </c>
      <c r="E622" s="54">
        <f>INDEX('Antigo 2020 2'!H$5:H$857,MATCH($A622,('Atual 2021 1'!$Z$5:$Z$857),0))</f>
        <v>400</v>
      </c>
      <c r="F622" s="50">
        <f>INDEX('Atual 2021 1'!I$5:I$857,MATCH($A622,('Atual 2021 1'!$Z$5:$Z$857),0))</f>
        <v>129</v>
      </c>
      <c r="G622" s="54">
        <f>INDEX('Antigo 2020 2'!I$5:I$857,MATCH($A622,('Atual 2021 1'!$Z$5:$Z$857),0))</f>
        <v>242</v>
      </c>
      <c r="H622" s="50">
        <f>INDEX('Atual 2021 1'!J$5:J$857,MATCH($A622,('Atual 2021 1'!$Z$5:$Z$857),0))</f>
        <v>0</v>
      </c>
      <c r="I622" s="54">
        <f>INDEX('Antigo 2020 2'!J$5:J$857,MATCH($A622,('Atual 2021 1'!$Z$5:$Z$857),0))</f>
        <v>0</v>
      </c>
      <c r="J622" s="50">
        <f>INDEX('Atual 2021 1'!K$5:K$857,MATCH($A622,('Atual 2021 1'!$Z$5:$Z$857),0))</f>
        <v>0</v>
      </c>
      <c r="K622" s="54">
        <f>INDEX('Antigo 2020 2'!K$5:K$857,MATCH($A622,('Atual 2021 1'!$Z$5:$Z$857),0))</f>
        <v>0</v>
      </c>
      <c r="L622" s="50">
        <f>INDEX('Atual 2021 1'!L$5:L$857,MATCH($A622,('Atual 2021 1'!$Z$5:$Z$857),0))</f>
        <v>0</v>
      </c>
      <c r="M622" s="54">
        <f>INDEX('Antigo 2020 2'!L$5:L$857,MATCH($A622,('Atual 2021 1'!$Z$5:$Z$857),0))</f>
        <v>0</v>
      </c>
      <c r="N622" s="50">
        <f>INDEX('Atual 2021 1'!M$5:M$857,MATCH($A622,('Atual 2021 1'!$Z$5:$Z$857),0))</f>
        <v>0</v>
      </c>
      <c r="O622" s="54">
        <f>INDEX('Antigo 2020 2'!M$5:M$857,MATCH($A622,('Atual 2021 1'!$Z$5:$Z$857),0))</f>
        <v>0</v>
      </c>
      <c r="P622" s="50">
        <f>INDEX('Atual 2021 1'!N$5:N$857,MATCH($A622,('Atual 2021 1'!$Z$5:$Z$857),0))</f>
        <v>20</v>
      </c>
      <c r="Q622" s="54">
        <f>INDEX('Antigo 2020 2'!N$5:N$857,MATCH($A622,('Atual 2021 1'!$Z$5:$Z$857),0))</f>
        <v>20</v>
      </c>
      <c r="R622" s="50" t="str">
        <f>INDEX('Atual 2021 1'!O$5:O$857,MATCH($A622,('Atual 2021 1'!$Z$5:$Z$857),0))</f>
        <v>Sim</v>
      </c>
      <c r="S622" s="54" t="str">
        <f>INDEX('Antigo 2020 2'!O$5:O$857,MATCH($A622,('Atual 2021 1'!$Z$5:$Z$857),0))</f>
        <v>Sim</v>
      </c>
      <c r="T622" s="53" t="e">
        <f>INDEX('Atual 2021 1'!P$5:P$857,MATCH($A622,('Atual 2021 1'!$Z$5:$Z$857),0))</f>
        <v>#DIV/0!</v>
      </c>
      <c r="U622" s="55">
        <f>INDEX('Antigo 2020 2'!P$5:P$857,MATCH($A622,('Atual 2021 1'!$Z$5:$Z$857),0))</f>
        <v>7.019330695870338E-4</v>
      </c>
    </row>
    <row r="623" spans="1:21">
      <c r="A623" s="16">
        <v>620</v>
      </c>
      <c r="B623" s="51">
        <f>INDEX('Atual 2021 1'!X$5:X$857,MATCH($A623,('Atual 2021 1'!$Z$5:$Z$857),0))</f>
        <v>0</v>
      </c>
      <c r="C623" s="57" t="str">
        <f>INDEX('Atual 2021 1'!A$5:A$857,MATCH($A623,('Atual 2021 1'!$Z$5:$Z$857),0))</f>
        <v>Pratinha</v>
      </c>
      <c r="D623" s="50">
        <f>INDEX('Atual 2021 1'!H$5:H$857,MATCH($A623,('Atual 2021 1'!$Z$5:$Z$857),0))</f>
        <v>513</v>
      </c>
      <c r="E623" s="54">
        <f>INDEX('Antigo 2020 2'!H$5:H$857,MATCH($A623,('Atual 2021 1'!$Z$5:$Z$857),0))</f>
        <v>485</v>
      </c>
      <c r="F623" s="50">
        <f>INDEX('Atual 2021 1'!I$5:I$857,MATCH($A623,('Atual 2021 1'!$Z$5:$Z$857),0))</f>
        <v>163</v>
      </c>
      <c r="G623" s="54">
        <f>INDEX('Antigo 2020 2'!I$5:I$857,MATCH($A623,('Atual 2021 1'!$Z$5:$Z$857),0))</f>
        <v>147</v>
      </c>
      <c r="H623" s="50">
        <f>INDEX('Atual 2021 1'!J$5:J$857,MATCH($A623,('Atual 2021 1'!$Z$5:$Z$857),0))</f>
        <v>0</v>
      </c>
      <c r="I623" s="54">
        <f>INDEX('Antigo 2020 2'!J$5:J$857,MATCH($A623,('Atual 2021 1'!$Z$5:$Z$857),0))</f>
        <v>0</v>
      </c>
      <c r="J623" s="50">
        <f>INDEX('Atual 2021 1'!K$5:K$857,MATCH($A623,('Atual 2021 1'!$Z$5:$Z$857),0))</f>
        <v>0</v>
      </c>
      <c r="K623" s="54">
        <f>INDEX('Antigo 2020 2'!K$5:K$857,MATCH($A623,('Atual 2021 1'!$Z$5:$Z$857),0))</f>
        <v>20</v>
      </c>
      <c r="L623" s="50">
        <f>INDEX('Atual 2021 1'!L$5:L$857,MATCH($A623,('Atual 2021 1'!$Z$5:$Z$857),0))</f>
        <v>0</v>
      </c>
      <c r="M623" s="54">
        <f>INDEX('Antigo 2020 2'!L$5:L$857,MATCH($A623,('Atual 2021 1'!$Z$5:$Z$857),0))</f>
        <v>0</v>
      </c>
      <c r="N623" s="50">
        <f>INDEX('Atual 2021 1'!M$5:M$857,MATCH($A623,('Atual 2021 1'!$Z$5:$Z$857),0))</f>
        <v>0</v>
      </c>
      <c r="O623" s="54">
        <f>INDEX('Antigo 2020 2'!M$5:M$857,MATCH($A623,('Atual 2021 1'!$Z$5:$Z$857),0))</f>
        <v>0</v>
      </c>
      <c r="P623" s="50">
        <f>INDEX('Atual 2021 1'!N$5:N$857,MATCH($A623,('Atual 2021 1'!$Z$5:$Z$857),0))</f>
        <v>12</v>
      </c>
      <c r="Q623" s="54">
        <f>INDEX('Antigo 2020 2'!N$5:N$857,MATCH($A623,('Atual 2021 1'!$Z$5:$Z$857),0))</f>
        <v>10</v>
      </c>
      <c r="R623" s="50" t="str">
        <f>INDEX('Atual 2021 1'!O$5:O$857,MATCH($A623,('Atual 2021 1'!$Z$5:$Z$857),0))</f>
        <v>Não</v>
      </c>
      <c r="S623" s="54" t="str">
        <f>INDEX('Antigo 2020 2'!O$5:O$857,MATCH($A623,('Atual 2021 1'!$Z$5:$Z$857),0))</f>
        <v>Não</v>
      </c>
      <c r="T623" s="53" t="e">
        <f>INDEX('Atual 2021 1'!P$5:P$857,MATCH($A623,('Atual 2021 1'!$Z$5:$Z$857),0))</f>
        <v>#DIV/0!</v>
      </c>
      <c r="U623" s="55">
        <f>INDEX('Antigo 2020 2'!P$5:P$857,MATCH($A623,('Atual 2021 1'!$Z$5:$Z$857),0))</f>
        <v>5.2113771442480021E-4</v>
      </c>
    </row>
    <row r="624" spans="1:21">
      <c r="A624" s="16">
        <v>621</v>
      </c>
      <c r="B624" s="51">
        <f>INDEX('Atual 2021 1'!X$5:X$857,MATCH($A624,('Atual 2021 1'!$Z$5:$Z$857),0))</f>
        <v>0</v>
      </c>
      <c r="C624" s="57" t="str">
        <f>INDEX('Atual 2021 1'!A$5:A$857,MATCH($A624,('Atual 2021 1'!$Z$5:$Z$857),0))</f>
        <v>Presidente Bernardes</v>
      </c>
      <c r="D624" s="50">
        <f>INDEX('Atual 2021 1'!H$5:H$857,MATCH($A624,('Atual 2021 1'!$Z$5:$Z$857),0))</f>
        <v>1750</v>
      </c>
      <c r="E624" s="54">
        <f>INDEX('Antigo 2020 2'!H$5:H$857,MATCH($A624,('Atual 2021 1'!$Z$5:$Z$857),0))</f>
        <v>1750</v>
      </c>
      <c r="F624" s="50">
        <f>INDEX('Atual 2021 1'!I$5:I$857,MATCH($A624,('Atual 2021 1'!$Z$5:$Z$857),0))</f>
        <v>148</v>
      </c>
      <c r="G624" s="54">
        <f>INDEX('Antigo 2020 2'!I$5:I$857,MATCH($A624,('Atual 2021 1'!$Z$5:$Z$857),0))</f>
        <v>351</v>
      </c>
      <c r="H624" s="50">
        <f>INDEX('Atual 2021 1'!J$5:J$857,MATCH($A624,('Atual 2021 1'!$Z$5:$Z$857),0))</f>
        <v>0</v>
      </c>
      <c r="I624" s="54">
        <f>INDEX('Antigo 2020 2'!J$5:J$857,MATCH($A624,('Atual 2021 1'!$Z$5:$Z$857),0))</f>
        <v>0</v>
      </c>
      <c r="J624" s="50">
        <f>INDEX('Atual 2021 1'!K$5:K$857,MATCH($A624,('Atual 2021 1'!$Z$5:$Z$857),0))</f>
        <v>30</v>
      </c>
      <c r="K624" s="54">
        <f>INDEX('Antigo 2020 2'!K$5:K$857,MATCH($A624,('Atual 2021 1'!$Z$5:$Z$857),0))</f>
        <v>170</v>
      </c>
      <c r="L624" s="50">
        <f>INDEX('Atual 2021 1'!L$5:L$857,MATCH($A624,('Atual 2021 1'!$Z$5:$Z$857),0))</f>
        <v>0</v>
      </c>
      <c r="M624" s="54">
        <f>INDEX('Antigo 2020 2'!L$5:L$857,MATCH($A624,('Atual 2021 1'!$Z$5:$Z$857),0))</f>
        <v>0</v>
      </c>
      <c r="N624" s="50">
        <f>INDEX('Atual 2021 1'!M$5:M$857,MATCH($A624,('Atual 2021 1'!$Z$5:$Z$857),0))</f>
        <v>0</v>
      </c>
      <c r="O624" s="54">
        <f>INDEX('Antigo 2020 2'!M$5:M$857,MATCH($A624,('Atual 2021 1'!$Z$5:$Z$857),0))</f>
        <v>0</v>
      </c>
      <c r="P624" s="50">
        <f>INDEX('Atual 2021 1'!N$5:N$857,MATCH($A624,('Atual 2021 1'!$Z$5:$Z$857),0))</f>
        <v>30</v>
      </c>
      <c r="Q624" s="54">
        <f>INDEX('Antigo 2020 2'!N$5:N$857,MATCH($A624,('Atual 2021 1'!$Z$5:$Z$857),0))</f>
        <v>30</v>
      </c>
      <c r="R624" s="50" t="str">
        <f>INDEX('Atual 2021 1'!O$5:O$857,MATCH($A624,('Atual 2021 1'!$Z$5:$Z$857),0))</f>
        <v>Sim</v>
      </c>
      <c r="S624" s="54" t="str">
        <f>INDEX('Antigo 2020 2'!O$5:O$857,MATCH($A624,('Atual 2021 1'!$Z$5:$Z$857),0))</f>
        <v>Sim</v>
      </c>
      <c r="T624" s="53" t="e">
        <f>INDEX('Atual 2021 1'!P$5:P$857,MATCH($A624,('Atual 2021 1'!$Z$5:$Z$857),0))</f>
        <v>#DIV/0!</v>
      </c>
      <c r="U624" s="55">
        <f>INDEX('Antigo 2020 2'!P$5:P$857,MATCH($A624,('Atual 2021 1'!$Z$5:$Z$857),0))</f>
        <v>1.0101141473462135E-3</v>
      </c>
    </row>
    <row r="625" spans="1:21">
      <c r="A625" s="16">
        <v>622</v>
      </c>
      <c r="B625" s="51">
        <f>INDEX('Atual 2021 1'!X$5:X$857,MATCH($A625,('Atual 2021 1'!$Z$5:$Z$857),0))</f>
        <v>0</v>
      </c>
      <c r="C625" s="57" t="str">
        <f>INDEX('Atual 2021 1'!A$5:A$857,MATCH($A625,('Atual 2021 1'!$Z$5:$Z$857),0))</f>
        <v>Presidente Juscelino</v>
      </c>
      <c r="D625" s="50">
        <f>INDEX('Atual 2021 1'!H$5:H$857,MATCH($A625,('Atual 2021 1'!$Z$5:$Z$857),0))</f>
        <v>224</v>
      </c>
      <c r="E625" s="54">
        <f>INDEX('Antigo 2020 2'!H$5:H$857,MATCH($A625,('Atual 2021 1'!$Z$5:$Z$857),0))</f>
        <v>224</v>
      </c>
      <c r="F625" s="50">
        <f>INDEX('Atual 2021 1'!I$5:I$857,MATCH($A625,('Atual 2021 1'!$Z$5:$Z$857),0))</f>
        <v>121</v>
      </c>
      <c r="G625" s="54">
        <f>INDEX('Antigo 2020 2'!I$5:I$857,MATCH($A625,('Atual 2021 1'!$Z$5:$Z$857),0))</f>
        <v>233</v>
      </c>
      <c r="H625" s="50">
        <f>INDEX('Atual 2021 1'!J$5:J$857,MATCH($A625,('Atual 2021 1'!$Z$5:$Z$857),0))</f>
        <v>0</v>
      </c>
      <c r="I625" s="54">
        <f>INDEX('Antigo 2020 2'!J$5:J$857,MATCH($A625,('Atual 2021 1'!$Z$5:$Z$857),0))</f>
        <v>0</v>
      </c>
      <c r="J625" s="50">
        <f>INDEX('Atual 2021 1'!K$5:K$857,MATCH($A625,('Atual 2021 1'!$Z$5:$Z$857),0))</f>
        <v>8</v>
      </c>
      <c r="K625" s="54">
        <f>INDEX('Antigo 2020 2'!K$5:K$857,MATCH($A625,('Atual 2021 1'!$Z$5:$Z$857),0))</f>
        <v>90</v>
      </c>
      <c r="L625" s="50">
        <f>INDEX('Atual 2021 1'!L$5:L$857,MATCH($A625,('Atual 2021 1'!$Z$5:$Z$857),0))</f>
        <v>0</v>
      </c>
      <c r="M625" s="54">
        <f>INDEX('Antigo 2020 2'!L$5:L$857,MATCH($A625,('Atual 2021 1'!$Z$5:$Z$857),0))</f>
        <v>0</v>
      </c>
      <c r="N625" s="50">
        <f>INDEX('Atual 2021 1'!M$5:M$857,MATCH($A625,('Atual 2021 1'!$Z$5:$Z$857),0))</f>
        <v>0</v>
      </c>
      <c r="O625" s="54">
        <f>INDEX('Antigo 2020 2'!M$5:M$857,MATCH($A625,('Atual 2021 1'!$Z$5:$Z$857),0))</f>
        <v>0</v>
      </c>
      <c r="P625" s="50">
        <f>INDEX('Atual 2021 1'!N$5:N$857,MATCH($A625,('Atual 2021 1'!$Z$5:$Z$857),0))</f>
        <v>4</v>
      </c>
      <c r="Q625" s="54">
        <f>INDEX('Antigo 2020 2'!N$5:N$857,MATCH($A625,('Atual 2021 1'!$Z$5:$Z$857),0))</f>
        <v>6</v>
      </c>
      <c r="R625" s="50" t="str">
        <f>INDEX('Atual 2021 1'!O$5:O$857,MATCH($A625,('Atual 2021 1'!$Z$5:$Z$857),0))</f>
        <v>Sim</v>
      </c>
      <c r="S625" s="54" t="str">
        <f>INDEX('Antigo 2020 2'!O$5:O$857,MATCH($A625,('Atual 2021 1'!$Z$5:$Z$857),0))</f>
        <v>Sim</v>
      </c>
      <c r="T625" s="53" t="e">
        <f>INDEX('Atual 2021 1'!P$5:P$857,MATCH($A625,('Atual 2021 1'!$Z$5:$Z$857),0))</f>
        <v>#DIV/0!</v>
      </c>
      <c r="U625" s="55">
        <f>INDEX('Antigo 2020 2'!P$5:P$857,MATCH($A625,('Atual 2021 1'!$Z$5:$Z$857),0))</f>
        <v>6.2920545441589345E-4</v>
      </c>
    </row>
    <row r="626" spans="1:21">
      <c r="A626" s="16">
        <v>623</v>
      </c>
      <c r="B626" s="51">
        <f>INDEX('Atual 2021 1'!X$5:X$857,MATCH($A626,('Atual 2021 1'!$Z$5:$Z$857),0))</f>
        <v>0</v>
      </c>
      <c r="C626" s="57" t="str">
        <f>INDEX('Atual 2021 1'!A$5:A$857,MATCH($A626,('Atual 2021 1'!$Z$5:$Z$857),0))</f>
        <v>Presidente Kubitschek</v>
      </c>
      <c r="D626" s="50">
        <f>INDEX('Atual 2021 1'!H$5:H$857,MATCH($A626,('Atual 2021 1'!$Z$5:$Z$857),0))</f>
        <v>780</v>
      </c>
      <c r="E626" s="54">
        <f>INDEX('Antigo 2020 2'!H$5:H$857,MATCH($A626,('Atual 2021 1'!$Z$5:$Z$857),0))</f>
        <v>780</v>
      </c>
      <c r="F626" s="50">
        <f>INDEX('Atual 2021 1'!I$5:I$857,MATCH($A626,('Atual 2021 1'!$Z$5:$Z$857),0))</f>
        <v>89</v>
      </c>
      <c r="G626" s="54">
        <f>INDEX('Antigo 2020 2'!I$5:I$857,MATCH($A626,('Atual 2021 1'!$Z$5:$Z$857),0))</f>
        <v>354</v>
      </c>
      <c r="H626" s="50">
        <f>INDEX('Atual 2021 1'!J$5:J$857,MATCH($A626,('Atual 2021 1'!$Z$5:$Z$857),0))</f>
        <v>0</v>
      </c>
      <c r="I626" s="54">
        <f>INDEX('Antigo 2020 2'!J$5:J$857,MATCH($A626,('Atual 2021 1'!$Z$5:$Z$857),0))</f>
        <v>0</v>
      </c>
      <c r="J626" s="50">
        <f>INDEX('Atual 2021 1'!K$5:K$857,MATCH($A626,('Atual 2021 1'!$Z$5:$Z$857),0))</f>
        <v>150</v>
      </c>
      <c r="K626" s="54">
        <f>INDEX('Antigo 2020 2'!K$5:K$857,MATCH($A626,('Atual 2021 1'!$Z$5:$Z$857),0))</f>
        <v>135</v>
      </c>
      <c r="L626" s="50">
        <f>INDEX('Atual 2021 1'!L$5:L$857,MATCH($A626,('Atual 2021 1'!$Z$5:$Z$857),0))</f>
        <v>0</v>
      </c>
      <c r="M626" s="54">
        <f>INDEX('Antigo 2020 2'!L$5:L$857,MATCH($A626,('Atual 2021 1'!$Z$5:$Z$857),0))</f>
        <v>110</v>
      </c>
      <c r="N626" s="50">
        <f>INDEX('Atual 2021 1'!M$5:M$857,MATCH($A626,('Atual 2021 1'!$Z$5:$Z$857),0))</f>
        <v>180</v>
      </c>
      <c r="O626" s="54">
        <f>INDEX('Antigo 2020 2'!M$5:M$857,MATCH($A626,('Atual 2021 1'!$Z$5:$Z$857),0))</f>
        <v>170</v>
      </c>
      <c r="P626" s="50">
        <f>INDEX('Atual 2021 1'!N$5:N$857,MATCH($A626,('Atual 2021 1'!$Z$5:$Z$857),0))</f>
        <v>80</v>
      </c>
      <c r="Q626" s="54">
        <f>INDEX('Antigo 2020 2'!N$5:N$857,MATCH($A626,('Atual 2021 1'!$Z$5:$Z$857),0))</f>
        <v>75</v>
      </c>
      <c r="R626" s="50" t="str">
        <f>INDEX('Atual 2021 1'!O$5:O$857,MATCH($A626,('Atual 2021 1'!$Z$5:$Z$857),0))</f>
        <v>Sim</v>
      </c>
      <c r="S626" s="54" t="str">
        <f>INDEX('Antigo 2020 2'!O$5:O$857,MATCH($A626,('Atual 2021 1'!$Z$5:$Z$857),0))</f>
        <v>Sim</v>
      </c>
      <c r="T626" s="53" t="e">
        <f>INDEX('Atual 2021 1'!P$5:P$857,MATCH($A626,('Atual 2021 1'!$Z$5:$Z$857),0))</f>
        <v>#DIV/0!</v>
      </c>
      <c r="U626" s="55">
        <f>INDEX('Antigo 2020 2'!P$5:P$857,MATCH($A626,('Atual 2021 1'!$Z$5:$Z$857),0))</f>
        <v>9.9766136257557997E-4</v>
      </c>
    </row>
    <row r="627" spans="1:21">
      <c r="A627" s="16">
        <v>624</v>
      </c>
      <c r="B627" s="51">
        <f>INDEX('Atual 2021 1'!X$5:X$857,MATCH($A627,('Atual 2021 1'!$Z$5:$Z$857),0))</f>
        <v>0</v>
      </c>
      <c r="C627" s="57" t="str">
        <f>INDEX('Atual 2021 1'!A$5:A$857,MATCH($A627,('Atual 2021 1'!$Z$5:$Z$857),0))</f>
        <v>Presidente Olegário</v>
      </c>
      <c r="D627" s="50">
        <f>INDEX('Atual 2021 1'!H$5:H$857,MATCH($A627,('Atual 2021 1'!$Z$5:$Z$857),0))</f>
        <v>2228</v>
      </c>
      <c r="E627" s="54">
        <f>INDEX('Antigo 2020 2'!H$5:H$857,MATCH($A627,('Atual 2021 1'!$Z$5:$Z$857),0))</f>
        <v>2228</v>
      </c>
      <c r="F627" s="50">
        <f>INDEX('Atual 2021 1'!I$5:I$857,MATCH($A627,('Atual 2021 1'!$Z$5:$Z$857),0))</f>
        <v>365</v>
      </c>
      <c r="G627" s="54">
        <f>INDEX('Antigo 2020 2'!I$5:I$857,MATCH($A627,('Atual 2021 1'!$Z$5:$Z$857),0))</f>
        <v>608</v>
      </c>
      <c r="H627" s="50">
        <f>INDEX('Atual 2021 1'!J$5:J$857,MATCH($A627,('Atual 2021 1'!$Z$5:$Z$857),0))</f>
        <v>0</v>
      </c>
      <c r="I627" s="54">
        <f>INDEX('Antigo 2020 2'!J$5:J$857,MATCH($A627,('Atual 2021 1'!$Z$5:$Z$857),0))</f>
        <v>0</v>
      </c>
      <c r="J627" s="50">
        <f>INDEX('Atual 2021 1'!K$5:K$857,MATCH($A627,('Atual 2021 1'!$Z$5:$Z$857),0))</f>
        <v>1250</v>
      </c>
      <c r="K627" s="54">
        <f>INDEX('Antigo 2020 2'!K$5:K$857,MATCH($A627,('Atual 2021 1'!$Z$5:$Z$857),0))</f>
        <v>1384</v>
      </c>
      <c r="L627" s="50">
        <f>INDEX('Atual 2021 1'!L$5:L$857,MATCH($A627,('Atual 2021 1'!$Z$5:$Z$857),0))</f>
        <v>675</v>
      </c>
      <c r="M627" s="54">
        <f>INDEX('Antigo 2020 2'!L$5:L$857,MATCH($A627,('Atual 2021 1'!$Z$5:$Z$857),0))</f>
        <v>852</v>
      </c>
      <c r="N627" s="50">
        <f>INDEX('Atual 2021 1'!M$5:M$857,MATCH($A627,('Atual 2021 1'!$Z$5:$Z$857),0))</f>
        <v>0</v>
      </c>
      <c r="O627" s="54">
        <f>INDEX('Antigo 2020 2'!M$5:M$857,MATCH($A627,('Atual 2021 1'!$Z$5:$Z$857),0))</f>
        <v>0</v>
      </c>
      <c r="P627" s="50">
        <f>INDEX('Atual 2021 1'!N$5:N$857,MATCH($A627,('Atual 2021 1'!$Z$5:$Z$857),0))</f>
        <v>270</v>
      </c>
      <c r="Q627" s="54">
        <f>INDEX('Antigo 2020 2'!N$5:N$857,MATCH($A627,('Atual 2021 1'!$Z$5:$Z$857),0))</f>
        <v>285</v>
      </c>
      <c r="R627" s="50" t="str">
        <f>INDEX('Atual 2021 1'!O$5:O$857,MATCH($A627,('Atual 2021 1'!$Z$5:$Z$857),0))</f>
        <v>Sim</v>
      </c>
      <c r="S627" s="54" t="str">
        <f>INDEX('Antigo 2020 2'!O$5:O$857,MATCH($A627,('Atual 2021 1'!$Z$5:$Z$857),0))</f>
        <v>Sim</v>
      </c>
      <c r="T627" s="53" t="e">
        <f>INDEX('Atual 2021 1'!P$5:P$857,MATCH($A627,('Atual 2021 1'!$Z$5:$Z$857),0))</f>
        <v>#DIV/0!</v>
      </c>
      <c r="U627" s="55">
        <f>INDEX('Antigo 2020 2'!P$5:P$857,MATCH($A627,('Atual 2021 1'!$Z$5:$Z$857),0))</f>
        <v>5.3919846960386536E-3</v>
      </c>
    </row>
    <row r="628" spans="1:21">
      <c r="A628" s="16">
        <v>625</v>
      </c>
      <c r="B628" s="51">
        <f>INDEX('Atual 2021 1'!X$5:X$857,MATCH($A628,('Atual 2021 1'!$Z$5:$Z$857),0))</f>
        <v>0</v>
      </c>
      <c r="C628" s="57" t="str">
        <f>INDEX('Atual 2021 1'!A$5:A$857,MATCH($A628,('Atual 2021 1'!$Z$5:$Z$857),0))</f>
        <v>Prudente de Morais</v>
      </c>
      <c r="D628" s="50">
        <f>INDEX('Atual 2021 1'!H$5:H$857,MATCH($A628,('Atual 2021 1'!$Z$5:$Z$857),0))</f>
        <v>8</v>
      </c>
      <c r="E628" s="54">
        <f>INDEX('Antigo 2020 2'!H$5:H$857,MATCH($A628,('Atual 2021 1'!$Z$5:$Z$857),0))</f>
        <v>8</v>
      </c>
      <c r="F628" s="50">
        <f>INDEX('Atual 2021 1'!I$5:I$857,MATCH($A628,('Atual 2021 1'!$Z$5:$Z$857),0))</f>
        <v>9</v>
      </c>
      <c r="G628" s="54">
        <f>INDEX('Antigo 2020 2'!I$5:I$857,MATCH($A628,('Atual 2021 1'!$Z$5:$Z$857),0))</f>
        <v>11</v>
      </c>
      <c r="H628" s="50">
        <f>INDEX('Atual 2021 1'!J$5:J$857,MATCH($A628,('Atual 2021 1'!$Z$5:$Z$857),0))</f>
        <v>0</v>
      </c>
      <c r="I628" s="54">
        <f>INDEX('Antigo 2020 2'!J$5:J$857,MATCH($A628,('Atual 2021 1'!$Z$5:$Z$857),0))</f>
        <v>0</v>
      </c>
      <c r="J628" s="50">
        <f>INDEX('Atual 2021 1'!K$5:K$857,MATCH($A628,('Atual 2021 1'!$Z$5:$Z$857),0))</f>
        <v>0</v>
      </c>
      <c r="K628" s="54">
        <f>INDEX('Antigo 2020 2'!K$5:K$857,MATCH($A628,('Atual 2021 1'!$Z$5:$Z$857),0))</f>
        <v>0</v>
      </c>
      <c r="L628" s="50">
        <f>INDEX('Atual 2021 1'!L$5:L$857,MATCH($A628,('Atual 2021 1'!$Z$5:$Z$857),0))</f>
        <v>0</v>
      </c>
      <c r="M628" s="54">
        <f>INDEX('Antigo 2020 2'!L$5:L$857,MATCH($A628,('Atual 2021 1'!$Z$5:$Z$857),0))</f>
        <v>0</v>
      </c>
      <c r="N628" s="50">
        <f>INDEX('Atual 2021 1'!M$5:M$857,MATCH($A628,('Atual 2021 1'!$Z$5:$Z$857),0))</f>
        <v>0</v>
      </c>
      <c r="O628" s="54">
        <f>INDEX('Antigo 2020 2'!M$5:M$857,MATCH($A628,('Atual 2021 1'!$Z$5:$Z$857),0))</f>
        <v>0</v>
      </c>
      <c r="P628" s="50">
        <f>INDEX('Atual 2021 1'!N$5:N$857,MATCH($A628,('Atual 2021 1'!$Z$5:$Z$857),0))</f>
        <v>0</v>
      </c>
      <c r="Q628" s="54">
        <f>INDEX('Antigo 2020 2'!N$5:N$857,MATCH($A628,('Atual 2021 1'!$Z$5:$Z$857),0))</f>
        <v>0</v>
      </c>
      <c r="R628" s="50" t="str">
        <f>INDEX('Atual 2021 1'!O$5:O$857,MATCH($A628,('Atual 2021 1'!$Z$5:$Z$857),0))</f>
        <v>Não</v>
      </c>
      <c r="S628" s="54" t="str">
        <f>INDEX('Antigo 2020 2'!O$5:O$857,MATCH($A628,('Atual 2021 1'!$Z$5:$Z$857),0))</f>
        <v>Não</v>
      </c>
      <c r="T628" s="53" t="e">
        <f>INDEX('Atual 2021 1'!P$5:P$857,MATCH($A628,('Atual 2021 1'!$Z$5:$Z$857),0))</f>
        <v>#DIV/0!</v>
      </c>
      <c r="U628" s="55">
        <f>INDEX('Antigo 2020 2'!P$5:P$857,MATCH($A628,('Atual 2021 1'!$Z$5:$Z$857),0))</f>
        <v>8.1439724254471843E-5</v>
      </c>
    </row>
    <row r="629" spans="1:21">
      <c r="A629" s="16">
        <v>626</v>
      </c>
      <c r="B629" s="51">
        <f>INDEX('Atual 2021 1'!X$5:X$857,MATCH($A629,('Atual 2021 1'!$Z$5:$Z$857),0))</f>
        <v>0</v>
      </c>
      <c r="C629" s="57" t="str">
        <f>INDEX('Atual 2021 1'!A$5:A$857,MATCH($A629,('Atual 2021 1'!$Z$5:$Z$857),0))</f>
        <v>Quartel Geral</v>
      </c>
      <c r="D629" s="50">
        <f>INDEX('Atual 2021 1'!H$5:H$857,MATCH($A629,('Atual 2021 1'!$Z$5:$Z$857),0))</f>
        <v>320</v>
      </c>
      <c r="E629" s="54">
        <f>INDEX('Antigo 2020 2'!H$5:H$857,MATCH($A629,('Atual 2021 1'!$Z$5:$Z$857),0))</f>
        <v>320</v>
      </c>
      <c r="F629" s="50">
        <f>INDEX('Atual 2021 1'!I$5:I$857,MATCH($A629,('Atual 2021 1'!$Z$5:$Z$857),0))</f>
        <v>20</v>
      </c>
      <c r="G629" s="54">
        <f>INDEX('Antigo 2020 2'!I$5:I$857,MATCH($A629,('Atual 2021 1'!$Z$5:$Z$857),0))</f>
        <v>27</v>
      </c>
      <c r="H629" s="50">
        <f>INDEX('Atual 2021 1'!J$5:J$857,MATCH($A629,('Atual 2021 1'!$Z$5:$Z$857),0))</f>
        <v>0</v>
      </c>
      <c r="I629" s="54">
        <f>INDEX('Antigo 2020 2'!J$5:J$857,MATCH($A629,('Atual 2021 1'!$Z$5:$Z$857),0))</f>
        <v>0</v>
      </c>
      <c r="J629" s="50">
        <f>INDEX('Atual 2021 1'!K$5:K$857,MATCH($A629,('Atual 2021 1'!$Z$5:$Z$857),0))</f>
        <v>0</v>
      </c>
      <c r="K629" s="54">
        <f>INDEX('Antigo 2020 2'!K$5:K$857,MATCH($A629,('Atual 2021 1'!$Z$5:$Z$857),0))</f>
        <v>0</v>
      </c>
      <c r="L629" s="50">
        <f>INDEX('Atual 2021 1'!L$5:L$857,MATCH($A629,('Atual 2021 1'!$Z$5:$Z$857),0))</f>
        <v>0</v>
      </c>
      <c r="M629" s="54">
        <f>INDEX('Antigo 2020 2'!L$5:L$857,MATCH($A629,('Atual 2021 1'!$Z$5:$Z$857),0))</f>
        <v>0</v>
      </c>
      <c r="N629" s="50">
        <f>INDEX('Atual 2021 1'!M$5:M$857,MATCH($A629,('Atual 2021 1'!$Z$5:$Z$857),0))</f>
        <v>0</v>
      </c>
      <c r="O629" s="54">
        <f>INDEX('Antigo 2020 2'!M$5:M$857,MATCH($A629,('Atual 2021 1'!$Z$5:$Z$857),0))</f>
        <v>0</v>
      </c>
      <c r="P629" s="50">
        <f>INDEX('Atual 2021 1'!N$5:N$857,MATCH($A629,('Atual 2021 1'!$Z$5:$Z$857),0))</f>
        <v>0</v>
      </c>
      <c r="Q629" s="54">
        <f>INDEX('Antigo 2020 2'!N$5:N$857,MATCH($A629,('Atual 2021 1'!$Z$5:$Z$857),0))</f>
        <v>0</v>
      </c>
      <c r="R629" s="50" t="str">
        <f>INDEX('Atual 2021 1'!O$5:O$857,MATCH($A629,('Atual 2021 1'!$Z$5:$Z$857),0))</f>
        <v>Não</v>
      </c>
      <c r="S629" s="54" t="str">
        <f>INDEX('Antigo 2020 2'!O$5:O$857,MATCH($A629,('Atual 2021 1'!$Z$5:$Z$857),0))</f>
        <v>Não</v>
      </c>
      <c r="T629" s="53" t="e">
        <f>INDEX('Atual 2021 1'!P$5:P$857,MATCH($A629,('Atual 2021 1'!$Z$5:$Z$857),0))</f>
        <v>#DIV/0!</v>
      </c>
      <c r="U629" s="55">
        <f>INDEX('Antigo 2020 2'!P$5:P$857,MATCH($A629,('Atual 2021 1'!$Z$5:$Z$857),0))</f>
        <v>5.1479635129949393E-4</v>
      </c>
    </row>
    <row r="630" spans="1:21">
      <c r="A630" s="16">
        <v>627</v>
      </c>
      <c r="B630" s="51">
        <f>INDEX('Atual 2021 1'!X$5:X$857,MATCH($A630,('Atual 2021 1'!$Z$5:$Z$857),0))</f>
        <v>0</v>
      </c>
      <c r="C630" s="57" t="str">
        <f>INDEX('Atual 2021 1'!A$5:A$857,MATCH($A630,('Atual 2021 1'!$Z$5:$Z$857),0))</f>
        <v>Queluzito</v>
      </c>
      <c r="D630" s="50">
        <f>INDEX('Atual 2021 1'!H$5:H$857,MATCH($A630,('Atual 2021 1'!$Z$5:$Z$857),0))</f>
        <v>219</v>
      </c>
      <c r="E630" s="54">
        <f>INDEX('Antigo 2020 2'!H$5:H$857,MATCH($A630,('Atual 2021 1'!$Z$5:$Z$857),0))</f>
        <v>219</v>
      </c>
      <c r="F630" s="50">
        <f>INDEX('Atual 2021 1'!I$5:I$857,MATCH($A630,('Atual 2021 1'!$Z$5:$Z$857),0))</f>
        <v>110</v>
      </c>
      <c r="G630" s="54">
        <f>INDEX('Antigo 2020 2'!I$5:I$857,MATCH($A630,('Atual 2021 1'!$Z$5:$Z$857),0))</f>
        <v>194</v>
      </c>
      <c r="H630" s="50">
        <f>INDEX('Atual 2021 1'!J$5:J$857,MATCH($A630,('Atual 2021 1'!$Z$5:$Z$857),0))</f>
        <v>0</v>
      </c>
      <c r="I630" s="54">
        <f>INDEX('Antigo 2020 2'!J$5:J$857,MATCH($A630,('Atual 2021 1'!$Z$5:$Z$857),0))</f>
        <v>0</v>
      </c>
      <c r="J630" s="50">
        <f>INDEX('Atual 2021 1'!K$5:K$857,MATCH($A630,('Atual 2021 1'!$Z$5:$Z$857),0))</f>
        <v>78</v>
      </c>
      <c r="K630" s="54">
        <f>INDEX('Antigo 2020 2'!K$5:K$857,MATCH($A630,('Atual 2021 1'!$Z$5:$Z$857),0))</f>
        <v>103</v>
      </c>
      <c r="L630" s="50">
        <f>INDEX('Atual 2021 1'!L$5:L$857,MATCH($A630,('Atual 2021 1'!$Z$5:$Z$857),0))</f>
        <v>26</v>
      </c>
      <c r="M630" s="54">
        <f>INDEX('Antigo 2020 2'!L$5:L$857,MATCH($A630,('Atual 2021 1'!$Z$5:$Z$857),0))</f>
        <v>35</v>
      </c>
      <c r="N630" s="50">
        <f>INDEX('Atual 2021 1'!M$5:M$857,MATCH($A630,('Atual 2021 1'!$Z$5:$Z$857),0))</f>
        <v>45</v>
      </c>
      <c r="O630" s="54">
        <f>INDEX('Antigo 2020 2'!M$5:M$857,MATCH($A630,('Atual 2021 1'!$Z$5:$Z$857),0))</f>
        <v>25</v>
      </c>
      <c r="P630" s="50">
        <f>INDEX('Atual 2021 1'!N$5:N$857,MATCH($A630,('Atual 2021 1'!$Z$5:$Z$857),0))</f>
        <v>12</v>
      </c>
      <c r="Q630" s="54">
        <f>INDEX('Antigo 2020 2'!N$5:N$857,MATCH($A630,('Atual 2021 1'!$Z$5:$Z$857),0))</f>
        <v>15</v>
      </c>
      <c r="R630" s="50" t="str">
        <f>INDEX('Atual 2021 1'!O$5:O$857,MATCH($A630,('Atual 2021 1'!$Z$5:$Z$857),0))</f>
        <v>Não</v>
      </c>
      <c r="S630" s="54" t="str">
        <f>INDEX('Antigo 2020 2'!O$5:O$857,MATCH($A630,('Atual 2021 1'!$Z$5:$Z$857),0))</f>
        <v>Não</v>
      </c>
      <c r="T630" s="53" t="e">
        <f>INDEX('Atual 2021 1'!P$5:P$857,MATCH($A630,('Atual 2021 1'!$Z$5:$Z$857),0))</f>
        <v>#DIV/0!</v>
      </c>
      <c r="U630" s="55">
        <f>INDEX('Antigo 2020 2'!P$5:P$857,MATCH($A630,('Atual 2021 1'!$Z$5:$Z$857),0))</f>
        <v>1.8979525224596748E-4</v>
      </c>
    </row>
    <row r="631" spans="1:21">
      <c r="A631" s="16">
        <v>628</v>
      </c>
      <c r="B631" s="51">
        <f>INDEX('Atual 2021 1'!X$5:X$857,MATCH($A631,('Atual 2021 1'!$Z$5:$Z$857),0))</f>
        <v>0</v>
      </c>
      <c r="C631" s="57" t="str">
        <f>INDEX('Atual 2021 1'!A$5:A$857,MATCH($A631,('Atual 2021 1'!$Z$5:$Z$857),0))</f>
        <v>Raposos</v>
      </c>
      <c r="D631" s="50">
        <f>INDEX('Atual 2021 1'!H$5:H$857,MATCH($A631,('Atual 2021 1'!$Z$5:$Z$857),0))</f>
        <v>220</v>
      </c>
      <c r="E631" s="54">
        <f>INDEX('Antigo 2020 2'!H$5:H$857,MATCH($A631,('Atual 2021 1'!$Z$5:$Z$857),0))</f>
        <v>220</v>
      </c>
      <c r="F631" s="50">
        <f>INDEX('Atual 2021 1'!I$5:I$857,MATCH($A631,('Atual 2021 1'!$Z$5:$Z$857),0))</f>
        <v>0</v>
      </c>
      <c r="G631" s="54" t="str">
        <f>INDEX('Antigo 2020 2'!I$5:I$857,MATCH($A631,('Atual 2021 1'!$Z$5:$Z$857),0))</f>
        <v/>
      </c>
      <c r="H631" s="50">
        <f>INDEX('Atual 2021 1'!J$5:J$857,MATCH($A631,('Atual 2021 1'!$Z$5:$Z$857),0))</f>
        <v>0</v>
      </c>
      <c r="I631" s="54">
        <f>INDEX('Antigo 2020 2'!J$5:J$857,MATCH($A631,('Atual 2021 1'!$Z$5:$Z$857),0))</f>
        <v>0</v>
      </c>
      <c r="J631" s="50">
        <f>INDEX('Atual 2021 1'!K$5:K$857,MATCH($A631,('Atual 2021 1'!$Z$5:$Z$857),0))</f>
        <v>0</v>
      </c>
      <c r="K631" s="54">
        <f>INDEX('Antigo 2020 2'!K$5:K$857,MATCH($A631,('Atual 2021 1'!$Z$5:$Z$857),0))</f>
        <v>0</v>
      </c>
      <c r="L631" s="50">
        <f>INDEX('Atual 2021 1'!L$5:L$857,MATCH($A631,('Atual 2021 1'!$Z$5:$Z$857),0))</f>
        <v>0</v>
      </c>
      <c r="M631" s="54">
        <f>INDEX('Antigo 2020 2'!L$5:L$857,MATCH($A631,('Atual 2021 1'!$Z$5:$Z$857),0))</f>
        <v>0</v>
      </c>
      <c r="N631" s="50">
        <f>INDEX('Atual 2021 1'!M$5:M$857,MATCH($A631,('Atual 2021 1'!$Z$5:$Z$857),0))</f>
        <v>0</v>
      </c>
      <c r="O631" s="54">
        <f>INDEX('Antigo 2020 2'!M$5:M$857,MATCH($A631,('Atual 2021 1'!$Z$5:$Z$857),0))</f>
        <v>0</v>
      </c>
      <c r="P631" s="50">
        <f>INDEX('Atual 2021 1'!N$5:N$857,MATCH($A631,('Atual 2021 1'!$Z$5:$Z$857),0))</f>
        <v>0</v>
      </c>
      <c r="Q631" s="54">
        <f>INDEX('Antigo 2020 2'!N$5:N$857,MATCH($A631,('Atual 2021 1'!$Z$5:$Z$857),0))</f>
        <v>0</v>
      </c>
      <c r="R631" s="50" t="str">
        <f>INDEX('Atual 2021 1'!O$5:O$857,MATCH($A631,('Atual 2021 1'!$Z$5:$Z$857),0))</f>
        <v>Não</v>
      </c>
      <c r="S631" s="54" t="str">
        <f>INDEX('Antigo 2020 2'!O$5:O$857,MATCH($A631,('Atual 2021 1'!$Z$5:$Z$857),0))</f>
        <v>Não</v>
      </c>
      <c r="T631" s="53" t="e">
        <f>INDEX('Atual 2021 1'!P$5:P$857,MATCH($A631,('Atual 2021 1'!$Z$5:$Z$857),0))</f>
        <v>#DIV/0!</v>
      </c>
      <c r="U631" s="55">
        <f>INDEX('Antigo 2020 2'!P$5:P$857,MATCH($A631,('Atual 2021 1'!$Z$5:$Z$857),0))</f>
        <v>6.8073250967775475E-5</v>
      </c>
    </row>
    <row r="632" spans="1:21">
      <c r="A632" s="16">
        <v>629</v>
      </c>
      <c r="B632" s="51">
        <f>INDEX('Atual 2021 1'!X$5:X$857,MATCH($A632,('Atual 2021 1'!$Z$5:$Z$857),0))</f>
        <v>0</v>
      </c>
      <c r="C632" s="57" t="str">
        <f>INDEX('Atual 2021 1'!A$5:A$857,MATCH($A632,('Atual 2021 1'!$Z$5:$Z$857),0))</f>
        <v>Raul Soares</v>
      </c>
      <c r="D632" s="50">
        <f>INDEX('Atual 2021 1'!H$5:H$857,MATCH($A632,('Atual 2021 1'!$Z$5:$Z$857),0))</f>
        <v>1789</v>
      </c>
      <c r="E632" s="54">
        <f>INDEX('Antigo 2020 2'!H$5:H$857,MATCH($A632,('Atual 2021 1'!$Z$5:$Z$857),0))</f>
        <v>1789</v>
      </c>
      <c r="F632" s="50">
        <f>INDEX('Atual 2021 1'!I$5:I$857,MATCH($A632,('Atual 2021 1'!$Z$5:$Z$857),0))</f>
        <v>389</v>
      </c>
      <c r="G632" s="54">
        <f>INDEX('Antigo 2020 2'!I$5:I$857,MATCH($A632,('Atual 2021 1'!$Z$5:$Z$857),0))</f>
        <v>715</v>
      </c>
      <c r="H632" s="50">
        <f>INDEX('Atual 2021 1'!J$5:J$857,MATCH($A632,('Atual 2021 1'!$Z$5:$Z$857),0))</f>
        <v>0</v>
      </c>
      <c r="I632" s="54">
        <f>INDEX('Antigo 2020 2'!J$5:J$857,MATCH($A632,('Atual 2021 1'!$Z$5:$Z$857),0))</f>
        <v>0</v>
      </c>
      <c r="J632" s="50">
        <f>INDEX('Atual 2021 1'!K$5:K$857,MATCH($A632,('Atual 2021 1'!$Z$5:$Z$857),0))</f>
        <v>150</v>
      </c>
      <c r="K632" s="54">
        <f>INDEX('Antigo 2020 2'!K$5:K$857,MATCH($A632,('Atual 2021 1'!$Z$5:$Z$857),0))</f>
        <v>0</v>
      </c>
      <c r="L632" s="50">
        <f>INDEX('Atual 2021 1'!L$5:L$857,MATCH($A632,('Atual 2021 1'!$Z$5:$Z$857),0))</f>
        <v>0</v>
      </c>
      <c r="M632" s="54">
        <f>INDEX('Antigo 2020 2'!L$5:L$857,MATCH($A632,('Atual 2021 1'!$Z$5:$Z$857),0))</f>
        <v>0</v>
      </c>
      <c r="N632" s="50">
        <f>INDEX('Atual 2021 1'!M$5:M$857,MATCH($A632,('Atual 2021 1'!$Z$5:$Z$857),0))</f>
        <v>0</v>
      </c>
      <c r="O632" s="54">
        <f>INDEX('Antigo 2020 2'!M$5:M$857,MATCH($A632,('Atual 2021 1'!$Z$5:$Z$857),0))</f>
        <v>0</v>
      </c>
      <c r="P632" s="50">
        <f>INDEX('Atual 2021 1'!N$5:N$857,MATCH($A632,('Atual 2021 1'!$Z$5:$Z$857),0))</f>
        <v>15</v>
      </c>
      <c r="Q632" s="54">
        <f>INDEX('Antigo 2020 2'!N$5:N$857,MATCH($A632,('Atual 2021 1'!$Z$5:$Z$857),0))</f>
        <v>15</v>
      </c>
      <c r="R632" s="50" t="str">
        <f>INDEX('Atual 2021 1'!O$5:O$857,MATCH($A632,('Atual 2021 1'!$Z$5:$Z$857),0))</f>
        <v>Não</v>
      </c>
      <c r="S632" s="54" t="str">
        <f>INDEX('Antigo 2020 2'!O$5:O$857,MATCH($A632,('Atual 2021 1'!$Z$5:$Z$857),0))</f>
        <v>Não</v>
      </c>
      <c r="T632" s="53" t="e">
        <f>INDEX('Atual 2021 1'!P$5:P$857,MATCH($A632,('Atual 2021 1'!$Z$5:$Z$857),0))</f>
        <v>#DIV/0!</v>
      </c>
      <c r="U632" s="55">
        <f>INDEX('Antigo 2020 2'!P$5:P$857,MATCH($A632,('Atual 2021 1'!$Z$5:$Z$857),0))</f>
        <v>1.4531192260192859E-3</v>
      </c>
    </row>
    <row r="633" spans="1:21">
      <c r="A633" s="16">
        <v>630</v>
      </c>
      <c r="B633" s="51">
        <f>INDEX('Atual 2021 1'!X$5:X$857,MATCH($A633,('Atual 2021 1'!$Z$5:$Z$857),0))</f>
        <v>0</v>
      </c>
      <c r="C633" s="57" t="str">
        <f>INDEX('Atual 2021 1'!A$5:A$857,MATCH($A633,('Atual 2021 1'!$Z$5:$Z$857),0))</f>
        <v>Recreio</v>
      </c>
      <c r="D633" s="50">
        <f>INDEX('Atual 2021 1'!H$5:H$857,MATCH($A633,('Atual 2021 1'!$Z$5:$Z$857),0))</f>
        <v>487</v>
      </c>
      <c r="E633" s="54">
        <f>INDEX('Antigo 2020 2'!H$5:H$857,MATCH($A633,('Atual 2021 1'!$Z$5:$Z$857),0))</f>
        <v>400</v>
      </c>
      <c r="F633" s="50">
        <f>INDEX('Atual 2021 1'!I$5:I$857,MATCH($A633,('Atual 2021 1'!$Z$5:$Z$857),0))</f>
        <v>74</v>
      </c>
      <c r="G633" s="54">
        <f>INDEX('Antigo 2020 2'!I$5:I$857,MATCH($A633,('Atual 2021 1'!$Z$5:$Z$857),0))</f>
        <v>156</v>
      </c>
      <c r="H633" s="50">
        <f>INDEX('Atual 2021 1'!J$5:J$857,MATCH($A633,('Atual 2021 1'!$Z$5:$Z$857),0))</f>
        <v>0</v>
      </c>
      <c r="I633" s="54">
        <f>INDEX('Antigo 2020 2'!J$5:J$857,MATCH($A633,('Atual 2021 1'!$Z$5:$Z$857),0))</f>
        <v>1</v>
      </c>
      <c r="J633" s="50">
        <f>INDEX('Atual 2021 1'!K$5:K$857,MATCH($A633,('Atual 2021 1'!$Z$5:$Z$857),0))</f>
        <v>2</v>
      </c>
      <c r="K633" s="54">
        <f>INDEX('Antigo 2020 2'!K$5:K$857,MATCH($A633,('Atual 2021 1'!$Z$5:$Z$857),0))</f>
        <v>0</v>
      </c>
      <c r="L633" s="50">
        <f>INDEX('Atual 2021 1'!L$5:L$857,MATCH($A633,('Atual 2021 1'!$Z$5:$Z$857),0))</f>
        <v>0</v>
      </c>
      <c r="M633" s="54">
        <f>INDEX('Antigo 2020 2'!L$5:L$857,MATCH($A633,('Atual 2021 1'!$Z$5:$Z$857),0))</f>
        <v>0</v>
      </c>
      <c r="N633" s="50">
        <f>INDEX('Atual 2021 1'!M$5:M$857,MATCH($A633,('Atual 2021 1'!$Z$5:$Z$857),0))</f>
        <v>0</v>
      </c>
      <c r="O633" s="54">
        <f>INDEX('Antigo 2020 2'!M$5:M$857,MATCH($A633,('Atual 2021 1'!$Z$5:$Z$857),0))</f>
        <v>0</v>
      </c>
      <c r="P633" s="50">
        <f>INDEX('Atual 2021 1'!N$5:N$857,MATCH($A633,('Atual 2021 1'!$Z$5:$Z$857),0))</f>
        <v>7</v>
      </c>
      <c r="Q633" s="54">
        <f>INDEX('Antigo 2020 2'!N$5:N$857,MATCH($A633,('Atual 2021 1'!$Z$5:$Z$857),0))</f>
        <v>12</v>
      </c>
      <c r="R633" s="50" t="str">
        <f>INDEX('Atual 2021 1'!O$5:O$857,MATCH($A633,('Atual 2021 1'!$Z$5:$Z$857),0))</f>
        <v>Não</v>
      </c>
      <c r="S633" s="54" t="str">
        <f>INDEX('Antigo 2020 2'!O$5:O$857,MATCH($A633,('Atual 2021 1'!$Z$5:$Z$857),0))</f>
        <v>Não</v>
      </c>
      <c r="T633" s="53" t="e">
        <f>INDEX('Atual 2021 1'!P$5:P$857,MATCH($A633,('Atual 2021 1'!$Z$5:$Z$857),0))</f>
        <v>#DIV/0!</v>
      </c>
      <c r="U633" s="55">
        <f>INDEX('Antigo 2020 2'!P$5:P$857,MATCH($A633,('Atual 2021 1'!$Z$5:$Z$857),0))</f>
        <v>3.6006089995416473E-4</v>
      </c>
    </row>
    <row r="634" spans="1:21">
      <c r="A634" s="16">
        <v>631</v>
      </c>
      <c r="B634" s="51">
        <f>INDEX('Atual 2021 1'!X$5:X$857,MATCH($A634,('Atual 2021 1'!$Z$5:$Z$857),0))</f>
        <v>0</v>
      </c>
      <c r="C634" s="57" t="str">
        <f>INDEX('Atual 2021 1'!A$5:A$857,MATCH($A634,('Atual 2021 1'!$Z$5:$Z$857),0))</f>
        <v>Reduto</v>
      </c>
      <c r="D634" s="50">
        <f>INDEX('Atual 2021 1'!H$5:H$857,MATCH($A634,('Atual 2021 1'!$Z$5:$Z$857),0))</f>
        <v>1100</v>
      </c>
      <c r="E634" s="54">
        <f>INDEX('Antigo 2020 2'!H$5:H$857,MATCH($A634,('Atual 2021 1'!$Z$5:$Z$857),0))</f>
        <v>380</v>
      </c>
      <c r="F634" s="50">
        <f>INDEX('Atual 2021 1'!I$5:I$857,MATCH($A634,('Atual 2021 1'!$Z$5:$Z$857),0))</f>
        <v>107</v>
      </c>
      <c r="G634" s="54">
        <f>INDEX('Antigo 2020 2'!I$5:I$857,MATCH($A634,('Atual 2021 1'!$Z$5:$Z$857),0))</f>
        <v>299</v>
      </c>
      <c r="H634" s="50">
        <f>INDEX('Atual 2021 1'!J$5:J$857,MATCH($A634,('Atual 2021 1'!$Z$5:$Z$857),0))</f>
        <v>0</v>
      </c>
      <c r="I634" s="54">
        <f>INDEX('Antigo 2020 2'!J$5:J$857,MATCH($A634,('Atual 2021 1'!$Z$5:$Z$857),0))</f>
        <v>0</v>
      </c>
      <c r="J634" s="50">
        <f>INDEX('Atual 2021 1'!K$5:K$857,MATCH($A634,('Atual 2021 1'!$Z$5:$Z$857),0))</f>
        <v>0</v>
      </c>
      <c r="K634" s="54">
        <f>INDEX('Antigo 2020 2'!K$5:K$857,MATCH($A634,('Atual 2021 1'!$Z$5:$Z$857),0))</f>
        <v>0</v>
      </c>
      <c r="L634" s="50">
        <f>INDEX('Atual 2021 1'!L$5:L$857,MATCH($A634,('Atual 2021 1'!$Z$5:$Z$857),0))</f>
        <v>0</v>
      </c>
      <c r="M634" s="54">
        <f>INDEX('Antigo 2020 2'!L$5:L$857,MATCH($A634,('Atual 2021 1'!$Z$5:$Z$857),0))</f>
        <v>0</v>
      </c>
      <c r="N634" s="50">
        <f>INDEX('Atual 2021 1'!M$5:M$857,MATCH($A634,('Atual 2021 1'!$Z$5:$Z$857),0))</f>
        <v>0</v>
      </c>
      <c r="O634" s="54">
        <f>INDEX('Antigo 2020 2'!M$5:M$857,MATCH($A634,('Atual 2021 1'!$Z$5:$Z$857),0))</f>
        <v>0</v>
      </c>
      <c r="P634" s="50">
        <f>INDEX('Atual 2021 1'!N$5:N$857,MATCH($A634,('Atual 2021 1'!$Z$5:$Z$857),0))</f>
        <v>0</v>
      </c>
      <c r="Q634" s="54">
        <f>INDEX('Antigo 2020 2'!N$5:N$857,MATCH($A634,('Atual 2021 1'!$Z$5:$Z$857),0))</f>
        <v>0</v>
      </c>
      <c r="R634" s="50" t="str">
        <f>INDEX('Atual 2021 1'!O$5:O$857,MATCH($A634,('Atual 2021 1'!$Z$5:$Z$857),0))</f>
        <v>Não</v>
      </c>
      <c r="S634" s="54" t="str">
        <f>INDEX('Antigo 2020 2'!O$5:O$857,MATCH($A634,('Atual 2021 1'!$Z$5:$Z$857),0))</f>
        <v>Não</v>
      </c>
      <c r="T634" s="53" t="e">
        <f>INDEX('Atual 2021 1'!P$5:P$857,MATCH($A634,('Atual 2021 1'!$Z$5:$Z$857),0))</f>
        <v>#DIV/0!</v>
      </c>
      <c r="U634" s="55">
        <f>INDEX('Antigo 2020 2'!P$5:P$857,MATCH($A634,('Atual 2021 1'!$Z$5:$Z$857),0))</f>
        <v>3.185915608099071E-4</v>
      </c>
    </row>
    <row r="635" spans="1:21">
      <c r="A635" s="16">
        <v>632</v>
      </c>
      <c r="B635" s="51">
        <f>INDEX('Atual 2021 1'!X$5:X$857,MATCH($A635,('Atual 2021 1'!$Z$5:$Z$857),0))</f>
        <v>0</v>
      </c>
      <c r="C635" s="57" t="str">
        <f>INDEX('Atual 2021 1'!A$5:A$857,MATCH($A635,('Atual 2021 1'!$Z$5:$Z$857),0))</f>
        <v>Resende Costa</v>
      </c>
      <c r="D635" s="50">
        <f>INDEX('Atual 2021 1'!H$5:H$857,MATCH($A635,('Atual 2021 1'!$Z$5:$Z$857),0))</f>
        <v>800</v>
      </c>
      <c r="E635" s="54">
        <f>INDEX('Antigo 2020 2'!H$5:H$857,MATCH($A635,('Atual 2021 1'!$Z$5:$Z$857),0))</f>
        <v>800</v>
      </c>
      <c r="F635" s="50">
        <f>INDEX('Atual 2021 1'!I$5:I$857,MATCH($A635,('Atual 2021 1'!$Z$5:$Z$857),0))</f>
        <v>160</v>
      </c>
      <c r="G635" s="54">
        <f>INDEX('Antigo 2020 2'!I$5:I$857,MATCH($A635,('Atual 2021 1'!$Z$5:$Z$857),0))</f>
        <v>289</v>
      </c>
      <c r="H635" s="50">
        <f>INDEX('Atual 2021 1'!J$5:J$857,MATCH($A635,('Atual 2021 1'!$Z$5:$Z$857),0))</f>
        <v>0</v>
      </c>
      <c r="I635" s="54">
        <f>INDEX('Antigo 2020 2'!J$5:J$857,MATCH($A635,('Atual 2021 1'!$Z$5:$Z$857),0))</f>
        <v>0</v>
      </c>
      <c r="J635" s="50">
        <f>INDEX('Atual 2021 1'!K$5:K$857,MATCH($A635,('Atual 2021 1'!$Z$5:$Z$857),0))</f>
        <v>30</v>
      </c>
      <c r="K635" s="54">
        <f>INDEX('Antigo 2020 2'!K$5:K$857,MATCH($A635,('Atual 2021 1'!$Z$5:$Z$857),0))</f>
        <v>80</v>
      </c>
      <c r="L635" s="50">
        <f>INDEX('Atual 2021 1'!L$5:L$857,MATCH($A635,('Atual 2021 1'!$Z$5:$Z$857),0))</f>
        <v>10</v>
      </c>
      <c r="M635" s="54">
        <f>INDEX('Antigo 2020 2'!L$5:L$857,MATCH($A635,('Atual 2021 1'!$Z$5:$Z$857),0))</f>
        <v>40</v>
      </c>
      <c r="N635" s="50">
        <f>INDEX('Atual 2021 1'!M$5:M$857,MATCH($A635,('Atual 2021 1'!$Z$5:$Z$857),0))</f>
        <v>0</v>
      </c>
      <c r="O635" s="54">
        <f>INDEX('Antigo 2020 2'!M$5:M$857,MATCH($A635,('Atual 2021 1'!$Z$5:$Z$857),0))</f>
        <v>48</v>
      </c>
      <c r="P635" s="50">
        <f>INDEX('Atual 2021 1'!N$5:N$857,MATCH($A635,('Atual 2021 1'!$Z$5:$Z$857),0))</f>
        <v>0</v>
      </c>
      <c r="Q635" s="54">
        <f>INDEX('Antigo 2020 2'!N$5:N$857,MATCH($A635,('Atual 2021 1'!$Z$5:$Z$857),0))</f>
        <v>12</v>
      </c>
      <c r="R635" s="50" t="str">
        <f>INDEX('Atual 2021 1'!O$5:O$857,MATCH($A635,('Atual 2021 1'!$Z$5:$Z$857),0))</f>
        <v>Sim</v>
      </c>
      <c r="S635" s="54" t="str">
        <f>INDEX('Antigo 2020 2'!O$5:O$857,MATCH($A635,('Atual 2021 1'!$Z$5:$Z$857),0))</f>
        <v>Sim</v>
      </c>
      <c r="T635" s="53" t="e">
        <f>INDEX('Atual 2021 1'!P$5:P$857,MATCH($A635,('Atual 2021 1'!$Z$5:$Z$857),0))</f>
        <v>#DIV/0!</v>
      </c>
      <c r="U635" s="55">
        <f>INDEX('Antigo 2020 2'!P$5:P$857,MATCH($A635,('Atual 2021 1'!$Z$5:$Z$857),0))</f>
        <v>8.9739284156802133E-4</v>
      </c>
    </row>
    <row r="636" spans="1:21">
      <c r="A636" s="16">
        <v>633</v>
      </c>
      <c r="B636" s="51">
        <f>INDEX('Atual 2021 1'!X$5:X$857,MATCH($A636,('Atual 2021 1'!$Z$5:$Z$857),0))</f>
        <v>0</v>
      </c>
      <c r="C636" s="57" t="str">
        <f>INDEX('Atual 2021 1'!A$5:A$857,MATCH($A636,('Atual 2021 1'!$Z$5:$Z$857),0))</f>
        <v>Resplendor</v>
      </c>
      <c r="D636" s="50">
        <f>INDEX('Atual 2021 1'!H$5:H$857,MATCH($A636,('Atual 2021 1'!$Z$5:$Z$857),0))</f>
        <v>980</v>
      </c>
      <c r="E636" s="54">
        <f>INDEX('Antigo 2020 2'!H$5:H$857,MATCH($A636,('Atual 2021 1'!$Z$5:$Z$857),0))</f>
        <v>980</v>
      </c>
      <c r="F636" s="50">
        <f>INDEX('Atual 2021 1'!I$5:I$857,MATCH($A636,('Atual 2021 1'!$Z$5:$Z$857),0))</f>
        <v>197</v>
      </c>
      <c r="G636" s="54">
        <f>INDEX('Antigo 2020 2'!I$5:I$857,MATCH($A636,('Atual 2021 1'!$Z$5:$Z$857),0))</f>
        <v>470</v>
      </c>
      <c r="H636" s="50">
        <f>INDEX('Atual 2021 1'!J$5:J$857,MATCH($A636,('Atual 2021 1'!$Z$5:$Z$857),0))</f>
        <v>0</v>
      </c>
      <c r="I636" s="54">
        <f>INDEX('Antigo 2020 2'!J$5:J$857,MATCH($A636,('Atual 2021 1'!$Z$5:$Z$857),0))</f>
        <v>0</v>
      </c>
      <c r="J636" s="50">
        <f>INDEX('Atual 2021 1'!K$5:K$857,MATCH($A636,('Atual 2021 1'!$Z$5:$Z$857),0))</f>
        <v>236</v>
      </c>
      <c r="K636" s="54">
        <f>INDEX('Antigo 2020 2'!K$5:K$857,MATCH($A636,('Atual 2021 1'!$Z$5:$Z$857),0))</f>
        <v>260</v>
      </c>
      <c r="L636" s="50">
        <f>INDEX('Atual 2021 1'!L$5:L$857,MATCH($A636,('Atual 2021 1'!$Z$5:$Z$857),0))</f>
        <v>0</v>
      </c>
      <c r="M636" s="54">
        <f>INDEX('Antigo 2020 2'!L$5:L$857,MATCH($A636,('Atual 2021 1'!$Z$5:$Z$857),0))</f>
        <v>0</v>
      </c>
      <c r="N636" s="50">
        <f>INDEX('Atual 2021 1'!M$5:M$857,MATCH($A636,('Atual 2021 1'!$Z$5:$Z$857),0))</f>
        <v>0</v>
      </c>
      <c r="O636" s="54">
        <f>INDEX('Antigo 2020 2'!M$5:M$857,MATCH($A636,('Atual 2021 1'!$Z$5:$Z$857),0))</f>
        <v>0</v>
      </c>
      <c r="P636" s="50">
        <f>INDEX('Atual 2021 1'!N$5:N$857,MATCH($A636,('Atual 2021 1'!$Z$5:$Z$857),0))</f>
        <v>32</v>
      </c>
      <c r="Q636" s="54">
        <f>INDEX('Antigo 2020 2'!N$5:N$857,MATCH($A636,('Atual 2021 1'!$Z$5:$Z$857),0))</f>
        <v>32</v>
      </c>
      <c r="R636" s="50" t="str">
        <f>INDEX('Atual 2021 1'!O$5:O$857,MATCH($A636,('Atual 2021 1'!$Z$5:$Z$857),0))</f>
        <v>Sim</v>
      </c>
      <c r="S636" s="54" t="str">
        <f>INDEX('Antigo 2020 2'!O$5:O$857,MATCH($A636,('Atual 2021 1'!$Z$5:$Z$857),0))</f>
        <v>Sim</v>
      </c>
      <c r="T636" s="53" t="e">
        <f>INDEX('Atual 2021 1'!P$5:P$857,MATCH($A636,('Atual 2021 1'!$Z$5:$Z$857),0))</f>
        <v>#DIV/0!</v>
      </c>
      <c r="U636" s="55">
        <f>INDEX('Antigo 2020 2'!P$5:P$857,MATCH($A636,('Atual 2021 1'!$Z$5:$Z$857),0))</f>
        <v>1.6647154438575644E-3</v>
      </c>
    </row>
    <row r="637" spans="1:21">
      <c r="A637" s="16">
        <v>634</v>
      </c>
      <c r="B637" s="51">
        <f>INDEX('Atual 2021 1'!X$5:X$857,MATCH($A637,('Atual 2021 1'!$Z$5:$Z$857),0))</f>
        <v>0</v>
      </c>
      <c r="C637" s="57" t="str">
        <f>INDEX('Atual 2021 1'!A$5:A$857,MATCH($A637,('Atual 2021 1'!$Z$5:$Z$857),0))</f>
        <v>Ressaquinha</v>
      </c>
      <c r="D637" s="50">
        <f>INDEX('Atual 2021 1'!H$5:H$857,MATCH($A637,('Atual 2021 1'!$Z$5:$Z$857),0))</f>
        <v>500</v>
      </c>
      <c r="E637" s="54">
        <f>INDEX('Antigo 2020 2'!H$5:H$857,MATCH($A637,('Atual 2021 1'!$Z$5:$Z$857),0))</f>
        <v>500</v>
      </c>
      <c r="F637" s="50">
        <f>INDEX('Atual 2021 1'!I$5:I$857,MATCH($A637,('Atual 2021 1'!$Z$5:$Z$857),0))</f>
        <v>101</v>
      </c>
      <c r="G637" s="54">
        <f>INDEX('Antigo 2020 2'!I$5:I$857,MATCH($A637,('Atual 2021 1'!$Z$5:$Z$857),0))</f>
        <v>162</v>
      </c>
      <c r="H637" s="50">
        <f>INDEX('Atual 2021 1'!J$5:J$857,MATCH($A637,('Atual 2021 1'!$Z$5:$Z$857),0))</f>
        <v>98</v>
      </c>
      <c r="I637" s="54">
        <f>INDEX('Antigo 2020 2'!J$5:J$857,MATCH($A637,('Atual 2021 1'!$Z$5:$Z$857),0))</f>
        <v>82</v>
      </c>
      <c r="J637" s="50">
        <f>INDEX('Atual 2021 1'!K$5:K$857,MATCH($A637,('Atual 2021 1'!$Z$5:$Z$857),0))</f>
        <v>43</v>
      </c>
      <c r="K637" s="54">
        <f>INDEX('Antigo 2020 2'!K$5:K$857,MATCH($A637,('Atual 2021 1'!$Z$5:$Z$857),0))</f>
        <v>49</v>
      </c>
      <c r="L637" s="50">
        <f>INDEX('Atual 2021 1'!L$5:L$857,MATCH($A637,('Atual 2021 1'!$Z$5:$Z$857),0))</f>
        <v>0</v>
      </c>
      <c r="M637" s="54">
        <f>INDEX('Antigo 2020 2'!L$5:L$857,MATCH($A637,('Atual 2021 1'!$Z$5:$Z$857),0))</f>
        <v>0</v>
      </c>
      <c r="N637" s="50">
        <f>INDEX('Atual 2021 1'!M$5:M$857,MATCH($A637,('Atual 2021 1'!$Z$5:$Z$857),0))</f>
        <v>0</v>
      </c>
      <c r="O637" s="54">
        <f>INDEX('Antigo 2020 2'!M$5:M$857,MATCH($A637,('Atual 2021 1'!$Z$5:$Z$857),0))</f>
        <v>0</v>
      </c>
      <c r="P637" s="50">
        <f>INDEX('Atual 2021 1'!N$5:N$857,MATCH($A637,('Atual 2021 1'!$Z$5:$Z$857),0))</f>
        <v>12</v>
      </c>
      <c r="Q637" s="54">
        <f>INDEX('Antigo 2020 2'!N$5:N$857,MATCH($A637,('Atual 2021 1'!$Z$5:$Z$857),0))</f>
        <v>5</v>
      </c>
      <c r="R637" s="50" t="str">
        <f>INDEX('Atual 2021 1'!O$5:O$857,MATCH($A637,('Atual 2021 1'!$Z$5:$Z$857),0))</f>
        <v>Sim</v>
      </c>
      <c r="S637" s="54" t="str">
        <f>INDEX('Antigo 2020 2'!O$5:O$857,MATCH($A637,('Atual 2021 1'!$Z$5:$Z$857),0))</f>
        <v>Sim</v>
      </c>
      <c r="T637" s="53" t="e">
        <f>INDEX('Atual 2021 1'!P$5:P$857,MATCH($A637,('Atual 2021 1'!$Z$5:$Z$857),0))</f>
        <v>#DIV/0!</v>
      </c>
      <c r="U637" s="55">
        <f>INDEX('Antigo 2020 2'!P$5:P$857,MATCH($A637,('Atual 2021 1'!$Z$5:$Z$857),0))</f>
        <v>6.1033898812021996E-4</v>
      </c>
    </row>
    <row r="638" spans="1:21">
      <c r="A638" s="16">
        <v>635</v>
      </c>
      <c r="B638" s="51">
        <f>INDEX('Atual 2021 1'!X$5:X$857,MATCH($A638,('Atual 2021 1'!$Z$5:$Z$857),0))</f>
        <v>0</v>
      </c>
      <c r="C638" s="57" t="str">
        <f>INDEX('Atual 2021 1'!A$5:A$857,MATCH($A638,('Atual 2021 1'!$Z$5:$Z$857),0))</f>
        <v>Riachinho</v>
      </c>
      <c r="D638" s="50">
        <f>INDEX('Atual 2021 1'!H$5:H$857,MATCH($A638,('Atual 2021 1'!$Z$5:$Z$857),0))</f>
        <v>980</v>
      </c>
      <c r="E638" s="54">
        <f>INDEX('Antigo 2020 2'!H$5:H$857,MATCH($A638,('Atual 2021 1'!$Z$5:$Z$857),0))</f>
        <v>1300</v>
      </c>
      <c r="F638" s="50">
        <f>INDEX('Atual 2021 1'!I$5:I$857,MATCH($A638,('Atual 2021 1'!$Z$5:$Z$857),0))</f>
        <v>61</v>
      </c>
      <c r="G638" s="54">
        <f>INDEX('Antigo 2020 2'!I$5:I$857,MATCH($A638,('Atual 2021 1'!$Z$5:$Z$857),0))</f>
        <v>425</v>
      </c>
      <c r="H638" s="50">
        <f>INDEX('Atual 2021 1'!J$5:J$857,MATCH($A638,('Atual 2021 1'!$Z$5:$Z$857),0))</f>
        <v>0</v>
      </c>
      <c r="I638" s="54">
        <f>INDEX('Antigo 2020 2'!J$5:J$857,MATCH($A638,('Atual 2021 1'!$Z$5:$Z$857),0))</f>
        <v>0</v>
      </c>
      <c r="J638" s="50">
        <f>INDEX('Atual 2021 1'!K$5:K$857,MATCH($A638,('Atual 2021 1'!$Z$5:$Z$857),0))</f>
        <v>50</v>
      </c>
      <c r="K638" s="54">
        <f>INDEX('Antigo 2020 2'!K$5:K$857,MATCH($A638,('Atual 2021 1'!$Z$5:$Z$857),0))</f>
        <v>85</v>
      </c>
      <c r="L638" s="50">
        <f>INDEX('Atual 2021 1'!L$5:L$857,MATCH($A638,('Atual 2021 1'!$Z$5:$Z$857),0))</f>
        <v>0</v>
      </c>
      <c r="M638" s="54">
        <f>INDEX('Antigo 2020 2'!L$5:L$857,MATCH($A638,('Atual 2021 1'!$Z$5:$Z$857),0))</f>
        <v>0</v>
      </c>
      <c r="N638" s="50">
        <f>INDEX('Atual 2021 1'!M$5:M$857,MATCH($A638,('Atual 2021 1'!$Z$5:$Z$857),0))</f>
        <v>0</v>
      </c>
      <c r="O638" s="54">
        <f>INDEX('Antigo 2020 2'!M$5:M$857,MATCH($A638,('Atual 2021 1'!$Z$5:$Z$857),0))</f>
        <v>0</v>
      </c>
      <c r="P638" s="50">
        <f>INDEX('Atual 2021 1'!N$5:N$857,MATCH($A638,('Atual 2021 1'!$Z$5:$Z$857),0))</f>
        <v>20</v>
      </c>
      <c r="Q638" s="54">
        <f>INDEX('Antigo 2020 2'!N$5:N$857,MATCH($A638,('Atual 2021 1'!$Z$5:$Z$857),0))</f>
        <v>20</v>
      </c>
      <c r="R638" s="50" t="str">
        <f>INDEX('Atual 2021 1'!O$5:O$857,MATCH($A638,('Atual 2021 1'!$Z$5:$Z$857),0))</f>
        <v>Sim</v>
      </c>
      <c r="S638" s="54" t="str">
        <f>INDEX('Antigo 2020 2'!O$5:O$857,MATCH($A638,('Atual 2021 1'!$Z$5:$Z$857),0))</f>
        <v>Não</v>
      </c>
      <c r="T638" s="53" t="e">
        <f>INDEX('Atual 2021 1'!P$5:P$857,MATCH($A638,('Atual 2021 1'!$Z$5:$Z$857),0))</f>
        <v>#DIV/0!</v>
      </c>
      <c r="U638" s="55">
        <f>INDEX('Antigo 2020 2'!P$5:P$857,MATCH($A638,('Atual 2021 1'!$Z$5:$Z$857),0))</f>
        <v>1.7887925040948676E-3</v>
      </c>
    </row>
    <row r="639" spans="1:21">
      <c r="A639" s="16">
        <v>636</v>
      </c>
      <c r="B639" s="51">
        <f>INDEX('Atual 2021 1'!X$5:X$857,MATCH($A639,('Atual 2021 1'!$Z$5:$Z$857),0))</f>
        <v>0</v>
      </c>
      <c r="C639" s="57" t="str">
        <f>INDEX('Atual 2021 1'!A$5:A$857,MATCH($A639,('Atual 2021 1'!$Z$5:$Z$857),0))</f>
        <v>Riacho dos Machados</v>
      </c>
      <c r="D639" s="50">
        <f>INDEX('Atual 2021 1'!H$5:H$857,MATCH($A639,('Atual 2021 1'!$Z$5:$Z$857),0))</f>
        <v>2050</v>
      </c>
      <c r="E639" s="54">
        <f>INDEX('Antigo 2020 2'!H$5:H$857,MATCH($A639,('Atual 2021 1'!$Z$5:$Z$857),0))</f>
        <v>2050</v>
      </c>
      <c r="F639" s="50">
        <f>INDEX('Atual 2021 1'!I$5:I$857,MATCH($A639,('Atual 2021 1'!$Z$5:$Z$857),0))</f>
        <v>175</v>
      </c>
      <c r="G639" s="54">
        <f>INDEX('Antigo 2020 2'!I$5:I$857,MATCH($A639,('Atual 2021 1'!$Z$5:$Z$857),0))</f>
        <v>693</v>
      </c>
      <c r="H639" s="50">
        <f>INDEX('Atual 2021 1'!J$5:J$857,MATCH($A639,('Atual 2021 1'!$Z$5:$Z$857),0))</f>
        <v>0</v>
      </c>
      <c r="I639" s="54">
        <f>INDEX('Antigo 2020 2'!J$5:J$857,MATCH($A639,('Atual 2021 1'!$Z$5:$Z$857),0))</f>
        <v>0</v>
      </c>
      <c r="J639" s="50">
        <f>INDEX('Atual 2021 1'!K$5:K$857,MATCH($A639,('Atual 2021 1'!$Z$5:$Z$857),0))</f>
        <v>0</v>
      </c>
      <c r="K639" s="54">
        <f>INDEX('Antigo 2020 2'!K$5:K$857,MATCH($A639,('Atual 2021 1'!$Z$5:$Z$857),0))</f>
        <v>0</v>
      </c>
      <c r="L639" s="50">
        <f>INDEX('Atual 2021 1'!L$5:L$857,MATCH($A639,('Atual 2021 1'!$Z$5:$Z$857),0))</f>
        <v>96</v>
      </c>
      <c r="M639" s="54">
        <f>INDEX('Antigo 2020 2'!L$5:L$857,MATCH($A639,('Atual 2021 1'!$Z$5:$Z$857),0))</f>
        <v>0</v>
      </c>
      <c r="N639" s="50">
        <f>INDEX('Atual 2021 1'!M$5:M$857,MATCH($A639,('Atual 2021 1'!$Z$5:$Z$857),0))</f>
        <v>0</v>
      </c>
      <c r="O639" s="54">
        <f>INDEX('Antigo 2020 2'!M$5:M$857,MATCH($A639,('Atual 2021 1'!$Z$5:$Z$857),0))</f>
        <v>0</v>
      </c>
      <c r="P639" s="50">
        <f>INDEX('Atual 2021 1'!N$5:N$857,MATCH($A639,('Atual 2021 1'!$Z$5:$Z$857),0))</f>
        <v>26</v>
      </c>
      <c r="Q639" s="54">
        <f>INDEX('Antigo 2020 2'!N$5:N$857,MATCH($A639,('Atual 2021 1'!$Z$5:$Z$857),0))</f>
        <v>45</v>
      </c>
      <c r="R639" s="50" t="str">
        <f>INDEX('Atual 2021 1'!O$5:O$857,MATCH($A639,('Atual 2021 1'!$Z$5:$Z$857),0))</f>
        <v>Sim</v>
      </c>
      <c r="S639" s="54" t="str">
        <f>INDEX('Antigo 2020 2'!O$5:O$857,MATCH($A639,('Atual 2021 1'!$Z$5:$Z$857),0))</f>
        <v>Sim</v>
      </c>
      <c r="T639" s="53" t="e">
        <f>INDEX('Atual 2021 1'!P$5:P$857,MATCH($A639,('Atual 2021 1'!$Z$5:$Z$857),0))</f>
        <v>#DIV/0!</v>
      </c>
      <c r="U639" s="55">
        <f>INDEX('Antigo 2020 2'!P$5:P$857,MATCH($A639,('Atual 2021 1'!$Z$5:$Z$857),0))</f>
        <v>1.1890837733432504E-3</v>
      </c>
    </row>
    <row r="640" spans="1:21">
      <c r="A640" s="16">
        <v>637</v>
      </c>
      <c r="B640" s="51">
        <f>INDEX('Atual 2021 1'!X$5:X$857,MATCH($A640,('Atual 2021 1'!$Z$5:$Z$857),0))</f>
        <v>0</v>
      </c>
      <c r="C640" s="57" t="str">
        <f>INDEX('Atual 2021 1'!A$5:A$857,MATCH($A640,('Atual 2021 1'!$Z$5:$Z$857),0))</f>
        <v>Ribeirão das Neves</v>
      </c>
      <c r="D640" s="50">
        <f>INDEX('Atual 2021 1'!H$5:H$857,MATCH($A640,('Atual 2021 1'!$Z$5:$Z$857),0))</f>
        <v>90</v>
      </c>
      <c r="E640" s="54">
        <f>INDEX('Antigo 2020 2'!H$5:H$857,MATCH($A640,('Atual 2021 1'!$Z$5:$Z$857),0))</f>
        <v>90</v>
      </c>
      <c r="F640" s="50">
        <f>INDEX('Atual 2021 1'!I$5:I$857,MATCH($A640,('Atual 2021 1'!$Z$5:$Z$857),0))</f>
        <v>43</v>
      </c>
      <c r="G640" s="54">
        <f>INDEX('Antigo 2020 2'!I$5:I$857,MATCH($A640,('Atual 2021 1'!$Z$5:$Z$857),0))</f>
        <v>81</v>
      </c>
      <c r="H640" s="50">
        <f>INDEX('Atual 2021 1'!J$5:J$857,MATCH($A640,('Atual 2021 1'!$Z$5:$Z$857),0))</f>
        <v>0</v>
      </c>
      <c r="I640" s="54">
        <f>INDEX('Antigo 2020 2'!J$5:J$857,MATCH($A640,('Atual 2021 1'!$Z$5:$Z$857),0))</f>
        <v>0</v>
      </c>
      <c r="J640" s="50">
        <f>INDEX('Atual 2021 1'!K$5:K$857,MATCH($A640,('Atual 2021 1'!$Z$5:$Z$857),0))</f>
        <v>0</v>
      </c>
      <c r="K640" s="54">
        <f>INDEX('Antigo 2020 2'!K$5:K$857,MATCH($A640,('Atual 2021 1'!$Z$5:$Z$857),0))</f>
        <v>0</v>
      </c>
      <c r="L640" s="50">
        <f>INDEX('Atual 2021 1'!L$5:L$857,MATCH($A640,('Atual 2021 1'!$Z$5:$Z$857),0))</f>
        <v>0</v>
      </c>
      <c r="M640" s="54">
        <f>INDEX('Antigo 2020 2'!L$5:L$857,MATCH($A640,('Atual 2021 1'!$Z$5:$Z$857),0))</f>
        <v>0</v>
      </c>
      <c r="N640" s="50">
        <f>INDEX('Atual 2021 1'!M$5:M$857,MATCH($A640,('Atual 2021 1'!$Z$5:$Z$857),0))</f>
        <v>0</v>
      </c>
      <c r="O640" s="54">
        <f>INDEX('Antigo 2020 2'!M$5:M$857,MATCH($A640,('Atual 2021 1'!$Z$5:$Z$857),0))</f>
        <v>0</v>
      </c>
      <c r="P640" s="50">
        <f>INDEX('Atual 2021 1'!N$5:N$857,MATCH($A640,('Atual 2021 1'!$Z$5:$Z$857),0))</f>
        <v>40</v>
      </c>
      <c r="Q640" s="54">
        <f>INDEX('Antigo 2020 2'!N$5:N$857,MATCH($A640,('Atual 2021 1'!$Z$5:$Z$857),0))</f>
        <v>50</v>
      </c>
      <c r="R640" s="50" t="str">
        <f>INDEX('Atual 2021 1'!O$5:O$857,MATCH($A640,('Atual 2021 1'!$Z$5:$Z$857),0))</f>
        <v>Sim</v>
      </c>
      <c r="S640" s="54" t="str">
        <f>INDEX('Antigo 2020 2'!O$5:O$857,MATCH($A640,('Atual 2021 1'!$Z$5:$Z$857),0))</f>
        <v>Sim</v>
      </c>
      <c r="T640" s="53" t="e">
        <f>INDEX('Atual 2021 1'!P$5:P$857,MATCH($A640,('Atual 2021 1'!$Z$5:$Z$857),0))</f>
        <v>#DIV/0!</v>
      </c>
      <c r="U640" s="55">
        <f>INDEX('Antigo 2020 2'!P$5:P$857,MATCH($A640,('Atual 2021 1'!$Z$5:$Z$857),0))</f>
        <v>1.5371876182851955E-4</v>
      </c>
    </row>
    <row r="641" spans="1:21">
      <c r="A641" s="16">
        <v>638</v>
      </c>
      <c r="B641" s="51">
        <f>INDEX('Atual 2021 1'!X$5:X$857,MATCH($A641,('Atual 2021 1'!$Z$5:$Z$857),0))</f>
        <v>0</v>
      </c>
      <c r="C641" s="57" t="str">
        <f>INDEX('Atual 2021 1'!A$5:A$857,MATCH($A641,('Atual 2021 1'!$Z$5:$Z$857),0))</f>
        <v>Ribeirão Vermelho</v>
      </c>
      <c r="D641" s="50">
        <f>INDEX('Atual 2021 1'!H$5:H$857,MATCH($A641,('Atual 2021 1'!$Z$5:$Z$857),0))</f>
        <v>128</v>
      </c>
      <c r="E641" s="54">
        <f>INDEX('Antigo 2020 2'!H$5:H$857,MATCH($A641,('Atual 2021 1'!$Z$5:$Z$857),0))</f>
        <v>128</v>
      </c>
      <c r="F641" s="50">
        <f>INDEX('Atual 2021 1'!I$5:I$857,MATCH($A641,('Atual 2021 1'!$Z$5:$Z$857),0))</f>
        <v>0</v>
      </c>
      <c r="G641" s="54" t="str">
        <f>INDEX('Antigo 2020 2'!I$5:I$857,MATCH($A641,('Atual 2021 1'!$Z$5:$Z$857),0))</f>
        <v/>
      </c>
      <c r="H641" s="50">
        <f>INDEX('Atual 2021 1'!J$5:J$857,MATCH($A641,('Atual 2021 1'!$Z$5:$Z$857),0))</f>
        <v>0</v>
      </c>
      <c r="I641" s="54">
        <f>INDEX('Antigo 2020 2'!J$5:J$857,MATCH($A641,('Atual 2021 1'!$Z$5:$Z$857),0))</f>
        <v>0</v>
      </c>
      <c r="J641" s="50">
        <f>INDEX('Atual 2021 1'!K$5:K$857,MATCH($A641,('Atual 2021 1'!$Z$5:$Z$857),0))</f>
        <v>0</v>
      </c>
      <c r="K641" s="54">
        <f>INDEX('Antigo 2020 2'!K$5:K$857,MATCH($A641,('Atual 2021 1'!$Z$5:$Z$857),0))</f>
        <v>0</v>
      </c>
      <c r="L641" s="50">
        <f>INDEX('Atual 2021 1'!L$5:L$857,MATCH($A641,('Atual 2021 1'!$Z$5:$Z$857),0))</f>
        <v>0</v>
      </c>
      <c r="M641" s="54">
        <f>INDEX('Antigo 2020 2'!L$5:L$857,MATCH($A641,('Atual 2021 1'!$Z$5:$Z$857),0))</f>
        <v>0</v>
      </c>
      <c r="N641" s="50">
        <f>INDEX('Atual 2021 1'!M$5:M$857,MATCH($A641,('Atual 2021 1'!$Z$5:$Z$857),0))</f>
        <v>0</v>
      </c>
      <c r="O641" s="54">
        <f>INDEX('Antigo 2020 2'!M$5:M$857,MATCH($A641,('Atual 2021 1'!$Z$5:$Z$857),0))</f>
        <v>0</v>
      </c>
      <c r="P641" s="50">
        <f>INDEX('Atual 2021 1'!N$5:N$857,MATCH($A641,('Atual 2021 1'!$Z$5:$Z$857),0))</f>
        <v>0</v>
      </c>
      <c r="Q641" s="54">
        <f>INDEX('Antigo 2020 2'!N$5:N$857,MATCH($A641,('Atual 2021 1'!$Z$5:$Z$857),0))</f>
        <v>0</v>
      </c>
      <c r="R641" s="50" t="str">
        <f>INDEX('Atual 2021 1'!O$5:O$857,MATCH($A641,('Atual 2021 1'!$Z$5:$Z$857),0))</f>
        <v>Não</v>
      </c>
      <c r="S641" s="54" t="str">
        <f>INDEX('Antigo 2020 2'!O$5:O$857,MATCH($A641,('Atual 2021 1'!$Z$5:$Z$857),0))</f>
        <v>Não</v>
      </c>
      <c r="T641" s="53" t="e">
        <f>INDEX('Atual 2021 1'!P$5:P$857,MATCH($A641,('Atual 2021 1'!$Z$5:$Z$857),0))</f>
        <v>#DIV/0!</v>
      </c>
      <c r="U641" s="55">
        <f>INDEX('Antigo 2020 2'!P$5:P$857,MATCH($A641,('Atual 2021 1'!$Z$5:$Z$857),0))</f>
        <v>8.0244964287547258E-5</v>
      </c>
    </row>
    <row r="642" spans="1:21">
      <c r="A642" s="16">
        <v>639</v>
      </c>
      <c r="B642" s="51">
        <f>INDEX('Atual 2021 1'!X$5:X$857,MATCH($A642,('Atual 2021 1'!$Z$5:$Z$857),0))</f>
        <v>0</v>
      </c>
      <c r="C642" s="57" t="str">
        <f>INDEX('Atual 2021 1'!A$5:A$857,MATCH($A642,('Atual 2021 1'!$Z$5:$Z$857),0))</f>
        <v>Rio Acima</v>
      </c>
      <c r="D642" s="50">
        <f>INDEX('Atual 2021 1'!H$5:H$857,MATCH($A642,('Atual 2021 1'!$Z$5:$Z$857),0))</f>
        <v>10</v>
      </c>
      <c r="E642" s="54">
        <f>INDEX('Antigo 2020 2'!H$5:H$857,MATCH($A642,('Atual 2021 1'!$Z$5:$Z$857),0))</f>
        <v>10</v>
      </c>
      <c r="F642" s="50">
        <f>INDEX('Atual 2021 1'!I$5:I$857,MATCH($A642,('Atual 2021 1'!$Z$5:$Z$857),0))</f>
        <v>0</v>
      </c>
      <c r="G642" s="54" t="str">
        <f>INDEX('Antigo 2020 2'!I$5:I$857,MATCH($A642,('Atual 2021 1'!$Z$5:$Z$857),0))</f>
        <v/>
      </c>
      <c r="H642" s="50">
        <f>INDEX('Atual 2021 1'!J$5:J$857,MATCH($A642,('Atual 2021 1'!$Z$5:$Z$857),0))</f>
        <v>0</v>
      </c>
      <c r="I642" s="54">
        <f>INDEX('Antigo 2020 2'!J$5:J$857,MATCH($A642,('Atual 2021 1'!$Z$5:$Z$857),0))</f>
        <v>0</v>
      </c>
      <c r="J642" s="50">
        <f>INDEX('Atual 2021 1'!K$5:K$857,MATCH($A642,('Atual 2021 1'!$Z$5:$Z$857),0))</f>
        <v>0</v>
      </c>
      <c r="K642" s="54">
        <f>INDEX('Antigo 2020 2'!K$5:K$857,MATCH($A642,('Atual 2021 1'!$Z$5:$Z$857),0))</f>
        <v>0</v>
      </c>
      <c r="L642" s="50">
        <f>INDEX('Atual 2021 1'!L$5:L$857,MATCH($A642,('Atual 2021 1'!$Z$5:$Z$857),0))</f>
        <v>0</v>
      </c>
      <c r="M642" s="54">
        <f>INDEX('Antigo 2020 2'!L$5:L$857,MATCH($A642,('Atual 2021 1'!$Z$5:$Z$857),0))</f>
        <v>0</v>
      </c>
      <c r="N642" s="50">
        <f>INDEX('Atual 2021 1'!M$5:M$857,MATCH($A642,('Atual 2021 1'!$Z$5:$Z$857),0))</f>
        <v>0</v>
      </c>
      <c r="O642" s="54">
        <f>INDEX('Antigo 2020 2'!M$5:M$857,MATCH($A642,('Atual 2021 1'!$Z$5:$Z$857),0))</f>
        <v>0</v>
      </c>
      <c r="P642" s="50">
        <f>INDEX('Atual 2021 1'!N$5:N$857,MATCH($A642,('Atual 2021 1'!$Z$5:$Z$857),0))</f>
        <v>0</v>
      </c>
      <c r="Q642" s="54">
        <f>INDEX('Antigo 2020 2'!N$5:N$857,MATCH($A642,('Atual 2021 1'!$Z$5:$Z$857),0))</f>
        <v>0</v>
      </c>
      <c r="R642" s="50" t="str">
        <f>INDEX('Atual 2021 1'!O$5:O$857,MATCH($A642,('Atual 2021 1'!$Z$5:$Z$857),0))</f>
        <v>Não</v>
      </c>
      <c r="S642" s="54" t="str">
        <f>INDEX('Antigo 2020 2'!O$5:O$857,MATCH($A642,('Atual 2021 1'!$Z$5:$Z$857),0))</f>
        <v>Não</v>
      </c>
      <c r="T642" s="53" t="e">
        <f>INDEX('Atual 2021 1'!P$5:P$857,MATCH($A642,('Atual 2021 1'!$Z$5:$Z$857),0))</f>
        <v>#DIV/0!</v>
      </c>
      <c r="U642" s="55">
        <f>INDEX('Antigo 2020 2'!P$5:P$857,MATCH($A642,('Atual 2021 1'!$Z$5:$Z$857),0))</f>
        <v>2.1005040850827905E-5</v>
      </c>
    </row>
    <row r="643" spans="1:21">
      <c r="A643" s="16">
        <v>640</v>
      </c>
      <c r="B643" s="51">
        <f>INDEX('Atual 2021 1'!X$5:X$857,MATCH($A643,('Atual 2021 1'!$Z$5:$Z$857),0))</f>
        <v>0</v>
      </c>
      <c r="C643" s="57" t="str">
        <f>INDEX('Atual 2021 1'!A$5:A$857,MATCH($A643,('Atual 2021 1'!$Z$5:$Z$857),0))</f>
        <v>Rio Casca</v>
      </c>
      <c r="D643" s="50">
        <f>INDEX('Atual 2021 1'!H$5:H$857,MATCH($A643,('Atual 2021 1'!$Z$5:$Z$857),0))</f>
        <v>300</v>
      </c>
      <c r="E643" s="54">
        <f>INDEX('Antigo 2020 2'!H$5:H$857,MATCH($A643,('Atual 2021 1'!$Z$5:$Z$857),0))</f>
        <v>300</v>
      </c>
      <c r="F643" s="50">
        <f>INDEX('Atual 2021 1'!I$5:I$857,MATCH($A643,('Atual 2021 1'!$Z$5:$Z$857),0))</f>
        <v>2</v>
      </c>
      <c r="G643" s="54">
        <f>INDEX('Antigo 2020 2'!I$5:I$857,MATCH($A643,('Atual 2021 1'!$Z$5:$Z$857),0))</f>
        <v>52</v>
      </c>
      <c r="H643" s="50">
        <f>INDEX('Atual 2021 1'!J$5:J$857,MATCH($A643,('Atual 2021 1'!$Z$5:$Z$857),0))</f>
        <v>0</v>
      </c>
      <c r="I643" s="54">
        <f>INDEX('Antigo 2020 2'!J$5:J$857,MATCH($A643,('Atual 2021 1'!$Z$5:$Z$857),0))</f>
        <v>0</v>
      </c>
      <c r="J643" s="50">
        <f>INDEX('Atual 2021 1'!K$5:K$857,MATCH($A643,('Atual 2021 1'!$Z$5:$Z$857),0))</f>
        <v>30</v>
      </c>
      <c r="K643" s="54">
        <f>INDEX('Antigo 2020 2'!K$5:K$857,MATCH($A643,('Atual 2021 1'!$Z$5:$Z$857),0))</f>
        <v>30</v>
      </c>
      <c r="L643" s="50">
        <f>INDEX('Atual 2021 1'!L$5:L$857,MATCH($A643,('Atual 2021 1'!$Z$5:$Z$857),0))</f>
        <v>0</v>
      </c>
      <c r="M643" s="54">
        <f>INDEX('Antigo 2020 2'!L$5:L$857,MATCH($A643,('Atual 2021 1'!$Z$5:$Z$857),0))</f>
        <v>0</v>
      </c>
      <c r="N643" s="50">
        <f>INDEX('Atual 2021 1'!M$5:M$857,MATCH($A643,('Atual 2021 1'!$Z$5:$Z$857),0))</f>
        <v>0</v>
      </c>
      <c r="O643" s="54">
        <f>INDEX('Antigo 2020 2'!M$5:M$857,MATCH($A643,('Atual 2021 1'!$Z$5:$Z$857),0))</f>
        <v>0</v>
      </c>
      <c r="P643" s="50">
        <f>INDEX('Atual 2021 1'!N$5:N$857,MATCH($A643,('Atual 2021 1'!$Z$5:$Z$857),0))</f>
        <v>21</v>
      </c>
      <c r="Q643" s="54">
        <f>INDEX('Antigo 2020 2'!N$5:N$857,MATCH($A643,('Atual 2021 1'!$Z$5:$Z$857),0))</f>
        <v>21</v>
      </c>
      <c r="R643" s="50" t="str">
        <f>INDEX('Atual 2021 1'!O$5:O$857,MATCH($A643,('Atual 2021 1'!$Z$5:$Z$857),0))</f>
        <v>Não</v>
      </c>
      <c r="S643" s="54" t="str">
        <f>INDEX('Antigo 2020 2'!O$5:O$857,MATCH($A643,('Atual 2021 1'!$Z$5:$Z$857),0))</f>
        <v>Não</v>
      </c>
      <c r="T643" s="53" t="e">
        <f>INDEX('Atual 2021 1'!P$5:P$857,MATCH($A643,('Atual 2021 1'!$Z$5:$Z$857),0))</f>
        <v>#DIV/0!</v>
      </c>
      <c r="U643" s="55">
        <f>INDEX('Antigo 2020 2'!P$5:P$857,MATCH($A643,('Atual 2021 1'!$Z$5:$Z$857),0))</f>
        <v>4.4081423138947386E-4</v>
      </c>
    </row>
    <row r="644" spans="1:21">
      <c r="A644" s="16">
        <v>641</v>
      </c>
      <c r="B644" s="51">
        <f>INDEX('Atual 2021 1'!X$5:X$857,MATCH($A644,('Atual 2021 1'!$Z$5:$Z$857),0))</f>
        <v>0</v>
      </c>
      <c r="C644" s="57" t="str">
        <f>INDEX('Atual 2021 1'!A$5:A$857,MATCH($A644,('Atual 2021 1'!$Z$5:$Z$857),0))</f>
        <v>Rio do Prado</v>
      </c>
      <c r="D644" s="50">
        <f>INDEX('Atual 2021 1'!H$5:H$857,MATCH($A644,('Atual 2021 1'!$Z$5:$Z$857),0))</f>
        <v>1072</v>
      </c>
      <c r="E644" s="54">
        <f>INDEX('Antigo 2020 2'!H$5:H$857,MATCH($A644,('Atual 2021 1'!$Z$5:$Z$857),0))</f>
        <v>1072</v>
      </c>
      <c r="F644" s="50">
        <f>INDEX('Atual 2021 1'!I$5:I$857,MATCH($A644,('Atual 2021 1'!$Z$5:$Z$857),0))</f>
        <v>67</v>
      </c>
      <c r="G644" s="54">
        <f>INDEX('Antigo 2020 2'!I$5:I$857,MATCH($A644,('Atual 2021 1'!$Z$5:$Z$857),0))</f>
        <v>211</v>
      </c>
      <c r="H644" s="50">
        <f>INDEX('Atual 2021 1'!J$5:J$857,MATCH($A644,('Atual 2021 1'!$Z$5:$Z$857),0))</f>
        <v>0</v>
      </c>
      <c r="I644" s="54">
        <f>INDEX('Antigo 2020 2'!J$5:J$857,MATCH($A644,('Atual 2021 1'!$Z$5:$Z$857),0))</f>
        <v>0</v>
      </c>
      <c r="J644" s="50">
        <f>INDEX('Atual 2021 1'!K$5:K$857,MATCH($A644,('Atual 2021 1'!$Z$5:$Z$857),0))</f>
        <v>60</v>
      </c>
      <c r="K644" s="54">
        <f>INDEX('Antigo 2020 2'!K$5:K$857,MATCH($A644,('Atual 2021 1'!$Z$5:$Z$857),0))</f>
        <v>52</v>
      </c>
      <c r="L644" s="50">
        <f>INDEX('Atual 2021 1'!L$5:L$857,MATCH($A644,('Atual 2021 1'!$Z$5:$Z$857),0))</f>
        <v>75</v>
      </c>
      <c r="M644" s="54">
        <f>INDEX('Antigo 2020 2'!L$5:L$857,MATCH($A644,('Atual 2021 1'!$Z$5:$Z$857),0))</f>
        <v>70</v>
      </c>
      <c r="N644" s="50">
        <f>INDEX('Atual 2021 1'!M$5:M$857,MATCH($A644,('Atual 2021 1'!$Z$5:$Z$857),0))</f>
        <v>50</v>
      </c>
      <c r="O644" s="54">
        <f>INDEX('Antigo 2020 2'!M$5:M$857,MATCH($A644,('Atual 2021 1'!$Z$5:$Z$857),0))</f>
        <v>45</v>
      </c>
      <c r="P644" s="50">
        <f>INDEX('Atual 2021 1'!N$5:N$857,MATCH($A644,('Atual 2021 1'!$Z$5:$Z$857),0))</f>
        <v>185</v>
      </c>
      <c r="Q644" s="54">
        <f>INDEX('Antigo 2020 2'!N$5:N$857,MATCH($A644,('Atual 2021 1'!$Z$5:$Z$857),0))</f>
        <v>180</v>
      </c>
      <c r="R644" s="50" t="str">
        <f>INDEX('Atual 2021 1'!O$5:O$857,MATCH($A644,('Atual 2021 1'!$Z$5:$Z$857),0))</f>
        <v>Sim</v>
      </c>
      <c r="S644" s="54" t="str">
        <f>INDEX('Antigo 2020 2'!O$5:O$857,MATCH($A644,('Atual 2021 1'!$Z$5:$Z$857),0))</f>
        <v>Sim</v>
      </c>
      <c r="T644" s="53" t="e">
        <f>INDEX('Atual 2021 1'!P$5:P$857,MATCH($A644,('Atual 2021 1'!$Z$5:$Z$857),0))</f>
        <v>#DIV/0!</v>
      </c>
      <c r="U644" s="55">
        <f>INDEX('Antigo 2020 2'!P$5:P$857,MATCH($A644,('Atual 2021 1'!$Z$5:$Z$857),0))</f>
        <v>1.2296230443188023E-3</v>
      </c>
    </row>
    <row r="645" spans="1:21">
      <c r="A645" s="16">
        <v>642</v>
      </c>
      <c r="B645" s="51">
        <f>INDEX('Atual 2021 1'!X$5:X$857,MATCH($A645,('Atual 2021 1'!$Z$5:$Z$857),0))</f>
        <v>0</v>
      </c>
      <c r="C645" s="57" t="str">
        <f>INDEX('Atual 2021 1'!A$5:A$857,MATCH($A645,('Atual 2021 1'!$Z$5:$Z$857),0))</f>
        <v>Rio Doce</v>
      </c>
      <c r="D645" s="50">
        <f>INDEX('Atual 2021 1'!H$5:H$857,MATCH($A645,('Atual 2021 1'!$Z$5:$Z$857),0))</f>
        <v>240</v>
      </c>
      <c r="E645" s="54">
        <f>INDEX('Antigo 2020 2'!H$5:H$857,MATCH($A645,('Atual 2021 1'!$Z$5:$Z$857),0))</f>
        <v>250</v>
      </c>
      <c r="F645" s="50">
        <f>INDEX('Atual 2021 1'!I$5:I$857,MATCH($A645,('Atual 2021 1'!$Z$5:$Z$857),0))</f>
        <v>38</v>
      </c>
      <c r="G645" s="54">
        <f>INDEX('Antigo 2020 2'!I$5:I$857,MATCH($A645,('Atual 2021 1'!$Z$5:$Z$857),0))</f>
        <v>152</v>
      </c>
      <c r="H645" s="50">
        <f>INDEX('Atual 2021 1'!J$5:J$857,MATCH($A645,('Atual 2021 1'!$Z$5:$Z$857),0))</f>
        <v>0</v>
      </c>
      <c r="I645" s="54">
        <f>INDEX('Antigo 2020 2'!J$5:J$857,MATCH($A645,('Atual 2021 1'!$Z$5:$Z$857),0))</f>
        <v>0</v>
      </c>
      <c r="J645" s="50">
        <f>INDEX('Atual 2021 1'!K$5:K$857,MATCH($A645,('Atual 2021 1'!$Z$5:$Z$857),0))</f>
        <v>45</v>
      </c>
      <c r="K645" s="54">
        <f>INDEX('Antigo 2020 2'!K$5:K$857,MATCH($A645,('Atual 2021 1'!$Z$5:$Z$857),0))</f>
        <v>78</v>
      </c>
      <c r="L645" s="50">
        <f>INDEX('Atual 2021 1'!L$5:L$857,MATCH($A645,('Atual 2021 1'!$Z$5:$Z$857),0))</f>
        <v>0</v>
      </c>
      <c r="M645" s="54">
        <f>INDEX('Antigo 2020 2'!L$5:L$857,MATCH($A645,('Atual 2021 1'!$Z$5:$Z$857),0))</f>
        <v>0</v>
      </c>
      <c r="N645" s="50">
        <f>INDEX('Atual 2021 1'!M$5:M$857,MATCH($A645,('Atual 2021 1'!$Z$5:$Z$857),0))</f>
        <v>0</v>
      </c>
      <c r="O645" s="54">
        <f>INDEX('Antigo 2020 2'!M$5:M$857,MATCH($A645,('Atual 2021 1'!$Z$5:$Z$857),0))</f>
        <v>10</v>
      </c>
      <c r="P645" s="50">
        <f>INDEX('Atual 2021 1'!N$5:N$857,MATCH($A645,('Atual 2021 1'!$Z$5:$Z$857),0))</f>
        <v>10</v>
      </c>
      <c r="Q645" s="54">
        <f>INDEX('Antigo 2020 2'!N$5:N$857,MATCH($A645,('Atual 2021 1'!$Z$5:$Z$857),0))</f>
        <v>24</v>
      </c>
      <c r="R645" s="50" t="str">
        <f>INDEX('Atual 2021 1'!O$5:O$857,MATCH($A645,('Atual 2021 1'!$Z$5:$Z$857),0))</f>
        <v>Não</v>
      </c>
      <c r="S645" s="54" t="str">
        <f>INDEX('Antigo 2020 2'!O$5:O$857,MATCH($A645,('Atual 2021 1'!$Z$5:$Z$857),0))</f>
        <v>Não</v>
      </c>
      <c r="T645" s="53" t="e">
        <f>INDEX('Atual 2021 1'!P$5:P$857,MATCH($A645,('Atual 2021 1'!$Z$5:$Z$857),0))</f>
        <v>#DIV/0!</v>
      </c>
      <c r="U645" s="55">
        <f>INDEX('Antigo 2020 2'!P$5:P$857,MATCH($A645,('Atual 2021 1'!$Z$5:$Z$857),0))</f>
        <v>2.8928075478691791E-4</v>
      </c>
    </row>
    <row r="646" spans="1:21">
      <c r="A646" s="16">
        <v>643</v>
      </c>
      <c r="B646" s="51">
        <f>INDEX('Atual 2021 1'!X$5:X$857,MATCH($A646,('Atual 2021 1'!$Z$5:$Z$857),0))</f>
        <v>0</v>
      </c>
      <c r="C646" s="57" t="str">
        <f>INDEX('Atual 2021 1'!A$5:A$857,MATCH($A646,('Atual 2021 1'!$Z$5:$Z$857),0))</f>
        <v>Rio Espera</v>
      </c>
      <c r="D646" s="50">
        <f>INDEX('Atual 2021 1'!H$5:H$857,MATCH($A646,('Atual 2021 1'!$Z$5:$Z$857),0))</f>
        <v>800</v>
      </c>
      <c r="E646" s="54">
        <f>INDEX('Antigo 2020 2'!H$5:H$857,MATCH($A646,('Atual 2021 1'!$Z$5:$Z$857),0))</f>
        <v>800</v>
      </c>
      <c r="F646" s="50">
        <f>INDEX('Atual 2021 1'!I$5:I$857,MATCH($A646,('Atual 2021 1'!$Z$5:$Z$857),0))</f>
        <v>207</v>
      </c>
      <c r="G646" s="54">
        <f>INDEX('Antigo 2020 2'!I$5:I$857,MATCH($A646,('Atual 2021 1'!$Z$5:$Z$857),0))</f>
        <v>578</v>
      </c>
      <c r="H646" s="50">
        <f>INDEX('Atual 2021 1'!J$5:J$857,MATCH($A646,('Atual 2021 1'!$Z$5:$Z$857),0))</f>
        <v>0</v>
      </c>
      <c r="I646" s="54">
        <f>INDEX('Antigo 2020 2'!J$5:J$857,MATCH($A646,('Atual 2021 1'!$Z$5:$Z$857),0))</f>
        <v>0</v>
      </c>
      <c r="J646" s="50">
        <f>INDEX('Atual 2021 1'!K$5:K$857,MATCH($A646,('Atual 2021 1'!$Z$5:$Z$857),0))</f>
        <v>100</v>
      </c>
      <c r="K646" s="54">
        <f>INDEX('Antigo 2020 2'!K$5:K$857,MATCH($A646,('Atual 2021 1'!$Z$5:$Z$857),0))</f>
        <v>180</v>
      </c>
      <c r="L646" s="50">
        <f>INDEX('Atual 2021 1'!L$5:L$857,MATCH($A646,('Atual 2021 1'!$Z$5:$Z$857),0))</f>
        <v>40</v>
      </c>
      <c r="M646" s="54">
        <f>INDEX('Antigo 2020 2'!L$5:L$857,MATCH($A646,('Atual 2021 1'!$Z$5:$Z$857),0))</f>
        <v>50</v>
      </c>
      <c r="N646" s="50">
        <f>INDEX('Atual 2021 1'!M$5:M$857,MATCH($A646,('Atual 2021 1'!$Z$5:$Z$857),0))</f>
        <v>40</v>
      </c>
      <c r="O646" s="54">
        <f>INDEX('Antigo 2020 2'!M$5:M$857,MATCH($A646,('Atual 2021 1'!$Z$5:$Z$857),0))</f>
        <v>100</v>
      </c>
      <c r="P646" s="50">
        <f>INDEX('Atual 2021 1'!N$5:N$857,MATCH($A646,('Atual 2021 1'!$Z$5:$Z$857),0))</f>
        <v>10</v>
      </c>
      <c r="Q646" s="54">
        <f>INDEX('Antigo 2020 2'!N$5:N$857,MATCH($A646,('Atual 2021 1'!$Z$5:$Z$857),0))</f>
        <v>10</v>
      </c>
      <c r="R646" s="50" t="str">
        <f>INDEX('Atual 2021 1'!O$5:O$857,MATCH($A646,('Atual 2021 1'!$Z$5:$Z$857),0))</f>
        <v>Não</v>
      </c>
      <c r="S646" s="54" t="str">
        <f>INDEX('Antigo 2020 2'!O$5:O$857,MATCH($A646,('Atual 2021 1'!$Z$5:$Z$857),0))</f>
        <v>Não</v>
      </c>
      <c r="T646" s="53" t="e">
        <f>INDEX('Atual 2021 1'!P$5:P$857,MATCH($A646,('Atual 2021 1'!$Z$5:$Z$857),0))</f>
        <v>#DIV/0!</v>
      </c>
      <c r="U646" s="55">
        <f>INDEX('Antigo 2020 2'!P$5:P$857,MATCH($A646,('Atual 2021 1'!$Z$5:$Z$857),0))</f>
        <v>8.8761879625640441E-4</v>
      </c>
    </row>
    <row r="647" spans="1:21">
      <c r="A647" s="16">
        <v>644</v>
      </c>
      <c r="B647" s="51">
        <f>INDEX('Atual 2021 1'!X$5:X$857,MATCH($A647,('Atual 2021 1'!$Z$5:$Z$857),0))</f>
        <v>0</v>
      </c>
      <c r="C647" s="57" t="str">
        <f>INDEX('Atual 2021 1'!A$5:A$857,MATCH($A647,('Atual 2021 1'!$Z$5:$Z$857),0))</f>
        <v>Rio Manso</v>
      </c>
      <c r="D647" s="50">
        <f>INDEX('Atual 2021 1'!H$5:H$857,MATCH($A647,('Atual 2021 1'!$Z$5:$Z$857),0))</f>
        <v>1385</v>
      </c>
      <c r="E647" s="54">
        <f>INDEX('Antigo 2020 2'!H$5:H$857,MATCH($A647,('Atual 2021 1'!$Z$5:$Z$857),0))</f>
        <v>1374</v>
      </c>
      <c r="F647" s="50">
        <f>INDEX('Atual 2021 1'!I$5:I$857,MATCH($A647,('Atual 2021 1'!$Z$5:$Z$857),0))</f>
        <v>89</v>
      </c>
      <c r="G647" s="54">
        <f>INDEX('Antigo 2020 2'!I$5:I$857,MATCH($A647,('Atual 2021 1'!$Z$5:$Z$857),0))</f>
        <v>128</v>
      </c>
      <c r="H647" s="50">
        <f>INDEX('Atual 2021 1'!J$5:J$857,MATCH($A647,('Atual 2021 1'!$Z$5:$Z$857),0))</f>
        <v>0</v>
      </c>
      <c r="I647" s="54">
        <f>INDEX('Antigo 2020 2'!J$5:J$857,MATCH($A647,('Atual 2021 1'!$Z$5:$Z$857),0))</f>
        <v>0</v>
      </c>
      <c r="J647" s="50">
        <f>INDEX('Atual 2021 1'!K$5:K$857,MATCH($A647,('Atual 2021 1'!$Z$5:$Z$857),0))</f>
        <v>0</v>
      </c>
      <c r="K647" s="54">
        <f>INDEX('Antigo 2020 2'!K$5:K$857,MATCH($A647,('Atual 2021 1'!$Z$5:$Z$857),0))</f>
        <v>50</v>
      </c>
      <c r="L647" s="50">
        <f>INDEX('Atual 2021 1'!L$5:L$857,MATCH($A647,('Atual 2021 1'!$Z$5:$Z$857),0))</f>
        <v>0</v>
      </c>
      <c r="M647" s="54">
        <f>INDEX('Antigo 2020 2'!L$5:L$857,MATCH($A647,('Atual 2021 1'!$Z$5:$Z$857),0))</f>
        <v>0</v>
      </c>
      <c r="N647" s="50">
        <f>INDEX('Atual 2021 1'!M$5:M$857,MATCH($A647,('Atual 2021 1'!$Z$5:$Z$857),0))</f>
        <v>0</v>
      </c>
      <c r="O647" s="54">
        <f>INDEX('Antigo 2020 2'!M$5:M$857,MATCH($A647,('Atual 2021 1'!$Z$5:$Z$857),0))</f>
        <v>0</v>
      </c>
      <c r="P647" s="50">
        <f>INDEX('Atual 2021 1'!N$5:N$857,MATCH($A647,('Atual 2021 1'!$Z$5:$Z$857),0))</f>
        <v>50</v>
      </c>
      <c r="Q647" s="54">
        <f>INDEX('Antigo 2020 2'!N$5:N$857,MATCH($A647,('Atual 2021 1'!$Z$5:$Z$857),0))</f>
        <v>25</v>
      </c>
      <c r="R647" s="50" t="str">
        <f>INDEX('Atual 2021 1'!O$5:O$857,MATCH($A647,('Atual 2021 1'!$Z$5:$Z$857),0))</f>
        <v>Sim</v>
      </c>
      <c r="S647" s="54" t="str">
        <f>INDEX('Antigo 2020 2'!O$5:O$857,MATCH($A647,('Atual 2021 1'!$Z$5:$Z$857),0))</f>
        <v>Sim</v>
      </c>
      <c r="T647" s="53" t="e">
        <f>INDEX('Atual 2021 1'!P$5:P$857,MATCH($A647,('Atual 2021 1'!$Z$5:$Z$857),0))</f>
        <v>#DIV/0!</v>
      </c>
      <c r="U647" s="55">
        <f>INDEX('Antigo 2020 2'!P$5:P$857,MATCH($A647,('Atual 2021 1'!$Z$5:$Z$857),0))</f>
        <v>7.4399285924703091E-4</v>
      </c>
    </row>
    <row r="648" spans="1:21">
      <c r="A648" s="16">
        <v>645</v>
      </c>
      <c r="B648" s="51">
        <f>INDEX('Atual 2021 1'!X$5:X$857,MATCH($A648,('Atual 2021 1'!$Z$5:$Z$857),0))</f>
        <v>0</v>
      </c>
      <c r="C648" s="57" t="str">
        <f>INDEX('Atual 2021 1'!A$5:A$857,MATCH($A648,('Atual 2021 1'!$Z$5:$Z$857),0))</f>
        <v>Rio Novo</v>
      </c>
      <c r="D648" s="50">
        <f>INDEX('Atual 2021 1'!H$5:H$857,MATCH($A648,('Atual 2021 1'!$Z$5:$Z$857),0))</f>
        <v>490</v>
      </c>
      <c r="E648" s="54">
        <f>INDEX('Antigo 2020 2'!H$5:H$857,MATCH($A648,('Atual 2021 1'!$Z$5:$Z$857),0))</f>
        <v>490</v>
      </c>
      <c r="F648" s="50">
        <f>INDEX('Atual 2021 1'!I$5:I$857,MATCH($A648,('Atual 2021 1'!$Z$5:$Z$857),0))</f>
        <v>161</v>
      </c>
      <c r="G648" s="54">
        <f>INDEX('Antigo 2020 2'!I$5:I$857,MATCH($A648,('Atual 2021 1'!$Z$5:$Z$857),0))</f>
        <v>188</v>
      </c>
      <c r="H648" s="50">
        <f>INDEX('Atual 2021 1'!J$5:J$857,MATCH($A648,('Atual 2021 1'!$Z$5:$Z$857),0))</f>
        <v>0</v>
      </c>
      <c r="I648" s="54">
        <f>INDEX('Antigo 2020 2'!J$5:J$857,MATCH($A648,('Atual 2021 1'!$Z$5:$Z$857),0))</f>
        <v>0</v>
      </c>
      <c r="J648" s="50">
        <f>INDEX('Atual 2021 1'!K$5:K$857,MATCH($A648,('Atual 2021 1'!$Z$5:$Z$857),0))</f>
        <v>24</v>
      </c>
      <c r="K648" s="54">
        <f>INDEX('Antigo 2020 2'!K$5:K$857,MATCH($A648,('Atual 2021 1'!$Z$5:$Z$857),0))</f>
        <v>18</v>
      </c>
      <c r="L648" s="50">
        <f>INDEX('Atual 2021 1'!L$5:L$857,MATCH($A648,('Atual 2021 1'!$Z$5:$Z$857),0))</f>
        <v>0</v>
      </c>
      <c r="M648" s="54">
        <f>INDEX('Antigo 2020 2'!L$5:L$857,MATCH($A648,('Atual 2021 1'!$Z$5:$Z$857),0))</f>
        <v>0</v>
      </c>
      <c r="N648" s="50">
        <f>INDEX('Atual 2021 1'!M$5:M$857,MATCH($A648,('Atual 2021 1'!$Z$5:$Z$857),0))</f>
        <v>0</v>
      </c>
      <c r="O648" s="54">
        <f>INDEX('Antigo 2020 2'!M$5:M$857,MATCH($A648,('Atual 2021 1'!$Z$5:$Z$857),0))</f>
        <v>0</v>
      </c>
      <c r="P648" s="50">
        <f>INDEX('Atual 2021 1'!N$5:N$857,MATCH($A648,('Atual 2021 1'!$Z$5:$Z$857),0))</f>
        <v>30</v>
      </c>
      <c r="Q648" s="54">
        <f>INDEX('Antigo 2020 2'!N$5:N$857,MATCH($A648,('Atual 2021 1'!$Z$5:$Z$857),0))</f>
        <v>26</v>
      </c>
      <c r="R648" s="50" t="str">
        <f>INDEX('Atual 2021 1'!O$5:O$857,MATCH($A648,('Atual 2021 1'!$Z$5:$Z$857),0))</f>
        <v>Sim</v>
      </c>
      <c r="S648" s="54" t="str">
        <f>INDEX('Antigo 2020 2'!O$5:O$857,MATCH($A648,('Atual 2021 1'!$Z$5:$Z$857),0))</f>
        <v>Sim</v>
      </c>
      <c r="T648" s="53" t="e">
        <f>INDEX('Atual 2021 1'!P$5:P$857,MATCH($A648,('Atual 2021 1'!$Z$5:$Z$857),0))</f>
        <v>#DIV/0!</v>
      </c>
      <c r="U648" s="55">
        <f>INDEX('Antigo 2020 2'!P$5:P$857,MATCH($A648,('Atual 2021 1'!$Z$5:$Z$857),0))</f>
        <v>5.645788527912424E-4</v>
      </c>
    </row>
    <row r="649" spans="1:21">
      <c r="A649" s="16">
        <v>646</v>
      </c>
      <c r="B649" s="51">
        <f>INDEX('Atual 2021 1'!X$5:X$857,MATCH($A649,('Atual 2021 1'!$Z$5:$Z$857),0))</f>
        <v>0</v>
      </c>
      <c r="C649" s="57" t="str">
        <f>INDEX('Atual 2021 1'!A$5:A$857,MATCH($A649,('Atual 2021 1'!$Z$5:$Z$857),0))</f>
        <v>Rio Paranaíba</v>
      </c>
      <c r="D649" s="50">
        <f>INDEX('Atual 2021 1'!H$5:H$857,MATCH($A649,('Atual 2021 1'!$Z$5:$Z$857),0))</f>
        <v>1018</v>
      </c>
      <c r="E649" s="54">
        <f>INDEX('Antigo 2020 2'!H$5:H$857,MATCH($A649,('Atual 2021 1'!$Z$5:$Z$857),0))</f>
        <v>1018</v>
      </c>
      <c r="F649" s="50">
        <f>INDEX('Atual 2021 1'!I$5:I$857,MATCH($A649,('Atual 2021 1'!$Z$5:$Z$857),0))</f>
        <v>155</v>
      </c>
      <c r="G649" s="54">
        <f>INDEX('Antigo 2020 2'!I$5:I$857,MATCH($A649,('Atual 2021 1'!$Z$5:$Z$857),0))</f>
        <v>315</v>
      </c>
      <c r="H649" s="50">
        <f>INDEX('Atual 2021 1'!J$5:J$857,MATCH($A649,('Atual 2021 1'!$Z$5:$Z$857),0))</f>
        <v>0</v>
      </c>
      <c r="I649" s="54">
        <f>INDEX('Antigo 2020 2'!J$5:J$857,MATCH($A649,('Atual 2021 1'!$Z$5:$Z$857),0))</f>
        <v>0</v>
      </c>
      <c r="J649" s="50">
        <f>INDEX('Atual 2021 1'!K$5:K$857,MATCH($A649,('Atual 2021 1'!$Z$5:$Z$857),0))</f>
        <v>300</v>
      </c>
      <c r="K649" s="54">
        <f>INDEX('Antigo 2020 2'!K$5:K$857,MATCH($A649,('Atual 2021 1'!$Z$5:$Z$857),0))</f>
        <v>0</v>
      </c>
      <c r="L649" s="50">
        <f>INDEX('Atual 2021 1'!L$5:L$857,MATCH($A649,('Atual 2021 1'!$Z$5:$Z$857),0))</f>
        <v>0</v>
      </c>
      <c r="M649" s="54">
        <f>INDEX('Antigo 2020 2'!L$5:L$857,MATCH($A649,('Atual 2021 1'!$Z$5:$Z$857),0))</f>
        <v>0</v>
      </c>
      <c r="N649" s="50">
        <f>INDEX('Atual 2021 1'!M$5:M$857,MATCH($A649,('Atual 2021 1'!$Z$5:$Z$857),0))</f>
        <v>0</v>
      </c>
      <c r="O649" s="54">
        <f>INDEX('Antigo 2020 2'!M$5:M$857,MATCH($A649,('Atual 2021 1'!$Z$5:$Z$857),0))</f>
        <v>0</v>
      </c>
      <c r="P649" s="50">
        <f>INDEX('Atual 2021 1'!N$5:N$857,MATCH($A649,('Atual 2021 1'!$Z$5:$Z$857),0))</f>
        <v>40</v>
      </c>
      <c r="Q649" s="54">
        <f>INDEX('Antigo 2020 2'!N$5:N$857,MATCH($A649,('Atual 2021 1'!$Z$5:$Z$857),0))</f>
        <v>30</v>
      </c>
      <c r="R649" s="50" t="str">
        <f>INDEX('Atual 2021 1'!O$5:O$857,MATCH($A649,('Atual 2021 1'!$Z$5:$Z$857),0))</f>
        <v>Não</v>
      </c>
      <c r="S649" s="54" t="str">
        <f>INDEX('Antigo 2020 2'!O$5:O$857,MATCH($A649,('Atual 2021 1'!$Z$5:$Z$857),0))</f>
        <v>Não</v>
      </c>
      <c r="T649" s="53" t="e">
        <f>INDEX('Atual 2021 1'!P$5:P$857,MATCH($A649,('Atual 2021 1'!$Z$5:$Z$857),0))</f>
        <v>#DIV/0!</v>
      </c>
      <c r="U649" s="55">
        <f>INDEX('Antigo 2020 2'!P$5:P$857,MATCH($A649,('Atual 2021 1'!$Z$5:$Z$857),0))</f>
        <v>1.7778225045404442E-3</v>
      </c>
    </row>
    <row r="650" spans="1:21">
      <c r="A650" s="16">
        <v>647</v>
      </c>
      <c r="B650" s="51">
        <f>INDEX('Atual 2021 1'!X$5:X$857,MATCH($A650,('Atual 2021 1'!$Z$5:$Z$857),0))</f>
        <v>0</v>
      </c>
      <c r="C650" s="57" t="str">
        <f>INDEX('Atual 2021 1'!A$5:A$857,MATCH($A650,('Atual 2021 1'!$Z$5:$Z$857),0))</f>
        <v>Rio Pardo de Minas</v>
      </c>
      <c r="D650" s="50">
        <f>INDEX('Atual 2021 1'!H$5:H$857,MATCH($A650,('Atual 2021 1'!$Z$5:$Z$857),0))</f>
        <v>6456</v>
      </c>
      <c r="E650" s="54">
        <f>INDEX('Antigo 2020 2'!H$5:H$857,MATCH($A650,('Atual 2021 1'!$Z$5:$Z$857),0))</f>
        <v>6456</v>
      </c>
      <c r="F650" s="50">
        <f>INDEX('Atual 2021 1'!I$5:I$857,MATCH($A650,('Atual 2021 1'!$Z$5:$Z$857),0))</f>
        <v>1033</v>
      </c>
      <c r="G650" s="54">
        <f>INDEX('Antigo 2020 2'!I$5:I$857,MATCH($A650,('Atual 2021 1'!$Z$5:$Z$857),0))</f>
        <v>2247</v>
      </c>
      <c r="H650" s="50">
        <f>INDEX('Atual 2021 1'!J$5:J$857,MATCH($A650,('Atual 2021 1'!$Z$5:$Z$857),0))</f>
        <v>0</v>
      </c>
      <c r="I650" s="54">
        <f>INDEX('Antigo 2020 2'!J$5:J$857,MATCH($A650,('Atual 2021 1'!$Z$5:$Z$857),0))</f>
        <v>0</v>
      </c>
      <c r="J650" s="50">
        <f>INDEX('Atual 2021 1'!K$5:K$857,MATCH($A650,('Atual 2021 1'!$Z$5:$Z$857),0))</f>
        <v>300</v>
      </c>
      <c r="K650" s="54">
        <f>INDEX('Antigo 2020 2'!K$5:K$857,MATCH($A650,('Atual 2021 1'!$Z$5:$Z$857),0))</f>
        <v>0</v>
      </c>
      <c r="L650" s="50">
        <f>INDEX('Atual 2021 1'!L$5:L$857,MATCH($A650,('Atual 2021 1'!$Z$5:$Z$857),0))</f>
        <v>0</v>
      </c>
      <c r="M650" s="54">
        <f>INDEX('Antigo 2020 2'!L$5:L$857,MATCH($A650,('Atual 2021 1'!$Z$5:$Z$857),0))</f>
        <v>0</v>
      </c>
      <c r="N650" s="50">
        <f>INDEX('Atual 2021 1'!M$5:M$857,MATCH($A650,('Atual 2021 1'!$Z$5:$Z$857),0))</f>
        <v>0</v>
      </c>
      <c r="O650" s="54">
        <f>INDEX('Antigo 2020 2'!M$5:M$857,MATCH($A650,('Atual 2021 1'!$Z$5:$Z$857),0))</f>
        <v>0</v>
      </c>
      <c r="P650" s="50">
        <f>INDEX('Atual 2021 1'!N$5:N$857,MATCH($A650,('Atual 2021 1'!$Z$5:$Z$857),0))</f>
        <v>189</v>
      </c>
      <c r="Q650" s="54">
        <f>INDEX('Antigo 2020 2'!N$5:N$857,MATCH($A650,('Atual 2021 1'!$Z$5:$Z$857),0))</f>
        <v>189</v>
      </c>
      <c r="R650" s="50" t="str">
        <f>INDEX('Atual 2021 1'!O$5:O$857,MATCH($A650,('Atual 2021 1'!$Z$5:$Z$857),0))</f>
        <v>Sim</v>
      </c>
      <c r="S650" s="54" t="str">
        <f>INDEX('Antigo 2020 2'!O$5:O$857,MATCH($A650,('Atual 2021 1'!$Z$5:$Z$857),0))</f>
        <v>Sim</v>
      </c>
      <c r="T650" s="53" t="e">
        <f>INDEX('Atual 2021 1'!P$5:P$857,MATCH($A650,('Atual 2021 1'!$Z$5:$Z$857),0))</f>
        <v>#DIV/0!</v>
      </c>
      <c r="U650" s="55">
        <f>INDEX('Antigo 2020 2'!P$5:P$857,MATCH($A650,('Atual 2021 1'!$Z$5:$Z$857),0))</f>
        <v>4.254813348669062E-3</v>
      </c>
    </row>
    <row r="651" spans="1:21">
      <c r="A651" s="16">
        <v>648</v>
      </c>
      <c r="B651" s="51">
        <f>INDEX('Atual 2021 1'!X$5:X$857,MATCH($A651,('Atual 2021 1'!$Z$5:$Z$857),0))</f>
        <v>0</v>
      </c>
      <c r="C651" s="57" t="str">
        <f>INDEX('Atual 2021 1'!A$5:A$857,MATCH($A651,('Atual 2021 1'!$Z$5:$Z$857),0))</f>
        <v>Rio Piracicaba</v>
      </c>
      <c r="D651" s="50">
        <f>INDEX('Atual 2021 1'!H$5:H$857,MATCH($A651,('Atual 2021 1'!$Z$5:$Z$857),0))</f>
        <v>100</v>
      </c>
      <c r="E651" s="54">
        <f>INDEX('Antigo 2020 2'!H$5:H$857,MATCH($A651,('Atual 2021 1'!$Z$5:$Z$857),0))</f>
        <v>350</v>
      </c>
      <c r="F651" s="50">
        <f>INDEX('Atual 2021 1'!I$5:I$857,MATCH($A651,('Atual 2021 1'!$Z$5:$Z$857),0))</f>
        <v>44</v>
      </c>
      <c r="G651" s="54">
        <f>INDEX('Antigo 2020 2'!I$5:I$857,MATCH($A651,('Atual 2021 1'!$Z$5:$Z$857),0))</f>
        <v>94</v>
      </c>
      <c r="H651" s="50">
        <f>INDEX('Atual 2021 1'!J$5:J$857,MATCH($A651,('Atual 2021 1'!$Z$5:$Z$857),0))</f>
        <v>0</v>
      </c>
      <c r="I651" s="54">
        <f>INDEX('Antigo 2020 2'!J$5:J$857,MATCH($A651,('Atual 2021 1'!$Z$5:$Z$857),0))</f>
        <v>0</v>
      </c>
      <c r="J651" s="50">
        <f>INDEX('Atual 2021 1'!K$5:K$857,MATCH($A651,('Atual 2021 1'!$Z$5:$Z$857),0))</f>
        <v>0</v>
      </c>
      <c r="K651" s="54">
        <f>INDEX('Antigo 2020 2'!K$5:K$857,MATCH($A651,('Atual 2021 1'!$Z$5:$Z$857),0))</f>
        <v>22</v>
      </c>
      <c r="L651" s="50">
        <f>INDEX('Atual 2021 1'!L$5:L$857,MATCH($A651,('Atual 2021 1'!$Z$5:$Z$857),0))</f>
        <v>0</v>
      </c>
      <c r="M651" s="54">
        <f>INDEX('Antigo 2020 2'!L$5:L$857,MATCH($A651,('Atual 2021 1'!$Z$5:$Z$857),0))</f>
        <v>0</v>
      </c>
      <c r="N651" s="50">
        <f>INDEX('Atual 2021 1'!M$5:M$857,MATCH($A651,('Atual 2021 1'!$Z$5:$Z$857),0))</f>
        <v>0</v>
      </c>
      <c r="O651" s="54">
        <f>INDEX('Antigo 2020 2'!M$5:M$857,MATCH($A651,('Atual 2021 1'!$Z$5:$Z$857),0))</f>
        <v>4</v>
      </c>
      <c r="P651" s="50">
        <f>INDEX('Atual 2021 1'!N$5:N$857,MATCH($A651,('Atual 2021 1'!$Z$5:$Z$857),0))</f>
        <v>3</v>
      </c>
      <c r="Q651" s="54">
        <f>INDEX('Antigo 2020 2'!N$5:N$857,MATCH($A651,('Atual 2021 1'!$Z$5:$Z$857),0))</f>
        <v>0</v>
      </c>
      <c r="R651" s="50" t="str">
        <f>INDEX('Atual 2021 1'!O$5:O$857,MATCH($A651,('Atual 2021 1'!$Z$5:$Z$857),0))</f>
        <v>Não</v>
      </c>
      <c r="S651" s="54" t="str">
        <f>INDEX('Antigo 2020 2'!O$5:O$857,MATCH($A651,('Atual 2021 1'!$Z$5:$Z$857),0))</f>
        <v>Não</v>
      </c>
      <c r="T651" s="53" t="e">
        <f>INDEX('Atual 2021 1'!P$5:P$857,MATCH($A651,('Atual 2021 1'!$Z$5:$Z$857),0))</f>
        <v>#DIV/0!</v>
      </c>
      <c r="U651" s="55">
        <f>INDEX('Antigo 2020 2'!P$5:P$857,MATCH($A651,('Atual 2021 1'!$Z$5:$Z$857),0))</f>
        <v>3.2154480252179793E-4</v>
      </c>
    </row>
    <row r="652" spans="1:21">
      <c r="A652" s="16">
        <v>649</v>
      </c>
      <c r="B652" s="51">
        <f>INDEX('Atual 2021 1'!X$5:X$857,MATCH($A652,('Atual 2021 1'!$Z$5:$Z$857),0))</f>
        <v>0</v>
      </c>
      <c r="C652" s="57" t="str">
        <f>INDEX('Atual 2021 1'!A$5:A$857,MATCH($A652,('Atual 2021 1'!$Z$5:$Z$857),0))</f>
        <v>Rio Pomba</v>
      </c>
      <c r="D652" s="50">
        <f>INDEX('Atual 2021 1'!H$5:H$857,MATCH($A652,('Atual 2021 1'!$Z$5:$Z$857),0))</f>
        <v>1800</v>
      </c>
      <c r="E652" s="54">
        <f>INDEX('Antigo 2020 2'!H$5:H$857,MATCH($A652,('Atual 2021 1'!$Z$5:$Z$857),0))</f>
        <v>1800</v>
      </c>
      <c r="F652" s="50">
        <f>INDEX('Atual 2021 1'!I$5:I$857,MATCH($A652,('Atual 2021 1'!$Z$5:$Z$857),0))</f>
        <v>209</v>
      </c>
      <c r="G652" s="54">
        <f>INDEX('Antigo 2020 2'!I$5:I$857,MATCH($A652,('Atual 2021 1'!$Z$5:$Z$857),0))</f>
        <v>390</v>
      </c>
      <c r="H652" s="50">
        <f>INDEX('Atual 2021 1'!J$5:J$857,MATCH($A652,('Atual 2021 1'!$Z$5:$Z$857),0))</f>
        <v>0</v>
      </c>
      <c r="I652" s="54">
        <f>INDEX('Antigo 2020 2'!J$5:J$857,MATCH($A652,('Atual 2021 1'!$Z$5:$Z$857),0))</f>
        <v>0</v>
      </c>
      <c r="J652" s="50">
        <f>INDEX('Atual 2021 1'!K$5:K$857,MATCH($A652,('Atual 2021 1'!$Z$5:$Z$857),0))</f>
        <v>78</v>
      </c>
      <c r="K652" s="54">
        <f>INDEX('Antigo 2020 2'!K$5:K$857,MATCH($A652,('Atual 2021 1'!$Z$5:$Z$857),0))</f>
        <v>65</v>
      </c>
      <c r="L652" s="50">
        <f>INDEX('Atual 2021 1'!L$5:L$857,MATCH($A652,('Atual 2021 1'!$Z$5:$Z$857),0))</f>
        <v>0</v>
      </c>
      <c r="M652" s="54">
        <f>INDEX('Antigo 2020 2'!L$5:L$857,MATCH($A652,('Atual 2021 1'!$Z$5:$Z$857),0))</f>
        <v>0</v>
      </c>
      <c r="N652" s="50">
        <f>INDEX('Atual 2021 1'!M$5:M$857,MATCH($A652,('Atual 2021 1'!$Z$5:$Z$857),0))</f>
        <v>0</v>
      </c>
      <c r="O652" s="54">
        <f>INDEX('Antigo 2020 2'!M$5:M$857,MATCH($A652,('Atual 2021 1'!$Z$5:$Z$857),0))</f>
        <v>0</v>
      </c>
      <c r="P652" s="50">
        <f>INDEX('Atual 2021 1'!N$5:N$857,MATCH($A652,('Atual 2021 1'!$Z$5:$Z$857),0))</f>
        <v>30</v>
      </c>
      <c r="Q652" s="54">
        <f>INDEX('Antigo 2020 2'!N$5:N$857,MATCH($A652,('Atual 2021 1'!$Z$5:$Z$857),0))</f>
        <v>39</v>
      </c>
      <c r="R652" s="50" t="str">
        <f>INDEX('Atual 2021 1'!O$5:O$857,MATCH($A652,('Atual 2021 1'!$Z$5:$Z$857),0))</f>
        <v>Não</v>
      </c>
      <c r="S652" s="54" t="str">
        <f>INDEX('Antigo 2020 2'!O$5:O$857,MATCH($A652,('Atual 2021 1'!$Z$5:$Z$857),0))</f>
        <v>Não</v>
      </c>
      <c r="T652" s="53" t="e">
        <f>INDEX('Atual 2021 1'!P$5:P$857,MATCH($A652,('Atual 2021 1'!$Z$5:$Z$857),0))</f>
        <v>#DIV/0!</v>
      </c>
      <c r="U652" s="55">
        <f>INDEX('Antigo 2020 2'!P$5:P$857,MATCH($A652,('Atual 2021 1'!$Z$5:$Z$857),0))</f>
        <v>8.4851446956996828E-4</v>
      </c>
    </row>
    <row r="653" spans="1:21">
      <c r="A653" s="16">
        <v>650</v>
      </c>
      <c r="B653" s="51">
        <f>INDEX('Atual 2021 1'!X$5:X$857,MATCH($A653,('Atual 2021 1'!$Z$5:$Z$857),0))</f>
        <v>0</v>
      </c>
      <c r="C653" s="57" t="str">
        <f>INDEX('Atual 2021 1'!A$5:A$857,MATCH($A653,('Atual 2021 1'!$Z$5:$Z$857),0))</f>
        <v>Rio Preto</v>
      </c>
      <c r="D653" s="50">
        <f>INDEX('Atual 2021 1'!H$5:H$857,MATCH($A653,('Atual 2021 1'!$Z$5:$Z$857),0))</f>
        <v>470</v>
      </c>
      <c r="E653" s="54">
        <f>INDEX('Antigo 2020 2'!H$5:H$857,MATCH($A653,('Atual 2021 1'!$Z$5:$Z$857),0))</f>
        <v>470</v>
      </c>
      <c r="F653" s="50">
        <f>INDEX('Atual 2021 1'!I$5:I$857,MATCH($A653,('Atual 2021 1'!$Z$5:$Z$857),0))</f>
        <v>110</v>
      </c>
      <c r="G653" s="54">
        <f>INDEX('Antigo 2020 2'!I$5:I$857,MATCH($A653,('Atual 2021 1'!$Z$5:$Z$857),0))</f>
        <v>227</v>
      </c>
      <c r="H653" s="50">
        <f>INDEX('Atual 2021 1'!J$5:J$857,MATCH($A653,('Atual 2021 1'!$Z$5:$Z$857),0))</f>
        <v>0</v>
      </c>
      <c r="I653" s="54">
        <f>INDEX('Antigo 2020 2'!J$5:J$857,MATCH($A653,('Atual 2021 1'!$Z$5:$Z$857),0))</f>
        <v>0</v>
      </c>
      <c r="J653" s="50">
        <f>INDEX('Atual 2021 1'!K$5:K$857,MATCH($A653,('Atual 2021 1'!$Z$5:$Z$857),0))</f>
        <v>0</v>
      </c>
      <c r="K653" s="54">
        <f>INDEX('Antigo 2020 2'!K$5:K$857,MATCH($A653,('Atual 2021 1'!$Z$5:$Z$857),0))</f>
        <v>0</v>
      </c>
      <c r="L653" s="50">
        <f>INDEX('Atual 2021 1'!L$5:L$857,MATCH($A653,('Atual 2021 1'!$Z$5:$Z$857),0))</f>
        <v>0</v>
      </c>
      <c r="M653" s="54">
        <f>INDEX('Antigo 2020 2'!L$5:L$857,MATCH($A653,('Atual 2021 1'!$Z$5:$Z$857),0))</f>
        <v>0</v>
      </c>
      <c r="N653" s="50">
        <f>INDEX('Atual 2021 1'!M$5:M$857,MATCH($A653,('Atual 2021 1'!$Z$5:$Z$857),0))</f>
        <v>0</v>
      </c>
      <c r="O653" s="54">
        <f>INDEX('Antigo 2020 2'!M$5:M$857,MATCH($A653,('Atual 2021 1'!$Z$5:$Z$857),0))</f>
        <v>0</v>
      </c>
      <c r="P653" s="50">
        <f>INDEX('Atual 2021 1'!N$5:N$857,MATCH($A653,('Atual 2021 1'!$Z$5:$Z$857),0))</f>
        <v>26</v>
      </c>
      <c r="Q653" s="54">
        <f>INDEX('Antigo 2020 2'!N$5:N$857,MATCH($A653,('Atual 2021 1'!$Z$5:$Z$857),0))</f>
        <v>26</v>
      </c>
      <c r="R653" s="50" t="str">
        <f>INDEX('Atual 2021 1'!O$5:O$857,MATCH($A653,('Atual 2021 1'!$Z$5:$Z$857),0))</f>
        <v>Não</v>
      </c>
      <c r="S653" s="54" t="str">
        <f>INDEX('Antigo 2020 2'!O$5:O$857,MATCH($A653,('Atual 2021 1'!$Z$5:$Z$857),0))</f>
        <v>Não</v>
      </c>
      <c r="T653" s="53" t="e">
        <f>INDEX('Atual 2021 1'!P$5:P$857,MATCH($A653,('Atual 2021 1'!$Z$5:$Z$857),0))</f>
        <v>#DIV/0!</v>
      </c>
      <c r="U653" s="55">
        <f>INDEX('Antigo 2020 2'!P$5:P$857,MATCH($A653,('Atual 2021 1'!$Z$5:$Z$857),0))</f>
        <v>4.8309031475757172E-4</v>
      </c>
    </row>
    <row r="654" spans="1:21">
      <c r="A654" s="16">
        <v>651</v>
      </c>
      <c r="B654" s="51">
        <f>INDEX('Atual 2021 1'!X$5:X$857,MATCH($A654,('Atual 2021 1'!$Z$5:$Z$857),0))</f>
        <v>0</v>
      </c>
      <c r="C654" s="57" t="str">
        <f>INDEX('Atual 2021 1'!A$5:A$857,MATCH($A654,('Atual 2021 1'!$Z$5:$Z$857),0))</f>
        <v>Rio Vermelho</v>
      </c>
      <c r="D654" s="50">
        <f>INDEX('Atual 2021 1'!H$5:H$857,MATCH($A654,('Atual 2021 1'!$Z$5:$Z$857),0))</f>
        <v>3590</v>
      </c>
      <c r="E654" s="54">
        <f>INDEX('Antigo 2020 2'!H$5:H$857,MATCH($A654,('Atual 2021 1'!$Z$5:$Z$857),0))</f>
        <v>3590</v>
      </c>
      <c r="F654" s="50">
        <f>INDEX('Atual 2021 1'!I$5:I$857,MATCH($A654,('Atual 2021 1'!$Z$5:$Z$857),0))</f>
        <v>241</v>
      </c>
      <c r="G654" s="54">
        <f>INDEX('Antigo 2020 2'!I$5:I$857,MATCH($A654,('Atual 2021 1'!$Z$5:$Z$857),0))</f>
        <v>469</v>
      </c>
      <c r="H654" s="50">
        <f>INDEX('Atual 2021 1'!J$5:J$857,MATCH($A654,('Atual 2021 1'!$Z$5:$Z$857),0))</f>
        <v>0</v>
      </c>
      <c r="I654" s="54">
        <f>INDEX('Antigo 2020 2'!J$5:J$857,MATCH($A654,('Atual 2021 1'!$Z$5:$Z$857),0))</f>
        <v>0</v>
      </c>
      <c r="J654" s="50">
        <f>INDEX('Atual 2021 1'!K$5:K$857,MATCH($A654,('Atual 2021 1'!$Z$5:$Z$857),0))</f>
        <v>0</v>
      </c>
      <c r="K654" s="54">
        <f>INDEX('Antigo 2020 2'!K$5:K$857,MATCH($A654,('Atual 2021 1'!$Z$5:$Z$857),0))</f>
        <v>0</v>
      </c>
      <c r="L654" s="50">
        <f>INDEX('Atual 2021 1'!L$5:L$857,MATCH($A654,('Atual 2021 1'!$Z$5:$Z$857),0))</f>
        <v>0</v>
      </c>
      <c r="M654" s="54">
        <f>INDEX('Antigo 2020 2'!L$5:L$857,MATCH($A654,('Atual 2021 1'!$Z$5:$Z$857),0))</f>
        <v>0</v>
      </c>
      <c r="N654" s="50">
        <f>INDEX('Atual 2021 1'!M$5:M$857,MATCH($A654,('Atual 2021 1'!$Z$5:$Z$857),0))</f>
        <v>0</v>
      </c>
      <c r="O654" s="54">
        <f>INDEX('Antigo 2020 2'!M$5:M$857,MATCH($A654,('Atual 2021 1'!$Z$5:$Z$857),0))</f>
        <v>0</v>
      </c>
      <c r="P654" s="50">
        <f>INDEX('Atual 2021 1'!N$5:N$857,MATCH($A654,('Atual 2021 1'!$Z$5:$Z$857),0))</f>
        <v>29</v>
      </c>
      <c r="Q654" s="54">
        <f>INDEX('Antigo 2020 2'!N$5:N$857,MATCH($A654,('Atual 2021 1'!$Z$5:$Z$857),0))</f>
        <v>20</v>
      </c>
      <c r="R654" s="50" t="str">
        <f>INDEX('Atual 2021 1'!O$5:O$857,MATCH($A654,('Atual 2021 1'!$Z$5:$Z$857),0))</f>
        <v>Sim</v>
      </c>
      <c r="S654" s="54" t="str">
        <f>INDEX('Antigo 2020 2'!O$5:O$857,MATCH($A654,('Atual 2021 1'!$Z$5:$Z$857),0))</f>
        <v>Sim</v>
      </c>
      <c r="T654" s="53" t="e">
        <f>INDEX('Atual 2021 1'!P$5:P$857,MATCH($A654,('Atual 2021 1'!$Z$5:$Z$857),0))</f>
        <v>#DIV/0!</v>
      </c>
      <c r="U654" s="55">
        <f>INDEX('Antigo 2020 2'!P$5:P$857,MATCH($A654,('Atual 2021 1'!$Z$5:$Z$857),0))</f>
        <v>1.989758633619896E-3</v>
      </c>
    </row>
    <row r="655" spans="1:21">
      <c r="A655" s="16">
        <v>652</v>
      </c>
      <c r="B655" s="51">
        <f>INDEX('Atual 2021 1'!X$5:X$857,MATCH($A655,('Atual 2021 1'!$Z$5:$Z$857),0))</f>
        <v>0</v>
      </c>
      <c r="C655" s="57" t="str">
        <f>INDEX('Atual 2021 1'!A$5:A$857,MATCH($A655,('Atual 2021 1'!$Z$5:$Z$857),0))</f>
        <v>Ritápolis</v>
      </c>
      <c r="D655" s="50">
        <f>INDEX('Atual 2021 1'!H$5:H$857,MATCH($A655,('Atual 2021 1'!$Z$5:$Z$857),0))</f>
        <v>300</v>
      </c>
      <c r="E655" s="54">
        <f>INDEX('Antigo 2020 2'!H$5:H$857,MATCH($A655,('Atual 2021 1'!$Z$5:$Z$857),0))</f>
        <v>300</v>
      </c>
      <c r="F655" s="50">
        <f>INDEX('Atual 2021 1'!I$5:I$857,MATCH($A655,('Atual 2021 1'!$Z$5:$Z$857),0))</f>
        <v>82</v>
      </c>
      <c r="G655" s="54">
        <f>INDEX('Antigo 2020 2'!I$5:I$857,MATCH($A655,('Atual 2021 1'!$Z$5:$Z$857),0))</f>
        <v>237</v>
      </c>
      <c r="H655" s="50">
        <f>INDEX('Atual 2021 1'!J$5:J$857,MATCH($A655,('Atual 2021 1'!$Z$5:$Z$857),0))</f>
        <v>0</v>
      </c>
      <c r="I655" s="54">
        <f>INDEX('Antigo 2020 2'!J$5:J$857,MATCH($A655,('Atual 2021 1'!$Z$5:$Z$857),0))</f>
        <v>0</v>
      </c>
      <c r="J655" s="50">
        <f>INDEX('Atual 2021 1'!K$5:K$857,MATCH($A655,('Atual 2021 1'!$Z$5:$Z$857),0))</f>
        <v>15</v>
      </c>
      <c r="K655" s="54">
        <f>INDEX('Antigo 2020 2'!K$5:K$857,MATCH($A655,('Atual 2021 1'!$Z$5:$Z$857),0))</f>
        <v>10</v>
      </c>
      <c r="L655" s="50">
        <f>INDEX('Atual 2021 1'!L$5:L$857,MATCH($A655,('Atual 2021 1'!$Z$5:$Z$857),0))</f>
        <v>0</v>
      </c>
      <c r="M655" s="54">
        <f>INDEX('Antigo 2020 2'!L$5:L$857,MATCH($A655,('Atual 2021 1'!$Z$5:$Z$857),0))</f>
        <v>0</v>
      </c>
      <c r="N655" s="50">
        <f>INDEX('Atual 2021 1'!M$5:M$857,MATCH($A655,('Atual 2021 1'!$Z$5:$Z$857),0))</f>
        <v>0</v>
      </c>
      <c r="O655" s="54">
        <f>INDEX('Antigo 2020 2'!M$5:M$857,MATCH($A655,('Atual 2021 1'!$Z$5:$Z$857),0))</f>
        <v>0</v>
      </c>
      <c r="P655" s="50">
        <f>INDEX('Atual 2021 1'!N$5:N$857,MATCH($A655,('Atual 2021 1'!$Z$5:$Z$857),0))</f>
        <v>10</v>
      </c>
      <c r="Q655" s="54">
        <f>INDEX('Antigo 2020 2'!N$5:N$857,MATCH($A655,('Atual 2021 1'!$Z$5:$Z$857),0))</f>
        <v>10</v>
      </c>
      <c r="R655" s="50" t="str">
        <f>INDEX('Atual 2021 1'!O$5:O$857,MATCH($A655,('Atual 2021 1'!$Z$5:$Z$857),0))</f>
        <v>Não</v>
      </c>
      <c r="S655" s="54" t="str">
        <f>INDEX('Antigo 2020 2'!O$5:O$857,MATCH($A655,('Atual 2021 1'!$Z$5:$Z$857),0))</f>
        <v>Não</v>
      </c>
      <c r="T655" s="53" t="e">
        <f>INDEX('Atual 2021 1'!P$5:P$857,MATCH($A655,('Atual 2021 1'!$Z$5:$Z$857),0))</f>
        <v>#DIV/0!</v>
      </c>
      <c r="U655" s="55">
        <f>INDEX('Antigo 2020 2'!P$5:P$857,MATCH($A655,('Atual 2021 1'!$Z$5:$Z$857),0))</f>
        <v>3.5490299804274755E-4</v>
      </c>
    </row>
    <row r="656" spans="1:21">
      <c r="A656" s="16">
        <v>653</v>
      </c>
      <c r="B656" s="51">
        <f>INDEX('Atual 2021 1'!X$5:X$857,MATCH($A656,('Atual 2021 1'!$Z$5:$Z$857),0))</f>
        <v>0</v>
      </c>
      <c r="C656" s="57" t="str">
        <f>INDEX('Atual 2021 1'!A$5:A$857,MATCH($A656,('Atual 2021 1'!$Z$5:$Z$857),0))</f>
        <v>Rochedo de Minas</v>
      </c>
      <c r="D656" s="50">
        <f>INDEX('Atual 2021 1'!H$5:H$857,MATCH($A656,('Atual 2021 1'!$Z$5:$Z$857),0))</f>
        <v>130</v>
      </c>
      <c r="E656" s="54">
        <f>INDEX('Antigo 2020 2'!H$5:H$857,MATCH($A656,('Atual 2021 1'!$Z$5:$Z$857),0))</f>
        <v>350</v>
      </c>
      <c r="F656" s="50">
        <f>INDEX('Atual 2021 1'!I$5:I$857,MATCH($A656,('Atual 2021 1'!$Z$5:$Z$857),0))</f>
        <v>58</v>
      </c>
      <c r="G656" s="54">
        <f>INDEX('Antigo 2020 2'!I$5:I$857,MATCH($A656,('Atual 2021 1'!$Z$5:$Z$857),0))</f>
        <v>28</v>
      </c>
      <c r="H656" s="50">
        <f>INDEX('Atual 2021 1'!J$5:J$857,MATCH($A656,('Atual 2021 1'!$Z$5:$Z$857),0))</f>
        <v>0</v>
      </c>
      <c r="I656" s="54">
        <f>INDEX('Antigo 2020 2'!J$5:J$857,MATCH($A656,('Atual 2021 1'!$Z$5:$Z$857),0))</f>
        <v>0</v>
      </c>
      <c r="J656" s="50">
        <f>INDEX('Atual 2021 1'!K$5:K$857,MATCH($A656,('Atual 2021 1'!$Z$5:$Z$857),0))</f>
        <v>60</v>
      </c>
      <c r="K656" s="54">
        <f>INDEX('Antigo 2020 2'!K$5:K$857,MATCH($A656,('Atual 2021 1'!$Z$5:$Z$857),0))</f>
        <v>55</v>
      </c>
      <c r="L656" s="50">
        <f>INDEX('Atual 2021 1'!L$5:L$857,MATCH($A656,('Atual 2021 1'!$Z$5:$Z$857),0))</f>
        <v>0</v>
      </c>
      <c r="M656" s="54">
        <f>INDEX('Antigo 2020 2'!L$5:L$857,MATCH($A656,('Atual 2021 1'!$Z$5:$Z$857),0))</f>
        <v>0</v>
      </c>
      <c r="N656" s="50">
        <f>INDEX('Atual 2021 1'!M$5:M$857,MATCH($A656,('Atual 2021 1'!$Z$5:$Z$857),0))</f>
        <v>0</v>
      </c>
      <c r="O656" s="54">
        <f>INDEX('Antigo 2020 2'!M$5:M$857,MATCH($A656,('Atual 2021 1'!$Z$5:$Z$857),0))</f>
        <v>20</v>
      </c>
      <c r="P656" s="50">
        <f>INDEX('Atual 2021 1'!N$5:N$857,MATCH($A656,('Atual 2021 1'!$Z$5:$Z$857),0))</f>
        <v>5</v>
      </c>
      <c r="Q656" s="54">
        <f>INDEX('Antigo 2020 2'!N$5:N$857,MATCH($A656,('Atual 2021 1'!$Z$5:$Z$857),0))</f>
        <v>5</v>
      </c>
      <c r="R656" s="50" t="str">
        <f>INDEX('Atual 2021 1'!O$5:O$857,MATCH($A656,('Atual 2021 1'!$Z$5:$Z$857),0))</f>
        <v>Não</v>
      </c>
      <c r="S656" s="54" t="str">
        <f>INDEX('Antigo 2020 2'!O$5:O$857,MATCH($A656,('Atual 2021 1'!$Z$5:$Z$857),0))</f>
        <v>Não</v>
      </c>
      <c r="T656" s="53" t="e">
        <f>INDEX('Atual 2021 1'!P$5:P$857,MATCH($A656,('Atual 2021 1'!$Z$5:$Z$857),0))</f>
        <v>#DIV/0!</v>
      </c>
      <c r="U656" s="55">
        <f>INDEX('Antigo 2020 2'!P$5:P$857,MATCH($A656,('Atual 2021 1'!$Z$5:$Z$857),0))</f>
        <v>2.2629758190383087E-4</v>
      </c>
    </row>
    <row r="657" spans="1:21">
      <c r="A657" s="16">
        <v>654</v>
      </c>
      <c r="B657" s="51">
        <f>INDEX('Atual 2021 1'!X$5:X$857,MATCH($A657,('Atual 2021 1'!$Z$5:$Z$857),0))</f>
        <v>0</v>
      </c>
      <c r="C657" s="57" t="str">
        <f>INDEX('Atual 2021 1'!A$5:A$857,MATCH($A657,('Atual 2021 1'!$Z$5:$Z$857),0))</f>
        <v>Rodeiro</v>
      </c>
      <c r="D657" s="50">
        <f>INDEX('Atual 2021 1'!H$5:H$857,MATCH($A657,('Atual 2021 1'!$Z$5:$Z$857),0))</f>
        <v>210</v>
      </c>
      <c r="E657" s="54">
        <f>INDEX('Antigo 2020 2'!H$5:H$857,MATCH($A657,('Atual 2021 1'!$Z$5:$Z$857),0))</f>
        <v>168</v>
      </c>
      <c r="F657" s="50">
        <f>INDEX('Atual 2021 1'!I$5:I$857,MATCH($A657,('Atual 2021 1'!$Z$5:$Z$857),0))</f>
        <v>60</v>
      </c>
      <c r="G657" s="54">
        <f>INDEX('Antigo 2020 2'!I$5:I$857,MATCH($A657,('Atual 2021 1'!$Z$5:$Z$857),0))</f>
        <v>120</v>
      </c>
      <c r="H657" s="50">
        <f>INDEX('Atual 2021 1'!J$5:J$857,MATCH($A657,('Atual 2021 1'!$Z$5:$Z$857),0))</f>
        <v>0</v>
      </c>
      <c r="I657" s="54">
        <f>INDEX('Antigo 2020 2'!J$5:J$857,MATCH($A657,('Atual 2021 1'!$Z$5:$Z$857),0))</f>
        <v>0</v>
      </c>
      <c r="J657" s="50">
        <f>INDEX('Atual 2021 1'!K$5:K$857,MATCH($A657,('Atual 2021 1'!$Z$5:$Z$857),0))</f>
        <v>38</v>
      </c>
      <c r="K657" s="54">
        <f>INDEX('Antigo 2020 2'!K$5:K$857,MATCH($A657,('Atual 2021 1'!$Z$5:$Z$857),0))</f>
        <v>73</v>
      </c>
      <c r="L657" s="50">
        <f>INDEX('Atual 2021 1'!L$5:L$857,MATCH($A657,('Atual 2021 1'!$Z$5:$Z$857),0))</f>
        <v>0</v>
      </c>
      <c r="M657" s="54">
        <f>INDEX('Antigo 2020 2'!L$5:L$857,MATCH($A657,('Atual 2021 1'!$Z$5:$Z$857),0))</f>
        <v>0</v>
      </c>
      <c r="N657" s="50">
        <f>INDEX('Atual 2021 1'!M$5:M$857,MATCH($A657,('Atual 2021 1'!$Z$5:$Z$857),0))</f>
        <v>0</v>
      </c>
      <c r="O657" s="54">
        <f>INDEX('Antigo 2020 2'!M$5:M$857,MATCH($A657,('Atual 2021 1'!$Z$5:$Z$857),0))</f>
        <v>0</v>
      </c>
      <c r="P657" s="50">
        <f>INDEX('Atual 2021 1'!N$5:N$857,MATCH($A657,('Atual 2021 1'!$Z$5:$Z$857),0))</f>
        <v>17</v>
      </c>
      <c r="Q657" s="54">
        <f>INDEX('Antigo 2020 2'!N$5:N$857,MATCH($A657,('Atual 2021 1'!$Z$5:$Z$857),0))</f>
        <v>21</v>
      </c>
      <c r="R657" s="50" t="str">
        <f>INDEX('Atual 2021 1'!O$5:O$857,MATCH($A657,('Atual 2021 1'!$Z$5:$Z$857),0))</f>
        <v>Não</v>
      </c>
      <c r="S657" s="54" t="str">
        <f>INDEX('Antigo 2020 2'!O$5:O$857,MATCH($A657,('Atual 2021 1'!$Z$5:$Z$857),0))</f>
        <v>Não</v>
      </c>
      <c r="T657" s="53" t="e">
        <f>INDEX('Atual 2021 1'!P$5:P$857,MATCH($A657,('Atual 2021 1'!$Z$5:$Z$857),0))</f>
        <v>#DIV/0!</v>
      </c>
      <c r="U657" s="55">
        <f>INDEX('Antigo 2020 2'!P$5:P$857,MATCH($A657,('Atual 2021 1'!$Z$5:$Z$857),0))</f>
        <v>2.1089816972988618E-4</v>
      </c>
    </row>
    <row r="658" spans="1:21">
      <c r="A658" s="16">
        <v>655</v>
      </c>
      <c r="B658" s="51">
        <f>INDEX('Atual 2021 1'!X$5:X$857,MATCH($A658,('Atual 2021 1'!$Z$5:$Z$857),0))</f>
        <v>0</v>
      </c>
      <c r="C658" s="57" t="str">
        <f>INDEX('Atual 2021 1'!A$5:A$857,MATCH($A658,('Atual 2021 1'!$Z$5:$Z$857),0))</f>
        <v>Romaria</v>
      </c>
      <c r="D658" s="50">
        <f>INDEX('Atual 2021 1'!H$5:H$857,MATCH($A658,('Atual 2021 1'!$Z$5:$Z$857),0))</f>
        <v>220</v>
      </c>
      <c r="E658" s="54">
        <f>INDEX('Antigo 2020 2'!H$5:H$857,MATCH($A658,('Atual 2021 1'!$Z$5:$Z$857),0))</f>
        <v>220</v>
      </c>
      <c r="F658" s="50">
        <f>INDEX('Atual 2021 1'!I$5:I$857,MATCH($A658,('Atual 2021 1'!$Z$5:$Z$857),0))</f>
        <v>7</v>
      </c>
      <c r="G658" s="54">
        <f>INDEX('Antigo 2020 2'!I$5:I$857,MATCH($A658,('Atual 2021 1'!$Z$5:$Z$857),0))</f>
        <v>203</v>
      </c>
      <c r="H658" s="50">
        <f>INDEX('Atual 2021 1'!J$5:J$857,MATCH($A658,('Atual 2021 1'!$Z$5:$Z$857),0))</f>
        <v>0</v>
      </c>
      <c r="I658" s="54">
        <f>INDEX('Antigo 2020 2'!J$5:J$857,MATCH($A658,('Atual 2021 1'!$Z$5:$Z$857),0))</f>
        <v>0</v>
      </c>
      <c r="J658" s="50">
        <f>INDEX('Atual 2021 1'!K$5:K$857,MATCH($A658,('Atual 2021 1'!$Z$5:$Z$857),0))</f>
        <v>120</v>
      </c>
      <c r="K658" s="54">
        <f>INDEX('Antigo 2020 2'!K$5:K$857,MATCH($A658,('Atual 2021 1'!$Z$5:$Z$857),0))</f>
        <v>185</v>
      </c>
      <c r="L658" s="50">
        <f>INDEX('Atual 2021 1'!L$5:L$857,MATCH($A658,('Atual 2021 1'!$Z$5:$Z$857),0))</f>
        <v>40</v>
      </c>
      <c r="M658" s="54">
        <f>INDEX('Antigo 2020 2'!L$5:L$857,MATCH($A658,('Atual 2021 1'!$Z$5:$Z$857),0))</f>
        <v>90</v>
      </c>
      <c r="N658" s="50">
        <f>INDEX('Atual 2021 1'!M$5:M$857,MATCH($A658,('Atual 2021 1'!$Z$5:$Z$857),0))</f>
        <v>60</v>
      </c>
      <c r="O658" s="54">
        <f>INDEX('Antigo 2020 2'!M$5:M$857,MATCH($A658,('Atual 2021 1'!$Z$5:$Z$857),0))</f>
        <v>185</v>
      </c>
      <c r="P658" s="50">
        <f>INDEX('Atual 2021 1'!N$5:N$857,MATCH($A658,('Atual 2021 1'!$Z$5:$Z$857),0))</f>
        <v>35</v>
      </c>
      <c r="Q658" s="54">
        <f>INDEX('Antigo 2020 2'!N$5:N$857,MATCH($A658,('Atual 2021 1'!$Z$5:$Z$857),0))</f>
        <v>35</v>
      </c>
      <c r="R658" s="50" t="str">
        <f>INDEX('Atual 2021 1'!O$5:O$857,MATCH($A658,('Atual 2021 1'!$Z$5:$Z$857),0))</f>
        <v>Sim</v>
      </c>
      <c r="S658" s="54" t="str">
        <f>INDEX('Antigo 2020 2'!O$5:O$857,MATCH($A658,('Atual 2021 1'!$Z$5:$Z$857),0))</f>
        <v>Sim</v>
      </c>
      <c r="T658" s="53" t="e">
        <f>INDEX('Atual 2021 1'!P$5:P$857,MATCH($A658,('Atual 2021 1'!$Z$5:$Z$857),0))</f>
        <v>#DIV/0!</v>
      </c>
      <c r="U658" s="55">
        <f>INDEX('Antigo 2020 2'!P$5:P$857,MATCH($A658,('Atual 2021 1'!$Z$5:$Z$857),0))</f>
        <v>1.0468588160386419E-3</v>
      </c>
    </row>
    <row r="659" spans="1:21">
      <c r="A659" s="16">
        <v>656</v>
      </c>
      <c r="B659" s="51">
        <f>INDEX('Atual 2021 1'!X$5:X$857,MATCH($A659,('Atual 2021 1'!$Z$5:$Z$857),0))</f>
        <v>0</v>
      </c>
      <c r="C659" s="57" t="str">
        <f>INDEX('Atual 2021 1'!A$5:A$857,MATCH($A659,('Atual 2021 1'!$Z$5:$Z$857),0))</f>
        <v>Rosário da Limeira</v>
      </c>
      <c r="D659" s="50">
        <f>INDEX('Atual 2021 1'!H$5:H$857,MATCH($A659,('Atual 2021 1'!$Z$5:$Z$857),0))</f>
        <v>495</v>
      </c>
      <c r="E659" s="54">
        <f>INDEX('Antigo 2020 2'!H$5:H$857,MATCH($A659,('Atual 2021 1'!$Z$5:$Z$857),0))</f>
        <v>495</v>
      </c>
      <c r="F659" s="50">
        <f>INDEX('Atual 2021 1'!I$5:I$857,MATCH($A659,('Atual 2021 1'!$Z$5:$Z$857),0))</f>
        <v>62</v>
      </c>
      <c r="G659" s="54">
        <f>INDEX('Antigo 2020 2'!I$5:I$857,MATCH($A659,('Atual 2021 1'!$Z$5:$Z$857),0))</f>
        <v>182</v>
      </c>
      <c r="H659" s="50">
        <f>INDEX('Atual 2021 1'!J$5:J$857,MATCH($A659,('Atual 2021 1'!$Z$5:$Z$857),0))</f>
        <v>0</v>
      </c>
      <c r="I659" s="54">
        <f>INDEX('Antigo 2020 2'!J$5:J$857,MATCH($A659,('Atual 2021 1'!$Z$5:$Z$857),0))</f>
        <v>0</v>
      </c>
      <c r="J659" s="50">
        <f>INDEX('Atual 2021 1'!K$5:K$857,MATCH($A659,('Atual 2021 1'!$Z$5:$Z$857),0))</f>
        <v>130</v>
      </c>
      <c r="K659" s="54">
        <f>INDEX('Antigo 2020 2'!K$5:K$857,MATCH($A659,('Atual 2021 1'!$Z$5:$Z$857),0))</f>
        <v>85</v>
      </c>
      <c r="L659" s="50">
        <f>INDEX('Atual 2021 1'!L$5:L$857,MATCH($A659,('Atual 2021 1'!$Z$5:$Z$857),0))</f>
        <v>105</v>
      </c>
      <c r="M659" s="54">
        <f>INDEX('Antigo 2020 2'!L$5:L$857,MATCH($A659,('Atual 2021 1'!$Z$5:$Z$857),0))</f>
        <v>95</v>
      </c>
      <c r="N659" s="50">
        <f>INDEX('Atual 2021 1'!M$5:M$857,MATCH($A659,('Atual 2021 1'!$Z$5:$Z$857),0))</f>
        <v>0</v>
      </c>
      <c r="O659" s="54">
        <f>INDEX('Antigo 2020 2'!M$5:M$857,MATCH($A659,('Atual 2021 1'!$Z$5:$Z$857),0))</f>
        <v>0</v>
      </c>
      <c r="P659" s="50">
        <f>INDEX('Atual 2021 1'!N$5:N$857,MATCH($A659,('Atual 2021 1'!$Z$5:$Z$857),0))</f>
        <v>23</v>
      </c>
      <c r="Q659" s="54">
        <f>INDEX('Antigo 2020 2'!N$5:N$857,MATCH($A659,('Atual 2021 1'!$Z$5:$Z$857),0))</f>
        <v>25</v>
      </c>
      <c r="R659" s="50" t="str">
        <f>INDEX('Atual 2021 1'!O$5:O$857,MATCH($A659,('Atual 2021 1'!$Z$5:$Z$857),0))</f>
        <v>Sim</v>
      </c>
      <c r="S659" s="54" t="str">
        <f>INDEX('Antigo 2020 2'!O$5:O$857,MATCH($A659,('Atual 2021 1'!$Z$5:$Z$857),0))</f>
        <v>Sim</v>
      </c>
      <c r="T659" s="53" t="e">
        <f>INDEX('Atual 2021 1'!P$5:P$857,MATCH($A659,('Atual 2021 1'!$Z$5:$Z$857),0))</f>
        <v>#DIV/0!</v>
      </c>
      <c r="U659" s="55">
        <f>INDEX('Antigo 2020 2'!P$5:P$857,MATCH($A659,('Atual 2021 1'!$Z$5:$Z$857),0))</f>
        <v>6.8559640168174203E-4</v>
      </c>
    </row>
    <row r="660" spans="1:21">
      <c r="A660" s="16">
        <v>657</v>
      </c>
      <c r="B660" s="51">
        <f>INDEX('Atual 2021 1'!X$5:X$857,MATCH($A660,('Atual 2021 1'!$Z$5:$Z$857),0))</f>
        <v>0</v>
      </c>
      <c r="C660" s="57" t="str">
        <f>INDEX('Atual 2021 1'!A$5:A$857,MATCH($A660,('Atual 2021 1'!$Z$5:$Z$857),0))</f>
        <v>Rubelita</v>
      </c>
      <c r="D660" s="50">
        <f>INDEX('Atual 2021 1'!H$5:H$857,MATCH($A660,('Atual 2021 1'!$Z$5:$Z$857),0))</f>
        <v>1604</v>
      </c>
      <c r="E660" s="54">
        <f>INDEX('Antigo 2020 2'!H$5:H$857,MATCH($A660,('Atual 2021 1'!$Z$5:$Z$857),0))</f>
        <v>1590</v>
      </c>
      <c r="F660" s="50">
        <f>INDEX('Atual 2021 1'!I$5:I$857,MATCH($A660,('Atual 2021 1'!$Z$5:$Z$857),0))</f>
        <v>568</v>
      </c>
      <c r="G660" s="54">
        <f>INDEX('Antigo 2020 2'!I$5:I$857,MATCH($A660,('Atual 2021 1'!$Z$5:$Z$857),0))</f>
        <v>900</v>
      </c>
      <c r="H660" s="50">
        <f>INDEX('Atual 2021 1'!J$5:J$857,MATCH($A660,('Atual 2021 1'!$Z$5:$Z$857),0))</f>
        <v>0</v>
      </c>
      <c r="I660" s="54">
        <f>INDEX('Antigo 2020 2'!J$5:J$857,MATCH($A660,('Atual 2021 1'!$Z$5:$Z$857),0))</f>
        <v>0</v>
      </c>
      <c r="J660" s="50">
        <f>INDEX('Atual 2021 1'!K$5:K$857,MATCH($A660,('Atual 2021 1'!$Z$5:$Z$857),0))</f>
        <v>0</v>
      </c>
      <c r="K660" s="54">
        <f>INDEX('Antigo 2020 2'!K$5:K$857,MATCH($A660,('Atual 2021 1'!$Z$5:$Z$857),0))</f>
        <v>80</v>
      </c>
      <c r="L660" s="50">
        <f>INDEX('Atual 2021 1'!L$5:L$857,MATCH($A660,('Atual 2021 1'!$Z$5:$Z$857),0))</f>
        <v>0</v>
      </c>
      <c r="M660" s="54">
        <f>INDEX('Antigo 2020 2'!L$5:L$857,MATCH($A660,('Atual 2021 1'!$Z$5:$Z$857),0))</f>
        <v>0</v>
      </c>
      <c r="N660" s="50">
        <f>INDEX('Atual 2021 1'!M$5:M$857,MATCH($A660,('Atual 2021 1'!$Z$5:$Z$857),0))</f>
        <v>0</v>
      </c>
      <c r="O660" s="54">
        <f>INDEX('Antigo 2020 2'!M$5:M$857,MATCH($A660,('Atual 2021 1'!$Z$5:$Z$857),0))</f>
        <v>0</v>
      </c>
      <c r="P660" s="50">
        <f>INDEX('Atual 2021 1'!N$5:N$857,MATCH($A660,('Atual 2021 1'!$Z$5:$Z$857),0))</f>
        <v>32</v>
      </c>
      <c r="Q660" s="54">
        <f>INDEX('Antigo 2020 2'!N$5:N$857,MATCH($A660,('Atual 2021 1'!$Z$5:$Z$857),0))</f>
        <v>32</v>
      </c>
      <c r="R660" s="50" t="str">
        <f>INDEX('Atual 2021 1'!O$5:O$857,MATCH($A660,('Atual 2021 1'!$Z$5:$Z$857),0))</f>
        <v>Sim</v>
      </c>
      <c r="S660" s="54" t="str">
        <f>INDEX('Antigo 2020 2'!O$5:O$857,MATCH($A660,('Atual 2021 1'!$Z$5:$Z$857),0))</f>
        <v>Sim</v>
      </c>
      <c r="T660" s="53" t="e">
        <f>INDEX('Atual 2021 1'!P$5:P$857,MATCH($A660,('Atual 2021 1'!$Z$5:$Z$857),0))</f>
        <v>#DIV/0!</v>
      </c>
      <c r="U660" s="55">
        <f>INDEX('Antigo 2020 2'!P$5:P$857,MATCH($A660,('Atual 2021 1'!$Z$5:$Z$857),0))</f>
        <v>1.3636681430841567E-3</v>
      </c>
    </row>
    <row r="661" spans="1:21">
      <c r="A661" s="16">
        <v>658</v>
      </c>
      <c r="B661" s="51">
        <f>INDEX('Atual 2021 1'!X$5:X$857,MATCH($A661,('Atual 2021 1'!$Z$5:$Z$857),0))</f>
        <v>0</v>
      </c>
      <c r="C661" s="57" t="str">
        <f>INDEX('Atual 2021 1'!A$5:A$857,MATCH($A661,('Atual 2021 1'!$Z$5:$Z$857),0))</f>
        <v>Rubim</v>
      </c>
      <c r="D661" s="50">
        <f>INDEX('Atual 2021 1'!H$5:H$857,MATCH($A661,('Atual 2021 1'!$Z$5:$Z$857),0))</f>
        <v>1059</v>
      </c>
      <c r="E661" s="54">
        <f>INDEX('Antigo 2020 2'!H$5:H$857,MATCH($A661,('Atual 2021 1'!$Z$5:$Z$857),0))</f>
        <v>1021</v>
      </c>
      <c r="F661" s="50">
        <f>INDEX('Atual 2021 1'!I$5:I$857,MATCH($A661,('Atual 2021 1'!$Z$5:$Z$857),0))</f>
        <v>78</v>
      </c>
      <c r="G661" s="54">
        <f>INDEX('Antigo 2020 2'!I$5:I$857,MATCH($A661,('Atual 2021 1'!$Z$5:$Z$857),0))</f>
        <v>200</v>
      </c>
      <c r="H661" s="50">
        <f>INDEX('Atual 2021 1'!J$5:J$857,MATCH($A661,('Atual 2021 1'!$Z$5:$Z$857),0))</f>
        <v>0</v>
      </c>
      <c r="I661" s="54">
        <f>INDEX('Antigo 2020 2'!J$5:J$857,MATCH($A661,('Atual 2021 1'!$Z$5:$Z$857),0))</f>
        <v>0</v>
      </c>
      <c r="J661" s="50">
        <f>INDEX('Atual 2021 1'!K$5:K$857,MATCH($A661,('Atual 2021 1'!$Z$5:$Z$857),0))</f>
        <v>40</v>
      </c>
      <c r="K661" s="54">
        <f>INDEX('Antigo 2020 2'!K$5:K$857,MATCH($A661,('Atual 2021 1'!$Z$5:$Z$857),0))</f>
        <v>0</v>
      </c>
      <c r="L661" s="50">
        <f>INDEX('Atual 2021 1'!L$5:L$857,MATCH($A661,('Atual 2021 1'!$Z$5:$Z$857),0))</f>
        <v>20</v>
      </c>
      <c r="M661" s="54">
        <f>INDEX('Antigo 2020 2'!L$5:L$857,MATCH($A661,('Atual 2021 1'!$Z$5:$Z$857),0))</f>
        <v>0</v>
      </c>
      <c r="N661" s="50">
        <f>INDEX('Atual 2021 1'!M$5:M$857,MATCH($A661,('Atual 2021 1'!$Z$5:$Z$857),0))</f>
        <v>20</v>
      </c>
      <c r="O661" s="54">
        <f>INDEX('Antigo 2020 2'!M$5:M$857,MATCH($A661,('Atual 2021 1'!$Z$5:$Z$857),0))</f>
        <v>0</v>
      </c>
      <c r="P661" s="50">
        <f>INDEX('Atual 2021 1'!N$5:N$857,MATCH($A661,('Atual 2021 1'!$Z$5:$Z$857),0))</f>
        <v>80</v>
      </c>
      <c r="Q661" s="54">
        <f>INDEX('Antigo 2020 2'!N$5:N$857,MATCH($A661,('Atual 2021 1'!$Z$5:$Z$857),0))</f>
        <v>30</v>
      </c>
      <c r="R661" s="50" t="str">
        <f>INDEX('Atual 2021 1'!O$5:O$857,MATCH($A661,('Atual 2021 1'!$Z$5:$Z$857),0))</f>
        <v>Sim</v>
      </c>
      <c r="S661" s="54" t="str">
        <f>INDEX('Antigo 2020 2'!O$5:O$857,MATCH($A661,('Atual 2021 1'!$Z$5:$Z$857),0))</f>
        <v>Sim</v>
      </c>
      <c r="T661" s="53" t="e">
        <f>INDEX('Atual 2021 1'!P$5:P$857,MATCH($A661,('Atual 2021 1'!$Z$5:$Z$857),0))</f>
        <v>#DIV/0!</v>
      </c>
      <c r="U661" s="55">
        <f>INDEX('Antigo 2020 2'!P$5:P$857,MATCH($A661,('Atual 2021 1'!$Z$5:$Z$857),0))</f>
        <v>1.2452357137383338E-3</v>
      </c>
    </row>
    <row r="662" spans="1:21">
      <c r="A662" s="16">
        <v>659</v>
      </c>
      <c r="B662" s="51">
        <f>INDEX('Atual 2021 1'!X$5:X$857,MATCH($A662,('Atual 2021 1'!$Z$5:$Z$857),0))</f>
        <v>0</v>
      </c>
      <c r="C662" s="57" t="str">
        <f>INDEX('Atual 2021 1'!A$5:A$857,MATCH($A662,('Atual 2021 1'!$Z$5:$Z$857),0))</f>
        <v>Sabará</v>
      </c>
      <c r="D662" s="50">
        <f>INDEX('Atual 2021 1'!H$5:H$857,MATCH($A662,('Atual 2021 1'!$Z$5:$Z$857),0))</f>
        <v>208</v>
      </c>
      <c r="E662" s="54">
        <f>INDEX('Antigo 2020 2'!H$5:H$857,MATCH($A662,('Atual 2021 1'!$Z$5:$Z$857),0))</f>
        <v>190</v>
      </c>
      <c r="F662" s="50">
        <f>INDEX('Atual 2021 1'!I$5:I$857,MATCH($A662,('Atual 2021 1'!$Z$5:$Z$857),0))</f>
        <v>52</v>
      </c>
      <c r="G662" s="54">
        <f>INDEX('Antigo 2020 2'!I$5:I$857,MATCH($A662,('Atual 2021 1'!$Z$5:$Z$857),0))</f>
        <v>80</v>
      </c>
      <c r="H662" s="50">
        <f>INDEX('Atual 2021 1'!J$5:J$857,MATCH($A662,('Atual 2021 1'!$Z$5:$Z$857),0))</f>
        <v>0</v>
      </c>
      <c r="I662" s="54">
        <f>INDEX('Antigo 2020 2'!J$5:J$857,MATCH($A662,('Atual 2021 1'!$Z$5:$Z$857),0))</f>
        <v>0</v>
      </c>
      <c r="J662" s="50">
        <f>INDEX('Atual 2021 1'!K$5:K$857,MATCH($A662,('Atual 2021 1'!$Z$5:$Z$857),0))</f>
        <v>20</v>
      </c>
      <c r="K662" s="54">
        <f>INDEX('Antigo 2020 2'!K$5:K$857,MATCH($A662,('Atual 2021 1'!$Z$5:$Z$857),0))</f>
        <v>59</v>
      </c>
      <c r="L662" s="50">
        <f>INDEX('Atual 2021 1'!L$5:L$857,MATCH($A662,('Atual 2021 1'!$Z$5:$Z$857),0))</f>
        <v>0</v>
      </c>
      <c r="M662" s="54">
        <f>INDEX('Antigo 2020 2'!L$5:L$857,MATCH($A662,('Atual 2021 1'!$Z$5:$Z$857),0))</f>
        <v>50</v>
      </c>
      <c r="N662" s="50">
        <f>INDEX('Atual 2021 1'!M$5:M$857,MATCH($A662,('Atual 2021 1'!$Z$5:$Z$857),0))</f>
        <v>20</v>
      </c>
      <c r="O662" s="54">
        <f>INDEX('Antigo 2020 2'!M$5:M$857,MATCH($A662,('Atual 2021 1'!$Z$5:$Z$857),0))</f>
        <v>18</v>
      </c>
      <c r="P662" s="50">
        <f>INDEX('Atual 2021 1'!N$5:N$857,MATCH($A662,('Atual 2021 1'!$Z$5:$Z$857),0))</f>
        <v>20</v>
      </c>
      <c r="Q662" s="54">
        <f>INDEX('Antigo 2020 2'!N$5:N$857,MATCH($A662,('Atual 2021 1'!$Z$5:$Z$857),0))</f>
        <v>30</v>
      </c>
      <c r="R662" s="50" t="str">
        <f>INDEX('Atual 2021 1'!O$5:O$857,MATCH($A662,('Atual 2021 1'!$Z$5:$Z$857),0))</f>
        <v>Não</v>
      </c>
      <c r="S662" s="54" t="str">
        <f>INDEX('Antigo 2020 2'!O$5:O$857,MATCH($A662,('Atual 2021 1'!$Z$5:$Z$857),0))</f>
        <v>Não</v>
      </c>
      <c r="T662" s="53" t="e">
        <f>INDEX('Atual 2021 1'!P$5:P$857,MATCH($A662,('Atual 2021 1'!$Z$5:$Z$857),0))</f>
        <v>#DIV/0!</v>
      </c>
      <c r="U662" s="55">
        <f>INDEX('Antigo 2020 2'!P$5:P$857,MATCH($A662,('Atual 2021 1'!$Z$5:$Z$857),0))</f>
        <v>1.3103441392352201E-4</v>
      </c>
    </row>
    <row r="663" spans="1:21">
      <c r="A663" s="16">
        <v>660</v>
      </c>
      <c r="B663" s="51">
        <f>INDEX('Atual 2021 1'!X$5:X$857,MATCH($A663,('Atual 2021 1'!$Z$5:$Z$857),0))</f>
        <v>0</v>
      </c>
      <c r="C663" s="57" t="str">
        <f>INDEX('Atual 2021 1'!A$5:A$857,MATCH($A663,('Atual 2021 1'!$Z$5:$Z$857),0))</f>
        <v>Sabinópolis</v>
      </c>
      <c r="D663" s="50">
        <f>INDEX('Atual 2021 1'!H$5:H$857,MATCH($A663,('Atual 2021 1'!$Z$5:$Z$857),0))</f>
        <v>4500</v>
      </c>
      <c r="E663" s="54">
        <f>INDEX('Antigo 2020 2'!H$5:H$857,MATCH($A663,('Atual 2021 1'!$Z$5:$Z$857),0))</f>
        <v>4500</v>
      </c>
      <c r="F663" s="50">
        <f>INDEX('Atual 2021 1'!I$5:I$857,MATCH($A663,('Atual 2021 1'!$Z$5:$Z$857),0))</f>
        <v>140</v>
      </c>
      <c r="G663" s="54">
        <f>INDEX('Antigo 2020 2'!I$5:I$857,MATCH($A663,('Atual 2021 1'!$Z$5:$Z$857),0))</f>
        <v>618</v>
      </c>
      <c r="H663" s="50">
        <f>INDEX('Atual 2021 1'!J$5:J$857,MATCH($A663,('Atual 2021 1'!$Z$5:$Z$857),0))</f>
        <v>126</v>
      </c>
      <c r="I663" s="54">
        <f>INDEX('Antigo 2020 2'!J$5:J$857,MATCH($A663,('Atual 2021 1'!$Z$5:$Z$857),0))</f>
        <v>126</v>
      </c>
      <c r="J663" s="50">
        <f>INDEX('Atual 2021 1'!K$5:K$857,MATCH($A663,('Atual 2021 1'!$Z$5:$Z$857),0))</f>
        <v>82</v>
      </c>
      <c r="K663" s="54">
        <f>INDEX('Antigo 2020 2'!K$5:K$857,MATCH($A663,('Atual 2021 1'!$Z$5:$Z$857),0))</f>
        <v>125</v>
      </c>
      <c r="L663" s="50">
        <f>INDEX('Atual 2021 1'!L$5:L$857,MATCH($A663,('Atual 2021 1'!$Z$5:$Z$857),0))</f>
        <v>22</v>
      </c>
      <c r="M663" s="54">
        <f>INDEX('Antigo 2020 2'!L$5:L$857,MATCH($A663,('Atual 2021 1'!$Z$5:$Z$857),0))</f>
        <v>52</v>
      </c>
      <c r="N663" s="50">
        <f>INDEX('Atual 2021 1'!M$5:M$857,MATCH($A663,('Atual 2021 1'!$Z$5:$Z$857),0))</f>
        <v>4</v>
      </c>
      <c r="O663" s="54">
        <f>INDEX('Antigo 2020 2'!M$5:M$857,MATCH($A663,('Atual 2021 1'!$Z$5:$Z$857),0))</f>
        <v>0</v>
      </c>
      <c r="P663" s="50">
        <f>INDEX('Atual 2021 1'!N$5:N$857,MATCH($A663,('Atual 2021 1'!$Z$5:$Z$857),0))</f>
        <v>145</v>
      </c>
      <c r="Q663" s="54">
        <f>INDEX('Antigo 2020 2'!N$5:N$857,MATCH($A663,('Atual 2021 1'!$Z$5:$Z$857),0))</f>
        <v>145</v>
      </c>
      <c r="R663" s="50" t="str">
        <f>INDEX('Atual 2021 1'!O$5:O$857,MATCH($A663,('Atual 2021 1'!$Z$5:$Z$857),0))</f>
        <v>Sim</v>
      </c>
      <c r="S663" s="54" t="str">
        <f>INDEX('Antigo 2020 2'!O$5:O$857,MATCH($A663,('Atual 2021 1'!$Z$5:$Z$857),0))</f>
        <v>Sim</v>
      </c>
      <c r="T663" s="53" t="e">
        <f>INDEX('Atual 2021 1'!P$5:P$857,MATCH($A663,('Atual 2021 1'!$Z$5:$Z$857),0))</f>
        <v>#DIV/0!</v>
      </c>
      <c r="U663" s="55">
        <f>INDEX('Antigo 2020 2'!P$5:P$857,MATCH($A663,('Atual 2021 1'!$Z$5:$Z$857),0))</f>
        <v>2.7273951230778366E-3</v>
      </c>
    </row>
    <row r="664" spans="1:21">
      <c r="A664" s="16">
        <v>661</v>
      </c>
      <c r="B664" s="51">
        <f>INDEX('Atual 2021 1'!X$5:X$857,MATCH($A664,('Atual 2021 1'!$Z$5:$Z$857),0))</f>
        <v>0</v>
      </c>
      <c r="C664" s="57" t="str">
        <f>INDEX('Atual 2021 1'!A$5:A$857,MATCH($A664,('Atual 2021 1'!$Z$5:$Z$857),0))</f>
        <v>Sacramento</v>
      </c>
      <c r="D664" s="50">
        <f>INDEX('Atual 2021 1'!H$5:H$857,MATCH($A664,('Atual 2021 1'!$Z$5:$Z$857),0))</f>
        <v>2007</v>
      </c>
      <c r="E664" s="54">
        <f>INDEX('Antigo 2020 2'!H$5:H$857,MATCH($A664,('Atual 2021 1'!$Z$5:$Z$857),0))</f>
        <v>2007</v>
      </c>
      <c r="F664" s="50">
        <f>INDEX('Atual 2021 1'!I$5:I$857,MATCH($A664,('Atual 2021 1'!$Z$5:$Z$857),0))</f>
        <v>122</v>
      </c>
      <c r="G664" s="54">
        <f>INDEX('Antigo 2020 2'!I$5:I$857,MATCH($A664,('Atual 2021 1'!$Z$5:$Z$857),0))</f>
        <v>123</v>
      </c>
      <c r="H664" s="50">
        <f>INDEX('Atual 2021 1'!J$5:J$857,MATCH($A664,('Atual 2021 1'!$Z$5:$Z$857),0))</f>
        <v>0</v>
      </c>
      <c r="I664" s="54">
        <f>INDEX('Antigo 2020 2'!J$5:J$857,MATCH($A664,('Atual 2021 1'!$Z$5:$Z$857),0))</f>
        <v>0</v>
      </c>
      <c r="J664" s="50">
        <f>INDEX('Atual 2021 1'!K$5:K$857,MATCH($A664,('Atual 2021 1'!$Z$5:$Z$857),0))</f>
        <v>0</v>
      </c>
      <c r="K664" s="54">
        <f>INDEX('Antigo 2020 2'!K$5:K$857,MATCH($A664,('Atual 2021 1'!$Z$5:$Z$857),0))</f>
        <v>0</v>
      </c>
      <c r="L664" s="50">
        <f>INDEX('Atual 2021 1'!L$5:L$857,MATCH($A664,('Atual 2021 1'!$Z$5:$Z$857),0))</f>
        <v>0</v>
      </c>
      <c r="M664" s="54">
        <f>INDEX('Antigo 2020 2'!L$5:L$857,MATCH($A664,('Atual 2021 1'!$Z$5:$Z$857),0))</f>
        <v>0</v>
      </c>
      <c r="N664" s="50">
        <f>INDEX('Atual 2021 1'!M$5:M$857,MATCH($A664,('Atual 2021 1'!$Z$5:$Z$857),0))</f>
        <v>0</v>
      </c>
      <c r="O664" s="54">
        <f>INDEX('Antigo 2020 2'!M$5:M$857,MATCH($A664,('Atual 2021 1'!$Z$5:$Z$857),0))</f>
        <v>2</v>
      </c>
      <c r="P664" s="50">
        <f>INDEX('Atual 2021 1'!N$5:N$857,MATCH($A664,('Atual 2021 1'!$Z$5:$Z$857),0))</f>
        <v>17</v>
      </c>
      <c r="Q664" s="54">
        <f>INDEX('Antigo 2020 2'!N$5:N$857,MATCH($A664,('Atual 2021 1'!$Z$5:$Z$857),0))</f>
        <v>12</v>
      </c>
      <c r="R664" s="50" t="str">
        <f>INDEX('Atual 2021 1'!O$5:O$857,MATCH($A664,('Atual 2021 1'!$Z$5:$Z$857),0))</f>
        <v>Não</v>
      </c>
      <c r="S664" s="54" t="str">
        <f>INDEX('Antigo 2020 2'!O$5:O$857,MATCH($A664,('Atual 2021 1'!$Z$5:$Z$857),0))</f>
        <v>Sim</v>
      </c>
      <c r="T664" s="53" t="e">
        <f>INDEX('Atual 2021 1'!P$5:P$857,MATCH($A664,('Atual 2021 1'!$Z$5:$Z$857),0))</f>
        <v>#DIV/0!</v>
      </c>
      <c r="U664" s="55">
        <f>INDEX('Antigo 2020 2'!P$5:P$857,MATCH($A664,('Atual 2021 1'!$Z$5:$Z$857),0))</f>
        <v>3.7679322579673826E-3</v>
      </c>
    </row>
    <row r="665" spans="1:21">
      <c r="A665" s="16">
        <v>662</v>
      </c>
      <c r="B665" s="51">
        <f>INDEX('Atual 2021 1'!X$5:X$857,MATCH($A665,('Atual 2021 1'!$Z$5:$Z$857),0))</f>
        <v>0</v>
      </c>
      <c r="C665" s="57" t="str">
        <f>INDEX('Atual 2021 1'!A$5:A$857,MATCH($A665,('Atual 2021 1'!$Z$5:$Z$857),0))</f>
        <v>Salinas</v>
      </c>
      <c r="D665" s="50">
        <f>INDEX('Atual 2021 1'!H$5:H$857,MATCH($A665,('Atual 2021 1'!$Z$5:$Z$857),0))</f>
        <v>5050</v>
      </c>
      <c r="E665" s="54">
        <f>INDEX('Antigo 2020 2'!H$5:H$857,MATCH($A665,('Atual 2021 1'!$Z$5:$Z$857),0))</f>
        <v>5050</v>
      </c>
      <c r="F665" s="50">
        <f>INDEX('Atual 2021 1'!I$5:I$857,MATCH($A665,('Atual 2021 1'!$Z$5:$Z$857),0))</f>
        <v>536</v>
      </c>
      <c r="G665" s="54">
        <f>INDEX('Antigo 2020 2'!I$5:I$857,MATCH($A665,('Atual 2021 1'!$Z$5:$Z$857),0))</f>
        <v>1901</v>
      </c>
      <c r="H665" s="50">
        <f>INDEX('Atual 2021 1'!J$5:J$857,MATCH($A665,('Atual 2021 1'!$Z$5:$Z$857),0))</f>
        <v>0</v>
      </c>
      <c r="I665" s="54">
        <f>INDEX('Antigo 2020 2'!J$5:J$857,MATCH($A665,('Atual 2021 1'!$Z$5:$Z$857),0))</f>
        <v>0</v>
      </c>
      <c r="J665" s="50">
        <f>INDEX('Atual 2021 1'!K$5:K$857,MATCH($A665,('Atual 2021 1'!$Z$5:$Z$857),0))</f>
        <v>800</v>
      </c>
      <c r="K665" s="54">
        <f>INDEX('Antigo 2020 2'!K$5:K$857,MATCH($A665,('Atual 2021 1'!$Z$5:$Z$857),0))</f>
        <v>700</v>
      </c>
      <c r="L665" s="50">
        <f>INDEX('Atual 2021 1'!L$5:L$857,MATCH($A665,('Atual 2021 1'!$Z$5:$Z$857),0))</f>
        <v>0</v>
      </c>
      <c r="M665" s="54">
        <f>INDEX('Antigo 2020 2'!L$5:L$857,MATCH($A665,('Atual 2021 1'!$Z$5:$Z$857),0))</f>
        <v>0</v>
      </c>
      <c r="N665" s="50">
        <f>INDEX('Atual 2021 1'!M$5:M$857,MATCH($A665,('Atual 2021 1'!$Z$5:$Z$857),0))</f>
        <v>0</v>
      </c>
      <c r="O665" s="54">
        <f>INDEX('Antigo 2020 2'!M$5:M$857,MATCH($A665,('Atual 2021 1'!$Z$5:$Z$857),0))</f>
        <v>0</v>
      </c>
      <c r="P665" s="50">
        <f>INDEX('Atual 2021 1'!N$5:N$857,MATCH($A665,('Atual 2021 1'!$Z$5:$Z$857),0))</f>
        <v>1200</v>
      </c>
      <c r="Q665" s="54">
        <f>INDEX('Antigo 2020 2'!N$5:N$857,MATCH($A665,('Atual 2021 1'!$Z$5:$Z$857),0))</f>
        <v>1200</v>
      </c>
      <c r="R665" s="50" t="str">
        <f>INDEX('Atual 2021 1'!O$5:O$857,MATCH($A665,('Atual 2021 1'!$Z$5:$Z$857),0))</f>
        <v>Sim</v>
      </c>
      <c r="S665" s="54" t="str">
        <f>INDEX('Antigo 2020 2'!O$5:O$857,MATCH($A665,('Atual 2021 1'!$Z$5:$Z$857),0))</f>
        <v>Sim</v>
      </c>
      <c r="T665" s="53" t="e">
        <f>INDEX('Atual 2021 1'!P$5:P$857,MATCH($A665,('Atual 2021 1'!$Z$5:$Z$857),0))</f>
        <v>#DIV/0!</v>
      </c>
      <c r="U665" s="55">
        <f>INDEX('Antigo 2020 2'!P$5:P$857,MATCH($A665,('Atual 2021 1'!$Z$5:$Z$857),0))</f>
        <v>4.6116782490242232E-3</v>
      </c>
    </row>
    <row r="666" spans="1:21">
      <c r="A666" s="16">
        <v>663</v>
      </c>
      <c r="B666" s="51">
        <f>INDEX('Atual 2021 1'!X$5:X$857,MATCH($A666,('Atual 2021 1'!$Z$5:$Z$857),0))</f>
        <v>0</v>
      </c>
      <c r="C666" s="57" t="str">
        <f>INDEX('Atual 2021 1'!A$5:A$857,MATCH($A666,('Atual 2021 1'!$Z$5:$Z$857),0))</f>
        <v>Salto da Divisa</v>
      </c>
      <c r="D666" s="50">
        <f>INDEX('Atual 2021 1'!H$5:H$857,MATCH($A666,('Atual 2021 1'!$Z$5:$Z$857),0))</f>
        <v>440</v>
      </c>
      <c r="E666" s="54">
        <f>INDEX('Antigo 2020 2'!H$5:H$857,MATCH($A666,('Atual 2021 1'!$Z$5:$Z$857),0))</f>
        <v>440</v>
      </c>
      <c r="F666" s="50">
        <f>INDEX('Atual 2021 1'!I$5:I$857,MATCH($A666,('Atual 2021 1'!$Z$5:$Z$857),0))</f>
        <v>49</v>
      </c>
      <c r="G666" s="54">
        <f>INDEX('Antigo 2020 2'!I$5:I$857,MATCH($A666,('Atual 2021 1'!$Z$5:$Z$857),0))</f>
        <v>158</v>
      </c>
      <c r="H666" s="50">
        <f>INDEX('Atual 2021 1'!J$5:J$857,MATCH($A666,('Atual 2021 1'!$Z$5:$Z$857),0))</f>
        <v>0</v>
      </c>
      <c r="I666" s="54">
        <f>INDEX('Antigo 2020 2'!J$5:J$857,MATCH($A666,('Atual 2021 1'!$Z$5:$Z$857),0))</f>
        <v>0</v>
      </c>
      <c r="J666" s="50">
        <f>INDEX('Atual 2021 1'!K$5:K$857,MATCH($A666,('Atual 2021 1'!$Z$5:$Z$857),0))</f>
        <v>16</v>
      </c>
      <c r="K666" s="54">
        <f>INDEX('Antigo 2020 2'!K$5:K$857,MATCH($A666,('Atual 2021 1'!$Z$5:$Z$857),0))</f>
        <v>0</v>
      </c>
      <c r="L666" s="50">
        <f>INDEX('Atual 2021 1'!L$5:L$857,MATCH($A666,('Atual 2021 1'!$Z$5:$Z$857),0))</f>
        <v>60</v>
      </c>
      <c r="M666" s="54">
        <f>INDEX('Antigo 2020 2'!L$5:L$857,MATCH($A666,('Atual 2021 1'!$Z$5:$Z$857),0))</f>
        <v>0</v>
      </c>
      <c r="N666" s="50">
        <f>INDEX('Atual 2021 1'!M$5:M$857,MATCH($A666,('Atual 2021 1'!$Z$5:$Z$857),0))</f>
        <v>0</v>
      </c>
      <c r="O666" s="54">
        <f>INDEX('Antigo 2020 2'!M$5:M$857,MATCH($A666,('Atual 2021 1'!$Z$5:$Z$857),0))</f>
        <v>0</v>
      </c>
      <c r="P666" s="50">
        <f>INDEX('Atual 2021 1'!N$5:N$857,MATCH($A666,('Atual 2021 1'!$Z$5:$Z$857),0))</f>
        <v>36</v>
      </c>
      <c r="Q666" s="54">
        <f>INDEX('Antigo 2020 2'!N$5:N$857,MATCH($A666,('Atual 2021 1'!$Z$5:$Z$857),0))</f>
        <v>70</v>
      </c>
      <c r="R666" s="50" t="str">
        <f>INDEX('Atual 2021 1'!O$5:O$857,MATCH($A666,('Atual 2021 1'!$Z$5:$Z$857),0))</f>
        <v>Sim</v>
      </c>
      <c r="S666" s="54" t="str">
        <f>INDEX('Antigo 2020 2'!O$5:O$857,MATCH($A666,('Atual 2021 1'!$Z$5:$Z$857),0))</f>
        <v>Sim</v>
      </c>
      <c r="T666" s="53" t="e">
        <f>INDEX('Atual 2021 1'!P$5:P$857,MATCH($A666,('Atual 2021 1'!$Z$5:$Z$857),0))</f>
        <v>#DIV/0!</v>
      </c>
      <c r="U666" s="55">
        <f>INDEX('Antigo 2020 2'!P$5:P$857,MATCH($A666,('Atual 2021 1'!$Z$5:$Z$857),0))</f>
        <v>1.7506433010904948E-3</v>
      </c>
    </row>
    <row r="667" spans="1:21">
      <c r="A667" s="16">
        <v>664</v>
      </c>
      <c r="B667" s="51">
        <f>INDEX('Atual 2021 1'!X$5:X$857,MATCH($A667,('Atual 2021 1'!$Z$5:$Z$857),0))</f>
        <v>0</v>
      </c>
      <c r="C667" s="57" t="str">
        <f>INDEX('Atual 2021 1'!A$5:A$857,MATCH($A667,('Atual 2021 1'!$Z$5:$Z$857),0))</f>
        <v>Santa Bárbara</v>
      </c>
      <c r="D667" s="50">
        <f>INDEX('Atual 2021 1'!H$5:H$857,MATCH($A667,('Atual 2021 1'!$Z$5:$Z$857),0))</f>
        <v>400</v>
      </c>
      <c r="E667" s="54">
        <f>INDEX('Antigo 2020 2'!H$5:H$857,MATCH($A667,('Atual 2021 1'!$Z$5:$Z$857),0))</f>
        <v>400</v>
      </c>
      <c r="F667" s="50">
        <f>INDEX('Atual 2021 1'!I$5:I$857,MATCH($A667,('Atual 2021 1'!$Z$5:$Z$857),0))</f>
        <v>63</v>
      </c>
      <c r="G667" s="54">
        <f>INDEX('Antigo 2020 2'!I$5:I$857,MATCH($A667,('Atual 2021 1'!$Z$5:$Z$857),0))</f>
        <v>168</v>
      </c>
      <c r="H667" s="50">
        <f>INDEX('Atual 2021 1'!J$5:J$857,MATCH($A667,('Atual 2021 1'!$Z$5:$Z$857),0))</f>
        <v>0</v>
      </c>
      <c r="I667" s="54">
        <f>INDEX('Antigo 2020 2'!J$5:J$857,MATCH($A667,('Atual 2021 1'!$Z$5:$Z$857),0))</f>
        <v>0</v>
      </c>
      <c r="J667" s="50">
        <f>INDEX('Atual 2021 1'!K$5:K$857,MATCH($A667,('Atual 2021 1'!$Z$5:$Z$857),0))</f>
        <v>125</v>
      </c>
      <c r="K667" s="54">
        <f>INDEX('Antigo 2020 2'!K$5:K$857,MATCH($A667,('Atual 2021 1'!$Z$5:$Z$857),0))</f>
        <v>235</v>
      </c>
      <c r="L667" s="50">
        <f>INDEX('Atual 2021 1'!L$5:L$857,MATCH($A667,('Atual 2021 1'!$Z$5:$Z$857),0))</f>
        <v>0</v>
      </c>
      <c r="M667" s="54">
        <f>INDEX('Antigo 2020 2'!L$5:L$857,MATCH($A667,('Atual 2021 1'!$Z$5:$Z$857),0))</f>
        <v>0</v>
      </c>
      <c r="N667" s="50">
        <f>INDEX('Atual 2021 1'!M$5:M$857,MATCH($A667,('Atual 2021 1'!$Z$5:$Z$857),0))</f>
        <v>0</v>
      </c>
      <c r="O667" s="54">
        <f>INDEX('Antigo 2020 2'!M$5:M$857,MATCH($A667,('Atual 2021 1'!$Z$5:$Z$857),0))</f>
        <v>24</v>
      </c>
      <c r="P667" s="50">
        <f>INDEX('Atual 2021 1'!N$5:N$857,MATCH($A667,('Atual 2021 1'!$Z$5:$Z$857),0))</f>
        <v>18</v>
      </c>
      <c r="Q667" s="54">
        <f>INDEX('Antigo 2020 2'!N$5:N$857,MATCH($A667,('Atual 2021 1'!$Z$5:$Z$857),0))</f>
        <v>19</v>
      </c>
      <c r="R667" s="50" t="str">
        <f>INDEX('Atual 2021 1'!O$5:O$857,MATCH($A667,('Atual 2021 1'!$Z$5:$Z$857),0))</f>
        <v>Sim</v>
      </c>
      <c r="S667" s="54" t="str">
        <f>INDEX('Antigo 2020 2'!O$5:O$857,MATCH($A667,('Atual 2021 1'!$Z$5:$Z$857),0))</f>
        <v>Não</v>
      </c>
      <c r="T667" s="53" t="e">
        <f>INDEX('Atual 2021 1'!P$5:P$857,MATCH($A667,('Atual 2021 1'!$Z$5:$Z$857),0))</f>
        <v>#DIV/0!</v>
      </c>
      <c r="U667" s="55">
        <f>INDEX('Antigo 2020 2'!P$5:P$857,MATCH($A667,('Atual 2021 1'!$Z$5:$Z$857),0))</f>
        <v>5.4199447242514226E-4</v>
      </c>
    </row>
    <row r="668" spans="1:21">
      <c r="A668" s="16">
        <v>665</v>
      </c>
      <c r="B668" s="51">
        <f>INDEX('Atual 2021 1'!X$5:X$857,MATCH($A668,('Atual 2021 1'!$Z$5:$Z$857),0))</f>
        <v>0</v>
      </c>
      <c r="C668" s="57" t="str">
        <f>INDEX('Atual 2021 1'!A$5:A$857,MATCH($A668,('Atual 2021 1'!$Z$5:$Z$857),0))</f>
        <v>Santa Bárbara do Leste</v>
      </c>
      <c r="D668" s="50">
        <f>INDEX('Atual 2021 1'!H$5:H$857,MATCH($A668,('Atual 2021 1'!$Z$5:$Z$857),0))</f>
        <v>700</v>
      </c>
      <c r="E668" s="54">
        <f>INDEX('Antigo 2020 2'!H$5:H$857,MATCH($A668,('Atual 2021 1'!$Z$5:$Z$857),0))</f>
        <v>700</v>
      </c>
      <c r="F668" s="50">
        <f>INDEX('Atual 2021 1'!I$5:I$857,MATCH($A668,('Atual 2021 1'!$Z$5:$Z$857),0))</f>
        <v>98</v>
      </c>
      <c r="G668" s="54">
        <f>INDEX('Antigo 2020 2'!I$5:I$857,MATCH($A668,('Atual 2021 1'!$Z$5:$Z$857),0))</f>
        <v>254</v>
      </c>
      <c r="H668" s="50">
        <f>INDEX('Atual 2021 1'!J$5:J$857,MATCH($A668,('Atual 2021 1'!$Z$5:$Z$857),0))</f>
        <v>0</v>
      </c>
      <c r="I668" s="54">
        <f>INDEX('Antigo 2020 2'!J$5:J$857,MATCH($A668,('Atual 2021 1'!$Z$5:$Z$857),0))</f>
        <v>0</v>
      </c>
      <c r="J668" s="50">
        <f>INDEX('Atual 2021 1'!K$5:K$857,MATCH($A668,('Atual 2021 1'!$Z$5:$Z$857),0))</f>
        <v>35</v>
      </c>
      <c r="K668" s="54">
        <f>INDEX('Antigo 2020 2'!K$5:K$857,MATCH($A668,('Atual 2021 1'!$Z$5:$Z$857),0))</f>
        <v>90</v>
      </c>
      <c r="L668" s="50">
        <f>INDEX('Atual 2021 1'!L$5:L$857,MATCH($A668,('Atual 2021 1'!$Z$5:$Z$857),0))</f>
        <v>0</v>
      </c>
      <c r="M668" s="54">
        <f>INDEX('Antigo 2020 2'!L$5:L$857,MATCH($A668,('Atual 2021 1'!$Z$5:$Z$857),0))</f>
        <v>0</v>
      </c>
      <c r="N668" s="50">
        <f>INDEX('Atual 2021 1'!M$5:M$857,MATCH($A668,('Atual 2021 1'!$Z$5:$Z$857),0))</f>
        <v>0</v>
      </c>
      <c r="O668" s="54">
        <f>INDEX('Antigo 2020 2'!M$5:M$857,MATCH($A668,('Atual 2021 1'!$Z$5:$Z$857),0))</f>
        <v>0</v>
      </c>
      <c r="P668" s="50">
        <f>INDEX('Atual 2021 1'!N$5:N$857,MATCH($A668,('Atual 2021 1'!$Z$5:$Z$857),0))</f>
        <v>30</v>
      </c>
      <c r="Q668" s="54">
        <f>INDEX('Antigo 2020 2'!N$5:N$857,MATCH($A668,('Atual 2021 1'!$Z$5:$Z$857),0))</f>
        <v>50</v>
      </c>
      <c r="R668" s="50" t="str">
        <f>INDEX('Atual 2021 1'!O$5:O$857,MATCH($A668,('Atual 2021 1'!$Z$5:$Z$857),0))</f>
        <v>Sim</v>
      </c>
      <c r="S668" s="54" t="str">
        <f>INDEX('Antigo 2020 2'!O$5:O$857,MATCH($A668,('Atual 2021 1'!$Z$5:$Z$857),0))</f>
        <v>Sim</v>
      </c>
      <c r="T668" s="53" t="e">
        <f>INDEX('Atual 2021 1'!P$5:P$857,MATCH($A668,('Atual 2021 1'!$Z$5:$Z$857),0))</f>
        <v>#DIV/0!</v>
      </c>
      <c r="U668" s="55">
        <f>INDEX('Antigo 2020 2'!P$5:P$857,MATCH($A668,('Atual 2021 1'!$Z$5:$Z$857),0))</f>
        <v>5.7541946088029245E-4</v>
      </c>
    </row>
    <row r="669" spans="1:21">
      <c r="A669" s="16">
        <v>666</v>
      </c>
      <c r="B669" s="51">
        <f>INDEX('Atual 2021 1'!X$5:X$857,MATCH($A669,('Atual 2021 1'!$Z$5:$Z$857),0))</f>
        <v>0</v>
      </c>
      <c r="C669" s="57" t="str">
        <f>INDEX('Atual 2021 1'!A$5:A$857,MATCH($A669,('Atual 2021 1'!$Z$5:$Z$857),0))</f>
        <v>Santa Bárbara do Monte Verde</v>
      </c>
      <c r="D669" s="50">
        <f>INDEX('Atual 2021 1'!H$5:H$857,MATCH($A669,('Atual 2021 1'!$Z$5:$Z$857),0))</f>
        <v>440</v>
      </c>
      <c r="E669" s="54">
        <f>INDEX('Antigo 2020 2'!H$5:H$857,MATCH($A669,('Atual 2021 1'!$Z$5:$Z$857),0))</f>
        <v>480</v>
      </c>
      <c r="F669" s="50">
        <f>INDEX('Atual 2021 1'!I$5:I$857,MATCH($A669,('Atual 2021 1'!$Z$5:$Z$857),0))</f>
        <v>30</v>
      </c>
      <c r="G669" s="54">
        <f>INDEX('Antigo 2020 2'!I$5:I$857,MATCH($A669,('Atual 2021 1'!$Z$5:$Z$857),0))</f>
        <v>52</v>
      </c>
      <c r="H669" s="50">
        <f>INDEX('Atual 2021 1'!J$5:J$857,MATCH($A669,('Atual 2021 1'!$Z$5:$Z$857),0))</f>
        <v>0</v>
      </c>
      <c r="I669" s="54">
        <f>INDEX('Antigo 2020 2'!J$5:J$857,MATCH($A669,('Atual 2021 1'!$Z$5:$Z$857),0))</f>
        <v>0</v>
      </c>
      <c r="J669" s="50">
        <f>INDEX('Atual 2021 1'!K$5:K$857,MATCH($A669,('Atual 2021 1'!$Z$5:$Z$857),0))</f>
        <v>40</v>
      </c>
      <c r="K669" s="54">
        <f>INDEX('Antigo 2020 2'!K$5:K$857,MATCH($A669,('Atual 2021 1'!$Z$5:$Z$857),0))</f>
        <v>280</v>
      </c>
      <c r="L669" s="50">
        <f>INDEX('Atual 2021 1'!L$5:L$857,MATCH($A669,('Atual 2021 1'!$Z$5:$Z$857),0))</f>
        <v>0</v>
      </c>
      <c r="M669" s="54">
        <f>INDEX('Antigo 2020 2'!L$5:L$857,MATCH($A669,('Atual 2021 1'!$Z$5:$Z$857),0))</f>
        <v>0</v>
      </c>
      <c r="N669" s="50">
        <f>INDEX('Atual 2021 1'!M$5:M$857,MATCH($A669,('Atual 2021 1'!$Z$5:$Z$857),0))</f>
        <v>14</v>
      </c>
      <c r="O669" s="54">
        <f>INDEX('Antigo 2020 2'!M$5:M$857,MATCH($A669,('Atual 2021 1'!$Z$5:$Z$857),0))</f>
        <v>25</v>
      </c>
      <c r="P669" s="50">
        <f>INDEX('Atual 2021 1'!N$5:N$857,MATCH($A669,('Atual 2021 1'!$Z$5:$Z$857),0))</f>
        <v>0</v>
      </c>
      <c r="Q669" s="54">
        <f>INDEX('Antigo 2020 2'!N$5:N$857,MATCH($A669,('Atual 2021 1'!$Z$5:$Z$857),0))</f>
        <v>10</v>
      </c>
      <c r="R669" s="50" t="str">
        <f>INDEX('Atual 2021 1'!O$5:O$857,MATCH($A669,('Atual 2021 1'!$Z$5:$Z$857),0))</f>
        <v>Não</v>
      </c>
      <c r="S669" s="54" t="str">
        <f>INDEX('Antigo 2020 2'!O$5:O$857,MATCH($A669,('Atual 2021 1'!$Z$5:$Z$857),0))</f>
        <v>Não</v>
      </c>
      <c r="T669" s="53" t="e">
        <f>INDEX('Atual 2021 1'!P$5:P$857,MATCH($A669,('Atual 2021 1'!$Z$5:$Z$857),0))</f>
        <v>#DIV/0!</v>
      </c>
      <c r="U669" s="55">
        <f>INDEX('Antigo 2020 2'!P$5:P$857,MATCH($A669,('Atual 2021 1'!$Z$5:$Z$857),0))</f>
        <v>5.0647423330030228E-4</v>
      </c>
    </row>
    <row r="670" spans="1:21">
      <c r="A670" s="16">
        <v>667</v>
      </c>
      <c r="B670" s="51">
        <f>INDEX('Atual 2021 1'!X$5:X$857,MATCH($A670,('Atual 2021 1'!$Z$5:$Z$857),0))</f>
        <v>0</v>
      </c>
      <c r="C670" s="57" t="str">
        <f>INDEX('Atual 2021 1'!A$5:A$857,MATCH($A670,('Atual 2021 1'!$Z$5:$Z$857),0))</f>
        <v>Santa Bárbara do Tugúrio</v>
      </c>
      <c r="D670" s="50">
        <f>INDEX('Atual 2021 1'!H$5:H$857,MATCH($A670,('Atual 2021 1'!$Z$5:$Z$857),0))</f>
        <v>822</v>
      </c>
      <c r="E670" s="54">
        <f>INDEX('Antigo 2020 2'!H$5:H$857,MATCH($A670,('Atual 2021 1'!$Z$5:$Z$857),0))</f>
        <v>800</v>
      </c>
      <c r="F670" s="50">
        <f>INDEX('Atual 2021 1'!I$5:I$857,MATCH($A670,('Atual 2021 1'!$Z$5:$Z$857),0))</f>
        <v>78</v>
      </c>
      <c r="G670" s="54">
        <f>INDEX('Antigo 2020 2'!I$5:I$857,MATCH($A670,('Atual 2021 1'!$Z$5:$Z$857),0))</f>
        <v>392</v>
      </c>
      <c r="H670" s="50">
        <f>INDEX('Atual 2021 1'!J$5:J$857,MATCH($A670,('Atual 2021 1'!$Z$5:$Z$857),0))</f>
        <v>0</v>
      </c>
      <c r="I670" s="54">
        <f>INDEX('Antigo 2020 2'!J$5:J$857,MATCH($A670,('Atual 2021 1'!$Z$5:$Z$857),0))</f>
        <v>30</v>
      </c>
      <c r="J670" s="50">
        <f>INDEX('Atual 2021 1'!K$5:K$857,MATCH($A670,('Atual 2021 1'!$Z$5:$Z$857),0))</f>
        <v>113</v>
      </c>
      <c r="K670" s="54">
        <f>INDEX('Antigo 2020 2'!K$5:K$857,MATCH($A670,('Atual 2021 1'!$Z$5:$Z$857),0))</f>
        <v>30</v>
      </c>
      <c r="L670" s="50">
        <f>INDEX('Atual 2021 1'!L$5:L$857,MATCH($A670,('Atual 2021 1'!$Z$5:$Z$857),0))</f>
        <v>750</v>
      </c>
      <c r="M670" s="54">
        <f>INDEX('Antigo 2020 2'!L$5:L$857,MATCH($A670,('Atual 2021 1'!$Z$5:$Z$857),0))</f>
        <v>20</v>
      </c>
      <c r="N670" s="50">
        <f>INDEX('Atual 2021 1'!M$5:M$857,MATCH($A670,('Atual 2021 1'!$Z$5:$Z$857),0))</f>
        <v>20</v>
      </c>
      <c r="O670" s="54">
        <f>INDEX('Antigo 2020 2'!M$5:M$857,MATCH($A670,('Atual 2021 1'!$Z$5:$Z$857),0))</f>
        <v>20</v>
      </c>
      <c r="P670" s="50">
        <f>INDEX('Atual 2021 1'!N$5:N$857,MATCH($A670,('Atual 2021 1'!$Z$5:$Z$857),0))</f>
        <v>6</v>
      </c>
      <c r="Q670" s="54">
        <f>INDEX('Antigo 2020 2'!N$5:N$857,MATCH($A670,('Atual 2021 1'!$Z$5:$Z$857),0))</f>
        <v>20</v>
      </c>
      <c r="R670" s="50" t="str">
        <f>INDEX('Atual 2021 1'!O$5:O$857,MATCH($A670,('Atual 2021 1'!$Z$5:$Z$857),0))</f>
        <v>Não</v>
      </c>
      <c r="S670" s="54" t="str">
        <f>INDEX('Antigo 2020 2'!O$5:O$857,MATCH($A670,('Atual 2021 1'!$Z$5:$Z$857),0))</f>
        <v>Não</v>
      </c>
      <c r="T670" s="53" t="e">
        <f>INDEX('Atual 2021 1'!P$5:P$857,MATCH($A670,('Atual 2021 1'!$Z$5:$Z$857),0))</f>
        <v>#DIV/0!</v>
      </c>
      <c r="U670" s="55">
        <f>INDEX('Antigo 2020 2'!P$5:P$857,MATCH($A670,('Atual 2021 1'!$Z$5:$Z$857),0))</f>
        <v>6.9970489142150095E-4</v>
      </c>
    </row>
    <row r="671" spans="1:21">
      <c r="A671" s="16">
        <v>668</v>
      </c>
      <c r="B671" s="51">
        <f>INDEX('Atual 2021 1'!X$5:X$857,MATCH($A671,('Atual 2021 1'!$Z$5:$Z$857),0))</f>
        <v>0</v>
      </c>
      <c r="C671" s="57" t="str">
        <f>INDEX('Atual 2021 1'!A$5:A$857,MATCH($A671,('Atual 2021 1'!$Z$5:$Z$857),0))</f>
        <v>Santa Cruz de Minas</v>
      </c>
      <c r="D671" s="50">
        <f>INDEX('Atual 2021 1'!H$5:H$857,MATCH($A671,('Atual 2021 1'!$Z$5:$Z$857),0))</f>
        <v>0</v>
      </c>
      <c r="E671" s="54">
        <f>INDEX('Antigo 2020 2'!H$5:H$857,MATCH($A671,('Atual 2021 1'!$Z$5:$Z$857),0))</f>
        <v>0</v>
      </c>
      <c r="F671" s="50">
        <f>INDEX('Atual 2021 1'!I$5:I$857,MATCH($A671,('Atual 2021 1'!$Z$5:$Z$857),0))</f>
        <v>0</v>
      </c>
      <c r="G671" s="54" t="str">
        <f>INDEX('Antigo 2020 2'!I$5:I$857,MATCH($A671,('Atual 2021 1'!$Z$5:$Z$857),0))</f>
        <v/>
      </c>
      <c r="H671" s="50">
        <f>INDEX('Atual 2021 1'!J$5:J$857,MATCH($A671,('Atual 2021 1'!$Z$5:$Z$857),0))</f>
        <v>0</v>
      </c>
      <c r="I671" s="54">
        <f>INDEX('Antigo 2020 2'!J$5:J$857,MATCH($A671,('Atual 2021 1'!$Z$5:$Z$857),0))</f>
        <v>0</v>
      </c>
      <c r="J671" s="50">
        <f>INDEX('Atual 2021 1'!K$5:K$857,MATCH($A671,('Atual 2021 1'!$Z$5:$Z$857),0))</f>
        <v>0</v>
      </c>
      <c r="K671" s="54">
        <f>INDEX('Antigo 2020 2'!K$5:K$857,MATCH($A671,('Atual 2021 1'!$Z$5:$Z$857),0))</f>
        <v>0</v>
      </c>
      <c r="L671" s="50">
        <f>INDEX('Atual 2021 1'!L$5:L$857,MATCH($A671,('Atual 2021 1'!$Z$5:$Z$857),0))</f>
        <v>0</v>
      </c>
      <c r="M671" s="54">
        <f>INDEX('Antigo 2020 2'!L$5:L$857,MATCH($A671,('Atual 2021 1'!$Z$5:$Z$857),0))</f>
        <v>0</v>
      </c>
      <c r="N671" s="50">
        <f>INDEX('Atual 2021 1'!M$5:M$857,MATCH($A671,('Atual 2021 1'!$Z$5:$Z$857),0))</f>
        <v>0</v>
      </c>
      <c r="O671" s="54">
        <f>INDEX('Antigo 2020 2'!M$5:M$857,MATCH($A671,('Atual 2021 1'!$Z$5:$Z$857),0))</f>
        <v>0</v>
      </c>
      <c r="P671" s="50">
        <f>INDEX('Atual 2021 1'!N$5:N$857,MATCH($A671,('Atual 2021 1'!$Z$5:$Z$857),0))</f>
        <v>0</v>
      </c>
      <c r="Q671" s="54">
        <f>INDEX('Antigo 2020 2'!N$5:N$857,MATCH($A671,('Atual 2021 1'!$Z$5:$Z$857),0))</f>
        <v>0</v>
      </c>
      <c r="R671" s="50" t="str">
        <f>INDEX('Atual 2021 1'!O$5:O$857,MATCH($A671,('Atual 2021 1'!$Z$5:$Z$857),0))</f>
        <v>Não</v>
      </c>
      <c r="S671" s="54" t="str">
        <f>INDEX('Antigo 2020 2'!O$5:O$857,MATCH($A671,('Atual 2021 1'!$Z$5:$Z$857),0))</f>
        <v>Não</v>
      </c>
      <c r="T671" s="53" t="e">
        <f>INDEX('Atual 2021 1'!P$5:P$857,MATCH($A671,('Atual 2021 1'!$Z$5:$Z$857),0))</f>
        <v>#DIV/0!</v>
      </c>
      <c r="U671" s="55">
        <f>INDEX('Antigo 2020 2'!P$5:P$857,MATCH($A671,('Atual 2021 1'!$Z$5:$Z$857),0))</f>
        <v>0</v>
      </c>
    </row>
    <row r="672" spans="1:21">
      <c r="A672" s="16">
        <v>669</v>
      </c>
      <c r="B672" s="51">
        <f>INDEX('Atual 2021 1'!X$5:X$857,MATCH($A672,('Atual 2021 1'!$Z$5:$Z$857),0))</f>
        <v>0</v>
      </c>
      <c r="C672" s="57" t="str">
        <f>INDEX('Atual 2021 1'!A$5:A$857,MATCH($A672,('Atual 2021 1'!$Z$5:$Z$857),0))</f>
        <v>Santa Cruz de Salinas</v>
      </c>
      <c r="D672" s="50">
        <f>INDEX('Atual 2021 1'!H$5:H$857,MATCH($A672,('Atual 2021 1'!$Z$5:$Z$857),0))</f>
        <v>1050</v>
      </c>
      <c r="E672" s="54">
        <f>INDEX('Antigo 2020 2'!H$5:H$857,MATCH($A672,('Atual 2021 1'!$Z$5:$Z$857),0))</f>
        <v>1050</v>
      </c>
      <c r="F672" s="50">
        <f>INDEX('Atual 2021 1'!I$5:I$857,MATCH($A672,('Atual 2021 1'!$Z$5:$Z$857),0))</f>
        <v>187</v>
      </c>
      <c r="G672" s="54">
        <f>INDEX('Antigo 2020 2'!I$5:I$857,MATCH($A672,('Atual 2021 1'!$Z$5:$Z$857),0))</f>
        <v>827</v>
      </c>
      <c r="H672" s="50">
        <f>INDEX('Atual 2021 1'!J$5:J$857,MATCH($A672,('Atual 2021 1'!$Z$5:$Z$857),0))</f>
        <v>0</v>
      </c>
      <c r="I672" s="54">
        <f>INDEX('Antigo 2020 2'!J$5:J$857,MATCH($A672,('Atual 2021 1'!$Z$5:$Z$857),0))</f>
        <v>0</v>
      </c>
      <c r="J672" s="50">
        <f>INDEX('Atual 2021 1'!K$5:K$857,MATCH($A672,('Atual 2021 1'!$Z$5:$Z$857),0))</f>
        <v>190</v>
      </c>
      <c r="K672" s="54">
        <f>INDEX('Antigo 2020 2'!K$5:K$857,MATCH($A672,('Atual 2021 1'!$Z$5:$Z$857),0))</f>
        <v>190</v>
      </c>
      <c r="L672" s="50">
        <f>INDEX('Atual 2021 1'!L$5:L$857,MATCH($A672,('Atual 2021 1'!$Z$5:$Z$857),0))</f>
        <v>25</v>
      </c>
      <c r="M672" s="54">
        <f>INDEX('Antigo 2020 2'!L$5:L$857,MATCH($A672,('Atual 2021 1'!$Z$5:$Z$857),0))</f>
        <v>0</v>
      </c>
      <c r="N672" s="50">
        <f>INDEX('Atual 2021 1'!M$5:M$857,MATCH($A672,('Atual 2021 1'!$Z$5:$Z$857),0))</f>
        <v>0</v>
      </c>
      <c r="O672" s="54">
        <f>INDEX('Antigo 2020 2'!M$5:M$857,MATCH($A672,('Atual 2021 1'!$Z$5:$Z$857),0))</f>
        <v>0</v>
      </c>
      <c r="P672" s="50">
        <f>INDEX('Atual 2021 1'!N$5:N$857,MATCH($A672,('Atual 2021 1'!$Z$5:$Z$857),0))</f>
        <v>220</v>
      </c>
      <c r="Q672" s="54">
        <f>INDEX('Antigo 2020 2'!N$5:N$857,MATCH($A672,('Atual 2021 1'!$Z$5:$Z$857),0))</f>
        <v>220</v>
      </c>
      <c r="R672" s="50" t="str">
        <f>INDEX('Atual 2021 1'!O$5:O$857,MATCH($A672,('Atual 2021 1'!$Z$5:$Z$857),0))</f>
        <v>Sim</v>
      </c>
      <c r="S672" s="54" t="str">
        <f>INDEX('Antigo 2020 2'!O$5:O$857,MATCH($A672,('Atual 2021 1'!$Z$5:$Z$857),0))</f>
        <v>Sim</v>
      </c>
      <c r="T672" s="53" t="e">
        <f>INDEX('Atual 2021 1'!P$5:P$857,MATCH($A672,('Atual 2021 1'!$Z$5:$Z$857),0))</f>
        <v>#DIV/0!</v>
      </c>
      <c r="U672" s="55">
        <f>INDEX('Antigo 2020 2'!P$5:P$857,MATCH($A672,('Atual 2021 1'!$Z$5:$Z$857),0))</f>
        <v>1.2968854858420294E-3</v>
      </c>
    </row>
    <row r="673" spans="1:21">
      <c r="A673" s="16">
        <v>670</v>
      </c>
      <c r="B673" s="51">
        <f>INDEX('Atual 2021 1'!X$5:X$857,MATCH($A673,('Atual 2021 1'!$Z$5:$Z$857),0))</f>
        <v>0</v>
      </c>
      <c r="C673" s="57" t="str">
        <f>INDEX('Atual 2021 1'!A$5:A$857,MATCH($A673,('Atual 2021 1'!$Z$5:$Z$857),0))</f>
        <v>Santa Cruz do Escalvado</v>
      </c>
      <c r="D673" s="50">
        <f>INDEX('Atual 2021 1'!H$5:H$857,MATCH($A673,('Atual 2021 1'!$Z$5:$Z$857),0))</f>
        <v>480</v>
      </c>
      <c r="E673" s="54">
        <f>INDEX('Antigo 2020 2'!H$5:H$857,MATCH($A673,('Atual 2021 1'!$Z$5:$Z$857),0))</f>
        <v>480</v>
      </c>
      <c r="F673" s="50">
        <f>INDEX('Atual 2021 1'!I$5:I$857,MATCH($A673,('Atual 2021 1'!$Z$5:$Z$857),0))</f>
        <v>28</v>
      </c>
      <c r="G673" s="54">
        <f>INDEX('Antigo 2020 2'!I$5:I$857,MATCH($A673,('Atual 2021 1'!$Z$5:$Z$857),0))</f>
        <v>50</v>
      </c>
      <c r="H673" s="50">
        <f>INDEX('Atual 2021 1'!J$5:J$857,MATCH($A673,('Atual 2021 1'!$Z$5:$Z$857),0))</f>
        <v>0</v>
      </c>
      <c r="I673" s="54">
        <f>INDEX('Antigo 2020 2'!J$5:J$857,MATCH($A673,('Atual 2021 1'!$Z$5:$Z$857),0))</f>
        <v>0</v>
      </c>
      <c r="J673" s="50">
        <f>INDEX('Atual 2021 1'!K$5:K$857,MATCH($A673,('Atual 2021 1'!$Z$5:$Z$857),0))</f>
        <v>15</v>
      </c>
      <c r="K673" s="54">
        <f>INDEX('Antigo 2020 2'!K$5:K$857,MATCH($A673,('Atual 2021 1'!$Z$5:$Z$857),0))</f>
        <v>130</v>
      </c>
      <c r="L673" s="50">
        <f>INDEX('Atual 2021 1'!L$5:L$857,MATCH($A673,('Atual 2021 1'!$Z$5:$Z$857),0))</f>
        <v>0</v>
      </c>
      <c r="M673" s="54">
        <f>INDEX('Antigo 2020 2'!L$5:L$857,MATCH($A673,('Atual 2021 1'!$Z$5:$Z$857),0))</f>
        <v>0</v>
      </c>
      <c r="N673" s="50">
        <f>INDEX('Atual 2021 1'!M$5:M$857,MATCH($A673,('Atual 2021 1'!$Z$5:$Z$857),0))</f>
        <v>0</v>
      </c>
      <c r="O673" s="54">
        <f>INDEX('Antigo 2020 2'!M$5:M$857,MATCH($A673,('Atual 2021 1'!$Z$5:$Z$857),0))</f>
        <v>0</v>
      </c>
      <c r="P673" s="50">
        <f>INDEX('Atual 2021 1'!N$5:N$857,MATCH($A673,('Atual 2021 1'!$Z$5:$Z$857),0))</f>
        <v>0</v>
      </c>
      <c r="Q673" s="54">
        <f>INDEX('Antigo 2020 2'!N$5:N$857,MATCH($A673,('Atual 2021 1'!$Z$5:$Z$857),0))</f>
        <v>0</v>
      </c>
      <c r="R673" s="50" t="str">
        <f>INDEX('Atual 2021 1'!O$5:O$857,MATCH($A673,('Atual 2021 1'!$Z$5:$Z$857),0))</f>
        <v>Não</v>
      </c>
      <c r="S673" s="54" t="str">
        <f>INDEX('Antigo 2020 2'!O$5:O$857,MATCH($A673,('Atual 2021 1'!$Z$5:$Z$857),0))</f>
        <v>Sim</v>
      </c>
      <c r="T673" s="53" t="e">
        <f>INDEX('Atual 2021 1'!P$5:P$857,MATCH($A673,('Atual 2021 1'!$Z$5:$Z$857),0))</f>
        <v>#DIV/0!</v>
      </c>
      <c r="U673" s="55">
        <f>INDEX('Antigo 2020 2'!P$5:P$857,MATCH($A673,('Atual 2021 1'!$Z$5:$Z$857),0))</f>
        <v>5.3956192199042089E-4</v>
      </c>
    </row>
    <row r="674" spans="1:21">
      <c r="A674" s="16">
        <v>671</v>
      </c>
      <c r="B674" s="51">
        <f>INDEX('Atual 2021 1'!X$5:X$857,MATCH($A674,('Atual 2021 1'!$Z$5:$Z$857),0))</f>
        <v>0</v>
      </c>
      <c r="C674" s="57" t="str">
        <f>INDEX('Atual 2021 1'!A$5:A$857,MATCH($A674,('Atual 2021 1'!$Z$5:$Z$857),0))</f>
        <v>Santa Efigênia de Minas</v>
      </c>
      <c r="D674" s="50">
        <f>INDEX('Atual 2021 1'!H$5:H$857,MATCH($A674,('Atual 2021 1'!$Z$5:$Z$857),0))</f>
        <v>660</v>
      </c>
      <c r="E674" s="54">
        <f>INDEX('Antigo 2020 2'!H$5:H$857,MATCH($A674,('Atual 2021 1'!$Z$5:$Z$857),0))</f>
        <v>660</v>
      </c>
      <c r="F674" s="50">
        <f>INDEX('Atual 2021 1'!I$5:I$857,MATCH($A674,('Atual 2021 1'!$Z$5:$Z$857),0))</f>
        <v>37</v>
      </c>
      <c r="G674" s="54">
        <f>INDEX('Antigo 2020 2'!I$5:I$857,MATCH($A674,('Atual 2021 1'!$Z$5:$Z$857),0))</f>
        <v>215</v>
      </c>
      <c r="H674" s="50">
        <f>INDEX('Atual 2021 1'!J$5:J$857,MATCH($A674,('Atual 2021 1'!$Z$5:$Z$857),0))</f>
        <v>0</v>
      </c>
      <c r="I674" s="54">
        <f>INDEX('Antigo 2020 2'!J$5:J$857,MATCH($A674,('Atual 2021 1'!$Z$5:$Z$857),0))</f>
        <v>0</v>
      </c>
      <c r="J674" s="50">
        <f>INDEX('Atual 2021 1'!K$5:K$857,MATCH($A674,('Atual 2021 1'!$Z$5:$Z$857),0))</f>
        <v>90</v>
      </c>
      <c r="K674" s="54">
        <f>INDEX('Antigo 2020 2'!K$5:K$857,MATCH($A674,('Atual 2021 1'!$Z$5:$Z$857),0))</f>
        <v>169</v>
      </c>
      <c r="L674" s="50">
        <f>INDEX('Atual 2021 1'!L$5:L$857,MATCH($A674,('Atual 2021 1'!$Z$5:$Z$857),0))</f>
        <v>40</v>
      </c>
      <c r="M674" s="54">
        <f>INDEX('Antigo 2020 2'!L$5:L$857,MATCH($A674,('Atual 2021 1'!$Z$5:$Z$857),0))</f>
        <v>64</v>
      </c>
      <c r="N674" s="50">
        <f>INDEX('Atual 2021 1'!M$5:M$857,MATCH($A674,('Atual 2021 1'!$Z$5:$Z$857),0))</f>
        <v>10</v>
      </c>
      <c r="O674" s="54">
        <f>INDEX('Antigo 2020 2'!M$5:M$857,MATCH($A674,('Atual 2021 1'!$Z$5:$Z$857),0))</f>
        <v>10</v>
      </c>
      <c r="P674" s="50">
        <f>INDEX('Atual 2021 1'!N$5:N$857,MATCH($A674,('Atual 2021 1'!$Z$5:$Z$857),0))</f>
        <v>13</v>
      </c>
      <c r="Q674" s="54">
        <f>INDEX('Antigo 2020 2'!N$5:N$857,MATCH($A674,('Atual 2021 1'!$Z$5:$Z$857),0))</f>
        <v>13</v>
      </c>
      <c r="R674" s="50" t="str">
        <f>INDEX('Atual 2021 1'!O$5:O$857,MATCH($A674,('Atual 2021 1'!$Z$5:$Z$857),0))</f>
        <v>Sim</v>
      </c>
      <c r="S674" s="54" t="str">
        <f>INDEX('Antigo 2020 2'!O$5:O$857,MATCH($A674,('Atual 2021 1'!$Z$5:$Z$857),0))</f>
        <v>Sim</v>
      </c>
      <c r="T674" s="53" t="e">
        <f>INDEX('Atual 2021 1'!P$5:P$857,MATCH($A674,('Atual 2021 1'!$Z$5:$Z$857),0))</f>
        <v>#DIV/0!</v>
      </c>
      <c r="U674" s="55">
        <f>INDEX('Antigo 2020 2'!P$5:P$857,MATCH($A674,('Atual 2021 1'!$Z$5:$Z$857),0))</f>
        <v>6.222146310828218E-4</v>
      </c>
    </row>
    <row r="675" spans="1:21">
      <c r="A675" s="16">
        <v>672</v>
      </c>
      <c r="B675" s="51">
        <f>INDEX('Atual 2021 1'!X$5:X$857,MATCH($A675,('Atual 2021 1'!$Z$5:$Z$857),0))</f>
        <v>0</v>
      </c>
      <c r="C675" s="57" t="str">
        <f>INDEX('Atual 2021 1'!A$5:A$857,MATCH($A675,('Atual 2021 1'!$Z$5:$Z$857),0))</f>
        <v>Santa Fé de Minas</v>
      </c>
      <c r="D675" s="50">
        <f>INDEX('Atual 2021 1'!H$5:H$857,MATCH($A675,('Atual 2021 1'!$Z$5:$Z$857),0))</f>
        <v>630</v>
      </c>
      <c r="E675" s="54">
        <f>INDEX('Antigo 2020 2'!H$5:H$857,MATCH($A675,('Atual 2021 1'!$Z$5:$Z$857),0))</f>
        <v>630</v>
      </c>
      <c r="F675" s="50">
        <f>INDEX('Atual 2021 1'!I$5:I$857,MATCH($A675,('Atual 2021 1'!$Z$5:$Z$857),0))</f>
        <v>157</v>
      </c>
      <c r="G675" s="54">
        <f>INDEX('Antigo 2020 2'!I$5:I$857,MATCH($A675,('Atual 2021 1'!$Z$5:$Z$857),0))</f>
        <v>526</v>
      </c>
      <c r="H675" s="50">
        <f>INDEX('Atual 2021 1'!J$5:J$857,MATCH($A675,('Atual 2021 1'!$Z$5:$Z$857),0))</f>
        <v>0</v>
      </c>
      <c r="I675" s="54">
        <f>INDEX('Antigo 2020 2'!J$5:J$857,MATCH($A675,('Atual 2021 1'!$Z$5:$Z$857),0))</f>
        <v>0</v>
      </c>
      <c r="J675" s="50">
        <f>INDEX('Atual 2021 1'!K$5:K$857,MATCH($A675,('Atual 2021 1'!$Z$5:$Z$857),0))</f>
        <v>0</v>
      </c>
      <c r="K675" s="54">
        <f>INDEX('Antigo 2020 2'!K$5:K$857,MATCH($A675,('Atual 2021 1'!$Z$5:$Z$857),0))</f>
        <v>153</v>
      </c>
      <c r="L675" s="50">
        <f>INDEX('Atual 2021 1'!L$5:L$857,MATCH($A675,('Atual 2021 1'!$Z$5:$Z$857),0))</f>
        <v>0</v>
      </c>
      <c r="M675" s="54">
        <f>INDEX('Antigo 2020 2'!L$5:L$857,MATCH($A675,('Atual 2021 1'!$Z$5:$Z$857),0))</f>
        <v>0</v>
      </c>
      <c r="N675" s="50">
        <f>INDEX('Atual 2021 1'!M$5:M$857,MATCH($A675,('Atual 2021 1'!$Z$5:$Z$857),0))</f>
        <v>0</v>
      </c>
      <c r="O675" s="54">
        <f>INDEX('Antigo 2020 2'!M$5:M$857,MATCH($A675,('Atual 2021 1'!$Z$5:$Z$857),0))</f>
        <v>0</v>
      </c>
      <c r="P675" s="50">
        <f>INDEX('Atual 2021 1'!N$5:N$857,MATCH($A675,('Atual 2021 1'!$Z$5:$Z$857),0))</f>
        <v>0</v>
      </c>
      <c r="Q675" s="54">
        <f>INDEX('Antigo 2020 2'!N$5:N$857,MATCH($A675,('Atual 2021 1'!$Z$5:$Z$857),0))</f>
        <v>5</v>
      </c>
      <c r="R675" s="50" t="str">
        <f>INDEX('Atual 2021 1'!O$5:O$857,MATCH($A675,('Atual 2021 1'!$Z$5:$Z$857),0))</f>
        <v>Sim</v>
      </c>
      <c r="S675" s="54" t="str">
        <f>INDEX('Antigo 2020 2'!O$5:O$857,MATCH($A675,('Atual 2021 1'!$Z$5:$Z$857),0))</f>
        <v>Sim</v>
      </c>
      <c r="T675" s="53" t="e">
        <f>INDEX('Atual 2021 1'!P$5:P$857,MATCH($A675,('Atual 2021 1'!$Z$5:$Z$857),0))</f>
        <v>#DIV/0!</v>
      </c>
      <c r="U675" s="55">
        <f>INDEX('Antigo 2020 2'!P$5:P$857,MATCH($A675,('Atual 2021 1'!$Z$5:$Z$857),0))</f>
        <v>1.4685095192231985E-3</v>
      </c>
    </row>
    <row r="676" spans="1:21">
      <c r="A676" s="16">
        <v>673</v>
      </c>
      <c r="B676" s="51">
        <f>INDEX('Atual 2021 1'!X$5:X$857,MATCH($A676,('Atual 2021 1'!$Z$5:$Z$857),0))</f>
        <v>0</v>
      </c>
      <c r="C676" s="57" t="str">
        <f>INDEX('Atual 2021 1'!A$5:A$857,MATCH($A676,('Atual 2021 1'!$Z$5:$Z$857),0))</f>
        <v>Santa Helena de Minas</v>
      </c>
      <c r="D676" s="50">
        <f>INDEX('Atual 2021 1'!H$5:H$857,MATCH($A676,('Atual 2021 1'!$Z$5:$Z$857),0))</f>
        <v>1862</v>
      </c>
      <c r="E676" s="54">
        <f>INDEX('Antigo 2020 2'!H$5:H$857,MATCH($A676,('Atual 2021 1'!$Z$5:$Z$857),0))</f>
        <v>1862</v>
      </c>
      <c r="F676" s="50">
        <f>INDEX('Atual 2021 1'!I$5:I$857,MATCH($A676,('Atual 2021 1'!$Z$5:$Z$857),0))</f>
        <v>168</v>
      </c>
      <c r="G676" s="54">
        <f>INDEX('Antigo 2020 2'!I$5:I$857,MATCH($A676,('Atual 2021 1'!$Z$5:$Z$857),0))</f>
        <v>274</v>
      </c>
      <c r="H676" s="50">
        <f>INDEX('Atual 2021 1'!J$5:J$857,MATCH($A676,('Atual 2021 1'!$Z$5:$Z$857),0))</f>
        <v>0</v>
      </c>
      <c r="I676" s="54">
        <f>INDEX('Antigo 2020 2'!J$5:J$857,MATCH($A676,('Atual 2021 1'!$Z$5:$Z$857),0))</f>
        <v>0</v>
      </c>
      <c r="J676" s="50">
        <f>INDEX('Atual 2021 1'!K$5:K$857,MATCH($A676,('Atual 2021 1'!$Z$5:$Z$857),0))</f>
        <v>67</v>
      </c>
      <c r="K676" s="54">
        <f>INDEX('Antigo 2020 2'!K$5:K$857,MATCH($A676,('Atual 2021 1'!$Z$5:$Z$857),0))</f>
        <v>66</v>
      </c>
      <c r="L676" s="50">
        <f>INDEX('Atual 2021 1'!L$5:L$857,MATCH($A676,('Atual 2021 1'!$Z$5:$Z$857),0))</f>
        <v>60</v>
      </c>
      <c r="M676" s="54">
        <f>INDEX('Antigo 2020 2'!L$5:L$857,MATCH($A676,('Atual 2021 1'!$Z$5:$Z$857),0))</f>
        <v>85</v>
      </c>
      <c r="N676" s="50">
        <f>INDEX('Atual 2021 1'!M$5:M$857,MATCH($A676,('Atual 2021 1'!$Z$5:$Z$857),0))</f>
        <v>0</v>
      </c>
      <c r="O676" s="54">
        <f>INDEX('Antigo 2020 2'!M$5:M$857,MATCH($A676,('Atual 2021 1'!$Z$5:$Z$857),0))</f>
        <v>0</v>
      </c>
      <c r="P676" s="50">
        <f>INDEX('Atual 2021 1'!N$5:N$857,MATCH($A676,('Atual 2021 1'!$Z$5:$Z$857),0))</f>
        <v>88</v>
      </c>
      <c r="Q676" s="54">
        <f>INDEX('Antigo 2020 2'!N$5:N$857,MATCH($A676,('Atual 2021 1'!$Z$5:$Z$857),0))</f>
        <v>88</v>
      </c>
      <c r="R676" s="50" t="str">
        <f>INDEX('Atual 2021 1'!O$5:O$857,MATCH($A676,('Atual 2021 1'!$Z$5:$Z$857),0))</f>
        <v>Sim</v>
      </c>
      <c r="S676" s="54" t="str">
        <f>INDEX('Antigo 2020 2'!O$5:O$857,MATCH($A676,('Atual 2021 1'!$Z$5:$Z$857),0))</f>
        <v>Sim</v>
      </c>
      <c r="T676" s="53" t="e">
        <f>INDEX('Atual 2021 1'!P$5:P$857,MATCH($A676,('Atual 2021 1'!$Z$5:$Z$857),0))</f>
        <v>#DIV/0!</v>
      </c>
      <c r="U676" s="55">
        <f>INDEX('Antigo 2020 2'!P$5:P$857,MATCH($A676,('Atual 2021 1'!$Z$5:$Z$857),0))</f>
        <v>1.2212003555833212E-3</v>
      </c>
    </row>
    <row r="677" spans="1:21">
      <c r="A677" s="16">
        <v>674</v>
      </c>
      <c r="B677" s="51">
        <f>INDEX('Atual 2021 1'!X$5:X$857,MATCH($A677,('Atual 2021 1'!$Z$5:$Z$857),0))</f>
        <v>0</v>
      </c>
      <c r="C677" s="57" t="str">
        <f>INDEX('Atual 2021 1'!A$5:A$857,MATCH($A677,('Atual 2021 1'!$Z$5:$Z$857),0))</f>
        <v>Santa Juliana</v>
      </c>
      <c r="D677" s="50">
        <f>INDEX('Atual 2021 1'!H$5:H$857,MATCH($A677,('Atual 2021 1'!$Z$5:$Z$857),0))</f>
        <v>286</v>
      </c>
      <c r="E677" s="54">
        <f>INDEX('Antigo 2020 2'!H$5:H$857,MATCH($A677,('Atual 2021 1'!$Z$5:$Z$857),0))</f>
        <v>365</v>
      </c>
      <c r="F677" s="50">
        <f>INDEX('Atual 2021 1'!I$5:I$857,MATCH($A677,('Atual 2021 1'!$Z$5:$Z$857),0))</f>
        <v>115</v>
      </c>
      <c r="G677" s="54">
        <f>INDEX('Antigo 2020 2'!I$5:I$857,MATCH($A677,('Atual 2021 1'!$Z$5:$Z$857),0))</f>
        <v>260</v>
      </c>
      <c r="H677" s="50">
        <f>INDEX('Atual 2021 1'!J$5:J$857,MATCH($A677,('Atual 2021 1'!$Z$5:$Z$857),0))</f>
        <v>0</v>
      </c>
      <c r="I677" s="54">
        <f>INDEX('Antigo 2020 2'!J$5:J$857,MATCH($A677,('Atual 2021 1'!$Z$5:$Z$857),0))</f>
        <v>0</v>
      </c>
      <c r="J677" s="50">
        <f>INDEX('Atual 2021 1'!K$5:K$857,MATCH($A677,('Atual 2021 1'!$Z$5:$Z$857),0))</f>
        <v>10</v>
      </c>
      <c r="K677" s="54">
        <f>INDEX('Antigo 2020 2'!K$5:K$857,MATCH($A677,('Atual 2021 1'!$Z$5:$Z$857),0))</f>
        <v>65</v>
      </c>
      <c r="L677" s="50">
        <f>INDEX('Atual 2021 1'!L$5:L$857,MATCH($A677,('Atual 2021 1'!$Z$5:$Z$857),0))</f>
        <v>0</v>
      </c>
      <c r="M677" s="54">
        <f>INDEX('Antigo 2020 2'!L$5:L$857,MATCH($A677,('Atual 2021 1'!$Z$5:$Z$857),0))</f>
        <v>10</v>
      </c>
      <c r="N677" s="50">
        <f>INDEX('Atual 2021 1'!M$5:M$857,MATCH($A677,('Atual 2021 1'!$Z$5:$Z$857),0))</f>
        <v>0</v>
      </c>
      <c r="O677" s="54">
        <f>INDEX('Antigo 2020 2'!M$5:M$857,MATCH($A677,('Atual 2021 1'!$Z$5:$Z$857),0))</f>
        <v>0</v>
      </c>
      <c r="P677" s="50">
        <f>INDEX('Atual 2021 1'!N$5:N$857,MATCH($A677,('Atual 2021 1'!$Z$5:$Z$857),0))</f>
        <v>10</v>
      </c>
      <c r="Q677" s="54">
        <f>INDEX('Antigo 2020 2'!N$5:N$857,MATCH($A677,('Atual 2021 1'!$Z$5:$Z$857),0))</f>
        <v>25</v>
      </c>
      <c r="R677" s="50" t="str">
        <f>INDEX('Atual 2021 1'!O$5:O$857,MATCH($A677,('Atual 2021 1'!$Z$5:$Z$857),0))</f>
        <v>Não</v>
      </c>
      <c r="S677" s="54" t="str">
        <f>INDEX('Antigo 2020 2'!O$5:O$857,MATCH($A677,('Atual 2021 1'!$Z$5:$Z$857),0))</f>
        <v>Não</v>
      </c>
      <c r="T677" s="53" t="e">
        <f>INDEX('Atual 2021 1'!P$5:P$857,MATCH($A677,('Atual 2021 1'!$Z$5:$Z$857),0))</f>
        <v>#DIV/0!</v>
      </c>
      <c r="U677" s="55">
        <f>INDEX('Antigo 2020 2'!P$5:P$857,MATCH($A677,('Atual 2021 1'!$Z$5:$Z$857),0))</f>
        <v>8.8899032014161231E-4</v>
      </c>
    </row>
    <row r="678" spans="1:21">
      <c r="A678" s="16">
        <v>675</v>
      </c>
      <c r="B678" s="51">
        <f>INDEX('Atual 2021 1'!X$5:X$857,MATCH($A678,('Atual 2021 1'!$Z$5:$Z$857),0))</f>
        <v>0</v>
      </c>
      <c r="C678" s="57" t="str">
        <f>INDEX('Atual 2021 1'!A$5:A$857,MATCH($A678,('Atual 2021 1'!$Z$5:$Z$857),0))</f>
        <v>Santa Luzia</v>
      </c>
      <c r="D678" s="50">
        <f>INDEX('Atual 2021 1'!H$5:H$857,MATCH($A678,('Atual 2021 1'!$Z$5:$Z$857),0))</f>
        <v>80</v>
      </c>
      <c r="E678" s="54">
        <f>INDEX('Antigo 2020 2'!H$5:H$857,MATCH($A678,('Atual 2021 1'!$Z$5:$Z$857),0))</f>
        <v>80</v>
      </c>
      <c r="F678" s="50">
        <f>INDEX('Atual 2021 1'!I$5:I$857,MATCH($A678,('Atual 2021 1'!$Z$5:$Z$857),0))</f>
        <v>18</v>
      </c>
      <c r="G678" s="54">
        <f>INDEX('Antigo 2020 2'!I$5:I$857,MATCH($A678,('Atual 2021 1'!$Z$5:$Z$857),0))</f>
        <v>32</v>
      </c>
      <c r="H678" s="50">
        <f>INDEX('Atual 2021 1'!J$5:J$857,MATCH($A678,('Atual 2021 1'!$Z$5:$Z$857),0))</f>
        <v>0</v>
      </c>
      <c r="I678" s="54">
        <f>INDEX('Antigo 2020 2'!J$5:J$857,MATCH($A678,('Atual 2021 1'!$Z$5:$Z$857),0))</f>
        <v>0</v>
      </c>
      <c r="J678" s="50">
        <f>INDEX('Atual 2021 1'!K$5:K$857,MATCH($A678,('Atual 2021 1'!$Z$5:$Z$857),0))</f>
        <v>10</v>
      </c>
      <c r="K678" s="54">
        <f>INDEX('Antigo 2020 2'!K$5:K$857,MATCH($A678,('Atual 2021 1'!$Z$5:$Z$857),0))</f>
        <v>15</v>
      </c>
      <c r="L678" s="50">
        <f>INDEX('Atual 2021 1'!L$5:L$857,MATCH($A678,('Atual 2021 1'!$Z$5:$Z$857),0))</f>
        <v>145</v>
      </c>
      <c r="M678" s="54">
        <f>INDEX('Antigo 2020 2'!L$5:L$857,MATCH($A678,('Atual 2021 1'!$Z$5:$Z$857),0))</f>
        <v>20</v>
      </c>
      <c r="N678" s="50">
        <f>INDEX('Atual 2021 1'!M$5:M$857,MATCH($A678,('Atual 2021 1'!$Z$5:$Z$857),0))</f>
        <v>0</v>
      </c>
      <c r="O678" s="54">
        <f>INDEX('Antigo 2020 2'!M$5:M$857,MATCH($A678,('Atual 2021 1'!$Z$5:$Z$857),0))</f>
        <v>0</v>
      </c>
      <c r="P678" s="50">
        <f>INDEX('Atual 2021 1'!N$5:N$857,MATCH($A678,('Atual 2021 1'!$Z$5:$Z$857),0))</f>
        <v>12</v>
      </c>
      <c r="Q678" s="54">
        <f>INDEX('Antigo 2020 2'!N$5:N$857,MATCH($A678,('Atual 2021 1'!$Z$5:$Z$857),0))</f>
        <v>20</v>
      </c>
      <c r="R678" s="50" t="str">
        <f>INDEX('Atual 2021 1'!O$5:O$857,MATCH($A678,('Atual 2021 1'!$Z$5:$Z$857),0))</f>
        <v>Não</v>
      </c>
      <c r="S678" s="54" t="str">
        <f>INDEX('Antigo 2020 2'!O$5:O$857,MATCH($A678,('Atual 2021 1'!$Z$5:$Z$857),0))</f>
        <v>Não</v>
      </c>
      <c r="T678" s="53" t="e">
        <f>INDEX('Atual 2021 1'!P$5:P$857,MATCH($A678,('Atual 2021 1'!$Z$5:$Z$857),0))</f>
        <v>#DIV/0!</v>
      </c>
      <c r="U678" s="55">
        <f>INDEX('Antigo 2020 2'!P$5:P$857,MATCH($A678,('Atual 2021 1'!$Z$5:$Z$857),0))</f>
        <v>9.1516656209718043E-5</v>
      </c>
    </row>
    <row r="679" spans="1:21">
      <c r="A679" s="16">
        <v>676</v>
      </c>
      <c r="B679" s="51">
        <f>INDEX('Atual 2021 1'!X$5:X$857,MATCH($A679,('Atual 2021 1'!$Z$5:$Z$857),0))</f>
        <v>0</v>
      </c>
      <c r="C679" s="57" t="str">
        <f>INDEX('Atual 2021 1'!A$5:A$857,MATCH($A679,('Atual 2021 1'!$Z$5:$Z$857),0))</f>
        <v>Santa Margarida</v>
      </c>
      <c r="D679" s="50">
        <f>INDEX('Atual 2021 1'!H$5:H$857,MATCH($A679,('Atual 2021 1'!$Z$5:$Z$857),0))</f>
        <v>1800</v>
      </c>
      <c r="E679" s="54">
        <f>INDEX('Antigo 2020 2'!H$5:H$857,MATCH($A679,('Atual 2021 1'!$Z$5:$Z$857),0))</f>
        <v>1800</v>
      </c>
      <c r="F679" s="50">
        <f>INDEX('Atual 2021 1'!I$5:I$857,MATCH($A679,('Atual 2021 1'!$Z$5:$Z$857),0))</f>
        <v>277</v>
      </c>
      <c r="G679" s="54">
        <f>INDEX('Antigo 2020 2'!I$5:I$857,MATCH($A679,('Atual 2021 1'!$Z$5:$Z$857),0))</f>
        <v>418</v>
      </c>
      <c r="H679" s="50">
        <f>INDEX('Atual 2021 1'!J$5:J$857,MATCH($A679,('Atual 2021 1'!$Z$5:$Z$857),0))</f>
        <v>0</v>
      </c>
      <c r="I679" s="54">
        <f>INDEX('Antigo 2020 2'!J$5:J$857,MATCH($A679,('Atual 2021 1'!$Z$5:$Z$857),0))</f>
        <v>0</v>
      </c>
      <c r="J679" s="50">
        <f>INDEX('Atual 2021 1'!K$5:K$857,MATCH($A679,('Atual 2021 1'!$Z$5:$Z$857),0))</f>
        <v>0</v>
      </c>
      <c r="K679" s="54">
        <f>INDEX('Antigo 2020 2'!K$5:K$857,MATCH($A679,('Atual 2021 1'!$Z$5:$Z$857),0))</f>
        <v>0</v>
      </c>
      <c r="L679" s="50">
        <f>INDEX('Atual 2021 1'!L$5:L$857,MATCH($A679,('Atual 2021 1'!$Z$5:$Z$857),0))</f>
        <v>0</v>
      </c>
      <c r="M679" s="54">
        <f>INDEX('Antigo 2020 2'!L$5:L$857,MATCH($A679,('Atual 2021 1'!$Z$5:$Z$857),0))</f>
        <v>0</v>
      </c>
      <c r="N679" s="50">
        <f>INDEX('Atual 2021 1'!M$5:M$857,MATCH($A679,('Atual 2021 1'!$Z$5:$Z$857),0))</f>
        <v>0</v>
      </c>
      <c r="O679" s="54">
        <f>INDEX('Antigo 2020 2'!M$5:M$857,MATCH($A679,('Atual 2021 1'!$Z$5:$Z$857),0))</f>
        <v>0</v>
      </c>
      <c r="P679" s="50">
        <f>INDEX('Atual 2021 1'!N$5:N$857,MATCH($A679,('Atual 2021 1'!$Z$5:$Z$857),0))</f>
        <v>9</v>
      </c>
      <c r="Q679" s="54">
        <f>INDEX('Antigo 2020 2'!N$5:N$857,MATCH($A679,('Atual 2021 1'!$Z$5:$Z$857),0))</f>
        <v>11</v>
      </c>
      <c r="R679" s="50" t="str">
        <f>INDEX('Atual 2021 1'!O$5:O$857,MATCH($A679,('Atual 2021 1'!$Z$5:$Z$857),0))</f>
        <v>Sim</v>
      </c>
      <c r="S679" s="54" t="str">
        <f>INDEX('Antigo 2020 2'!O$5:O$857,MATCH($A679,('Atual 2021 1'!$Z$5:$Z$857),0))</f>
        <v>Sim</v>
      </c>
      <c r="T679" s="53" t="e">
        <f>INDEX('Atual 2021 1'!P$5:P$857,MATCH($A679,('Atual 2021 1'!$Z$5:$Z$857),0))</f>
        <v>#DIV/0!</v>
      </c>
      <c r="U679" s="55">
        <f>INDEX('Antigo 2020 2'!P$5:P$857,MATCH($A679,('Atual 2021 1'!$Z$5:$Z$857),0))</f>
        <v>1.002200511082461E-3</v>
      </c>
    </row>
    <row r="680" spans="1:21">
      <c r="A680" s="16">
        <v>677</v>
      </c>
      <c r="B680" s="51">
        <f>INDEX('Atual 2021 1'!X$5:X$857,MATCH($A680,('Atual 2021 1'!$Z$5:$Z$857),0))</f>
        <v>0</v>
      </c>
      <c r="C680" s="57" t="str">
        <f>INDEX('Atual 2021 1'!A$5:A$857,MATCH($A680,('Atual 2021 1'!$Z$5:$Z$857),0))</f>
        <v>Santa Maria de Itabira</v>
      </c>
      <c r="D680" s="50">
        <f>INDEX('Atual 2021 1'!H$5:H$857,MATCH($A680,('Atual 2021 1'!$Z$5:$Z$857),0))</f>
        <v>1149</v>
      </c>
      <c r="E680" s="54">
        <f>INDEX('Antigo 2020 2'!H$5:H$857,MATCH($A680,('Atual 2021 1'!$Z$5:$Z$857),0))</f>
        <v>1250</v>
      </c>
      <c r="F680" s="50">
        <f>INDEX('Atual 2021 1'!I$5:I$857,MATCH($A680,('Atual 2021 1'!$Z$5:$Z$857),0))</f>
        <v>160</v>
      </c>
      <c r="G680" s="54">
        <f>INDEX('Antigo 2020 2'!I$5:I$857,MATCH($A680,('Atual 2021 1'!$Z$5:$Z$857),0))</f>
        <v>187</v>
      </c>
      <c r="H680" s="50">
        <f>INDEX('Atual 2021 1'!J$5:J$857,MATCH($A680,('Atual 2021 1'!$Z$5:$Z$857),0))</f>
        <v>0</v>
      </c>
      <c r="I680" s="54">
        <f>INDEX('Antigo 2020 2'!J$5:J$857,MATCH($A680,('Atual 2021 1'!$Z$5:$Z$857),0))</f>
        <v>0</v>
      </c>
      <c r="J680" s="50">
        <f>INDEX('Atual 2021 1'!K$5:K$857,MATCH($A680,('Atual 2021 1'!$Z$5:$Z$857),0))</f>
        <v>20</v>
      </c>
      <c r="K680" s="54">
        <f>INDEX('Antigo 2020 2'!K$5:K$857,MATCH($A680,('Atual 2021 1'!$Z$5:$Z$857),0))</f>
        <v>140</v>
      </c>
      <c r="L680" s="50">
        <f>INDEX('Atual 2021 1'!L$5:L$857,MATCH($A680,('Atual 2021 1'!$Z$5:$Z$857),0))</f>
        <v>25</v>
      </c>
      <c r="M680" s="54">
        <f>INDEX('Antigo 2020 2'!L$5:L$857,MATCH($A680,('Atual 2021 1'!$Z$5:$Z$857),0))</f>
        <v>50</v>
      </c>
      <c r="N680" s="50">
        <f>INDEX('Atual 2021 1'!M$5:M$857,MATCH($A680,('Atual 2021 1'!$Z$5:$Z$857),0))</f>
        <v>0</v>
      </c>
      <c r="O680" s="54">
        <f>INDEX('Antigo 2020 2'!M$5:M$857,MATCH($A680,('Atual 2021 1'!$Z$5:$Z$857),0))</f>
        <v>0</v>
      </c>
      <c r="P680" s="50">
        <f>INDEX('Atual 2021 1'!N$5:N$857,MATCH($A680,('Atual 2021 1'!$Z$5:$Z$857),0))</f>
        <v>35</v>
      </c>
      <c r="Q680" s="54">
        <f>INDEX('Antigo 2020 2'!N$5:N$857,MATCH($A680,('Atual 2021 1'!$Z$5:$Z$857),0))</f>
        <v>35</v>
      </c>
      <c r="R680" s="50" t="str">
        <f>INDEX('Atual 2021 1'!O$5:O$857,MATCH($A680,('Atual 2021 1'!$Z$5:$Z$857),0))</f>
        <v>Sim</v>
      </c>
      <c r="S680" s="54" t="str">
        <f>INDEX('Antigo 2020 2'!O$5:O$857,MATCH($A680,('Atual 2021 1'!$Z$5:$Z$857),0))</f>
        <v>Sim</v>
      </c>
      <c r="T680" s="53" t="e">
        <f>INDEX('Atual 2021 1'!P$5:P$857,MATCH($A680,('Atual 2021 1'!$Z$5:$Z$857),0))</f>
        <v>#DIV/0!</v>
      </c>
      <c r="U680" s="55">
        <f>INDEX('Antigo 2020 2'!P$5:P$857,MATCH($A680,('Atual 2021 1'!$Z$5:$Z$857),0))</f>
        <v>8.4544565368624143E-4</v>
      </c>
    </row>
    <row r="681" spans="1:21">
      <c r="A681" s="16">
        <v>678</v>
      </c>
      <c r="B681" s="51">
        <f>INDEX('Atual 2021 1'!X$5:X$857,MATCH($A681,('Atual 2021 1'!$Z$5:$Z$857),0))</f>
        <v>0</v>
      </c>
      <c r="C681" s="57" t="str">
        <f>INDEX('Atual 2021 1'!A$5:A$857,MATCH($A681,('Atual 2021 1'!$Z$5:$Z$857),0))</f>
        <v>Santa Maria do Salto</v>
      </c>
      <c r="D681" s="50">
        <f>INDEX('Atual 2021 1'!H$5:H$857,MATCH($A681,('Atual 2021 1'!$Z$5:$Z$857),0))</f>
        <v>1400</v>
      </c>
      <c r="E681" s="54">
        <f>INDEX('Antigo 2020 2'!H$5:H$857,MATCH($A681,('Atual 2021 1'!$Z$5:$Z$857),0))</f>
        <v>1400</v>
      </c>
      <c r="F681" s="50">
        <f>INDEX('Atual 2021 1'!I$5:I$857,MATCH($A681,('Atual 2021 1'!$Z$5:$Z$857),0))</f>
        <v>176</v>
      </c>
      <c r="G681" s="54">
        <f>INDEX('Antigo 2020 2'!I$5:I$857,MATCH($A681,('Atual 2021 1'!$Z$5:$Z$857),0))</f>
        <v>92</v>
      </c>
      <c r="H681" s="50">
        <f>INDEX('Atual 2021 1'!J$5:J$857,MATCH($A681,('Atual 2021 1'!$Z$5:$Z$857),0))</f>
        <v>0</v>
      </c>
      <c r="I681" s="54">
        <f>INDEX('Antigo 2020 2'!J$5:J$857,MATCH($A681,('Atual 2021 1'!$Z$5:$Z$857),0))</f>
        <v>0</v>
      </c>
      <c r="J681" s="50">
        <f>INDEX('Atual 2021 1'!K$5:K$857,MATCH($A681,('Atual 2021 1'!$Z$5:$Z$857),0))</f>
        <v>25</v>
      </c>
      <c r="K681" s="54">
        <f>INDEX('Antigo 2020 2'!K$5:K$857,MATCH($A681,('Atual 2021 1'!$Z$5:$Z$857),0))</f>
        <v>150</v>
      </c>
      <c r="L681" s="50">
        <f>INDEX('Atual 2021 1'!L$5:L$857,MATCH($A681,('Atual 2021 1'!$Z$5:$Z$857),0))</f>
        <v>6</v>
      </c>
      <c r="M681" s="54">
        <f>INDEX('Antigo 2020 2'!L$5:L$857,MATCH($A681,('Atual 2021 1'!$Z$5:$Z$857),0))</f>
        <v>0</v>
      </c>
      <c r="N681" s="50">
        <f>INDEX('Atual 2021 1'!M$5:M$857,MATCH($A681,('Atual 2021 1'!$Z$5:$Z$857),0))</f>
        <v>0</v>
      </c>
      <c r="O681" s="54">
        <f>INDEX('Antigo 2020 2'!M$5:M$857,MATCH($A681,('Atual 2021 1'!$Z$5:$Z$857),0))</f>
        <v>0</v>
      </c>
      <c r="P681" s="50">
        <f>INDEX('Atual 2021 1'!N$5:N$857,MATCH($A681,('Atual 2021 1'!$Z$5:$Z$857),0))</f>
        <v>50</v>
      </c>
      <c r="Q681" s="54">
        <f>INDEX('Antigo 2020 2'!N$5:N$857,MATCH($A681,('Atual 2021 1'!$Z$5:$Z$857),0))</f>
        <v>60</v>
      </c>
      <c r="R681" s="50" t="str">
        <f>INDEX('Atual 2021 1'!O$5:O$857,MATCH($A681,('Atual 2021 1'!$Z$5:$Z$857),0))</f>
        <v>Sim</v>
      </c>
      <c r="S681" s="54" t="str">
        <f>INDEX('Antigo 2020 2'!O$5:O$857,MATCH($A681,('Atual 2021 1'!$Z$5:$Z$857),0))</f>
        <v>Sim</v>
      </c>
      <c r="T681" s="53" t="e">
        <f>INDEX('Atual 2021 1'!P$5:P$857,MATCH($A681,('Atual 2021 1'!$Z$5:$Z$857),0))</f>
        <v>#DIV/0!</v>
      </c>
      <c r="U681" s="55">
        <f>INDEX('Antigo 2020 2'!P$5:P$857,MATCH($A681,('Atual 2021 1'!$Z$5:$Z$857),0))</f>
        <v>1.092282497090546E-3</v>
      </c>
    </row>
    <row r="682" spans="1:21">
      <c r="A682" s="16">
        <v>679</v>
      </c>
      <c r="B682" s="51">
        <f>INDEX('Atual 2021 1'!X$5:X$857,MATCH($A682,('Atual 2021 1'!$Z$5:$Z$857),0))</f>
        <v>0</v>
      </c>
      <c r="C682" s="57" t="str">
        <f>INDEX('Atual 2021 1'!A$5:A$857,MATCH($A682,('Atual 2021 1'!$Z$5:$Z$857),0))</f>
        <v>Santa Maria do Suaçuí</v>
      </c>
      <c r="D682" s="50">
        <f>INDEX('Atual 2021 1'!H$5:H$857,MATCH($A682,('Atual 2021 1'!$Z$5:$Z$857),0))</f>
        <v>500</v>
      </c>
      <c r="E682" s="54">
        <f>INDEX('Antigo 2020 2'!H$5:H$857,MATCH($A682,('Atual 2021 1'!$Z$5:$Z$857),0))</f>
        <v>500</v>
      </c>
      <c r="F682" s="50">
        <f>INDEX('Atual 2021 1'!I$5:I$857,MATCH($A682,('Atual 2021 1'!$Z$5:$Z$857),0))</f>
        <v>173</v>
      </c>
      <c r="G682" s="54">
        <f>INDEX('Antigo 2020 2'!I$5:I$857,MATCH($A682,('Atual 2021 1'!$Z$5:$Z$857),0))</f>
        <v>298</v>
      </c>
      <c r="H682" s="50">
        <f>INDEX('Atual 2021 1'!J$5:J$857,MATCH($A682,('Atual 2021 1'!$Z$5:$Z$857),0))</f>
        <v>99</v>
      </c>
      <c r="I682" s="54">
        <f>INDEX('Antigo 2020 2'!J$5:J$857,MATCH($A682,('Atual 2021 1'!$Z$5:$Z$857),0))</f>
        <v>0</v>
      </c>
      <c r="J682" s="50">
        <f>INDEX('Atual 2021 1'!K$5:K$857,MATCH($A682,('Atual 2021 1'!$Z$5:$Z$857),0))</f>
        <v>138</v>
      </c>
      <c r="K682" s="54">
        <f>INDEX('Antigo 2020 2'!K$5:K$857,MATCH($A682,('Atual 2021 1'!$Z$5:$Z$857),0))</f>
        <v>150</v>
      </c>
      <c r="L682" s="50">
        <f>INDEX('Atual 2021 1'!L$5:L$857,MATCH($A682,('Atual 2021 1'!$Z$5:$Z$857),0))</f>
        <v>100</v>
      </c>
      <c r="M682" s="54">
        <f>INDEX('Antigo 2020 2'!L$5:L$857,MATCH($A682,('Atual 2021 1'!$Z$5:$Z$857),0))</f>
        <v>0</v>
      </c>
      <c r="N682" s="50">
        <f>INDEX('Atual 2021 1'!M$5:M$857,MATCH($A682,('Atual 2021 1'!$Z$5:$Z$857),0))</f>
        <v>0</v>
      </c>
      <c r="O682" s="54">
        <f>INDEX('Antigo 2020 2'!M$5:M$857,MATCH($A682,('Atual 2021 1'!$Z$5:$Z$857),0))</f>
        <v>0</v>
      </c>
      <c r="P682" s="50">
        <f>INDEX('Atual 2021 1'!N$5:N$857,MATCH($A682,('Atual 2021 1'!$Z$5:$Z$857),0))</f>
        <v>263</v>
      </c>
      <c r="Q682" s="54">
        <f>INDEX('Antigo 2020 2'!N$5:N$857,MATCH($A682,('Atual 2021 1'!$Z$5:$Z$857),0))</f>
        <v>100</v>
      </c>
      <c r="R682" s="50" t="str">
        <f>INDEX('Atual 2021 1'!O$5:O$857,MATCH($A682,('Atual 2021 1'!$Z$5:$Z$857),0))</f>
        <v>Sim</v>
      </c>
      <c r="S682" s="54" t="str">
        <f>INDEX('Antigo 2020 2'!O$5:O$857,MATCH($A682,('Atual 2021 1'!$Z$5:$Z$857),0))</f>
        <v>Sim</v>
      </c>
      <c r="T682" s="53" t="e">
        <f>INDEX('Atual 2021 1'!P$5:P$857,MATCH($A682,('Atual 2021 1'!$Z$5:$Z$857),0))</f>
        <v>#DIV/0!</v>
      </c>
      <c r="U682" s="55">
        <f>INDEX('Antigo 2020 2'!P$5:P$857,MATCH($A682,('Atual 2021 1'!$Z$5:$Z$857),0))</f>
        <v>9.8768311879417463E-4</v>
      </c>
    </row>
    <row r="683" spans="1:21">
      <c r="A683" s="16">
        <v>680</v>
      </c>
      <c r="B683" s="51">
        <f>INDEX('Atual 2021 1'!X$5:X$857,MATCH($A683,('Atual 2021 1'!$Z$5:$Z$857),0))</f>
        <v>0</v>
      </c>
      <c r="C683" s="57" t="str">
        <f>INDEX('Atual 2021 1'!A$5:A$857,MATCH($A683,('Atual 2021 1'!$Z$5:$Z$857),0))</f>
        <v>Santa Rita de Caldas</v>
      </c>
      <c r="D683" s="50">
        <f>INDEX('Atual 2021 1'!H$5:H$857,MATCH($A683,('Atual 2021 1'!$Z$5:$Z$857),0))</f>
        <v>1450</v>
      </c>
      <c r="E683" s="54">
        <f>INDEX('Antigo 2020 2'!H$5:H$857,MATCH($A683,('Atual 2021 1'!$Z$5:$Z$857),0))</f>
        <v>1450</v>
      </c>
      <c r="F683" s="50">
        <f>INDEX('Atual 2021 1'!I$5:I$857,MATCH($A683,('Atual 2021 1'!$Z$5:$Z$857),0))</f>
        <v>153</v>
      </c>
      <c r="G683" s="54">
        <f>INDEX('Antigo 2020 2'!I$5:I$857,MATCH($A683,('Atual 2021 1'!$Z$5:$Z$857),0))</f>
        <v>330</v>
      </c>
      <c r="H683" s="50">
        <f>INDEX('Atual 2021 1'!J$5:J$857,MATCH($A683,('Atual 2021 1'!$Z$5:$Z$857),0))</f>
        <v>0</v>
      </c>
      <c r="I683" s="54">
        <f>INDEX('Antigo 2020 2'!J$5:J$857,MATCH($A683,('Atual 2021 1'!$Z$5:$Z$857),0))</f>
        <v>0</v>
      </c>
      <c r="J683" s="50">
        <f>INDEX('Atual 2021 1'!K$5:K$857,MATCH($A683,('Atual 2021 1'!$Z$5:$Z$857),0))</f>
        <v>25</v>
      </c>
      <c r="K683" s="54">
        <f>INDEX('Antigo 2020 2'!K$5:K$857,MATCH($A683,('Atual 2021 1'!$Z$5:$Z$857),0))</f>
        <v>50</v>
      </c>
      <c r="L683" s="50">
        <f>INDEX('Atual 2021 1'!L$5:L$857,MATCH($A683,('Atual 2021 1'!$Z$5:$Z$857),0))</f>
        <v>0</v>
      </c>
      <c r="M683" s="54">
        <f>INDEX('Antigo 2020 2'!L$5:L$857,MATCH($A683,('Atual 2021 1'!$Z$5:$Z$857),0))</f>
        <v>0</v>
      </c>
      <c r="N683" s="50">
        <f>INDEX('Atual 2021 1'!M$5:M$857,MATCH($A683,('Atual 2021 1'!$Z$5:$Z$857),0))</f>
        <v>0</v>
      </c>
      <c r="O683" s="54">
        <f>INDEX('Antigo 2020 2'!M$5:M$857,MATCH($A683,('Atual 2021 1'!$Z$5:$Z$857),0))</f>
        <v>0</v>
      </c>
      <c r="P683" s="50">
        <f>INDEX('Atual 2021 1'!N$5:N$857,MATCH($A683,('Atual 2021 1'!$Z$5:$Z$857),0))</f>
        <v>7</v>
      </c>
      <c r="Q683" s="54">
        <f>INDEX('Antigo 2020 2'!N$5:N$857,MATCH($A683,('Atual 2021 1'!$Z$5:$Z$857),0))</f>
        <v>10</v>
      </c>
      <c r="R683" s="50" t="str">
        <f>INDEX('Atual 2021 1'!O$5:O$857,MATCH($A683,('Atual 2021 1'!$Z$5:$Z$857),0))</f>
        <v>Não</v>
      </c>
      <c r="S683" s="54" t="str">
        <f>INDEX('Antigo 2020 2'!O$5:O$857,MATCH($A683,('Atual 2021 1'!$Z$5:$Z$857),0))</f>
        <v>Não</v>
      </c>
      <c r="T683" s="53" t="e">
        <f>INDEX('Atual 2021 1'!P$5:P$857,MATCH($A683,('Atual 2021 1'!$Z$5:$Z$857),0))</f>
        <v>#DIV/0!</v>
      </c>
      <c r="U683" s="55">
        <f>INDEX('Antigo 2020 2'!P$5:P$857,MATCH($A683,('Atual 2021 1'!$Z$5:$Z$857),0))</f>
        <v>7.8925971218492036E-4</v>
      </c>
    </row>
    <row r="684" spans="1:21">
      <c r="A684" s="16">
        <v>681</v>
      </c>
      <c r="B684" s="51">
        <f>INDEX('Atual 2021 1'!X$5:X$857,MATCH($A684,('Atual 2021 1'!$Z$5:$Z$857),0))</f>
        <v>0</v>
      </c>
      <c r="C684" s="57" t="str">
        <f>INDEX('Atual 2021 1'!A$5:A$857,MATCH($A684,('Atual 2021 1'!$Z$5:$Z$857),0))</f>
        <v>Santa Rita de Ibitipoca</v>
      </c>
      <c r="D684" s="50">
        <f>INDEX('Atual 2021 1'!H$5:H$857,MATCH($A684,('Atual 2021 1'!$Z$5:$Z$857),0))</f>
        <v>388</v>
      </c>
      <c r="E684" s="54">
        <f>INDEX('Antigo 2020 2'!H$5:H$857,MATCH($A684,('Atual 2021 1'!$Z$5:$Z$857),0))</f>
        <v>596</v>
      </c>
      <c r="F684" s="50">
        <f>INDEX('Atual 2021 1'!I$5:I$857,MATCH($A684,('Atual 2021 1'!$Z$5:$Z$857),0))</f>
        <v>95</v>
      </c>
      <c r="G684" s="54">
        <f>INDEX('Antigo 2020 2'!I$5:I$857,MATCH($A684,('Atual 2021 1'!$Z$5:$Z$857),0))</f>
        <v>270</v>
      </c>
      <c r="H684" s="50">
        <f>INDEX('Atual 2021 1'!J$5:J$857,MATCH($A684,('Atual 2021 1'!$Z$5:$Z$857),0))</f>
        <v>0</v>
      </c>
      <c r="I684" s="54">
        <f>INDEX('Antigo 2020 2'!J$5:J$857,MATCH($A684,('Atual 2021 1'!$Z$5:$Z$857),0))</f>
        <v>0</v>
      </c>
      <c r="J684" s="50">
        <f>INDEX('Atual 2021 1'!K$5:K$857,MATCH($A684,('Atual 2021 1'!$Z$5:$Z$857),0))</f>
        <v>270</v>
      </c>
      <c r="K684" s="54">
        <f>INDEX('Antigo 2020 2'!K$5:K$857,MATCH($A684,('Atual 2021 1'!$Z$5:$Z$857),0))</f>
        <v>380</v>
      </c>
      <c r="L684" s="50">
        <f>INDEX('Atual 2021 1'!L$5:L$857,MATCH($A684,('Atual 2021 1'!$Z$5:$Z$857),0))</f>
        <v>15</v>
      </c>
      <c r="M684" s="54">
        <f>INDEX('Antigo 2020 2'!L$5:L$857,MATCH($A684,('Atual 2021 1'!$Z$5:$Z$857),0))</f>
        <v>0</v>
      </c>
      <c r="N684" s="50">
        <f>INDEX('Atual 2021 1'!M$5:M$857,MATCH($A684,('Atual 2021 1'!$Z$5:$Z$857),0))</f>
        <v>27</v>
      </c>
      <c r="O684" s="54">
        <f>INDEX('Antigo 2020 2'!M$5:M$857,MATCH($A684,('Atual 2021 1'!$Z$5:$Z$857),0))</f>
        <v>37</v>
      </c>
      <c r="P684" s="50">
        <f>INDEX('Atual 2021 1'!N$5:N$857,MATCH($A684,('Atual 2021 1'!$Z$5:$Z$857),0))</f>
        <v>12</v>
      </c>
      <c r="Q684" s="54">
        <f>INDEX('Antigo 2020 2'!N$5:N$857,MATCH($A684,('Atual 2021 1'!$Z$5:$Z$857),0))</f>
        <v>15</v>
      </c>
      <c r="R684" s="50" t="str">
        <f>INDEX('Atual 2021 1'!O$5:O$857,MATCH($A684,('Atual 2021 1'!$Z$5:$Z$857),0))</f>
        <v>Não</v>
      </c>
      <c r="S684" s="54" t="str">
        <f>INDEX('Antigo 2020 2'!O$5:O$857,MATCH($A684,('Atual 2021 1'!$Z$5:$Z$857),0))</f>
        <v>Não</v>
      </c>
      <c r="T684" s="53" t="e">
        <f>INDEX('Atual 2021 1'!P$5:P$857,MATCH($A684,('Atual 2021 1'!$Z$5:$Z$857),0))</f>
        <v>#DIV/0!</v>
      </c>
      <c r="U684" s="55">
        <f>INDEX('Antigo 2020 2'!P$5:P$857,MATCH($A684,('Atual 2021 1'!$Z$5:$Z$857),0))</f>
        <v>6.7533600920281149E-4</v>
      </c>
    </row>
    <row r="685" spans="1:21">
      <c r="A685" s="16">
        <v>682</v>
      </c>
      <c r="B685" s="51">
        <f>INDEX('Atual 2021 1'!X$5:X$857,MATCH($A685,('Atual 2021 1'!$Z$5:$Z$857),0))</f>
        <v>0</v>
      </c>
      <c r="C685" s="57" t="str">
        <f>INDEX('Atual 2021 1'!A$5:A$857,MATCH($A685,('Atual 2021 1'!$Z$5:$Z$857),0))</f>
        <v>Santa Rita de Jacutinga</v>
      </c>
      <c r="D685" s="50">
        <f>INDEX('Atual 2021 1'!H$5:H$857,MATCH($A685,('Atual 2021 1'!$Z$5:$Z$857),0))</f>
        <v>443</v>
      </c>
      <c r="E685" s="54">
        <f>INDEX('Antigo 2020 2'!H$5:H$857,MATCH($A685,('Atual 2021 1'!$Z$5:$Z$857),0))</f>
        <v>480</v>
      </c>
      <c r="F685" s="50">
        <f>INDEX('Atual 2021 1'!I$5:I$857,MATCH($A685,('Atual 2021 1'!$Z$5:$Z$857),0))</f>
        <v>128</v>
      </c>
      <c r="G685" s="54">
        <f>INDEX('Antigo 2020 2'!I$5:I$857,MATCH($A685,('Atual 2021 1'!$Z$5:$Z$857),0))</f>
        <v>225</v>
      </c>
      <c r="H685" s="50">
        <f>INDEX('Atual 2021 1'!J$5:J$857,MATCH($A685,('Atual 2021 1'!$Z$5:$Z$857),0))</f>
        <v>0</v>
      </c>
      <c r="I685" s="54">
        <f>INDEX('Antigo 2020 2'!J$5:J$857,MATCH($A685,('Atual 2021 1'!$Z$5:$Z$857),0))</f>
        <v>0</v>
      </c>
      <c r="J685" s="50">
        <f>INDEX('Atual 2021 1'!K$5:K$857,MATCH($A685,('Atual 2021 1'!$Z$5:$Z$857),0))</f>
        <v>79</v>
      </c>
      <c r="K685" s="54">
        <f>INDEX('Antigo 2020 2'!K$5:K$857,MATCH($A685,('Atual 2021 1'!$Z$5:$Z$857),0))</f>
        <v>110</v>
      </c>
      <c r="L685" s="50">
        <f>INDEX('Atual 2021 1'!L$5:L$857,MATCH($A685,('Atual 2021 1'!$Z$5:$Z$857),0))</f>
        <v>35</v>
      </c>
      <c r="M685" s="54">
        <f>INDEX('Antigo 2020 2'!L$5:L$857,MATCH($A685,('Atual 2021 1'!$Z$5:$Z$857),0))</f>
        <v>36</v>
      </c>
      <c r="N685" s="50">
        <f>INDEX('Atual 2021 1'!M$5:M$857,MATCH($A685,('Atual 2021 1'!$Z$5:$Z$857),0))</f>
        <v>0</v>
      </c>
      <c r="O685" s="54">
        <f>INDEX('Antigo 2020 2'!M$5:M$857,MATCH($A685,('Atual 2021 1'!$Z$5:$Z$857),0))</f>
        <v>10</v>
      </c>
      <c r="P685" s="50">
        <f>INDEX('Atual 2021 1'!N$5:N$857,MATCH($A685,('Atual 2021 1'!$Z$5:$Z$857),0))</f>
        <v>20</v>
      </c>
      <c r="Q685" s="54">
        <f>INDEX('Antigo 2020 2'!N$5:N$857,MATCH($A685,('Atual 2021 1'!$Z$5:$Z$857),0))</f>
        <v>20</v>
      </c>
      <c r="R685" s="50" t="str">
        <f>INDEX('Atual 2021 1'!O$5:O$857,MATCH($A685,('Atual 2021 1'!$Z$5:$Z$857),0))</f>
        <v>Sim</v>
      </c>
      <c r="S685" s="54" t="str">
        <f>INDEX('Antigo 2020 2'!O$5:O$857,MATCH($A685,('Atual 2021 1'!$Z$5:$Z$857),0))</f>
        <v>Sim</v>
      </c>
      <c r="T685" s="53" t="e">
        <f>INDEX('Atual 2021 1'!P$5:P$857,MATCH($A685,('Atual 2021 1'!$Z$5:$Z$857),0))</f>
        <v>#DIV/0!</v>
      </c>
      <c r="U685" s="55">
        <f>INDEX('Antigo 2020 2'!P$5:P$857,MATCH($A685,('Atual 2021 1'!$Z$5:$Z$857),0))</f>
        <v>5.8524702949762982E-4</v>
      </c>
    </row>
    <row r="686" spans="1:21">
      <c r="A686" s="16">
        <v>683</v>
      </c>
      <c r="B686" s="51">
        <f>INDEX('Atual 2021 1'!X$5:X$857,MATCH($A686,('Atual 2021 1'!$Z$5:$Z$857),0))</f>
        <v>0</v>
      </c>
      <c r="C686" s="57" t="str">
        <f>INDEX('Atual 2021 1'!A$5:A$857,MATCH($A686,('Atual 2021 1'!$Z$5:$Z$857),0))</f>
        <v>Santa Rita de Minas</v>
      </c>
      <c r="D686" s="50">
        <f>INDEX('Atual 2021 1'!H$5:H$857,MATCH($A686,('Atual 2021 1'!$Z$5:$Z$857),0))</f>
        <v>569</v>
      </c>
      <c r="E686" s="54">
        <f>INDEX('Antigo 2020 2'!H$5:H$857,MATCH($A686,('Atual 2021 1'!$Z$5:$Z$857),0))</f>
        <v>569</v>
      </c>
      <c r="F686" s="50">
        <f>INDEX('Atual 2021 1'!I$5:I$857,MATCH($A686,('Atual 2021 1'!$Z$5:$Z$857),0))</f>
        <v>0</v>
      </c>
      <c r="G686" s="54" t="str">
        <f>INDEX('Antigo 2020 2'!I$5:I$857,MATCH($A686,('Atual 2021 1'!$Z$5:$Z$857),0))</f>
        <v/>
      </c>
      <c r="H686" s="50">
        <f>INDEX('Atual 2021 1'!J$5:J$857,MATCH($A686,('Atual 2021 1'!$Z$5:$Z$857),0))</f>
        <v>0</v>
      </c>
      <c r="I686" s="54">
        <f>INDEX('Antigo 2020 2'!J$5:J$857,MATCH($A686,('Atual 2021 1'!$Z$5:$Z$857),0))</f>
        <v>0</v>
      </c>
      <c r="J686" s="50">
        <f>INDEX('Atual 2021 1'!K$5:K$857,MATCH($A686,('Atual 2021 1'!$Z$5:$Z$857),0))</f>
        <v>100</v>
      </c>
      <c r="K686" s="54">
        <f>INDEX('Antigo 2020 2'!K$5:K$857,MATCH($A686,('Atual 2021 1'!$Z$5:$Z$857),0))</f>
        <v>180</v>
      </c>
      <c r="L686" s="50">
        <f>INDEX('Atual 2021 1'!L$5:L$857,MATCH($A686,('Atual 2021 1'!$Z$5:$Z$857),0))</f>
        <v>0</v>
      </c>
      <c r="M686" s="54">
        <f>INDEX('Antigo 2020 2'!L$5:L$857,MATCH($A686,('Atual 2021 1'!$Z$5:$Z$857),0))</f>
        <v>0</v>
      </c>
      <c r="N686" s="50">
        <f>INDEX('Atual 2021 1'!M$5:M$857,MATCH($A686,('Atual 2021 1'!$Z$5:$Z$857),0))</f>
        <v>0</v>
      </c>
      <c r="O686" s="54">
        <f>INDEX('Antigo 2020 2'!M$5:M$857,MATCH($A686,('Atual 2021 1'!$Z$5:$Z$857),0))</f>
        <v>0</v>
      </c>
      <c r="P686" s="50">
        <f>INDEX('Atual 2021 1'!N$5:N$857,MATCH($A686,('Atual 2021 1'!$Z$5:$Z$857),0))</f>
        <v>10</v>
      </c>
      <c r="Q686" s="54">
        <f>INDEX('Antigo 2020 2'!N$5:N$857,MATCH($A686,('Atual 2021 1'!$Z$5:$Z$857),0))</f>
        <v>10</v>
      </c>
      <c r="R686" s="50" t="str">
        <f>INDEX('Atual 2021 1'!O$5:O$857,MATCH($A686,('Atual 2021 1'!$Z$5:$Z$857),0))</f>
        <v>Não</v>
      </c>
      <c r="S686" s="54" t="str">
        <f>INDEX('Antigo 2020 2'!O$5:O$857,MATCH($A686,('Atual 2021 1'!$Z$5:$Z$857),0))</f>
        <v>Sim</v>
      </c>
      <c r="T686" s="53" t="e">
        <f>INDEX('Atual 2021 1'!P$5:P$857,MATCH($A686,('Atual 2021 1'!$Z$5:$Z$857),0))</f>
        <v>#DIV/0!</v>
      </c>
      <c r="U686" s="55">
        <f>INDEX('Antigo 2020 2'!P$5:P$857,MATCH($A686,('Atual 2021 1'!$Z$5:$Z$857),0))</f>
        <v>6.7405066060747761E-4</v>
      </c>
    </row>
    <row r="687" spans="1:21">
      <c r="A687" s="16">
        <v>684</v>
      </c>
      <c r="B687" s="51">
        <f>INDEX('Atual 2021 1'!X$5:X$857,MATCH($A687,('Atual 2021 1'!$Z$5:$Z$857),0))</f>
        <v>0</v>
      </c>
      <c r="C687" s="57" t="str">
        <f>INDEX('Atual 2021 1'!A$5:A$857,MATCH($A687,('Atual 2021 1'!$Z$5:$Z$857),0))</f>
        <v>Santa Rita do Itueto</v>
      </c>
      <c r="D687" s="50">
        <f>INDEX('Atual 2021 1'!H$5:H$857,MATCH($A687,('Atual 2021 1'!$Z$5:$Z$857),0))</f>
        <v>1396</v>
      </c>
      <c r="E687" s="54">
        <f>INDEX('Antigo 2020 2'!H$5:H$857,MATCH($A687,('Atual 2021 1'!$Z$5:$Z$857),0))</f>
        <v>1396</v>
      </c>
      <c r="F687" s="50">
        <f>INDEX('Atual 2021 1'!I$5:I$857,MATCH($A687,('Atual 2021 1'!$Z$5:$Z$857),0))</f>
        <v>128</v>
      </c>
      <c r="G687" s="54">
        <f>INDEX('Antigo 2020 2'!I$5:I$857,MATCH($A687,('Atual 2021 1'!$Z$5:$Z$857),0))</f>
        <v>287</v>
      </c>
      <c r="H687" s="50">
        <f>INDEX('Atual 2021 1'!J$5:J$857,MATCH($A687,('Atual 2021 1'!$Z$5:$Z$857),0))</f>
        <v>0</v>
      </c>
      <c r="I687" s="54">
        <f>INDEX('Antigo 2020 2'!J$5:J$857,MATCH($A687,('Atual 2021 1'!$Z$5:$Z$857),0))</f>
        <v>0</v>
      </c>
      <c r="J687" s="50">
        <f>INDEX('Atual 2021 1'!K$5:K$857,MATCH($A687,('Atual 2021 1'!$Z$5:$Z$857),0))</f>
        <v>35</v>
      </c>
      <c r="K687" s="54">
        <f>INDEX('Antigo 2020 2'!K$5:K$857,MATCH($A687,('Atual 2021 1'!$Z$5:$Z$857),0))</f>
        <v>30</v>
      </c>
      <c r="L687" s="50">
        <f>INDEX('Atual 2021 1'!L$5:L$857,MATCH($A687,('Atual 2021 1'!$Z$5:$Z$857),0))</f>
        <v>0</v>
      </c>
      <c r="M687" s="54">
        <f>INDEX('Antigo 2020 2'!L$5:L$857,MATCH($A687,('Atual 2021 1'!$Z$5:$Z$857),0))</f>
        <v>0</v>
      </c>
      <c r="N687" s="50">
        <f>INDEX('Atual 2021 1'!M$5:M$857,MATCH($A687,('Atual 2021 1'!$Z$5:$Z$857),0))</f>
        <v>0</v>
      </c>
      <c r="O687" s="54">
        <f>INDEX('Antigo 2020 2'!M$5:M$857,MATCH($A687,('Atual 2021 1'!$Z$5:$Z$857),0))</f>
        <v>0</v>
      </c>
      <c r="P687" s="50">
        <f>INDEX('Atual 2021 1'!N$5:N$857,MATCH($A687,('Atual 2021 1'!$Z$5:$Z$857),0))</f>
        <v>10</v>
      </c>
      <c r="Q687" s="54">
        <f>INDEX('Antigo 2020 2'!N$5:N$857,MATCH($A687,('Atual 2021 1'!$Z$5:$Z$857),0))</f>
        <v>10</v>
      </c>
      <c r="R687" s="50" t="str">
        <f>INDEX('Atual 2021 1'!O$5:O$857,MATCH($A687,('Atual 2021 1'!$Z$5:$Z$857),0))</f>
        <v>Sim</v>
      </c>
      <c r="S687" s="54" t="str">
        <f>INDEX('Antigo 2020 2'!O$5:O$857,MATCH($A687,('Atual 2021 1'!$Z$5:$Z$857),0))</f>
        <v>Sim</v>
      </c>
      <c r="T687" s="53" t="e">
        <f>INDEX('Atual 2021 1'!P$5:P$857,MATCH($A687,('Atual 2021 1'!$Z$5:$Z$857),0))</f>
        <v>#DIV/0!</v>
      </c>
      <c r="U687" s="55">
        <f>INDEX('Antigo 2020 2'!P$5:P$857,MATCH($A687,('Atual 2021 1'!$Z$5:$Z$857),0))</f>
        <v>9.7320344073355681E-4</v>
      </c>
    </row>
    <row r="688" spans="1:21">
      <c r="A688" s="16">
        <v>685</v>
      </c>
      <c r="B688" s="51">
        <f>INDEX('Atual 2021 1'!X$5:X$857,MATCH($A688,('Atual 2021 1'!$Z$5:$Z$857),0))</f>
        <v>0</v>
      </c>
      <c r="C688" s="57" t="str">
        <f>INDEX('Atual 2021 1'!A$5:A$857,MATCH($A688,('Atual 2021 1'!$Z$5:$Z$857),0))</f>
        <v>Santa Rita do Sapucaí</v>
      </c>
      <c r="D688" s="50">
        <f>INDEX('Atual 2021 1'!H$5:H$857,MATCH($A688,('Atual 2021 1'!$Z$5:$Z$857),0))</f>
        <v>1050</v>
      </c>
      <c r="E688" s="54">
        <f>INDEX('Antigo 2020 2'!H$5:H$857,MATCH($A688,('Atual 2021 1'!$Z$5:$Z$857),0))</f>
        <v>1050</v>
      </c>
      <c r="F688" s="50">
        <f>INDEX('Atual 2021 1'!I$5:I$857,MATCH($A688,('Atual 2021 1'!$Z$5:$Z$857),0))</f>
        <v>36</v>
      </c>
      <c r="G688" s="54">
        <f>INDEX('Antigo 2020 2'!I$5:I$857,MATCH($A688,('Atual 2021 1'!$Z$5:$Z$857),0))</f>
        <v>167</v>
      </c>
      <c r="H688" s="50">
        <f>INDEX('Atual 2021 1'!J$5:J$857,MATCH($A688,('Atual 2021 1'!$Z$5:$Z$857),0))</f>
        <v>0</v>
      </c>
      <c r="I688" s="54">
        <f>INDEX('Antigo 2020 2'!J$5:J$857,MATCH($A688,('Atual 2021 1'!$Z$5:$Z$857),0))</f>
        <v>0</v>
      </c>
      <c r="J688" s="50">
        <f>INDEX('Atual 2021 1'!K$5:K$857,MATCH($A688,('Atual 2021 1'!$Z$5:$Z$857),0))</f>
        <v>0</v>
      </c>
      <c r="K688" s="54">
        <f>INDEX('Antigo 2020 2'!K$5:K$857,MATCH($A688,('Atual 2021 1'!$Z$5:$Z$857),0))</f>
        <v>0</v>
      </c>
      <c r="L688" s="50">
        <f>INDEX('Atual 2021 1'!L$5:L$857,MATCH($A688,('Atual 2021 1'!$Z$5:$Z$857),0))</f>
        <v>0</v>
      </c>
      <c r="M688" s="54">
        <f>INDEX('Antigo 2020 2'!L$5:L$857,MATCH($A688,('Atual 2021 1'!$Z$5:$Z$857),0))</f>
        <v>0</v>
      </c>
      <c r="N688" s="50">
        <f>INDEX('Atual 2021 1'!M$5:M$857,MATCH($A688,('Atual 2021 1'!$Z$5:$Z$857),0))</f>
        <v>0</v>
      </c>
      <c r="O688" s="54">
        <f>INDEX('Antigo 2020 2'!M$5:M$857,MATCH($A688,('Atual 2021 1'!$Z$5:$Z$857),0))</f>
        <v>0</v>
      </c>
      <c r="P688" s="50">
        <f>INDEX('Atual 2021 1'!N$5:N$857,MATCH($A688,('Atual 2021 1'!$Z$5:$Z$857),0))</f>
        <v>25</v>
      </c>
      <c r="Q688" s="54">
        <f>INDEX('Antigo 2020 2'!N$5:N$857,MATCH($A688,('Atual 2021 1'!$Z$5:$Z$857),0))</f>
        <v>25</v>
      </c>
      <c r="R688" s="50" t="str">
        <f>INDEX('Atual 2021 1'!O$5:O$857,MATCH($A688,('Atual 2021 1'!$Z$5:$Z$857),0))</f>
        <v>Não</v>
      </c>
      <c r="S688" s="54" t="str">
        <f>INDEX('Antigo 2020 2'!O$5:O$857,MATCH($A688,('Atual 2021 1'!$Z$5:$Z$857),0))</f>
        <v>Não</v>
      </c>
      <c r="T688" s="53" t="e">
        <f>INDEX('Atual 2021 1'!P$5:P$857,MATCH($A688,('Atual 2021 1'!$Z$5:$Z$857),0))</f>
        <v>#DIV/0!</v>
      </c>
      <c r="U688" s="55">
        <f>INDEX('Antigo 2020 2'!P$5:P$857,MATCH($A688,('Atual 2021 1'!$Z$5:$Z$857),0))</f>
        <v>7.3216043110299774E-4</v>
      </c>
    </row>
    <row r="689" spans="1:21">
      <c r="A689" s="16">
        <v>686</v>
      </c>
      <c r="B689" s="51">
        <f>INDEX('Atual 2021 1'!X$5:X$857,MATCH($A689,('Atual 2021 1'!$Z$5:$Z$857),0))</f>
        <v>0</v>
      </c>
      <c r="C689" s="57" t="str">
        <f>INDEX('Atual 2021 1'!A$5:A$857,MATCH($A689,('Atual 2021 1'!$Z$5:$Z$857),0))</f>
        <v>Santa Rosa da Serra</v>
      </c>
      <c r="D689" s="50">
        <f>INDEX('Atual 2021 1'!H$5:H$857,MATCH($A689,('Atual 2021 1'!$Z$5:$Z$857),0))</f>
        <v>550</v>
      </c>
      <c r="E689" s="54">
        <f>INDEX('Antigo 2020 2'!H$5:H$857,MATCH($A689,('Atual 2021 1'!$Z$5:$Z$857),0))</f>
        <v>500</v>
      </c>
      <c r="F689" s="50">
        <f>INDEX('Atual 2021 1'!I$5:I$857,MATCH($A689,('Atual 2021 1'!$Z$5:$Z$857),0))</f>
        <v>136</v>
      </c>
      <c r="G689" s="54">
        <f>INDEX('Antigo 2020 2'!I$5:I$857,MATCH($A689,('Atual 2021 1'!$Z$5:$Z$857),0))</f>
        <v>301</v>
      </c>
      <c r="H689" s="50">
        <f>INDEX('Atual 2021 1'!J$5:J$857,MATCH($A689,('Atual 2021 1'!$Z$5:$Z$857),0))</f>
        <v>0</v>
      </c>
      <c r="I689" s="54">
        <f>INDEX('Antigo 2020 2'!J$5:J$857,MATCH($A689,('Atual 2021 1'!$Z$5:$Z$857),0))</f>
        <v>0</v>
      </c>
      <c r="J689" s="50">
        <f>INDEX('Atual 2021 1'!K$5:K$857,MATCH($A689,('Atual 2021 1'!$Z$5:$Z$857),0))</f>
        <v>130</v>
      </c>
      <c r="K689" s="54">
        <f>INDEX('Antigo 2020 2'!K$5:K$857,MATCH($A689,('Atual 2021 1'!$Z$5:$Z$857),0))</f>
        <v>150</v>
      </c>
      <c r="L689" s="50">
        <f>INDEX('Atual 2021 1'!L$5:L$857,MATCH($A689,('Atual 2021 1'!$Z$5:$Z$857),0))</f>
        <v>0</v>
      </c>
      <c r="M689" s="54">
        <f>INDEX('Antigo 2020 2'!L$5:L$857,MATCH($A689,('Atual 2021 1'!$Z$5:$Z$857),0))</f>
        <v>0</v>
      </c>
      <c r="N689" s="50">
        <f>INDEX('Atual 2021 1'!M$5:M$857,MATCH($A689,('Atual 2021 1'!$Z$5:$Z$857),0))</f>
        <v>0</v>
      </c>
      <c r="O689" s="54">
        <f>INDEX('Antigo 2020 2'!M$5:M$857,MATCH($A689,('Atual 2021 1'!$Z$5:$Z$857),0))</f>
        <v>0</v>
      </c>
      <c r="P689" s="50">
        <f>INDEX('Atual 2021 1'!N$5:N$857,MATCH($A689,('Atual 2021 1'!$Z$5:$Z$857),0))</f>
        <v>0</v>
      </c>
      <c r="Q689" s="54">
        <f>INDEX('Antigo 2020 2'!N$5:N$857,MATCH($A689,('Atual 2021 1'!$Z$5:$Z$857),0))</f>
        <v>12</v>
      </c>
      <c r="R689" s="50" t="str">
        <f>INDEX('Atual 2021 1'!O$5:O$857,MATCH($A689,('Atual 2021 1'!$Z$5:$Z$857),0))</f>
        <v>Não</v>
      </c>
      <c r="S689" s="54" t="str">
        <f>INDEX('Antigo 2020 2'!O$5:O$857,MATCH($A689,('Atual 2021 1'!$Z$5:$Z$857),0))</f>
        <v>Não</v>
      </c>
      <c r="T689" s="53" t="e">
        <f>INDEX('Atual 2021 1'!P$5:P$857,MATCH($A689,('Atual 2021 1'!$Z$5:$Z$857),0))</f>
        <v>#DIV/0!</v>
      </c>
      <c r="U689" s="55">
        <f>INDEX('Antigo 2020 2'!P$5:P$857,MATCH($A689,('Atual 2021 1'!$Z$5:$Z$857),0))</f>
        <v>6.6593607507058896E-4</v>
      </c>
    </row>
    <row r="690" spans="1:21">
      <c r="A690" s="16">
        <v>687</v>
      </c>
      <c r="B690" s="51">
        <f>INDEX('Atual 2021 1'!X$5:X$857,MATCH($A690,('Atual 2021 1'!$Z$5:$Z$857),0))</f>
        <v>0</v>
      </c>
      <c r="C690" s="57" t="str">
        <f>INDEX('Atual 2021 1'!A$5:A$857,MATCH($A690,('Atual 2021 1'!$Z$5:$Z$857),0))</f>
        <v>Santa Vitória</v>
      </c>
      <c r="D690" s="50">
        <f>INDEX('Atual 2021 1'!H$5:H$857,MATCH($A690,('Atual 2021 1'!$Z$5:$Z$857),0))</f>
        <v>742</v>
      </c>
      <c r="E690" s="54">
        <f>INDEX('Antigo 2020 2'!H$5:H$857,MATCH($A690,('Atual 2021 1'!$Z$5:$Z$857),0))</f>
        <v>742</v>
      </c>
      <c r="F690" s="50">
        <f>INDEX('Atual 2021 1'!I$5:I$857,MATCH($A690,('Atual 2021 1'!$Z$5:$Z$857),0))</f>
        <v>186</v>
      </c>
      <c r="G690" s="54">
        <f>INDEX('Antigo 2020 2'!I$5:I$857,MATCH($A690,('Atual 2021 1'!$Z$5:$Z$857),0))</f>
        <v>407</v>
      </c>
      <c r="H690" s="50">
        <f>INDEX('Atual 2021 1'!J$5:J$857,MATCH($A690,('Atual 2021 1'!$Z$5:$Z$857),0))</f>
        <v>0</v>
      </c>
      <c r="I690" s="54">
        <f>INDEX('Antigo 2020 2'!J$5:J$857,MATCH($A690,('Atual 2021 1'!$Z$5:$Z$857),0))</f>
        <v>0</v>
      </c>
      <c r="J690" s="50">
        <f>INDEX('Atual 2021 1'!K$5:K$857,MATCH($A690,('Atual 2021 1'!$Z$5:$Z$857),0))</f>
        <v>112</v>
      </c>
      <c r="K690" s="54">
        <f>INDEX('Antigo 2020 2'!K$5:K$857,MATCH($A690,('Atual 2021 1'!$Z$5:$Z$857),0))</f>
        <v>158</v>
      </c>
      <c r="L690" s="50">
        <f>INDEX('Atual 2021 1'!L$5:L$857,MATCH($A690,('Atual 2021 1'!$Z$5:$Z$857),0))</f>
        <v>1000</v>
      </c>
      <c r="M690" s="54">
        <f>INDEX('Antigo 2020 2'!L$5:L$857,MATCH($A690,('Atual 2021 1'!$Z$5:$Z$857),0))</f>
        <v>0</v>
      </c>
      <c r="N690" s="50">
        <f>INDEX('Atual 2021 1'!M$5:M$857,MATCH($A690,('Atual 2021 1'!$Z$5:$Z$857),0))</f>
        <v>0</v>
      </c>
      <c r="O690" s="54">
        <f>INDEX('Antigo 2020 2'!M$5:M$857,MATCH($A690,('Atual 2021 1'!$Z$5:$Z$857),0))</f>
        <v>0</v>
      </c>
      <c r="P690" s="50">
        <f>INDEX('Atual 2021 1'!N$5:N$857,MATCH($A690,('Atual 2021 1'!$Z$5:$Z$857),0))</f>
        <v>40</v>
      </c>
      <c r="Q690" s="54">
        <f>INDEX('Antigo 2020 2'!N$5:N$857,MATCH($A690,('Atual 2021 1'!$Z$5:$Z$857),0))</f>
        <v>30</v>
      </c>
      <c r="R690" s="50" t="str">
        <f>INDEX('Atual 2021 1'!O$5:O$857,MATCH($A690,('Atual 2021 1'!$Z$5:$Z$857),0))</f>
        <v>Sim</v>
      </c>
      <c r="S690" s="54" t="str">
        <f>INDEX('Antigo 2020 2'!O$5:O$857,MATCH($A690,('Atual 2021 1'!$Z$5:$Z$857),0))</f>
        <v>Sim</v>
      </c>
      <c r="T690" s="53" t="e">
        <f>INDEX('Atual 2021 1'!P$5:P$857,MATCH($A690,('Atual 2021 1'!$Z$5:$Z$857),0))</f>
        <v>#DIV/0!</v>
      </c>
      <c r="U690" s="55">
        <f>INDEX('Antigo 2020 2'!P$5:P$857,MATCH($A690,('Atual 2021 1'!$Z$5:$Z$857),0))</f>
        <v>3.8158365389588671E-3</v>
      </c>
    </row>
    <row r="691" spans="1:21">
      <c r="A691" s="16">
        <v>688</v>
      </c>
      <c r="B691" s="51">
        <f>INDEX('Atual 2021 1'!X$5:X$857,MATCH($A691,('Atual 2021 1'!$Z$5:$Z$857),0))</f>
        <v>0</v>
      </c>
      <c r="C691" s="57" t="str">
        <f>INDEX('Atual 2021 1'!A$5:A$857,MATCH($A691,('Atual 2021 1'!$Z$5:$Z$857),0))</f>
        <v>Santana da Vargem</v>
      </c>
      <c r="D691" s="50">
        <f>INDEX('Atual 2021 1'!H$5:H$857,MATCH($A691,('Atual 2021 1'!$Z$5:$Z$857),0))</f>
        <v>350</v>
      </c>
      <c r="E691" s="54">
        <f>INDEX('Antigo 2020 2'!H$5:H$857,MATCH($A691,('Atual 2021 1'!$Z$5:$Z$857),0))</f>
        <v>350</v>
      </c>
      <c r="F691" s="50">
        <f>INDEX('Atual 2021 1'!I$5:I$857,MATCH($A691,('Atual 2021 1'!$Z$5:$Z$857),0))</f>
        <v>170</v>
      </c>
      <c r="G691" s="54">
        <f>INDEX('Antigo 2020 2'!I$5:I$857,MATCH($A691,('Atual 2021 1'!$Z$5:$Z$857),0))</f>
        <v>331</v>
      </c>
      <c r="H691" s="50">
        <f>INDEX('Atual 2021 1'!J$5:J$857,MATCH($A691,('Atual 2021 1'!$Z$5:$Z$857),0))</f>
        <v>0</v>
      </c>
      <c r="I691" s="54">
        <f>INDEX('Antigo 2020 2'!J$5:J$857,MATCH($A691,('Atual 2021 1'!$Z$5:$Z$857),0))</f>
        <v>0</v>
      </c>
      <c r="J691" s="50">
        <f>INDEX('Atual 2021 1'!K$5:K$857,MATCH($A691,('Atual 2021 1'!$Z$5:$Z$857),0))</f>
        <v>0</v>
      </c>
      <c r="K691" s="54">
        <f>INDEX('Antigo 2020 2'!K$5:K$857,MATCH($A691,('Atual 2021 1'!$Z$5:$Z$857),0))</f>
        <v>0</v>
      </c>
      <c r="L691" s="50">
        <f>INDEX('Atual 2021 1'!L$5:L$857,MATCH($A691,('Atual 2021 1'!$Z$5:$Z$857),0))</f>
        <v>0</v>
      </c>
      <c r="M691" s="54">
        <f>INDEX('Antigo 2020 2'!L$5:L$857,MATCH($A691,('Atual 2021 1'!$Z$5:$Z$857),0))</f>
        <v>0</v>
      </c>
      <c r="N691" s="50">
        <f>INDEX('Atual 2021 1'!M$5:M$857,MATCH($A691,('Atual 2021 1'!$Z$5:$Z$857),0))</f>
        <v>0</v>
      </c>
      <c r="O691" s="54">
        <f>INDEX('Antigo 2020 2'!M$5:M$857,MATCH($A691,('Atual 2021 1'!$Z$5:$Z$857),0))</f>
        <v>0</v>
      </c>
      <c r="P691" s="50">
        <f>INDEX('Atual 2021 1'!N$5:N$857,MATCH($A691,('Atual 2021 1'!$Z$5:$Z$857),0))</f>
        <v>17</v>
      </c>
      <c r="Q691" s="54">
        <f>INDEX('Antigo 2020 2'!N$5:N$857,MATCH($A691,('Atual 2021 1'!$Z$5:$Z$857),0))</f>
        <v>17</v>
      </c>
      <c r="R691" s="50" t="str">
        <f>INDEX('Atual 2021 1'!O$5:O$857,MATCH($A691,('Atual 2021 1'!$Z$5:$Z$857),0))</f>
        <v>Não</v>
      </c>
      <c r="S691" s="54" t="str">
        <f>INDEX('Antigo 2020 2'!O$5:O$857,MATCH($A691,('Atual 2021 1'!$Z$5:$Z$857),0))</f>
        <v>Não</v>
      </c>
      <c r="T691" s="53" t="e">
        <f>INDEX('Atual 2021 1'!P$5:P$857,MATCH($A691,('Atual 2021 1'!$Z$5:$Z$857),0))</f>
        <v>#DIV/0!</v>
      </c>
      <c r="U691" s="55">
        <f>INDEX('Antigo 2020 2'!P$5:P$857,MATCH($A691,('Atual 2021 1'!$Z$5:$Z$857),0))</f>
        <v>4.490703765280045E-4</v>
      </c>
    </row>
    <row r="692" spans="1:21">
      <c r="A692" s="16">
        <v>689</v>
      </c>
      <c r="B692" s="51">
        <f>INDEX('Atual 2021 1'!X$5:X$857,MATCH($A692,('Atual 2021 1'!$Z$5:$Z$857),0))</f>
        <v>0</v>
      </c>
      <c r="C692" s="57" t="str">
        <f>INDEX('Atual 2021 1'!A$5:A$857,MATCH($A692,('Atual 2021 1'!$Z$5:$Z$857),0))</f>
        <v>Santana de Cataguases</v>
      </c>
      <c r="D692" s="50">
        <f>INDEX('Atual 2021 1'!H$5:H$857,MATCH($A692,('Atual 2021 1'!$Z$5:$Z$857),0))</f>
        <v>386</v>
      </c>
      <c r="E692" s="54">
        <f>INDEX('Antigo 2020 2'!H$5:H$857,MATCH($A692,('Atual 2021 1'!$Z$5:$Z$857),0))</f>
        <v>386</v>
      </c>
      <c r="F692" s="50">
        <f>INDEX('Atual 2021 1'!I$5:I$857,MATCH($A692,('Atual 2021 1'!$Z$5:$Z$857),0))</f>
        <v>179</v>
      </c>
      <c r="G692" s="54">
        <f>INDEX('Antigo 2020 2'!I$5:I$857,MATCH($A692,('Atual 2021 1'!$Z$5:$Z$857),0))</f>
        <v>226</v>
      </c>
      <c r="H692" s="50">
        <f>INDEX('Atual 2021 1'!J$5:J$857,MATCH($A692,('Atual 2021 1'!$Z$5:$Z$857),0))</f>
        <v>28</v>
      </c>
      <c r="I692" s="54">
        <f>INDEX('Antigo 2020 2'!J$5:J$857,MATCH($A692,('Atual 2021 1'!$Z$5:$Z$857),0))</f>
        <v>28</v>
      </c>
      <c r="J692" s="50">
        <f>INDEX('Atual 2021 1'!K$5:K$857,MATCH($A692,('Atual 2021 1'!$Z$5:$Z$857),0))</f>
        <v>40</v>
      </c>
      <c r="K692" s="54">
        <f>INDEX('Antigo 2020 2'!K$5:K$857,MATCH($A692,('Atual 2021 1'!$Z$5:$Z$857),0))</f>
        <v>40</v>
      </c>
      <c r="L692" s="50">
        <f>INDEX('Atual 2021 1'!L$5:L$857,MATCH($A692,('Atual 2021 1'!$Z$5:$Z$857),0))</f>
        <v>0</v>
      </c>
      <c r="M692" s="54">
        <f>INDEX('Antigo 2020 2'!L$5:L$857,MATCH($A692,('Atual 2021 1'!$Z$5:$Z$857),0))</f>
        <v>0</v>
      </c>
      <c r="N692" s="50">
        <f>INDEX('Atual 2021 1'!M$5:M$857,MATCH($A692,('Atual 2021 1'!$Z$5:$Z$857),0))</f>
        <v>0</v>
      </c>
      <c r="O692" s="54">
        <f>INDEX('Antigo 2020 2'!M$5:M$857,MATCH($A692,('Atual 2021 1'!$Z$5:$Z$857),0))</f>
        <v>0</v>
      </c>
      <c r="P692" s="50">
        <f>INDEX('Atual 2021 1'!N$5:N$857,MATCH($A692,('Atual 2021 1'!$Z$5:$Z$857),0))</f>
        <v>10</v>
      </c>
      <c r="Q692" s="54">
        <f>INDEX('Antigo 2020 2'!N$5:N$857,MATCH($A692,('Atual 2021 1'!$Z$5:$Z$857),0))</f>
        <v>0</v>
      </c>
      <c r="R692" s="50" t="str">
        <f>INDEX('Atual 2021 1'!O$5:O$857,MATCH($A692,('Atual 2021 1'!$Z$5:$Z$857),0))</f>
        <v>Sim</v>
      </c>
      <c r="S692" s="54" t="str">
        <f>INDEX('Antigo 2020 2'!O$5:O$857,MATCH($A692,('Atual 2021 1'!$Z$5:$Z$857),0))</f>
        <v>Sim</v>
      </c>
      <c r="T692" s="53" t="e">
        <f>INDEX('Atual 2021 1'!P$5:P$857,MATCH($A692,('Atual 2021 1'!$Z$5:$Z$857),0))</f>
        <v>#DIV/0!</v>
      </c>
      <c r="U692" s="55">
        <f>INDEX('Antigo 2020 2'!P$5:P$857,MATCH($A692,('Atual 2021 1'!$Z$5:$Z$857),0))</f>
        <v>3.6163689509789362E-4</v>
      </c>
    </row>
    <row r="693" spans="1:21">
      <c r="A693" s="16">
        <v>690</v>
      </c>
      <c r="B693" s="51">
        <f>INDEX('Atual 2021 1'!X$5:X$857,MATCH($A693,('Atual 2021 1'!$Z$5:$Z$857),0))</f>
        <v>0</v>
      </c>
      <c r="C693" s="57" t="str">
        <f>INDEX('Atual 2021 1'!A$5:A$857,MATCH($A693,('Atual 2021 1'!$Z$5:$Z$857),0))</f>
        <v>Santana de Pirapama</v>
      </c>
      <c r="D693" s="50">
        <f>INDEX('Atual 2021 1'!H$5:H$857,MATCH($A693,('Atual 2021 1'!$Z$5:$Z$857),0))</f>
        <v>2685</v>
      </c>
      <c r="E693" s="54">
        <f>INDEX('Antigo 2020 2'!H$5:H$857,MATCH($A693,('Atual 2021 1'!$Z$5:$Z$857),0))</f>
        <v>2685</v>
      </c>
      <c r="F693" s="50">
        <f>INDEX('Atual 2021 1'!I$5:I$857,MATCH($A693,('Atual 2021 1'!$Z$5:$Z$857),0))</f>
        <v>73</v>
      </c>
      <c r="G693" s="54">
        <f>INDEX('Antigo 2020 2'!I$5:I$857,MATCH($A693,('Atual 2021 1'!$Z$5:$Z$857),0))</f>
        <v>193</v>
      </c>
      <c r="H693" s="50">
        <f>INDEX('Atual 2021 1'!J$5:J$857,MATCH($A693,('Atual 2021 1'!$Z$5:$Z$857),0))</f>
        <v>0</v>
      </c>
      <c r="I693" s="54">
        <f>INDEX('Antigo 2020 2'!J$5:J$857,MATCH($A693,('Atual 2021 1'!$Z$5:$Z$857),0))</f>
        <v>0</v>
      </c>
      <c r="J693" s="50">
        <f>INDEX('Atual 2021 1'!K$5:K$857,MATCH($A693,('Atual 2021 1'!$Z$5:$Z$857),0))</f>
        <v>0</v>
      </c>
      <c r="K693" s="54">
        <f>INDEX('Antigo 2020 2'!K$5:K$857,MATCH($A693,('Atual 2021 1'!$Z$5:$Z$857),0))</f>
        <v>0</v>
      </c>
      <c r="L693" s="50">
        <f>INDEX('Atual 2021 1'!L$5:L$857,MATCH($A693,('Atual 2021 1'!$Z$5:$Z$857),0))</f>
        <v>0</v>
      </c>
      <c r="M693" s="54">
        <f>INDEX('Antigo 2020 2'!L$5:L$857,MATCH($A693,('Atual 2021 1'!$Z$5:$Z$857),0))</f>
        <v>0</v>
      </c>
      <c r="N693" s="50">
        <f>INDEX('Atual 2021 1'!M$5:M$857,MATCH($A693,('Atual 2021 1'!$Z$5:$Z$857),0))</f>
        <v>0</v>
      </c>
      <c r="O693" s="54">
        <f>INDEX('Antigo 2020 2'!M$5:M$857,MATCH($A693,('Atual 2021 1'!$Z$5:$Z$857),0))</f>
        <v>0</v>
      </c>
      <c r="P693" s="50">
        <f>INDEX('Atual 2021 1'!N$5:N$857,MATCH($A693,('Atual 2021 1'!$Z$5:$Z$857),0))</f>
        <v>8</v>
      </c>
      <c r="Q693" s="54">
        <f>INDEX('Antigo 2020 2'!N$5:N$857,MATCH($A693,('Atual 2021 1'!$Z$5:$Z$857),0))</f>
        <v>8</v>
      </c>
      <c r="R693" s="50" t="str">
        <f>INDEX('Atual 2021 1'!O$5:O$857,MATCH($A693,('Atual 2021 1'!$Z$5:$Z$857),0))</f>
        <v>Não</v>
      </c>
      <c r="S693" s="54" t="str">
        <f>INDEX('Antigo 2020 2'!O$5:O$857,MATCH($A693,('Atual 2021 1'!$Z$5:$Z$857),0))</f>
        <v>Não</v>
      </c>
      <c r="T693" s="53" t="e">
        <f>INDEX('Atual 2021 1'!P$5:P$857,MATCH($A693,('Atual 2021 1'!$Z$5:$Z$857),0))</f>
        <v>#DIV/0!</v>
      </c>
      <c r="U693" s="55">
        <f>INDEX('Antigo 2020 2'!P$5:P$857,MATCH($A693,('Atual 2021 1'!$Z$5:$Z$857),0))</f>
        <v>1.3002922594553845E-3</v>
      </c>
    </row>
    <row r="694" spans="1:21">
      <c r="A694" s="16">
        <v>691</v>
      </c>
      <c r="B694" s="51">
        <f>INDEX('Atual 2021 1'!X$5:X$857,MATCH($A694,('Atual 2021 1'!$Z$5:$Z$857),0))</f>
        <v>0</v>
      </c>
      <c r="C694" s="57" t="str">
        <f>INDEX('Atual 2021 1'!A$5:A$857,MATCH($A694,('Atual 2021 1'!$Z$5:$Z$857),0))</f>
        <v>Santana do Deserto</v>
      </c>
      <c r="D694" s="50">
        <f>INDEX('Atual 2021 1'!H$5:H$857,MATCH($A694,('Atual 2021 1'!$Z$5:$Z$857),0))</f>
        <v>120</v>
      </c>
      <c r="E694" s="54">
        <f>INDEX('Antigo 2020 2'!H$5:H$857,MATCH($A694,('Atual 2021 1'!$Z$5:$Z$857),0))</f>
        <v>120</v>
      </c>
      <c r="F694" s="50">
        <f>INDEX('Atual 2021 1'!I$5:I$857,MATCH($A694,('Atual 2021 1'!$Z$5:$Z$857),0))</f>
        <v>75</v>
      </c>
      <c r="G694" s="54">
        <f>INDEX('Antigo 2020 2'!I$5:I$857,MATCH($A694,('Atual 2021 1'!$Z$5:$Z$857),0))</f>
        <v>83</v>
      </c>
      <c r="H694" s="50">
        <f>INDEX('Atual 2021 1'!J$5:J$857,MATCH($A694,('Atual 2021 1'!$Z$5:$Z$857),0))</f>
        <v>0</v>
      </c>
      <c r="I694" s="54">
        <f>INDEX('Antigo 2020 2'!J$5:J$857,MATCH($A694,('Atual 2021 1'!$Z$5:$Z$857),0))</f>
        <v>0</v>
      </c>
      <c r="J694" s="50">
        <f>INDEX('Atual 2021 1'!K$5:K$857,MATCH($A694,('Atual 2021 1'!$Z$5:$Z$857),0))</f>
        <v>81</v>
      </c>
      <c r="K694" s="54">
        <f>INDEX('Antigo 2020 2'!K$5:K$857,MATCH($A694,('Atual 2021 1'!$Z$5:$Z$857),0))</f>
        <v>84</v>
      </c>
      <c r="L694" s="50">
        <f>INDEX('Atual 2021 1'!L$5:L$857,MATCH($A694,('Atual 2021 1'!$Z$5:$Z$857),0))</f>
        <v>0</v>
      </c>
      <c r="M694" s="54">
        <f>INDEX('Antigo 2020 2'!L$5:L$857,MATCH($A694,('Atual 2021 1'!$Z$5:$Z$857),0))</f>
        <v>0</v>
      </c>
      <c r="N694" s="50">
        <f>INDEX('Atual 2021 1'!M$5:M$857,MATCH($A694,('Atual 2021 1'!$Z$5:$Z$857),0))</f>
        <v>0</v>
      </c>
      <c r="O694" s="54">
        <f>INDEX('Antigo 2020 2'!M$5:M$857,MATCH($A694,('Atual 2021 1'!$Z$5:$Z$857),0))</f>
        <v>0</v>
      </c>
      <c r="P694" s="50">
        <f>INDEX('Atual 2021 1'!N$5:N$857,MATCH($A694,('Atual 2021 1'!$Z$5:$Z$857),0))</f>
        <v>15</v>
      </c>
      <c r="Q694" s="54">
        <f>INDEX('Antigo 2020 2'!N$5:N$857,MATCH($A694,('Atual 2021 1'!$Z$5:$Z$857),0))</f>
        <v>15</v>
      </c>
      <c r="R694" s="50" t="str">
        <f>INDEX('Atual 2021 1'!O$5:O$857,MATCH($A694,('Atual 2021 1'!$Z$5:$Z$857),0))</f>
        <v>Não</v>
      </c>
      <c r="S694" s="54" t="str">
        <f>INDEX('Antigo 2020 2'!O$5:O$857,MATCH($A694,('Atual 2021 1'!$Z$5:$Z$857),0))</f>
        <v>Não</v>
      </c>
      <c r="T694" s="53" t="e">
        <f>INDEX('Atual 2021 1'!P$5:P$857,MATCH($A694,('Atual 2021 1'!$Z$5:$Z$857),0))</f>
        <v>#DIV/0!</v>
      </c>
      <c r="U694" s="55">
        <f>INDEX('Antigo 2020 2'!P$5:P$857,MATCH($A694,('Atual 2021 1'!$Z$5:$Z$857),0))</f>
        <v>2.9667179232850026E-4</v>
      </c>
    </row>
    <row r="695" spans="1:21">
      <c r="A695" s="16">
        <v>692</v>
      </c>
      <c r="B695" s="51">
        <f>INDEX('Atual 2021 1'!X$5:X$857,MATCH($A695,('Atual 2021 1'!$Z$5:$Z$857),0))</f>
        <v>0</v>
      </c>
      <c r="C695" s="57" t="str">
        <f>INDEX('Atual 2021 1'!A$5:A$857,MATCH($A695,('Atual 2021 1'!$Z$5:$Z$857),0))</f>
        <v>Santana do Garambéu</v>
      </c>
      <c r="D695" s="50">
        <f>INDEX('Atual 2021 1'!H$5:H$857,MATCH($A695,('Atual 2021 1'!$Z$5:$Z$857),0))</f>
        <v>624</v>
      </c>
      <c r="E695" s="54">
        <f>INDEX('Antigo 2020 2'!H$5:H$857,MATCH($A695,('Atual 2021 1'!$Z$5:$Z$857),0))</f>
        <v>624</v>
      </c>
      <c r="F695" s="50">
        <f>INDEX('Atual 2021 1'!I$5:I$857,MATCH($A695,('Atual 2021 1'!$Z$5:$Z$857),0))</f>
        <v>141</v>
      </c>
      <c r="G695" s="54">
        <f>INDEX('Antigo 2020 2'!I$5:I$857,MATCH($A695,('Atual 2021 1'!$Z$5:$Z$857),0))</f>
        <v>203</v>
      </c>
      <c r="H695" s="50">
        <f>INDEX('Atual 2021 1'!J$5:J$857,MATCH($A695,('Atual 2021 1'!$Z$5:$Z$857),0))</f>
        <v>0</v>
      </c>
      <c r="I695" s="54">
        <f>INDEX('Antigo 2020 2'!J$5:J$857,MATCH($A695,('Atual 2021 1'!$Z$5:$Z$857),0))</f>
        <v>0</v>
      </c>
      <c r="J695" s="50">
        <f>INDEX('Atual 2021 1'!K$5:K$857,MATCH($A695,('Atual 2021 1'!$Z$5:$Z$857),0))</f>
        <v>0</v>
      </c>
      <c r="K695" s="54">
        <f>INDEX('Antigo 2020 2'!K$5:K$857,MATCH($A695,('Atual 2021 1'!$Z$5:$Z$857),0))</f>
        <v>82</v>
      </c>
      <c r="L695" s="50">
        <f>INDEX('Atual 2021 1'!L$5:L$857,MATCH($A695,('Atual 2021 1'!$Z$5:$Z$857),0))</f>
        <v>87</v>
      </c>
      <c r="M695" s="54">
        <f>INDEX('Antigo 2020 2'!L$5:L$857,MATCH($A695,('Atual 2021 1'!$Z$5:$Z$857),0))</f>
        <v>46</v>
      </c>
      <c r="N695" s="50">
        <f>INDEX('Atual 2021 1'!M$5:M$857,MATCH($A695,('Atual 2021 1'!$Z$5:$Z$857),0))</f>
        <v>0</v>
      </c>
      <c r="O695" s="54">
        <f>INDEX('Antigo 2020 2'!M$5:M$857,MATCH($A695,('Atual 2021 1'!$Z$5:$Z$857),0))</f>
        <v>5</v>
      </c>
      <c r="P695" s="50">
        <f>INDEX('Atual 2021 1'!N$5:N$857,MATCH($A695,('Atual 2021 1'!$Z$5:$Z$857),0))</f>
        <v>17</v>
      </c>
      <c r="Q695" s="54">
        <f>INDEX('Antigo 2020 2'!N$5:N$857,MATCH($A695,('Atual 2021 1'!$Z$5:$Z$857),0))</f>
        <v>32</v>
      </c>
      <c r="R695" s="50" t="str">
        <f>INDEX('Atual 2021 1'!O$5:O$857,MATCH($A695,('Atual 2021 1'!$Z$5:$Z$857),0))</f>
        <v>Não</v>
      </c>
      <c r="S695" s="54" t="str">
        <f>INDEX('Antigo 2020 2'!O$5:O$857,MATCH($A695,('Atual 2021 1'!$Z$5:$Z$857),0))</f>
        <v>Não</v>
      </c>
      <c r="T695" s="53" t="e">
        <f>INDEX('Atual 2021 1'!P$5:P$857,MATCH($A695,('Atual 2021 1'!$Z$5:$Z$857),0))</f>
        <v>#DIV/0!</v>
      </c>
      <c r="U695" s="55">
        <f>INDEX('Antigo 2020 2'!P$5:P$857,MATCH($A695,('Atual 2021 1'!$Z$5:$Z$857),0))</f>
        <v>6.1551814956317414E-4</v>
      </c>
    </row>
    <row r="696" spans="1:21">
      <c r="A696" s="16">
        <v>693</v>
      </c>
      <c r="B696" s="51">
        <f>INDEX('Atual 2021 1'!X$5:X$857,MATCH($A696,('Atual 2021 1'!$Z$5:$Z$857),0))</f>
        <v>0</v>
      </c>
      <c r="C696" s="57" t="str">
        <f>INDEX('Atual 2021 1'!A$5:A$857,MATCH($A696,('Atual 2021 1'!$Z$5:$Z$857),0))</f>
        <v>Santana do Jacaré</v>
      </c>
      <c r="D696" s="50">
        <f>INDEX('Atual 2021 1'!H$5:H$857,MATCH($A696,('Atual 2021 1'!$Z$5:$Z$857),0))</f>
        <v>106</v>
      </c>
      <c r="E696" s="54">
        <f>INDEX('Antigo 2020 2'!H$5:H$857,MATCH($A696,('Atual 2021 1'!$Z$5:$Z$857),0))</f>
        <v>106</v>
      </c>
      <c r="F696" s="50">
        <f>INDEX('Atual 2021 1'!I$5:I$857,MATCH($A696,('Atual 2021 1'!$Z$5:$Z$857),0))</f>
        <v>47</v>
      </c>
      <c r="G696" s="54">
        <f>INDEX('Antigo 2020 2'!I$5:I$857,MATCH($A696,('Atual 2021 1'!$Z$5:$Z$857),0))</f>
        <v>88</v>
      </c>
      <c r="H696" s="50">
        <f>INDEX('Atual 2021 1'!J$5:J$857,MATCH($A696,('Atual 2021 1'!$Z$5:$Z$857),0))</f>
        <v>0</v>
      </c>
      <c r="I696" s="54">
        <f>INDEX('Antigo 2020 2'!J$5:J$857,MATCH($A696,('Atual 2021 1'!$Z$5:$Z$857),0))</f>
        <v>0</v>
      </c>
      <c r="J696" s="50">
        <f>INDEX('Atual 2021 1'!K$5:K$857,MATCH($A696,('Atual 2021 1'!$Z$5:$Z$857),0))</f>
        <v>15</v>
      </c>
      <c r="K696" s="54">
        <f>INDEX('Antigo 2020 2'!K$5:K$857,MATCH($A696,('Atual 2021 1'!$Z$5:$Z$857),0))</f>
        <v>35</v>
      </c>
      <c r="L696" s="50">
        <f>INDEX('Atual 2021 1'!L$5:L$857,MATCH($A696,('Atual 2021 1'!$Z$5:$Z$857),0))</f>
        <v>0</v>
      </c>
      <c r="M696" s="54">
        <f>INDEX('Antigo 2020 2'!L$5:L$857,MATCH($A696,('Atual 2021 1'!$Z$5:$Z$857),0))</f>
        <v>0</v>
      </c>
      <c r="N696" s="50">
        <f>INDEX('Atual 2021 1'!M$5:M$857,MATCH($A696,('Atual 2021 1'!$Z$5:$Z$857),0))</f>
        <v>0</v>
      </c>
      <c r="O696" s="54">
        <f>INDEX('Antigo 2020 2'!M$5:M$857,MATCH($A696,('Atual 2021 1'!$Z$5:$Z$857),0))</f>
        <v>0</v>
      </c>
      <c r="P696" s="50">
        <f>INDEX('Atual 2021 1'!N$5:N$857,MATCH($A696,('Atual 2021 1'!$Z$5:$Z$857),0))</f>
        <v>0</v>
      </c>
      <c r="Q696" s="54">
        <f>INDEX('Antigo 2020 2'!N$5:N$857,MATCH($A696,('Atual 2021 1'!$Z$5:$Z$857),0))</f>
        <v>2</v>
      </c>
      <c r="R696" s="50" t="str">
        <f>INDEX('Atual 2021 1'!O$5:O$857,MATCH($A696,('Atual 2021 1'!$Z$5:$Z$857),0))</f>
        <v>Não</v>
      </c>
      <c r="S696" s="54" t="str">
        <f>INDEX('Antigo 2020 2'!O$5:O$857,MATCH($A696,('Atual 2021 1'!$Z$5:$Z$857),0))</f>
        <v>Não</v>
      </c>
      <c r="T696" s="53" t="e">
        <f>INDEX('Atual 2021 1'!P$5:P$857,MATCH($A696,('Atual 2021 1'!$Z$5:$Z$857),0))</f>
        <v>#DIV/0!</v>
      </c>
      <c r="U696" s="55">
        <f>INDEX('Antigo 2020 2'!P$5:P$857,MATCH($A696,('Atual 2021 1'!$Z$5:$Z$857),0))</f>
        <v>1.5164800855358438E-4</v>
      </c>
    </row>
    <row r="697" spans="1:21">
      <c r="A697" s="16">
        <v>694</v>
      </c>
      <c r="B697" s="51">
        <f>INDEX('Atual 2021 1'!X$5:X$857,MATCH($A697,('Atual 2021 1'!$Z$5:$Z$857),0))</f>
        <v>0</v>
      </c>
      <c r="C697" s="57" t="str">
        <f>INDEX('Atual 2021 1'!A$5:A$857,MATCH($A697,('Atual 2021 1'!$Z$5:$Z$857),0))</f>
        <v>Santana do Manhuaçu</v>
      </c>
      <c r="D697" s="50">
        <f>INDEX('Atual 2021 1'!H$5:H$857,MATCH($A697,('Atual 2021 1'!$Z$5:$Z$857),0))</f>
        <v>1200</v>
      </c>
      <c r="E697" s="54">
        <f>INDEX('Antigo 2020 2'!H$5:H$857,MATCH($A697,('Atual 2021 1'!$Z$5:$Z$857),0))</f>
        <v>600</v>
      </c>
      <c r="F697" s="50">
        <f>INDEX('Atual 2021 1'!I$5:I$857,MATCH($A697,('Atual 2021 1'!$Z$5:$Z$857),0))</f>
        <v>97</v>
      </c>
      <c r="G697" s="54">
        <f>INDEX('Antigo 2020 2'!I$5:I$857,MATCH($A697,('Atual 2021 1'!$Z$5:$Z$857),0))</f>
        <v>67</v>
      </c>
      <c r="H697" s="50">
        <f>INDEX('Atual 2021 1'!J$5:J$857,MATCH($A697,('Atual 2021 1'!$Z$5:$Z$857),0))</f>
        <v>0</v>
      </c>
      <c r="I697" s="54">
        <f>INDEX('Antigo 2020 2'!J$5:J$857,MATCH($A697,('Atual 2021 1'!$Z$5:$Z$857),0))</f>
        <v>0</v>
      </c>
      <c r="J697" s="50">
        <f>INDEX('Atual 2021 1'!K$5:K$857,MATCH($A697,('Atual 2021 1'!$Z$5:$Z$857),0))</f>
        <v>120</v>
      </c>
      <c r="K697" s="54">
        <f>INDEX('Antigo 2020 2'!K$5:K$857,MATCH($A697,('Atual 2021 1'!$Z$5:$Z$857),0))</f>
        <v>430</v>
      </c>
      <c r="L697" s="50">
        <f>INDEX('Atual 2021 1'!L$5:L$857,MATCH($A697,('Atual 2021 1'!$Z$5:$Z$857),0))</f>
        <v>0</v>
      </c>
      <c r="M697" s="54">
        <f>INDEX('Antigo 2020 2'!L$5:L$857,MATCH($A697,('Atual 2021 1'!$Z$5:$Z$857),0))</f>
        <v>0</v>
      </c>
      <c r="N697" s="50">
        <f>INDEX('Atual 2021 1'!M$5:M$857,MATCH($A697,('Atual 2021 1'!$Z$5:$Z$857),0))</f>
        <v>0</v>
      </c>
      <c r="O697" s="54">
        <f>INDEX('Antigo 2020 2'!M$5:M$857,MATCH($A697,('Atual 2021 1'!$Z$5:$Z$857),0))</f>
        <v>0</v>
      </c>
      <c r="P697" s="50">
        <f>INDEX('Atual 2021 1'!N$5:N$857,MATCH($A697,('Atual 2021 1'!$Z$5:$Z$857),0))</f>
        <v>0</v>
      </c>
      <c r="Q697" s="54">
        <f>INDEX('Antigo 2020 2'!N$5:N$857,MATCH($A697,('Atual 2021 1'!$Z$5:$Z$857),0))</f>
        <v>0</v>
      </c>
      <c r="R697" s="50" t="str">
        <f>INDEX('Atual 2021 1'!O$5:O$857,MATCH($A697,('Atual 2021 1'!$Z$5:$Z$857),0))</f>
        <v>Não</v>
      </c>
      <c r="S697" s="54" t="str">
        <f>INDEX('Antigo 2020 2'!O$5:O$857,MATCH($A697,('Atual 2021 1'!$Z$5:$Z$857),0))</f>
        <v>Não</v>
      </c>
      <c r="T697" s="53" t="e">
        <f>INDEX('Atual 2021 1'!P$5:P$857,MATCH($A697,('Atual 2021 1'!$Z$5:$Z$857),0))</f>
        <v>#DIV/0!</v>
      </c>
      <c r="U697" s="55">
        <f>INDEX('Antigo 2020 2'!P$5:P$857,MATCH($A697,('Atual 2021 1'!$Z$5:$Z$857),0))</f>
        <v>6.1172548452747286E-4</v>
      </c>
    </row>
    <row r="698" spans="1:21">
      <c r="A698" s="16">
        <v>695</v>
      </c>
      <c r="B698" s="51">
        <f>INDEX('Atual 2021 1'!X$5:X$857,MATCH($A698,('Atual 2021 1'!$Z$5:$Z$857),0))</f>
        <v>0</v>
      </c>
      <c r="C698" s="57" t="str">
        <f>INDEX('Atual 2021 1'!A$5:A$857,MATCH($A698,('Atual 2021 1'!$Z$5:$Z$857),0))</f>
        <v>Santana do Paraíso</v>
      </c>
      <c r="D698" s="50">
        <f>INDEX('Atual 2021 1'!H$5:H$857,MATCH($A698,('Atual 2021 1'!$Z$5:$Z$857),0))</f>
        <v>800</v>
      </c>
      <c r="E698" s="54">
        <f>INDEX('Antigo 2020 2'!H$5:H$857,MATCH($A698,('Atual 2021 1'!$Z$5:$Z$857),0))</f>
        <v>800</v>
      </c>
      <c r="F698" s="50">
        <f>INDEX('Atual 2021 1'!I$5:I$857,MATCH($A698,('Atual 2021 1'!$Z$5:$Z$857),0))</f>
        <v>39</v>
      </c>
      <c r="G698" s="54">
        <f>INDEX('Antigo 2020 2'!I$5:I$857,MATCH($A698,('Atual 2021 1'!$Z$5:$Z$857),0))</f>
        <v>55</v>
      </c>
      <c r="H698" s="50">
        <f>INDEX('Atual 2021 1'!J$5:J$857,MATCH($A698,('Atual 2021 1'!$Z$5:$Z$857),0))</f>
        <v>0</v>
      </c>
      <c r="I698" s="54">
        <f>INDEX('Antigo 2020 2'!J$5:J$857,MATCH($A698,('Atual 2021 1'!$Z$5:$Z$857),0))</f>
        <v>0</v>
      </c>
      <c r="J698" s="50">
        <f>INDEX('Atual 2021 1'!K$5:K$857,MATCH($A698,('Atual 2021 1'!$Z$5:$Z$857),0))</f>
        <v>0</v>
      </c>
      <c r="K698" s="54">
        <f>INDEX('Antigo 2020 2'!K$5:K$857,MATCH($A698,('Atual 2021 1'!$Z$5:$Z$857),0))</f>
        <v>0</v>
      </c>
      <c r="L698" s="50">
        <f>INDEX('Atual 2021 1'!L$5:L$857,MATCH($A698,('Atual 2021 1'!$Z$5:$Z$857),0))</f>
        <v>0</v>
      </c>
      <c r="M698" s="54">
        <f>INDEX('Antigo 2020 2'!L$5:L$857,MATCH($A698,('Atual 2021 1'!$Z$5:$Z$857),0))</f>
        <v>0</v>
      </c>
      <c r="N698" s="50">
        <f>INDEX('Atual 2021 1'!M$5:M$857,MATCH($A698,('Atual 2021 1'!$Z$5:$Z$857),0))</f>
        <v>0</v>
      </c>
      <c r="O698" s="54">
        <f>INDEX('Antigo 2020 2'!M$5:M$857,MATCH($A698,('Atual 2021 1'!$Z$5:$Z$857),0))</f>
        <v>0</v>
      </c>
      <c r="P698" s="50">
        <f>INDEX('Atual 2021 1'!N$5:N$857,MATCH($A698,('Atual 2021 1'!$Z$5:$Z$857),0))</f>
        <v>8</v>
      </c>
      <c r="Q698" s="54">
        <f>INDEX('Antigo 2020 2'!N$5:N$857,MATCH($A698,('Atual 2021 1'!$Z$5:$Z$857),0))</f>
        <v>10</v>
      </c>
      <c r="R698" s="50" t="str">
        <f>INDEX('Atual 2021 1'!O$5:O$857,MATCH($A698,('Atual 2021 1'!$Z$5:$Z$857),0))</f>
        <v>Não</v>
      </c>
      <c r="S698" s="54" t="str">
        <f>INDEX('Antigo 2020 2'!O$5:O$857,MATCH($A698,('Atual 2021 1'!$Z$5:$Z$857),0))</f>
        <v>Não</v>
      </c>
      <c r="T698" s="53" t="e">
        <f>INDEX('Atual 2021 1'!P$5:P$857,MATCH($A698,('Atual 2021 1'!$Z$5:$Z$857),0))</f>
        <v>#DIV/0!</v>
      </c>
      <c r="U698" s="55">
        <f>INDEX('Antigo 2020 2'!P$5:P$857,MATCH($A698,('Atual 2021 1'!$Z$5:$Z$857),0))</f>
        <v>4.6808313954007437E-4</v>
      </c>
    </row>
    <row r="699" spans="1:21">
      <c r="A699" s="16">
        <v>696</v>
      </c>
      <c r="B699" s="51">
        <f>INDEX('Atual 2021 1'!X$5:X$857,MATCH($A699,('Atual 2021 1'!$Z$5:$Z$857),0))</f>
        <v>0</v>
      </c>
      <c r="C699" s="57" t="str">
        <f>INDEX('Atual 2021 1'!A$5:A$857,MATCH($A699,('Atual 2021 1'!$Z$5:$Z$857),0))</f>
        <v>Santana do Riacho</v>
      </c>
      <c r="D699" s="50">
        <f>INDEX('Atual 2021 1'!H$5:H$857,MATCH($A699,('Atual 2021 1'!$Z$5:$Z$857),0))</f>
        <v>130</v>
      </c>
      <c r="E699" s="54">
        <f>INDEX('Antigo 2020 2'!H$5:H$857,MATCH($A699,('Atual 2021 1'!$Z$5:$Z$857),0))</f>
        <v>130</v>
      </c>
      <c r="F699" s="50">
        <f>INDEX('Atual 2021 1'!I$5:I$857,MATCH($A699,('Atual 2021 1'!$Z$5:$Z$857),0))</f>
        <v>26</v>
      </c>
      <c r="G699" s="54">
        <f>INDEX('Antigo 2020 2'!I$5:I$857,MATCH($A699,('Atual 2021 1'!$Z$5:$Z$857),0))</f>
        <v>48</v>
      </c>
      <c r="H699" s="50">
        <f>INDEX('Atual 2021 1'!J$5:J$857,MATCH($A699,('Atual 2021 1'!$Z$5:$Z$857),0))</f>
        <v>0</v>
      </c>
      <c r="I699" s="54">
        <f>INDEX('Antigo 2020 2'!J$5:J$857,MATCH($A699,('Atual 2021 1'!$Z$5:$Z$857),0))</f>
        <v>0</v>
      </c>
      <c r="J699" s="50">
        <f>INDEX('Atual 2021 1'!K$5:K$857,MATCH($A699,('Atual 2021 1'!$Z$5:$Z$857),0))</f>
        <v>8</v>
      </c>
      <c r="K699" s="54">
        <f>INDEX('Antigo 2020 2'!K$5:K$857,MATCH($A699,('Atual 2021 1'!$Z$5:$Z$857),0))</f>
        <v>0</v>
      </c>
      <c r="L699" s="50">
        <f>INDEX('Atual 2021 1'!L$5:L$857,MATCH($A699,('Atual 2021 1'!$Z$5:$Z$857),0))</f>
        <v>0</v>
      </c>
      <c r="M699" s="54">
        <f>INDEX('Antigo 2020 2'!L$5:L$857,MATCH($A699,('Atual 2021 1'!$Z$5:$Z$857),0))</f>
        <v>0</v>
      </c>
      <c r="N699" s="50">
        <f>INDEX('Atual 2021 1'!M$5:M$857,MATCH($A699,('Atual 2021 1'!$Z$5:$Z$857),0))</f>
        <v>0</v>
      </c>
      <c r="O699" s="54">
        <f>INDEX('Antigo 2020 2'!M$5:M$857,MATCH($A699,('Atual 2021 1'!$Z$5:$Z$857),0))</f>
        <v>0</v>
      </c>
      <c r="P699" s="50">
        <f>INDEX('Atual 2021 1'!N$5:N$857,MATCH($A699,('Atual 2021 1'!$Z$5:$Z$857),0))</f>
        <v>10</v>
      </c>
      <c r="Q699" s="54">
        <f>INDEX('Antigo 2020 2'!N$5:N$857,MATCH($A699,('Atual 2021 1'!$Z$5:$Z$857),0))</f>
        <v>10</v>
      </c>
      <c r="R699" s="50" t="str">
        <f>INDEX('Atual 2021 1'!O$5:O$857,MATCH($A699,('Atual 2021 1'!$Z$5:$Z$857),0))</f>
        <v>Não</v>
      </c>
      <c r="S699" s="54" t="str">
        <f>INDEX('Antigo 2020 2'!O$5:O$857,MATCH($A699,('Atual 2021 1'!$Z$5:$Z$857),0))</f>
        <v>Não</v>
      </c>
      <c r="T699" s="53" t="e">
        <f>INDEX('Atual 2021 1'!P$5:P$857,MATCH($A699,('Atual 2021 1'!$Z$5:$Z$857),0))</f>
        <v>#DIV/0!</v>
      </c>
      <c r="U699" s="55">
        <f>INDEX('Antigo 2020 2'!P$5:P$857,MATCH($A699,('Atual 2021 1'!$Z$5:$Z$857),0))</f>
        <v>1.8025985637621346E-4</v>
      </c>
    </row>
    <row r="700" spans="1:21">
      <c r="A700" s="16">
        <v>697</v>
      </c>
      <c r="B700" s="51">
        <f>INDEX('Atual 2021 1'!X$5:X$857,MATCH($A700,('Atual 2021 1'!$Z$5:$Z$857),0))</f>
        <v>0</v>
      </c>
      <c r="C700" s="57" t="str">
        <f>INDEX('Atual 2021 1'!A$5:A$857,MATCH($A700,('Atual 2021 1'!$Z$5:$Z$857),0))</f>
        <v>Santana dos Montes</v>
      </c>
      <c r="D700" s="50">
        <f>INDEX('Atual 2021 1'!H$5:H$857,MATCH($A700,('Atual 2021 1'!$Z$5:$Z$857),0))</f>
        <v>1020</v>
      </c>
      <c r="E700" s="54">
        <f>INDEX('Antigo 2020 2'!H$5:H$857,MATCH($A700,('Atual 2021 1'!$Z$5:$Z$857),0))</f>
        <v>1020</v>
      </c>
      <c r="F700" s="50">
        <f>INDEX('Atual 2021 1'!I$5:I$857,MATCH($A700,('Atual 2021 1'!$Z$5:$Z$857),0))</f>
        <v>46</v>
      </c>
      <c r="G700" s="54">
        <f>INDEX('Antigo 2020 2'!I$5:I$857,MATCH($A700,('Atual 2021 1'!$Z$5:$Z$857),0))</f>
        <v>132</v>
      </c>
      <c r="H700" s="50">
        <f>INDEX('Atual 2021 1'!J$5:J$857,MATCH($A700,('Atual 2021 1'!$Z$5:$Z$857),0))</f>
        <v>0</v>
      </c>
      <c r="I700" s="54">
        <f>INDEX('Antigo 2020 2'!J$5:J$857,MATCH($A700,('Atual 2021 1'!$Z$5:$Z$857),0))</f>
        <v>0</v>
      </c>
      <c r="J700" s="50">
        <f>INDEX('Atual 2021 1'!K$5:K$857,MATCH($A700,('Atual 2021 1'!$Z$5:$Z$857),0))</f>
        <v>15</v>
      </c>
      <c r="K700" s="54">
        <f>INDEX('Antigo 2020 2'!K$5:K$857,MATCH($A700,('Atual 2021 1'!$Z$5:$Z$857),0))</f>
        <v>120</v>
      </c>
      <c r="L700" s="50">
        <f>INDEX('Atual 2021 1'!L$5:L$857,MATCH($A700,('Atual 2021 1'!$Z$5:$Z$857),0))</f>
        <v>0</v>
      </c>
      <c r="M700" s="54">
        <f>INDEX('Antigo 2020 2'!L$5:L$857,MATCH($A700,('Atual 2021 1'!$Z$5:$Z$857),0))</f>
        <v>100</v>
      </c>
      <c r="N700" s="50">
        <f>INDEX('Atual 2021 1'!M$5:M$857,MATCH($A700,('Atual 2021 1'!$Z$5:$Z$857),0))</f>
        <v>0</v>
      </c>
      <c r="O700" s="54">
        <f>INDEX('Antigo 2020 2'!M$5:M$857,MATCH($A700,('Atual 2021 1'!$Z$5:$Z$857),0))</f>
        <v>20</v>
      </c>
      <c r="P700" s="50">
        <f>INDEX('Atual 2021 1'!N$5:N$857,MATCH($A700,('Atual 2021 1'!$Z$5:$Z$857),0))</f>
        <v>0</v>
      </c>
      <c r="Q700" s="54">
        <f>INDEX('Antigo 2020 2'!N$5:N$857,MATCH($A700,('Atual 2021 1'!$Z$5:$Z$857),0))</f>
        <v>12</v>
      </c>
      <c r="R700" s="50" t="str">
        <f>INDEX('Atual 2021 1'!O$5:O$857,MATCH($A700,('Atual 2021 1'!$Z$5:$Z$857),0))</f>
        <v>Não</v>
      </c>
      <c r="S700" s="54" t="str">
        <f>INDEX('Antigo 2020 2'!O$5:O$857,MATCH($A700,('Atual 2021 1'!$Z$5:$Z$857),0))</f>
        <v>Sim</v>
      </c>
      <c r="T700" s="53" t="e">
        <f>INDEX('Atual 2021 1'!P$5:P$857,MATCH($A700,('Atual 2021 1'!$Z$5:$Z$857),0))</f>
        <v>#DIV/0!</v>
      </c>
      <c r="U700" s="55">
        <f>INDEX('Antigo 2020 2'!P$5:P$857,MATCH($A700,('Atual 2021 1'!$Z$5:$Z$857),0))</f>
        <v>5.3549650156075766E-4</v>
      </c>
    </row>
    <row r="701" spans="1:21">
      <c r="A701" s="16">
        <v>698</v>
      </c>
      <c r="B701" s="51">
        <f>INDEX('Atual 2021 1'!X$5:X$857,MATCH($A701,('Atual 2021 1'!$Z$5:$Z$857),0))</f>
        <v>0</v>
      </c>
      <c r="C701" s="57" t="str">
        <f>INDEX('Atual 2021 1'!A$5:A$857,MATCH($A701,('Atual 2021 1'!$Z$5:$Z$857),0))</f>
        <v>Santo Antônio do Amparo</v>
      </c>
      <c r="D701" s="50">
        <f>INDEX('Atual 2021 1'!H$5:H$857,MATCH($A701,('Atual 2021 1'!$Z$5:$Z$857),0))</f>
        <v>490</v>
      </c>
      <c r="E701" s="54">
        <f>INDEX('Antigo 2020 2'!H$5:H$857,MATCH($A701,('Atual 2021 1'!$Z$5:$Z$857),0))</f>
        <v>490</v>
      </c>
      <c r="F701" s="50">
        <f>INDEX('Atual 2021 1'!I$5:I$857,MATCH($A701,('Atual 2021 1'!$Z$5:$Z$857),0))</f>
        <v>167</v>
      </c>
      <c r="G701" s="54">
        <f>INDEX('Antigo 2020 2'!I$5:I$857,MATCH($A701,('Atual 2021 1'!$Z$5:$Z$857),0))</f>
        <v>349</v>
      </c>
      <c r="H701" s="50">
        <f>INDEX('Atual 2021 1'!J$5:J$857,MATCH($A701,('Atual 2021 1'!$Z$5:$Z$857),0))</f>
        <v>0</v>
      </c>
      <c r="I701" s="54">
        <f>INDEX('Antigo 2020 2'!J$5:J$857,MATCH($A701,('Atual 2021 1'!$Z$5:$Z$857),0))</f>
        <v>0</v>
      </c>
      <c r="J701" s="50">
        <f>INDEX('Atual 2021 1'!K$5:K$857,MATCH($A701,('Atual 2021 1'!$Z$5:$Z$857),0))</f>
        <v>35</v>
      </c>
      <c r="K701" s="54">
        <f>INDEX('Antigo 2020 2'!K$5:K$857,MATCH($A701,('Atual 2021 1'!$Z$5:$Z$857),0))</f>
        <v>95</v>
      </c>
      <c r="L701" s="50">
        <f>INDEX('Atual 2021 1'!L$5:L$857,MATCH($A701,('Atual 2021 1'!$Z$5:$Z$857),0))</f>
        <v>0</v>
      </c>
      <c r="M701" s="54">
        <f>INDEX('Antigo 2020 2'!L$5:L$857,MATCH($A701,('Atual 2021 1'!$Z$5:$Z$857),0))</f>
        <v>77</v>
      </c>
      <c r="N701" s="50">
        <f>INDEX('Atual 2021 1'!M$5:M$857,MATCH($A701,('Atual 2021 1'!$Z$5:$Z$857),0))</f>
        <v>0</v>
      </c>
      <c r="O701" s="54">
        <f>INDEX('Antigo 2020 2'!M$5:M$857,MATCH($A701,('Atual 2021 1'!$Z$5:$Z$857),0))</f>
        <v>0</v>
      </c>
      <c r="P701" s="50">
        <f>INDEX('Atual 2021 1'!N$5:N$857,MATCH($A701,('Atual 2021 1'!$Z$5:$Z$857),0))</f>
        <v>15</v>
      </c>
      <c r="Q701" s="54">
        <f>INDEX('Antigo 2020 2'!N$5:N$857,MATCH($A701,('Atual 2021 1'!$Z$5:$Z$857),0))</f>
        <v>15</v>
      </c>
      <c r="R701" s="50" t="str">
        <f>INDEX('Atual 2021 1'!O$5:O$857,MATCH($A701,('Atual 2021 1'!$Z$5:$Z$857),0))</f>
        <v>Não</v>
      </c>
      <c r="S701" s="54" t="str">
        <f>INDEX('Antigo 2020 2'!O$5:O$857,MATCH($A701,('Atual 2021 1'!$Z$5:$Z$857),0))</f>
        <v>Não</v>
      </c>
      <c r="T701" s="53" t="e">
        <f>INDEX('Atual 2021 1'!P$5:P$857,MATCH($A701,('Atual 2021 1'!$Z$5:$Z$857),0))</f>
        <v>#DIV/0!</v>
      </c>
      <c r="U701" s="55">
        <f>INDEX('Antigo 2020 2'!P$5:P$857,MATCH($A701,('Atual 2021 1'!$Z$5:$Z$857),0))</f>
        <v>7.384331886937512E-4</v>
      </c>
    </row>
    <row r="702" spans="1:21">
      <c r="A702" s="16">
        <v>699</v>
      </c>
      <c r="B702" s="51">
        <f>INDEX('Atual 2021 1'!X$5:X$857,MATCH($A702,('Atual 2021 1'!$Z$5:$Z$857),0))</f>
        <v>0</v>
      </c>
      <c r="C702" s="57" t="str">
        <f>INDEX('Atual 2021 1'!A$5:A$857,MATCH($A702,('Atual 2021 1'!$Z$5:$Z$857),0))</f>
        <v>Santo Antônio do Aventureiro</v>
      </c>
      <c r="D702" s="50">
        <f>INDEX('Atual 2021 1'!H$5:H$857,MATCH($A702,('Atual 2021 1'!$Z$5:$Z$857),0))</f>
        <v>169</v>
      </c>
      <c r="E702" s="54">
        <f>INDEX('Antigo 2020 2'!H$5:H$857,MATCH($A702,('Atual 2021 1'!$Z$5:$Z$857),0))</f>
        <v>169</v>
      </c>
      <c r="F702" s="50">
        <f>INDEX('Atual 2021 1'!I$5:I$857,MATCH($A702,('Atual 2021 1'!$Z$5:$Z$857),0))</f>
        <v>37</v>
      </c>
      <c r="G702" s="54">
        <f>INDEX('Antigo 2020 2'!I$5:I$857,MATCH($A702,('Atual 2021 1'!$Z$5:$Z$857),0))</f>
        <v>76</v>
      </c>
      <c r="H702" s="50">
        <f>INDEX('Atual 2021 1'!J$5:J$857,MATCH($A702,('Atual 2021 1'!$Z$5:$Z$857),0))</f>
        <v>0</v>
      </c>
      <c r="I702" s="54">
        <f>INDEX('Antigo 2020 2'!J$5:J$857,MATCH($A702,('Atual 2021 1'!$Z$5:$Z$857),0))</f>
        <v>0</v>
      </c>
      <c r="J702" s="50">
        <f>INDEX('Atual 2021 1'!K$5:K$857,MATCH($A702,('Atual 2021 1'!$Z$5:$Z$857),0))</f>
        <v>40</v>
      </c>
      <c r="K702" s="54">
        <f>INDEX('Antigo 2020 2'!K$5:K$857,MATCH($A702,('Atual 2021 1'!$Z$5:$Z$857),0))</f>
        <v>90</v>
      </c>
      <c r="L702" s="50">
        <f>INDEX('Atual 2021 1'!L$5:L$857,MATCH($A702,('Atual 2021 1'!$Z$5:$Z$857),0))</f>
        <v>0</v>
      </c>
      <c r="M702" s="54">
        <f>INDEX('Antigo 2020 2'!L$5:L$857,MATCH($A702,('Atual 2021 1'!$Z$5:$Z$857),0))</f>
        <v>0</v>
      </c>
      <c r="N702" s="50">
        <f>INDEX('Atual 2021 1'!M$5:M$857,MATCH($A702,('Atual 2021 1'!$Z$5:$Z$857),0))</f>
        <v>0</v>
      </c>
      <c r="O702" s="54">
        <f>INDEX('Antigo 2020 2'!M$5:M$857,MATCH($A702,('Atual 2021 1'!$Z$5:$Z$857),0))</f>
        <v>0</v>
      </c>
      <c r="P702" s="50">
        <f>INDEX('Atual 2021 1'!N$5:N$857,MATCH($A702,('Atual 2021 1'!$Z$5:$Z$857),0))</f>
        <v>0</v>
      </c>
      <c r="Q702" s="54">
        <f>INDEX('Antigo 2020 2'!N$5:N$857,MATCH($A702,('Atual 2021 1'!$Z$5:$Z$857),0))</f>
        <v>2</v>
      </c>
      <c r="R702" s="50" t="str">
        <f>INDEX('Atual 2021 1'!O$5:O$857,MATCH($A702,('Atual 2021 1'!$Z$5:$Z$857),0))</f>
        <v>Não</v>
      </c>
      <c r="S702" s="54" t="str">
        <f>INDEX('Antigo 2020 2'!O$5:O$857,MATCH($A702,('Atual 2021 1'!$Z$5:$Z$857),0))</f>
        <v>Não</v>
      </c>
      <c r="T702" s="53" t="e">
        <f>INDEX('Atual 2021 1'!P$5:P$857,MATCH($A702,('Atual 2021 1'!$Z$5:$Z$857),0))</f>
        <v>#DIV/0!</v>
      </c>
      <c r="U702" s="55">
        <f>INDEX('Antigo 2020 2'!P$5:P$857,MATCH($A702,('Atual 2021 1'!$Z$5:$Z$857),0))</f>
        <v>2.708113868184368E-4</v>
      </c>
    </row>
    <row r="703" spans="1:21">
      <c r="A703" s="16">
        <v>700</v>
      </c>
      <c r="B703" s="51">
        <f>INDEX('Atual 2021 1'!X$5:X$857,MATCH($A703,('Atual 2021 1'!$Z$5:$Z$857),0))</f>
        <v>0</v>
      </c>
      <c r="C703" s="57" t="str">
        <f>INDEX('Atual 2021 1'!A$5:A$857,MATCH($A703,('Atual 2021 1'!$Z$5:$Z$857),0))</f>
        <v>Santo Antônio do Grama</v>
      </c>
      <c r="D703" s="50">
        <f>INDEX('Atual 2021 1'!H$5:H$857,MATCH($A703,('Atual 2021 1'!$Z$5:$Z$857),0))</f>
        <v>110</v>
      </c>
      <c r="E703" s="54">
        <f>INDEX('Antigo 2020 2'!H$5:H$857,MATCH($A703,('Atual 2021 1'!$Z$5:$Z$857),0))</f>
        <v>250</v>
      </c>
      <c r="F703" s="50">
        <f>INDEX('Atual 2021 1'!I$5:I$857,MATCH($A703,('Atual 2021 1'!$Z$5:$Z$857),0))</f>
        <v>6</v>
      </c>
      <c r="G703" s="54">
        <f>INDEX('Antigo 2020 2'!I$5:I$857,MATCH($A703,('Atual 2021 1'!$Z$5:$Z$857),0))</f>
        <v>40</v>
      </c>
      <c r="H703" s="50">
        <f>INDEX('Atual 2021 1'!J$5:J$857,MATCH($A703,('Atual 2021 1'!$Z$5:$Z$857),0))</f>
        <v>0</v>
      </c>
      <c r="I703" s="54">
        <f>INDEX('Antigo 2020 2'!J$5:J$857,MATCH($A703,('Atual 2021 1'!$Z$5:$Z$857),0))</f>
        <v>0</v>
      </c>
      <c r="J703" s="50">
        <f>INDEX('Atual 2021 1'!K$5:K$857,MATCH($A703,('Atual 2021 1'!$Z$5:$Z$857),0))</f>
        <v>92</v>
      </c>
      <c r="K703" s="54">
        <f>INDEX('Antigo 2020 2'!K$5:K$857,MATCH($A703,('Atual 2021 1'!$Z$5:$Z$857),0))</f>
        <v>50</v>
      </c>
      <c r="L703" s="50">
        <f>INDEX('Atual 2021 1'!L$5:L$857,MATCH($A703,('Atual 2021 1'!$Z$5:$Z$857),0))</f>
        <v>0</v>
      </c>
      <c r="M703" s="54">
        <f>INDEX('Antigo 2020 2'!L$5:L$857,MATCH($A703,('Atual 2021 1'!$Z$5:$Z$857),0))</f>
        <v>0</v>
      </c>
      <c r="N703" s="50">
        <f>INDEX('Atual 2021 1'!M$5:M$857,MATCH($A703,('Atual 2021 1'!$Z$5:$Z$857),0))</f>
        <v>0</v>
      </c>
      <c r="O703" s="54">
        <f>INDEX('Antigo 2020 2'!M$5:M$857,MATCH($A703,('Atual 2021 1'!$Z$5:$Z$857),0))</f>
        <v>0</v>
      </c>
      <c r="P703" s="50">
        <f>INDEX('Atual 2021 1'!N$5:N$857,MATCH($A703,('Atual 2021 1'!$Z$5:$Z$857),0))</f>
        <v>5</v>
      </c>
      <c r="Q703" s="54">
        <f>INDEX('Antigo 2020 2'!N$5:N$857,MATCH($A703,('Atual 2021 1'!$Z$5:$Z$857),0))</f>
        <v>5</v>
      </c>
      <c r="R703" s="50" t="str">
        <f>INDEX('Atual 2021 1'!O$5:O$857,MATCH($A703,('Atual 2021 1'!$Z$5:$Z$857),0))</f>
        <v>Não</v>
      </c>
      <c r="S703" s="54" t="str">
        <f>INDEX('Antigo 2020 2'!O$5:O$857,MATCH($A703,('Atual 2021 1'!$Z$5:$Z$857),0))</f>
        <v>Não</v>
      </c>
      <c r="T703" s="53" t="e">
        <f>INDEX('Atual 2021 1'!P$5:P$857,MATCH($A703,('Atual 2021 1'!$Z$5:$Z$857),0))</f>
        <v>#DIV/0!</v>
      </c>
      <c r="U703" s="55">
        <f>INDEX('Antigo 2020 2'!P$5:P$857,MATCH($A703,('Atual 2021 1'!$Z$5:$Z$857),0))</f>
        <v>2.2812765248166568E-4</v>
      </c>
    </row>
    <row r="704" spans="1:21">
      <c r="A704" s="16">
        <v>701</v>
      </c>
      <c r="B704" s="51">
        <f>INDEX('Atual 2021 1'!X$5:X$857,MATCH($A704,('Atual 2021 1'!$Z$5:$Z$857),0))</f>
        <v>0</v>
      </c>
      <c r="C704" s="57" t="str">
        <f>INDEX('Atual 2021 1'!A$5:A$857,MATCH($A704,('Atual 2021 1'!$Z$5:$Z$857),0))</f>
        <v>Santo Antônio do Itambé</v>
      </c>
      <c r="D704" s="50">
        <f>INDEX('Atual 2021 1'!H$5:H$857,MATCH($A704,('Atual 2021 1'!$Z$5:$Z$857),0))</f>
        <v>400</v>
      </c>
      <c r="E704" s="54">
        <f>INDEX('Antigo 2020 2'!H$5:H$857,MATCH($A704,('Atual 2021 1'!$Z$5:$Z$857),0))</f>
        <v>400</v>
      </c>
      <c r="F704" s="50">
        <f>INDEX('Atual 2021 1'!I$5:I$857,MATCH($A704,('Atual 2021 1'!$Z$5:$Z$857),0))</f>
        <v>7</v>
      </c>
      <c r="G704" s="54">
        <f>INDEX('Antigo 2020 2'!I$5:I$857,MATCH($A704,('Atual 2021 1'!$Z$5:$Z$857),0))</f>
        <v>424</v>
      </c>
      <c r="H704" s="50">
        <f>INDEX('Atual 2021 1'!J$5:J$857,MATCH($A704,('Atual 2021 1'!$Z$5:$Z$857),0))</f>
        <v>0</v>
      </c>
      <c r="I704" s="54">
        <f>INDEX('Antigo 2020 2'!J$5:J$857,MATCH($A704,('Atual 2021 1'!$Z$5:$Z$857),0))</f>
        <v>0</v>
      </c>
      <c r="J704" s="50">
        <f>INDEX('Atual 2021 1'!K$5:K$857,MATCH($A704,('Atual 2021 1'!$Z$5:$Z$857),0))</f>
        <v>200</v>
      </c>
      <c r="K704" s="54">
        <f>INDEX('Antigo 2020 2'!K$5:K$857,MATCH($A704,('Atual 2021 1'!$Z$5:$Z$857),0))</f>
        <v>300</v>
      </c>
      <c r="L704" s="50">
        <f>INDEX('Atual 2021 1'!L$5:L$857,MATCH($A704,('Atual 2021 1'!$Z$5:$Z$857),0))</f>
        <v>0</v>
      </c>
      <c r="M704" s="54">
        <f>INDEX('Antigo 2020 2'!L$5:L$857,MATCH($A704,('Atual 2021 1'!$Z$5:$Z$857),0))</f>
        <v>0</v>
      </c>
      <c r="N704" s="50">
        <f>INDEX('Atual 2021 1'!M$5:M$857,MATCH($A704,('Atual 2021 1'!$Z$5:$Z$857),0))</f>
        <v>0</v>
      </c>
      <c r="O704" s="54">
        <f>INDEX('Antigo 2020 2'!M$5:M$857,MATCH($A704,('Atual 2021 1'!$Z$5:$Z$857),0))</f>
        <v>0</v>
      </c>
      <c r="P704" s="50">
        <f>INDEX('Atual 2021 1'!N$5:N$857,MATCH($A704,('Atual 2021 1'!$Z$5:$Z$857),0))</f>
        <v>40</v>
      </c>
      <c r="Q704" s="54">
        <f>INDEX('Antigo 2020 2'!N$5:N$857,MATCH($A704,('Atual 2021 1'!$Z$5:$Z$857),0))</f>
        <v>50</v>
      </c>
      <c r="R704" s="50" t="str">
        <f>INDEX('Atual 2021 1'!O$5:O$857,MATCH($A704,('Atual 2021 1'!$Z$5:$Z$857),0))</f>
        <v>Sim</v>
      </c>
      <c r="S704" s="54" t="str">
        <f>INDEX('Antigo 2020 2'!O$5:O$857,MATCH($A704,('Atual 2021 1'!$Z$5:$Z$857),0))</f>
        <v>Sim</v>
      </c>
      <c r="T704" s="53" t="e">
        <f>INDEX('Atual 2021 1'!P$5:P$857,MATCH($A704,('Atual 2021 1'!$Z$5:$Z$857),0))</f>
        <v>#DIV/0!</v>
      </c>
      <c r="U704" s="55">
        <f>INDEX('Antigo 2020 2'!P$5:P$857,MATCH($A704,('Atual 2021 1'!$Z$5:$Z$857),0))</f>
        <v>7.0896947704128803E-4</v>
      </c>
    </row>
    <row r="705" spans="1:21">
      <c r="A705" s="16">
        <v>702</v>
      </c>
      <c r="B705" s="51">
        <f>INDEX('Atual 2021 1'!X$5:X$857,MATCH($A705,('Atual 2021 1'!$Z$5:$Z$857),0))</f>
        <v>0</v>
      </c>
      <c r="C705" s="57" t="str">
        <f>INDEX('Atual 2021 1'!A$5:A$857,MATCH($A705,('Atual 2021 1'!$Z$5:$Z$857),0))</f>
        <v>Santo Antônio do Jacinto</v>
      </c>
      <c r="D705" s="50">
        <f>INDEX('Atual 2021 1'!H$5:H$857,MATCH($A705,('Atual 2021 1'!$Z$5:$Z$857),0))</f>
        <v>2000</v>
      </c>
      <c r="E705" s="54">
        <f>INDEX('Antigo 2020 2'!H$5:H$857,MATCH($A705,('Atual 2021 1'!$Z$5:$Z$857),0))</f>
        <v>880</v>
      </c>
      <c r="F705" s="50">
        <f>INDEX('Atual 2021 1'!I$5:I$857,MATCH($A705,('Atual 2021 1'!$Z$5:$Z$857),0))</f>
        <v>270</v>
      </c>
      <c r="G705" s="54">
        <f>INDEX('Antigo 2020 2'!I$5:I$857,MATCH($A705,('Atual 2021 1'!$Z$5:$Z$857),0))</f>
        <v>498</v>
      </c>
      <c r="H705" s="50">
        <f>INDEX('Atual 2021 1'!J$5:J$857,MATCH($A705,('Atual 2021 1'!$Z$5:$Z$857),0))</f>
        <v>0</v>
      </c>
      <c r="I705" s="54">
        <f>INDEX('Antigo 2020 2'!J$5:J$857,MATCH($A705,('Atual 2021 1'!$Z$5:$Z$857),0))</f>
        <v>0</v>
      </c>
      <c r="J705" s="50">
        <f>INDEX('Atual 2021 1'!K$5:K$857,MATCH($A705,('Atual 2021 1'!$Z$5:$Z$857),0))</f>
        <v>50</v>
      </c>
      <c r="K705" s="54">
        <f>INDEX('Antigo 2020 2'!K$5:K$857,MATCH($A705,('Atual 2021 1'!$Z$5:$Z$857),0))</f>
        <v>50</v>
      </c>
      <c r="L705" s="50">
        <f>INDEX('Atual 2021 1'!L$5:L$857,MATCH($A705,('Atual 2021 1'!$Z$5:$Z$857),0))</f>
        <v>0</v>
      </c>
      <c r="M705" s="54">
        <f>INDEX('Antigo 2020 2'!L$5:L$857,MATCH($A705,('Atual 2021 1'!$Z$5:$Z$857),0))</f>
        <v>0</v>
      </c>
      <c r="N705" s="50">
        <f>INDEX('Atual 2021 1'!M$5:M$857,MATCH($A705,('Atual 2021 1'!$Z$5:$Z$857),0))</f>
        <v>0</v>
      </c>
      <c r="O705" s="54">
        <f>INDEX('Antigo 2020 2'!M$5:M$857,MATCH($A705,('Atual 2021 1'!$Z$5:$Z$857),0))</f>
        <v>0</v>
      </c>
      <c r="P705" s="50">
        <f>INDEX('Atual 2021 1'!N$5:N$857,MATCH($A705,('Atual 2021 1'!$Z$5:$Z$857),0))</f>
        <v>800</v>
      </c>
      <c r="Q705" s="54">
        <f>INDEX('Antigo 2020 2'!N$5:N$857,MATCH($A705,('Atual 2021 1'!$Z$5:$Z$857),0))</f>
        <v>800</v>
      </c>
      <c r="R705" s="50" t="str">
        <f>INDEX('Atual 2021 1'!O$5:O$857,MATCH($A705,('Atual 2021 1'!$Z$5:$Z$857),0))</f>
        <v>Sim</v>
      </c>
      <c r="S705" s="54" t="str">
        <f>INDEX('Antigo 2020 2'!O$5:O$857,MATCH($A705,('Atual 2021 1'!$Z$5:$Z$857),0))</f>
        <v>Sim</v>
      </c>
      <c r="T705" s="53" t="e">
        <f>INDEX('Atual 2021 1'!P$5:P$857,MATCH($A705,('Atual 2021 1'!$Z$5:$Z$857),0))</f>
        <v>#DIV/0!</v>
      </c>
      <c r="U705" s="55">
        <f>INDEX('Antigo 2020 2'!P$5:P$857,MATCH($A705,('Atual 2021 1'!$Z$5:$Z$857),0))</f>
        <v>1.7572226266748937E-3</v>
      </c>
    </row>
    <row r="706" spans="1:21">
      <c r="A706" s="16">
        <v>703</v>
      </c>
      <c r="B706" s="51">
        <f>INDEX('Atual 2021 1'!X$5:X$857,MATCH($A706,('Atual 2021 1'!$Z$5:$Z$857),0))</f>
        <v>0</v>
      </c>
      <c r="C706" s="57" t="str">
        <f>INDEX('Atual 2021 1'!A$5:A$857,MATCH($A706,('Atual 2021 1'!$Z$5:$Z$857),0))</f>
        <v>Santo Antônio do Monte</v>
      </c>
      <c r="D706" s="50">
        <f>INDEX('Atual 2021 1'!H$5:H$857,MATCH($A706,('Atual 2021 1'!$Z$5:$Z$857),0))</f>
        <v>1506</v>
      </c>
      <c r="E706" s="54">
        <f>INDEX('Antigo 2020 2'!H$5:H$857,MATCH($A706,('Atual 2021 1'!$Z$5:$Z$857),0))</f>
        <v>1506</v>
      </c>
      <c r="F706" s="50">
        <f>INDEX('Atual 2021 1'!I$5:I$857,MATCH($A706,('Atual 2021 1'!$Z$5:$Z$857),0))</f>
        <v>8</v>
      </c>
      <c r="G706" s="54">
        <f>INDEX('Antigo 2020 2'!I$5:I$857,MATCH($A706,('Atual 2021 1'!$Z$5:$Z$857),0))</f>
        <v>257</v>
      </c>
      <c r="H706" s="50">
        <f>INDEX('Atual 2021 1'!J$5:J$857,MATCH($A706,('Atual 2021 1'!$Z$5:$Z$857),0))</f>
        <v>0</v>
      </c>
      <c r="I706" s="54">
        <f>INDEX('Antigo 2020 2'!J$5:J$857,MATCH($A706,('Atual 2021 1'!$Z$5:$Z$857),0))</f>
        <v>0</v>
      </c>
      <c r="J706" s="50">
        <f>INDEX('Atual 2021 1'!K$5:K$857,MATCH($A706,('Atual 2021 1'!$Z$5:$Z$857),0))</f>
        <v>0</v>
      </c>
      <c r="K706" s="54">
        <f>INDEX('Antigo 2020 2'!K$5:K$857,MATCH($A706,('Atual 2021 1'!$Z$5:$Z$857),0))</f>
        <v>0</v>
      </c>
      <c r="L706" s="50">
        <f>INDEX('Atual 2021 1'!L$5:L$857,MATCH($A706,('Atual 2021 1'!$Z$5:$Z$857),0))</f>
        <v>0</v>
      </c>
      <c r="M706" s="54">
        <f>INDEX('Antigo 2020 2'!L$5:L$857,MATCH($A706,('Atual 2021 1'!$Z$5:$Z$857),0))</f>
        <v>0</v>
      </c>
      <c r="N706" s="50">
        <f>INDEX('Atual 2021 1'!M$5:M$857,MATCH($A706,('Atual 2021 1'!$Z$5:$Z$857),0))</f>
        <v>12</v>
      </c>
      <c r="O706" s="54">
        <f>INDEX('Antigo 2020 2'!M$5:M$857,MATCH($A706,('Atual 2021 1'!$Z$5:$Z$857),0))</f>
        <v>5</v>
      </c>
      <c r="P706" s="50">
        <f>INDEX('Atual 2021 1'!N$5:N$857,MATCH($A706,('Atual 2021 1'!$Z$5:$Z$857),0))</f>
        <v>35</v>
      </c>
      <c r="Q706" s="54">
        <f>INDEX('Antigo 2020 2'!N$5:N$857,MATCH($A706,('Atual 2021 1'!$Z$5:$Z$857),0))</f>
        <v>35</v>
      </c>
      <c r="R706" s="50" t="str">
        <f>INDEX('Atual 2021 1'!O$5:O$857,MATCH($A706,('Atual 2021 1'!$Z$5:$Z$857),0))</f>
        <v>Não</v>
      </c>
      <c r="S706" s="54" t="str">
        <f>INDEX('Antigo 2020 2'!O$5:O$857,MATCH($A706,('Atual 2021 1'!$Z$5:$Z$857),0))</f>
        <v>Não</v>
      </c>
      <c r="T706" s="53" t="e">
        <f>INDEX('Atual 2021 1'!P$5:P$857,MATCH($A706,('Atual 2021 1'!$Z$5:$Z$857),0))</f>
        <v>#DIV/0!</v>
      </c>
      <c r="U706" s="55">
        <f>INDEX('Antigo 2020 2'!P$5:P$857,MATCH($A706,('Atual 2021 1'!$Z$5:$Z$857),0))</f>
        <v>1.051203615915223E-3</v>
      </c>
    </row>
    <row r="707" spans="1:21">
      <c r="A707" s="16">
        <v>704</v>
      </c>
      <c r="B707" s="51">
        <f>INDEX('Atual 2021 1'!X$5:X$857,MATCH($A707,('Atual 2021 1'!$Z$5:$Z$857),0))</f>
        <v>0</v>
      </c>
      <c r="C707" s="57" t="str">
        <f>INDEX('Atual 2021 1'!A$5:A$857,MATCH($A707,('Atual 2021 1'!$Z$5:$Z$857),0))</f>
        <v>Santo Antônio do Retiro</v>
      </c>
      <c r="D707" s="50">
        <f>INDEX('Atual 2021 1'!H$5:H$857,MATCH($A707,('Atual 2021 1'!$Z$5:$Z$857),0))</f>
        <v>2100</v>
      </c>
      <c r="E707" s="54">
        <f>INDEX('Antigo 2020 2'!H$5:H$857,MATCH($A707,('Atual 2021 1'!$Z$5:$Z$857),0))</f>
        <v>2500</v>
      </c>
      <c r="F707" s="50">
        <f>INDEX('Atual 2021 1'!I$5:I$857,MATCH($A707,('Atual 2021 1'!$Z$5:$Z$857),0))</f>
        <v>565</v>
      </c>
      <c r="G707" s="54">
        <f>INDEX('Antigo 2020 2'!I$5:I$857,MATCH($A707,('Atual 2021 1'!$Z$5:$Z$857),0))</f>
        <v>623</v>
      </c>
      <c r="H707" s="50">
        <f>INDEX('Atual 2021 1'!J$5:J$857,MATCH($A707,('Atual 2021 1'!$Z$5:$Z$857),0))</f>
        <v>0</v>
      </c>
      <c r="I707" s="54">
        <f>INDEX('Antigo 2020 2'!J$5:J$857,MATCH($A707,('Atual 2021 1'!$Z$5:$Z$857),0))</f>
        <v>0</v>
      </c>
      <c r="J707" s="50">
        <f>INDEX('Atual 2021 1'!K$5:K$857,MATCH($A707,('Atual 2021 1'!$Z$5:$Z$857),0))</f>
        <v>76</v>
      </c>
      <c r="K707" s="54">
        <f>INDEX('Antigo 2020 2'!K$5:K$857,MATCH($A707,('Atual 2021 1'!$Z$5:$Z$857),0))</f>
        <v>0</v>
      </c>
      <c r="L707" s="50">
        <f>INDEX('Atual 2021 1'!L$5:L$857,MATCH($A707,('Atual 2021 1'!$Z$5:$Z$857),0))</f>
        <v>160</v>
      </c>
      <c r="M707" s="54">
        <f>INDEX('Antigo 2020 2'!L$5:L$857,MATCH($A707,('Atual 2021 1'!$Z$5:$Z$857),0))</f>
        <v>0</v>
      </c>
      <c r="N707" s="50">
        <f>INDEX('Atual 2021 1'!M$5:M$857,MATCH($A707,('Atual 2021 1'!$Z$5:$Z$857),0))</f>
        <v>0</v>
      </c>
      <c r="O707" s="54">
        <f>INDEX('Antigo 2020 2'!M$5:M$857,MATCH($A707,('Atual 2021 1'!$Z$5:$Z$857),0))</f>
        <v>0</v>
      </c>
      <c r="P707" s="50">
        <f>INDEX('Atual 2021 1'!N$5:N$857,MATCH($A707,('Atual 2021 1'!$Z$5:$Z$857),0))</f>
        <v>250</v>
      </c>
      <c r="Q707" s="54">
        <f>INDEX('Antigo 2020 2'!N$5:N$857,MATCH($A707,('Atual 2021 1'!$Z$5:$Z$857),0))</f>
        <v>150</v>
      </c>
      <c r="R707" s="50" t="str">
        <f>INDEX('Atual 2021 1'!O$5:O$857,MATCH($A707,('Atual 2021 1'!$Z$5:$Z$857),0))</f>
        <v>Sim</v>
      </c>
      <c r="S707" s="54" t="str">
        <f>INDEX('Antigo 2020 2'!O$5:O$857,MATCH($A707,('Atual 2021 1'!$Z$5:$Z$857),0))</f>
        <v>Sim</v>
      </c>
      <c r="T707" s="53" t="e">
        <f>INDEX('Atual 2021 1'!P$5:P$857,MATCH($A707,('Atual 2021 1'!$Z$5:$Z$857),0))</f>
        <v>#DIV/0!</v>
      </c>
      <c r="U707" s="55">
        <f>INDEX('Antigo 2020 2'!P$5:P$857,MATCH($A707,('Atual 2021 1'!$Z$5:$Z$857),0))</f>
        <v>1.8179995363243101E-3</v>
      </c>
    </row>
    <row r="708" spans="1:21">
      <c r="A708" s="16">
        <v>705</v>
      </c>
      <c r="B708" s="51">
        <f>INDEX('Atual 2021 1'!X$5:X$857,MATCH($A708,('Atual 2021 1'!$Z$5:$Z$857),0))</f>
        <v>0</v>
      </c>
      <c r="C708" s="57" t="str">
        <f>INDEX('Atual 2021 1'!A$5:A$857,MATCH($A708,('Atual 2021 1'!$Z$5:$Z$857),0))</f>
        <v>Santo Antônio do Rio Abaixo</v>
      </c>
      <c r="D708" s="50">
        <f>INDEX('Atual 2021 1'!H$5:H$857,MATCH($A708,('Atual 2021 1'!$Z$5:$Z$857),0))</f>
        <v>200</v>
      </c>
      <c r="E708" s="54">
        <f>INDEX('Antigo 2020 2'!H$5:H$857,MATCH($A708,('Atual 2021 1'!$Z$5:$Z$857),0))</f>
        <v>200</v>
      </c>
      <c r="F708" s="50">
        <f>INDEX('Atual 2021 1'!I$5:I$857,MATCH($A708,('Atual 2021 1'!$Z$5:$Z$857),0))</f>
        <v>41</v>
      </c>
      <c r="G708" s="54">
        <f>INDEX('Antigo 2020 2'!I$5:I$857,MATCH($A708,('Atual 2021 1'!$Z$5:$Z$857),0))</f>
        <v>79</v>
      </c>
      <c r="H708" s="50">
        <f>INDEX('Atual 2021 1'!J$5:J$857,MATCH($A708,('Atual 2021 1'!$Z$5:$Z$857),0))</f>
        <v>0</v>
      </c>
      <c r="I708" s="54">
        <f>INDEX('Antigo 2020 2'!J$5:J$857,MATCH($A708,('Atual 2021 1'!$Z$5:$Z$857),0))</f>
        <v>0</v>
      </c>
      <c r="J708" s="50">
        <f>INDEX('Atual 2021 1'!K$5:K$857,MATCH($A708,('Atual 2021 1'!$Z$5:$Z$857),0))</f>
        <v>64</v>
      </c>
      <c r="K708" s="54">
        <f>INDEX('Antigo 2020 2'!K$5:K$857,MATCH($A708,('Atual 2021 1'!$Z$5:$Z$857),0))</f>
        <v>27</v>
      </c>
      <c r="L708" s="50">
        <f>INDEX('Atual 2021 1'!L$5:L$857,MATCH($A708,('Atual 2021 1'!$Z$5:$Z$857),0))</f>
        <v>19</v>
      </c>
      <c r="M708" s="54">
        <f>INDEX('Antigo 2020 2'!L$5:L$857,MATCH($A708,('Atual 2021 1'!$Z$5:$Z$857),0))</f>
        <v>19</v>
      </c>
      <c r="N708" s="50">
        <f>INDEX('Atual 2021 1'!M$5:M$857,MATCH($A708,('Atual 2021 1'!$Z$5:$Z$857),0))</f>
        <v>16</v>
      </c>
      <c r="O708" s="54">
        <f>INDEX('Antigo 2020 2'!M$5:M$857,MATCH($A708,('Atual 2021 1'!$Z$5:$Z$857),0))</f>
        <v>27</v>
      </c>
      <c r="P708" s="50">
        <f>INDEX('Atual 2021 1'!N$5:N$857,MATCH($A708,('Atual 2021 1'!$Z$5:$Z$857),0))</f>
        <v>6</v>
      </c>
      <c r="Q708" s="54">
        <f>INDEX('Antigo 2020 2'!N$5:N$857,MATCH($A708,('Atual 2021 1'!$Z$5:$Z$857),0))</f>
        <v>7</v>
      </c>
      <c r="R708" s="50" t="str">
        <f>INDEX('Atual 2021 1'!O$5:O$857,MATCH($A708,('Atual 2021 1'!$Z$5:$Z$857),0))</f>
        <v>Não</v>
      </c>
      <c r="S708" s="54" t="str">
        <f>INDEX('Antigo 2020 2'!O$5:O$857,MATCH($A708,('Atual 2021 1'!$Z$5:$Z$857),0))</f>
        <v>Não</v>
      </c>
      <c r="T708" s="53" t="e">
        <f>INDEX('Atual 2021 1'!P$5:P$857,MATCH($A708,('Atual 2021 1'!$Z$5:$Z$857),0))</f>
        <v>#DIV/0!</v>
      </c>
      <c r="U708" s="55">
        <f>INDEX('Antigo 2020 2'!P$5:P$857,MATCH($A708,('Atual 2021 1'!$Z$5:$Z$857),0))</f>
        <v>1.778963768376389E-4</v>
      </c>
    </row>
    <row r="709" spans="1:21">
      <c r="A709" s="16">
        <v>706</v>
      </c>
      <c r="B709" s="51">
        <f>INDEX('Atual 2021 1'!X$5:X$857,MATCH($A709,('Atual 2021 1'!$Z$5:$Z$857),0))</f>
        <v>0</v>
      </c>
      <c r="C709" s="57" t="str">
        <f>INDEX('Atual 2021 1'!A$5:A$857,MATCH($A709,('Atual 2021 1'!$Z$5:$Z$857),0))</f>
        <v>Santo Hipólito</v>
      </c>
      <c r="D709" s="50">
        <f>INDEX('Atual 2021 1'!H$5:H$857,MATCH($A709,('Atual 2021 1'!$Z$5:$Z$857),0))</f>
        <v>993</v>
      </c>
      <c r="E709" s="54">
        <f>INDEX('Antigo 2020 2'!H$5:H$857,MATCH($A709,('Atual 2021 1'!$Z$5:$Z$857),0))</f>
        <v>193</v>
      </c>
      <c r="F709" s="50">
        <f>INDEX('Atual 2021 1'!I$5:I$857,MATCH($A709,('Atual 2021 1'!$Z$5:$Z$857),0))</f>
        <v>49</v>
      </c>
      <c r="G709" s="54">
        <f>INDEX('Antigo 2020 2'!I$5:I$857,MATCH($A709,('Atual 2021 1'!$Z$5:$Z$857),0))</f>
        <v>41</v>
      </c>
      <c r="H709" s="50">
        <f>INDEX('Atual 2021 1'!J$5:J$857,MATCH($A709,('Atual 2021 1'!$Z$5:$Z$857),0))</f>
        <v>0</v>
      </c>
      <c r="I709" s="54">
        <f>INDEX('Antigo 2020 2'!J$5:J$857,MATCH($A709,('Atual 2021 1'!$Z$5:$Z$857),0))</f>
        <v>0</v>
      </c>
      <c r="J709" s="50">
        <f>INDEX('Atual 2021 1'!K$5:K$857,MATCH($A709,('Atual 2021 1'!$Z$5:$Z$857),0))</f>
        <v>80</v>
      </c>
      <c r="K709" s="54">
        <f>INDEX('Antigo 2020 2'!K$5:K$857,MATCH($A709,('Atual 2021 1'!$Z$5:$Z$857),0))</f>
        <v>40</v>
      </c>
      <c r="L709" s="50">
        <f>INDEX('Atual 2021 1'!L$5:L$857,MATCH($A709,('Atual 2021 1'!$Z$5:$Z$857),0))</f>
        <v>0</v>
      </c>
      <c r="M709" s="54">
        <f>INDEX('Antigo 2020 2'!L$5:L$857,MATCH($A709,('Atual 2021 1'!$Z$5:$Z$857),0))</f>
        <v>0</v>
      </c>
      <c r="N709" s="50">
        <f>INDEX('Atual 2021 1'!M$5:M$857,MATCH($A709,('Atual 2021 1'!$Z$5:$Z$857),0))</f>
        <v>0</v>
      </c>
      <c r="O709" s="54">
        <f>INDEX('Antigo 2020 2'!M$5:M$857,MATCH($A709,('Atual 2021 1'!$Z$5:$Z$857),0))</f>
        <v>0</v>
      </c>
      <c r="P709" s="50">
        <f>INDEX('Atual 2021 1'!N$5:N$857,MATCH($A709,('Atual 2021 1'!$Z$5:$Z$857),0))</f>
        <v>18</v>
      </c>
      <c r="Q709" s="54">
        <f>INDEX('Antigo 2020 2'!N$5:N$857,MATCH($A709,('Atual 2021 1'!$Z$5:$Z$857),0))</f>
        <v>18</v>
      </c>
      <c r="R709" s="50" t="str">
        <f>INDEX('Atual 2021 1'!O$5:O$857,MATCH($A709,('Atual 2021 1'!$Z$5:$Z$857),0))</f>
        <v>Sim</v>
      </c>
      <c r="S709" s="54" t="str">
        <f>INDEX('Antigo 2020 2'!O$5:O$857,MATCH($A709,('Atual 2021 1'!$Z$5:$Z$857),0))</f>
        <v>Sim</v>
      </c>
      <c r="T709" s="53" t="e">
        <f>INDEX('Atual 2021 1'!P$5:P$857,MATCH($A709,('Atual 2021 1'!$Z$5:$Z$857),0))</f>
        <v>#DIV/0!</v>
      </c>
      <c r="U709" s="55">
        <f>INDEX('Antigo 2020 2'!P$5:P$857,MATCH($A709,('Atual 2021 1'!$Z$5:$Z$857),0))</f>
        <v>8.0453024402935296E-4</v>
      </c>
    </row>
    <row r="710" spans="1:21">
      <c r="A710" s="16">
        <v>707</v>
      </c>
      <c r="B710" s="51">
        <f>INDEX('Atual 2021 1'!X$5:X$857,MATCH($A710,('Atual 2021 1'!$Z$5:$Z$857),0))</f>
        <v>0</v>
      </c>
      <c r="C710" s="57" t="str">
        <f>INDEX('Atual 2021 1'!A$5:A$857,MATCH($A710,('Atual 2021 1'!$Z$5:$Z$857),0))</f>
        <v>Santos Dumont</v>
      </c>
      <c r="D710" s="50">
        <f>INDEX('Atual 2021 1'!H$5:H$857,MATCH($A710,('Atual 2021 1'!$Z$5:$Z$857),0))</f>
        <v>640</v>
      </c>
      <c r="E710" s="54">
        <f>INDEX('Antigo 2020 2'!H$5:H$857,MATCH($A710,('Atual 2021 1'!$Z$5:$Z$857),0))</f>
        <v>640</v>
      </c>
      <c r="F710" s="50">
        <f>INDEX('Atual 2021 1'!I$5:I$857,MATCH($A710,('Atual 2021 1'!$Z$5:$Z$857),0))</f>
        <v>67</v>
      </c>
      <c r="G710" s="54">
        <f>INDEX('Antigo 2020 2'!I$5:I$857,MATCH($A710,('Atual 2021 1'!$Z$5:$Z$857),0))</f>
        <v>97</v>
      </c>
      <c r="H710" s="50">
        <f>INDEX('Atual 2021 1'!J$5:J$857,MATCH($A710,('Atual 2021 1'!$Z$5:$Z$857),0))</f>
        <v>0</v>
      </c>
      <c r="I710" s="54">
        <f>INDEX('Antigo 2020 2'!J$5:J$857,MATCH($A710,('Atual 2021 1'!$Z$5:$Z$857),0))</f>
        <v>0</v>
      </c>
      <c r="J710" s="50">
        <f>INDEX('Atual 2021 1'!K$5:K$857,MATCH($A710,('Atual 2021 1'!$Z$5:$Z$857),0))</f>
        <v>0</v>
      </c>
      <c r="K710" s="54">
        <f>INDEX('Antigo 2020 2'!K$5:K$857,MATCH($A710,('Atual 2021 1'!$Z$5:$Z$857),0))</f>
        <v>0</v>
      </c>
      <c r="L710" s="50">
        <f>INDEX('Atual 2021 1'!L$5:L$857,MATCH($A710,('Atual 2021 1'!$Z$5:$Z$857),0))</f>
        <v>30</v>
      </c>
      <c r="M710" s="54">
        <f>INDEX('Antigo 2020 2'!L$5:L$857,MATCH($A710,('Atual 2021 1'!$Z$5:$Z$857),0))</f>
        <v>250</v>
      </c>
      <c r="N710" s="50">
        <f>INDEX('Atual 2021 1'!M$5:M$857,MATCH($A710,('Atual 2021 1'!$Z$5:$Z$857),0))</f>
        <v>25</v>
      </c>
      <c r="O710" s="54">
        <f>INDEX('Antigo 2020 2'!M$5:M$857,MATCH($A710,('Atual 2021 1'!$Z$5:$Z$857),0))</f>
        <v>51</v>
      </c>
      <c r="P710" s="50">
        <f>INDEX('Atual 2021 1'!N$5:N$857,MATCH($A710,('Atual 2021 1'!$Z$5:$Z$857),0))</f>
        <v>35</v>
      </c>
      <c r="Q710" s="54">
        <f>INDEX('Antigo 2020 2'!N$5:N$857,MATCH($A710,('Atual 2021 1'!$Z$5:$Z$857),0))</f>
        <v>50</v>
      </c>
      <c r="R710" s="50" t="str">
        <f>INDEX('Atual 2021 1'!O$5:O$857,MATCH($A710,('Atual 2021 1'!$Z$5:$Z$857),0))</f>
        <v>Sim</v>
      </c>
      <c r="S710" s="54" t="str">
        <f>INDEX('Antigo 2020 2'!O$5:O$857,MATCH($A710,('Atual 2021 1'!$Z$5:$Z$857),0))</f>
        <v>Não</v>
      </c>
      <c r="T710" s="53" t="e">
        <f>INDEX('Atual 2021 1'!P$5:P$857,MATCH($A710,('Atual 2021 1'!$Z$5:$Z$857),0))</f>
        <v>#DIV/0!</v>
      </c>
      <c r="U710" s="55">
        <f>INDEX('Antigo 2020 2'!P$5:P$857,MATCH($A710,('Atual 2021 1'!$Z$5:$Z$857),0))</f>
        <v>5.303794112358816E-4</v>
      </c>
    </row>
    <row r="711" spans="1:21">
      <c r="A711" s="16">
        <v>708</v>
      </c>
      <c r="B711" s="51">
        <f>INDEX('Atual 2021 1'!X$5:X$857,MATCH($A711,('Atual 2021 1'!$Z$5:$Z$857),0))</f>
        <v>0</v>
      </c>
      <c r="C711" s="57" t="str">
        <f>INDEX('Atual 2021 1'!A$5:A$857,MATCH($A711,('Atual 2021 1'!$Z$5:$Z$857),0))</f>
        <v>São Bento Abade</v>
      </c>
      <c r="D711" s="50">
        <f>INDEX('Atual 2021 1'!H$5:H$857,MATCH($A711,('Atual 2021 1'!$Z$5:$Z$857),0))</f>
        <v>140</v>
      </c>
      <c r="E711" s="54">
        <f>INDEX('Antigo 2020 2'!H$5:H$857,MATCH($A711,('Atual 2021 1'!$Z$5:$Z$857),0))</f>
        <v>140</v>
      </c>
      <c r="F711" s="50">
        <f>INDEX('Atual 2021 1'!I$5:I$857,MATCH($A711,('Atual 2021 1'!$Z$5:$Z$857),0))</f>
        <v>68</v>
      </c>
      <c r="G711" s="54">
        <f>INDEX('Antigo 2020 2'!I$5:I$857,MATCH($A711,('Atual 2021 1'!$Z$5:$Z$857),0))</f>
        <v>125</v>
      </c>
      <c r="H711" s="50">
        <f>INDEX('Atual 2021 1'!J$5:J$857,MATCH($A711,('Atual 2021 1'!$Z$5:$Z$857),0))</f>
        <v>0</v>
      </c>
      <c r="I711" s="54">
        <f>INDEX('Antigo 2020 2'!J$5:J$857,MATCH($A711,('Atual 2021 1'!$Z$5:$Z$857),0))</f>
        <v>0</v>
      </c>
      <c r="J711" s="50">
        <f>INDEX('Atual 2021 1'!K$5:K$857,MATCH($A711,('Atual 2021 1'!$Z$5:$Z$857),0))</f>
        <v>26</v>
      </c>
      <c r="K711" s="54">
        <f>INDEX('Antigo 2020 2'!K$5:K$857,MATCH($A711,('Atual 2021 1'!$Z$5:$Z$857),0))</f>
        <v>41</v>
      </c>
      <c r="L711" s="50">
        <f>INDEX('Atual 2021 1'!L$5:L$857,MATCH($A711,('Atual 2021 1'!$Z$5:$Z$857),0))</f>
        <v>32</v>
      </c>
      <c r="M711" s="54">
        <f>INDEX('Antigo 2020 2'!L$5:L$857,MATCH($A711,('Atual 2021 1'!$Z$5:$Z$857),0))</f>
        <v>47</v>
      </c>
      <c r="N711" s="50">
        <f>INDEX('Atual 2021 1'!M$5:M$857,MATCH($A711,('Atual 2021 1'!$Z$5:$Z$857),0))</f>
        <v>28</v>
      </c>
      <c r="O711" s="54">
        <f>INDEX('Antigo 2020 2'!M$5:M$857,MATCH($A711,('Atual 2021 1'!$Z$5:$Z$857),0))</f>
        <v>32</v>
      </c>
      <c r="P711" s="50">
        <f>INDEX('Atual 2021 1'!N$5:N$857,MATCH($A711,('Atual 2021 1'!$Z$5:$Z$857),0))</f>
        <v>40</v>
      </c>
      <c r="Q711" s="54">
        <f>INDEX('Antigo 2020 2'!N$5:N$857,MATCH($A711,('Atual 2021 1'!$Z$5:$Z$857),0))</f>
        <v>45</v>
      </c>
      <c r="R711" s="50" t="str">
        <f>INDEX('Atual 2021 1'!O$5:O$857,MATCH($A711,('Atual 2021 1'!$Z$5:$Z$857),0))</f>
        <v>Sim</v>
      </c>
      <c r="S711" s="54" t="str">
        <f>INDEX('Antigo 2020 2'!O$5:O$857,MATCH($A711,('Atual 2021 1'!$Z$5:$Z$857),0))</f>
        <v>Sim</v>
      </c>
      <c r="T711" s="53" t="e">
        <f>INDEX('Atual 2021 1'!P$5:P$857,MATCH($A711,('Atual 2021 1'!$Z$5:$Z$857),0))</f>
        <v>#DIV/0!</v>
      </c>
      <c r="U711" s="55">
        <f>INDEX('Antigo 2020 2'!P$5:P$857,MATCH($A711,('Atual 2021 1'!$Z$5:$Z$857),0))</f>
        <v>4.2509975624870284E-4</v>
      </c>
    </row>
    <row r="712" spans="1:21">
      <c r="A712" s="16">
        <v>709</v>
      </c>
      <c r="B712" s="51">
        <f>INDEX('Atual 2021 1'!X$5:X$857,MATCH($A712,('Atual 2021 1'!$Z$5:$Z$857),0))</f>
        <v>0</v>
      </c>
      <c r="C712" s="57" t="str">
        <f>INDEX('Atual 2021 1'!A$5:A$857,MATCH($A712,('Atual 2021 1'!$Z$5:$Z$857),0))</f>
        <v>São Brás do Suaçuí</v>
      </c>
      <c r="D712" s="50">
        <f>INDEX('Atual 2021 1'!H$5:H$857,MATCH($A712,('Atual 2021 1'!$Z$5:$Z$857),0))</f>
        <v>750</v>
      </c>
      <c r="E712" s="54">
        <f>INDEX('Antigo 2020 2'!H$5:H$857,MATCH($A712,('Atual 2021 1'!$Z$5:$Z$857),0))</f>
        <v>750</v>
      </c>
      <c r="F712" s="50">
        <f>INDEX('Atual 2021 1'!I$5:I$857,MATCH($A712,('Atual 2021 1'!$Z$5:$Z$857),0))</f>
        <v>82</v>
      </c>
      <c r="G712" s="54">
        <f>INDEX('Antigo 2020 2'!I$5:I$857,MATCH($A712,('Atual 2021 1'!$Z$5:$Z$857),0))</f>
        <v>165</v>
      </c>
      <c r="H712" s="50">
        <f>INDEX('Atual 2021 1'!J$5:J$857,MATCH($A712,('Atual 2021 1'!$Z$5:$Z$857),0))</f>
        <v>0</v>
      </c>
      <c r="I712" s="54">
        <f>INDEX('Antigo 2020 2'!J$5:J$857,MATCH($A712,('Atual 2021 1'!$Z$5:$Z$857),0))</f>
        <v>0</v>
      </c>
      <c r="J712" s="50">
        <f>INDEX('Atual 2021 1'!K$5:K$857,MATCH($A712,('Atual 2021 1'!$Z$5:$Z$857),0))</f>
        <v>0</v>
      </c>
      <c r="K712" s="54">
        <f>INDEX('Antigo 2020 2'!K$5:K$857,MATCH($A712,('Atual 2021 1'!$Z$5:$Z$857),0))</f>
        <v>0</v>
      </c>
      <c r="L712" s="50">
        <f>INDEX('Atual 2021 1'!L$5:L$857,MATCH($A712,('Atual 2021 1'!$Z$5:$Z$857),0))</f>
        <v>5</v>
      </c>
      <c r="M712" s="54">
        <f>INDEX('Antigo 2020 2'!L$5:L$857,MATCH($A712,('Atual 2021 1'!$Z$5:$Z$857),0))</f>
        <v>25</v>
      </c>
      <c r="N712" s="50">
        <f>INDEX('Atual 2021 1'!M$5:M$857,MATCH($A712,('Atual 2021 1'!$Z$5:$Z$857),0))</f>
        <v>0</v>
      </c>
      <c r="O712" s="54">
        <f>INDEX('Antigo 2020 2'!M$5:M$857,MATCH($A712,('Atual 2021 1'!$Z$5:$Z$857),0))</f>
        <v>80</v>
      </c>
      <c r="P712" s="50">
        <f>INDEX('Atual 2021 1'!N$5:N$857,MATCH($A712,('Atual 2021 1'!$Z$5:$Z$857),0))</f>
        <v>6</v>
      </c>
      <c r="Q712" s="54">
        <f>INDEX('Antigo 2020 2'!N$5:N$857,MATCH($A712,('Atual 2021 1'!$Z$5:$Z$857),0))</f>
        <v>12</v>
      </c>
      <c r="R712" s="50" t="str">
        <f>INDEX('Atual 2021 1'!O$5:O$857,MATCH($A712,('Atual 2021 1'!$Z$5:$Z$857),0))</f>
        <v>Não</v>
      </c>
      <c r="S712" s="54" t="str">
        <f>INDEX('Antigo 2020 2'!O$5:O$857,MATCH($A712,('Atual 2021 1'!$Z$5:$Z$857),0))</f>
        <v>Não</v>
      </c>
      <c r="T712" s="53" t="e">
        <f>INDEX('Atual 2021 1'!P$5:P$857,MATCH($A712,('Atual 2021 1'!$Z$5:$Z$857),0))</f>
        <v>#DIV/0!</v>
      </c>
      <c r="U712" s="55">
        <f>INDEX('Antigo 2020 2'!P$5:P$857,MATCH($A712,('Atual 2021 1'!$Z$5:$Z$857),0))</f>
        <v>3.6660164038361705E-4</v>
      </c>
    </row>
    <row r="713" spans="1:21">
      <c r="A713" s="16">
        <v>710</v>
      </c>
      <c r="B713" s="51">
        <f>INDEX('Atual 2021 1'!X$5:X$857,MATCH($A713,('Atual 2021 1'!$Z$5:$Z$857),0))</f>
        <v>0</v>
      </c>
      <c r="C713" s="57" t="str">
        <f>INDEX('Atual 2021 1'!A$5:A$857,MATCH($A713,('Atual 2021 1'!$Z$5:$Z$857),0))</f>
        <v>São Domingos das Dores</v>
      </c>
      <c r="D713" s="50">
        <f>INDEX('Atual 2021 1'!H$5:H$857,MATCH($A713,('Atual 2021 1'!$Z$5:$Z$857),0))</f>
        <v>1000</v>
      </c>
      <c r="E713" s="54">
        <f>INDEX('Antigo 2020 2'!H$5:H$857,MATCH($A713,('Atual 2021 1'!$Z$5:$Z$857),0))</f>
        <v>1000</v>
      </c>
      <c r="F713" s="50">
        <f>INDEX('Atual 2021 1'!I$5:I$857,MATCH($A713,('Atual 2021 1'!$Z$5:$Z$857),0))</f>
        <v>69</v>
      </c>
      <c r="G713" s="54">
        <f>INDEX('Antigo 2020 2'!I$5:I$857,MATCH($A713,('Atual 2021 1'!$Z$5:$Z$857),0))</f>
        <v>161</v>
      </c>
      <c r="H713" s="50">
        <f>INDEX('Atual 2021 1'!J$5:J$857,MATCH($A713,('Atual 2021 1'!$Z$5:$Z$857),0))</f>
        <v>0</v>
      </c>
      <c r="I713" s="54">
        <f>INDEX('Antigo 2020 2'!J$5:J$857,MATCH($A713,('Atual 2021 1'!$Z$5:$Z$857),0))</f>
        <v>0</v>
      </c>
      <c r="J713" s="50">
        <f>INDEX('Atual 2021 1'!K$5:K$857,MATCH($A713,('Atual 2021 1'!$Z$5:$Z$857),0))</f>
        <v>450</v>
      </c>
      <c r="K713" s="54">
        <f>INDEX('Antigo 2020 2'!K$5:K$857,MATCH($A713,('Atual 2021 1'!$Z$5:$Z$857),0))</f>
        <v>475</v>
      </c>
      <c r="L713" s="50">
        <f>INDEX('Atual 2021 1'!L$5:L$857,MATCH($A713,('Atual 2021 1'!$Z$5:$Z$857),0))</f>
        <v>0</v>
      </c>
      <c r="M713" s="54">
        <f>INDEX('Antigo 2020 2'!L$5:L$857,MATCH($A713,('Atual 2021 1'!$Z$5:$Z$857),0))</f>
        <v>0</v>
      </c>
      <c r="N713" s="50">
        <f>INDEX('Atual 2021 1'!M$5:M$857,MATCH($A713,('Atual 2021 1'!$Z$5:$Z$857),0))</f>
        <v>0</v>
      </c>
      <c r="O713" s="54">
        <f>INDEX('Antigo 2020 2'!M$5:M$857,MATCH($A713,('Atual 2021 1'!$Z$5:$Z$857),0))</f>
        <v>0</v>
      </c>
      <c r="P713" s="50">
        <f>INDEX('Atual 2021 1'!N$5:N$857,MATCH($A713,('Atual 2021 1'!$Z$5:$Z$857),0))</f>
        <v>67</v>
      </c>
      <c r="Q713" s="54">
        <f>INDEX('Antigo 2020 2'!N$5:N$857,MATCH($A713,('Atual 2021 1'!$Z$5:$Z$857),0))</f>
        <v>70</v>
      </c>
      <c r="R713" s="50" t="str">
        <f>INDEX('Atual 2021 1'!O$5:O$857,MATCH($A713,('Atual 2021 1'!$Z$5:$Z$857),0))</f>
        <v>Sim</v>
      </c>
      <c r="S713" s="54" t="str">
        <f>INDEX('Antigo 2020 2'!O$5:O$857,MATCH($A713,('Atual 2021 1'!$Z$5:$Z$857),0))</f>
        <v>Sim</v>
      </c>
      <c r="T713" s="53" t="e">
        <f>INDEX('Atual 2021 1'!P$5:P$857,MATCH($A713,('Atual 2021 1'!$Z$5:$Z$857),0))</f>
        <v>#DIV/0!</v>
      </c>
      <c r="U713" s="55">
        <f>INDEX('Antigo 2020 2'!P$5:P$857,MATCH($A713,('Atual 2021 1'!$Z$5:$Z$857),0))</f>
        <v>1.0796936114640513E-3</v>
      </c>
    </row>
    <row r="714" spans="1:21">
      <c r="A714" s="16">
        <v>711</v>
      </c>
      <c r="B714" s="51">
        <f>INDEX('Atual 2021 1'!X$5:X$857,MATCH($A714,('Atual 2021 1'!$Z$5:$Z$857),0))</f>
        <v>0</v>
      </c>
      <c r="C714" s="57" t="str">
        <f>INDEX('Atual 2021 1'!A$5:A$857,MATCH($A714,('Atual 2021 1'!$Z$5:$Z$857),0))</f>
        <v>São Domingos do Prata</v>
      </c>
      <c r="D714" s="50">
        <f>INDEX('Atual 2021 1'!H$5:H$857,MATCH($A714,('Atual 2021 1'!$Z$5:$Z$857),0))</f>
        <v>2064</v>
      </c>
      <c r="E714" s="54">
        <f>INDEX('Antigo 2020 2'!H$5:H$857,MATCH($A714,('Atual 2021 1'!$Z$5:$Z$857),0))</f>
        <v>2064</v>
      </c>
      <c r="F714" s="50">
        <f>INDEX('Atual 2021 1'!I$5:I$857,MATCH($A714,('Atual 2021 1'!$Z$5:$Z$857),0))</f>
        <v>123</v>
      </c>
      <c r="G714" s="54">
        <f>INDEX('Antigo 2020 2'!I$5:I$857,MATCH($A714,('Atual 2021 1'!$Z$5:$Z$857),0))</f>
        <v>166</v>
      </c>
      <c r="H714" s="50">
        <f>INDEX('Atual 2021 1'!J$5:J$857,MATCH($A714,('Atual 2021 1'!$Z$5:$Z$857),0))</f>
        <v>0</v>
      </c>
      <c r="I714" s="54">
        <f>INDEX('Antigo 2020 2'!J$5:J$857,MATCH($A714,('Atual 2021 1'!$Z$5:$Z$857),0))</f>
        <v>0</v>
      </c>
      <c r="J714" s="50">
        <f>INDEX('Atual 2021 1'!K$5:K$857,MATCH($A714,('Atual 2021 1'!$Z$5:$Z$857),0))</f>
        <v>251</v>
      </c>
      <c r="K714" s="54">
        <f>INDEX('Antigo 2020 2'!K$5:K$857,MATCH($A714,('Atual 2021 1'!$Z$5:$Z$857),0))</f>
        <v>305</v>
      </c>
      <c r="L714" s="50">
        <f>INDEX('Atual 2021 1'!L$5:L$857,MATCH($A714,('Atual 2021 1'!$Z$5:$Z$857),0))</f>
        <v>70</v>
      </c>
      <c r="M714" s="54">
        <f>INDEX('Antigo 2020 2'!L$5:L$857,MATCH($A714,('Atual 2021 1'!$Z$5:$Z$857),0))</f>
        <v>130</v>
      </c>
      <c r="N714" s="50">
        <f>INDEX('Atual 2021 1'!M$5:M$857,MATCH($A714,('Atual 2021 1'!$Z$5:$Z$857),0))</f>
        <v>3</v>
      </c>
      <c r="O714" s="54">
        <f>INDEX('Antigo 2020 2'!M$5:M$857,MATCH($A714,('Atual 2021 1'!$Z$5:$Z$857),0))</f>
        <v>18</v>
      </c>
      <c r="P714" s="50">
        <f>INDEX('Atual 2021 1'!N$5:N$857,MATCH($A714,('Atual 2021 1'!$Z$5:$Z$857),0))</f>
        <v>48</v>
      </c>
      <c r="Q714" s="54">
        <f>INDEX('Antigo 2020 2'!N$5:N$857,MATCH($A714,('Atual 2021 1'!$Z$5:$Z$857),0))</f>
        <v>25</v>
      </c>
      <c r="R714" s="50" t="str">
        <f>INDEX('Atual 2021 1'!O$5:O$857,MATCH($A714,('Atual 2021 1'!$Z$5:$Z$857),0))</f>
        <v>Sim</v>
      </c>
      <c r="S714" s="54" t="str">
        <f>INDEX('Antigo 2020 2'!O$5:O$857,MATCH($A714,('Atual 2021 1'!$Z$5:$Z$857),0))</f>
        <v>Sim</v>
      </c>
      <c r="T714" s="53" t="e">
        <f>INDEX('Atual 2021 1'!P$5:P$857,MATCH($A714,('Atual 2021 1'!$Z$5:$Z$857),0))</f>
        <v>#DIV/0!</v>
      </c>
      <c r="U714" s="55">
        <f>INDEX('Antigo 2020 2'!P$5:P$857,MATCH($A714,('Atual 2021 1'!$Z$5:$Z$857),0))</f>
        <v>1.4091467503195754E-3</v>
      </c>
    </row>
    <row r="715" spans="1:21">
      <c r="A715" s="16">
        <v>712</v>
      </c>
      <c r="B715" s="51">
        <f>INDEX('Atual 2021 1'!X$5:X$857,MATCH($A715,('Atual 2021 1'!$Z$5:$Z$857),0))</f>
        <v>0</v>
      </c>
      <c r="C715" s="57" t="str">
        <f>INDEX('Atual 2021 1'!A$5:A$857,MATCH($A715,('Atual 2021 1'!$Z$5:$Z$857),0))</f>
        <v>São Félix de Minas</v>
      </c>
      <c r="D715" s="50">
        <f>INDEX('Atual 2021 1'!H$5:H$857,MATCH($A715,('Atual 2021 1'!$Z$5:$Z$857),0))</f>
        <v>300</v>
      </c>
      <c r="E715" s="54">
        <f>INDEX('Antigo 2020 2'!H$5:H$857,MATCH($A715,('Atual 2021 1'!$Z$5:$Z$857),0))</f>
        <v>300</v>
      </c>
      <c r="F715" s="50">
        <f>INDEX('Atual 2021 1'!I$5:I$857,MATCH($A715,('Atual 2021 1'!$Z$5:$Z$857),0))</f>
        <v>33</v>
      </c>
      <c r="G715" s="54">
        <f>INDEX('Antigo 2020 2'!I$5:I$857,MATCH($A715,('Atual 2021 1'!$Z$5:$Z$857),0))</f>
        <v>28</v>
      </c>
      <c r="H715" s="50">
        <f>INDEX('Atual 2021 1'!J$5:J$857,MATCH($A715,('Atual 2021 1'!$Z$5:$Z$857),0))</f>
        <v>0</v>
      </c>
      <c r="I715" s="54">
        <f>INDEX('Antigo 2020 2'!J$5:J$857,MATCH($A715,('Atual 2021 1'!$Z$5:$Z$857),0))</f>
        <v>0</v>
      </c>
      <c r="J715" s="50">
        <f>INDEX('Atual 2021 1'!K$5:K$857,MATCH($A715,('Atual 2021 1'!$Z$5:$Z$857),0))</f>
        <v>0</v>
      </c>
      <c r="K715" s="54">
        <f>INDEX('Antigo 2020 2'!K$5:K$857,MATCH($A715,('Atual 2021 1'!$Z$5:$Z$857),0))</f>
        <v>0</v>
      </c>
      <c r="L715" s="50">
        <f>INDEX('Atual 2021 1'!L$5:L$857,MATCH($A715,('Atual 2021 1'!$Z$5:$Z$857),0))</f>
        <v>150</v>
      </c>
      <c r="M715" s="54">
        <f>INDEX('Antigo 2020 2'!L$5:L$857,MATCH($A715,('Atual 2021 1'!$Z$5:$Z$857),0))</f>
        <v>0</v>
      </c>
      <c r="N715" s="50">
        <f>INDEX('Atual 2021 1'!M$5:M$857,MATCH($A715,('Atual 2021 1'!$Z$5:$Z$857),0))</f>
        <v>0</v>
      </c>
      <c r="O715" s="54">
        <f>INDEX('Antigo 2020 2'!M$5:M$857,MATCH($A715,('Atual 2021 1'!$Z$5:$Z$857),0))</f>
        <v>0</v>
      </c>
      <c r="P715" s="50">
        <f>INDEX('Atual 2021 1'!N$5:N$857,MATCH($A715,('Atual 2021 1'!$Z$5:$Z$857),0))</f>
        <v>8</v>
      </c>
      <c r="Q715" s="54">
        <f>INDEX('Antigo 2020 2'!N$5:N$857,MATCH($A715,('Atual 2021 1'!$Z$5:$Z$857),0))</f>
        <v>0</v>
      </c>
      <c r="R715" s="50" t="str">
        <f>INDEX('Atual 2021 1'!O$5:O$857,MATCH($A715,('Atual 2021 1'!$Z$5:$Z$857),0))</f>
        <v>Sim</v>
      </c>
      <c r="S715" s="54" t="str">
        <f>INDEX('Antigo 2020 2'!O$5:O$857,MATCH($A715,('Atual 2021 1'!$Z$5:$Z$857),0))</f>
        <v>Não</v>
      </c>
      <c r="T715" s="53" t="e">
        <f>INDEX('Atual 2021 1'!P$5:P$857,MATCH($A715,('Atual 2021 1'!$Z$5:$Z$857),0))</f>
        <v>#DIV/0!</v>
      </c>
      <c r="U715" s="55">
        <f>INDEX('Antigo 2020 2'!P$5:P$857,MATCH($A715,('Atual 2021 1'!$Z$5:$Z$857),0))</f>
        <v>3.9233949309056286E-4</v>
      </c>
    </row>
    <row r="716" spans="1:21">
      <c r="A716" s="16">
        <v>713</v>
      </c>
      <c r="B716" s="51">
        <f>INDEX('Atual 2021 1'!X$5:X$857,MATCH($A716,('Atual 2021 1'!$Z$5:$Z$857),0))</f>
        <v>0</v>
      </c>
      <c r="C716" s="57" t="str">
        <f>INDEX('Atual 2021 1'!A$5:A$857,MATCH($A716,('Atual 2021 1'!$Z$5:$Z$857),0))</f>
        <v>São Francisco</v>
      </c>
      <c r="D716" s="50">
        <f>INDEX('Atual 2021 1'!H$5:H$857,MATCH($A716,('Atual 2021 1'!$Z$5:$Z$857),0))</f>
        <v>9620</v>
      </c>
      <c r="E716" s="54">
        <f>INDEX('Antigo 2020 2'!H$5:H$857,MATCH($A716,('Atual 2021 1'!$Z$5:$Z$857),0))</f>
        <v>7642</v>
      </c>
      <c r="F716" s="50">
        <f>INDEX('Atual 2021 1'!I$5:I$857,MATCH($A716,('Atual 2021 1'!$Z$5:$Z$857),0))</f>
        <v>1232</v>
      </c>
      <c r="G716" s="54">
        <f>INDEX('Antigo 2020 2'!I$5:I$857,MATCH($A716,('Atual 2021 1'!$Z$5:$Z$857),0))</f>
        <v>4294</v>
      </c>
      <c r="H716" s="50">
        <f>INDEX('Atual 2021 1'!J$5:J$857,MATCH($A716,('Atual 2021 1'!$Z$5:$Z$857),0))</f>
        <v>0</v>
      </c>
      <c r="I716" s="54">
        <f>INDEX('Antigo 2020 2'!J$5:J$857,MATCH($A716,('Atual 2021 1'!$Z$5:$Z$857),0))</f>
        <v>0</v>
      </c>
      <c r="J716" s="50">
        <f>INDEX('Atual 2021 1'!K$5:K$857,MATCH($A716,('Atual 2021 1'!$Z$5:$Z$857),0))</f>
        <v>2</v>
      </c>
      <c r="K716" s="54">
        <f>INDEX('Antigo 2020 2'!K$5:K$857,MATCH($A716,('Atual 2021 1'!$Z$5:$Z$857),0))</f>
        <v>18</v>
      </c>
      <c r="L716" s="50">
        <f>INDEX('Atual 2021 1'!L$5:L$857,MATCH($A716,('Atual 2021 1'!$Z$5:$Z$857),0))</f>
        <v>329</v>
      </c>
      <c r="M716" s="54">
        <f>INDEX('Antigo 2020 2'!L$5:L$857,MATCH($A716,('Atual 2021 1'!$Z$5:$Z$857),0))</f>
        <v>0</v>
      </c>
      <c r="N716" s="50">
        <f>INDEX('Atual 2021 1'!M$5:M$857,MATCH($A716,('Atual 2021 1'!$Z$5:$Z$857),0))</f>
        <v>0</v>
      </c>
      <c r="O716" s="54">
        <f>INDEX('Antigo 2020 2'!M$5:M$857,MATCH($A716,('Atual 2021 1'!$Z$5:$Z$857),0))</f>
        <v>0</v>
      </c>
      <c r="P716" s="50">
        <f>INDEX('Atual 2021 1'!N$5:N$857,MATCH($A716,('Atual 2021 1'!$Z$5:$Z$857),0))</f>
        <v>169</v>
      </c>
      <c r="Q716" s="54">
        <f>INDEX('Antigo 2020 2'!N$5:N$857,MATCH($A716,('Atual 2021 1'!$Z$5:$Z$857),0))</f>
        <v>32</v>
      </c>
      <c r="R716" s="50" t="str">
        <f>INDEX('Atual 2021 1'!O$5:O$857,MATCH($A716,('Atual 2021 1'!$Z$5:$Z$857),0))</f>
        <v>Sim</v>
      </c>
      <c r="S716" s="54" t="str">
        <f>INDEX('Antigo 2020 2'!O$5:O$857,MATCH($A716,('Atual 2021 1'!$Z$5:$Z$857),0))</f>
        <v>Sim</v>
      </c>
      <c r="T716" s="53" t="e">
        <f>INDEX('Atual 2021 1'!P$5:P$857,MATCH($A716,('Atual 2021 1'!$Z$5:$Z$857),0))</f>
        <v>#DIV/0!</v>
      </c>
      <c r="U716" s="55">
        <f>INDEX('Antigo 2020 2'!P$5:P$857,MATCH($A716,('Atual 2021 1'!$Z$5:$Z$857),0))</f>
        <v>5.2887273855609148E-3</v>
      </c>
    </row>
    <row r="717" spans="1:21">
      <c r="A717" s="16">
        <v>714</v>
      </c>
      <c r="B717" s="51">
        <f>INDEX('Atual 2021 1'!X$5:X$857,MATCH($A717,('Atual 2021 1'!$Z$5:$Z$857),0))</f>
        <v>0</v>
      </c>
      <c r="C717" s="57" t="str">
        <f>INDEX('Atual 2021 1'!A$5:A$857,MATCH($A717,('Atual 2021 1'!$Z$5:$Z$857),0))</f>
        <v>São Francisco de Paula</v>
      </c>
      <c r="D717" s="50">
        <f>INDEX('Atual 2021 1'!H$5:H$857,MATCH($A717,('Atual 2021 1'!$Z$5:$Z$857),0))</f>
        <v>898</v>
      </c>
      <c r="E717" s="54">
        <f>INDEX('Antigo 2020 2'!H$5:H$857,MATCH($A717,('Atual 2021 1'!$Z$5:$Z$857),0))</f>
        <v>898</v>
      </c>
      <c r="F717" s="50">
        <f>INDEX('Atual 2021 1'!I$5:I$857,MATCH($A717,('Atual 2021 1'!$Z$5:$Z$857),0))</f>
        <v>126</v>
      </c>
      <c r="G717" s="54">
        <f>INDEX('Antigo 2020 2'!I$5:I$857,MATCH($A717,('Atual 2021 1'!$Z$5:$Z$857),0))</f>
        <v>426</v>
      </c>
      <c r="H717" s="50">
        <f>INDEX('Atual 2021 1'!J$5:J$857,MATCH($A717,('Atual 2021 1'!$Z$5:$Z$857),0))</f>
        <v>0</v>
      </c>
      <c r="I717" s="54">
        <f>INDEX('Antigo 2020 2'!J$5:J$857,MATCH($A717,('Atual 2021 1'!$Z$5:$Z$857),0))</f>
        <v>0</v>
      </c>
      <c r="J717" s="50">
        <f>INDEX('Atual 2021 1'!K$5:K$857,MATCH($A717,('Atual 2021 1'!$Z$5:$Z$857),0))</f>
        <v>0</v>
      </c>
      <c r="K717" s="54">
        <f>INDEX('Antigo 2020 2'!K$5:K$857,MATCH($A717,('Atual 2021 1'!$Z$5:$Z$857),0))</f>
        <v>0</v>
      </c>
      <c r="L717" s="50">
        <f>INDEX('Atual 2021 1'!L$5:L$857,MATCH($A717,('Atual 2021 1'!$Z$5:$Z$857),0))</f>
        <v>0</v>
      </c>
      <c r="M717" s="54">
        <f>INDEX('Antigo 2020 2'!L$5:L$857,MATCH($A717,('Atual 2021 1'!$Z$5:$Z$857),0))</f>
        <v>0</v>
      </c>
      <c r="N717" s="50">
        <f>INDEX('Atual 2021 1'!M$5:M$857,MATCH($A717,('Atual 2021 1'!$Z$5:$Z$857),0))</f>
        <v>0</v>
      </c>
      <c r="O717" s="54">
        <f>INDEX('Antigo 2020 2'!M$5:M$857,MATCH($A717,('Atual 2021 1'!$Z$5:$Z$857),0))</f>
        <v>0</v>
      </c>
      <c r="P717" s="50">
        <f>INDEX('Atual 2021 1'!N$5:N$857,MATCH($A717,('Atual 2021 1'!$Z$5:$Z$857),0))</f>
        <v>0</v>
      </c>
      <c r="Q717" s="54">
        <f>INDEX('Antigo 2020 2'!N$5:N$857,MATCH($A717,('Atual 2021 1'!$Z$5:$Z$857),0))</f>
        <v>3</v>
      </c>
      <c r="R717" s="50" t="str">
        <f>INDEX('Atual 2021 1'!O$5:O$857,MATCH($A717,('Atual 2021 1'!$Z$5:$Z$857),0))</f>
        <v>Não</v>
      </c>
      <c r="S717" s="54" t="str">
        <f>INDEX('Antigo 2020 2'!O$5:O$857,MATCH($A717,('Atual 2021 1'!$Z$5:$Z$857),0))</f>
        <v>Não</v>
      </c>
      <c r="T717" s="53" t="e">
        <f>INDEX('Atual 2021 1'!P$5:P$857,MATCH($A717,('Atual 2021 1'!$Z$5:$Z$857),0))</f>
        <v>#DIV/0!</v>
      </c>
      <c r="U717" s="55">
        <f>INDEX('Antigo 2020 2'!P$5:P$857,MATCH($A717,('Atual 2021 1'!$Z$5:$Z$857),0))</f>
        <v>6.9669371795107182E-4</v>
      </c>
    </row>
    <row r="718" spans="1:21">
      <c r="A718" s="16">
        <v>715</v>
      </c>
      <c r="B718" s="51">
        <f>INDEX('Atual 2021 1'!X$5:X$857,MATCH($A718,('Atual 2021 1'!$Z$5:$Z$857),0))</f>
        <v>0</v>
      </c>
      <c r="C718" s="57" t="str">
        <f>INDEX('Atual 2021 1'!A$5:A$857,MATCH($A718,('Atual 2021 1'!$Z$5:$Z$857),0))</f>
        <v>São Francisco de Sales</v>
      </c>
      <c r="D718" s="50">
        <f>INDEX('Atual 2021 1'!H$5:H$857,MATCH($A718,('Atual 2021 1'!$Z$5:$Z$857),0))</f>
        <v>287</v>
      </c>
      <c r="E718" s="54">
        <f>INDEX('Antigo 2020 2'!H$5:H$857,MATCH($A718,('Atual 2021 1'!$Z$5:$Z$857),0))</f>
        <v>494</v>
      </c>
      <c r="F718" s="50">
        <f>INDEX('Atual 2021 1'!I$5:I$857,MATCH($A718,('Atual 2021 1'!$Z$5:$Z$857),0))</f>
        <v>118</v>
      </c>
      <c r="G718" s="54">
        <f>INDEX('Antigo 2020 2'!I$5:I$857,MATCH($A718,('Atual 2021 1'!$Z$5:$Z$857),0))</f>
        <v>167</v>
      </c>
      <c r="H718" s="50">
        <f>INDEX('Atual 2021 1'!J$5:J$857,MATCH($A718,('Atual 2021 1'!$Z$5:$Z$857),0))</f>
        <v>0</v>
      </c>
      <c r="I718" s="54">
        <f>INDEX('Antigo 2020 2'!J$5:J$857,MATCH($A718,('Atual 2021 1'!$Z$5:$Z$857),0))</f>
        <v>0</v>
      </c>
      <c r="J718" s="50">
        <f>INDEX('Atual 2021 1'!K$5:K$857,MATCH($A718,('Atual 2021 1'!$Z$5:$Z$857),0))</f>
        <v>10</v>
      </c>
      <c r="K718" s="54">
        <f>INDEX('Antigo 2020 2'!K$5:K$857,MATCH($A718,('Atual 2021 1'!$Z$5:$Z$857),0))</f>
        <v>65</v>
      </c>
      <c r="L718" s="50">
        <f>INDEX('Atual 2021 1'!L$5:L$857,MATCH($A718,('Atual 2021 1'!$Z$5:$Z$857),0))</f>
        <v>0</v>
      </c>
      <c r="M718" s="54">
        <f>INDEX('Antigo 2020 2'!L$5:L$857,MATCH($A718,('Atual 2021 1'!$Z$5:$Z$857),0))</f>
        <v>0</v>
      </c>
      <c r="N718" s="50">
        <f>INDEX('Atual 2021 1'!M$5:M$857,MATCH($A718,('Atual 2021 1'!$Z$5:$Z$857),0))</f>
        <v>0</v>
      </c>
      <c r="O718" s="54">
        <f>INDEX('Antigo 2020 2'!M$5:M$857,MATCH($A718,('Atual 2021 1'!$Z$5:$Z$857),0))</f>
        <v>0</v>
      </c>
      <c r="P718" s="50">
        <f>INDEX('Atual 2021 1'!N$5:N$857,MATCH($A718,('Atual 2021 1'!$Z$5:$Z$857),0))</f>
        <v>3</v>
      </c>
      <c r="Q718" s="54">
        <f>INDEX('Antigo 2020 2'!N$5:N$857,MATCH($A718,('Atual 2021 1'!$Z$5:$Z$857),0))</f>
        <v>2</v>
      </c>
      <c r="R718" s="50" t="str">
        <f>INDEX('Atual 2021 1'!O$5:O$857,MATCH($A718,('Atual 2021 1'!$Z$5:$Z$857),0))</f>
        <v>Sim</v>
      </c>
      <c r="S718" s="54" t="str">
        <f>INDEX('Antigo 2020 2'!O$5:O$857,MATCH($A718,('Atual 2021 1'!$Z$5:$Z$857),0))</f>
        <v>Sim</v>
      </c>
      <c r="T718" s="53" t="e">
        <f>INDEX('Atual 2021 1'!P$5:P$857,MATCH($A718,('Atual 2021 1'!$Z$5:$Z$857),0))</f>
        <v>#DIV/0!</v>
      </c>
      <c r="U718" s="55">
        <f>INDEX('Antigo 2020 2'!P$5:P$857,MATCH($A718,('Atual 2021 1'!$Z$5:$Z$857),0))</f>
        <v>1.3984584269800802E-3</v>
      </c>
    </row>
    <row r="719" spans="1:21">
      <c r="A719" s="16">
        <v>716</v>
      </c>
      <c r="B719" s="51">
        <f>INDEX('Atual 2021 1'!X$5:X$857,MATCH($A719,('Atual 2021 1'!$Z$5:$Z$857),0))</f>
        <v>0</v>
      </c>
      <c r="C719" s="57" t="str">
        <f>INDEX('Atual 2021 1'!A$5:A$857,MATCH($A719,('Atual 2021 1'!$Z$5:$Z$857),0))</f>
        <v>São Francisco do Glória</v>
      </c>
      <c r="D719" s="50">
        <f>INDEX('Atual 2021 1'!H$5:H$857,MATCH($A719,('Atual 2021 1'!$Z$5:$Z$857),0))</f>
        <v>1900</v>
      </c>
      <c r="E719" s="54">
        <f>INDEX('Antigo 2020 2'!H$5:H$857,MATCH($A719,('Atual 2021 1'!$Z$5:$Z$857),0))</f>
        <v>1900</v>
      </c>
      <c r="F719" s="50">
        <f>INDEX('Atual 2021 1'!I$5:I$857,MATCH($A719,('Atual 2021 1'!$Z$5:$Z$857),0))</f>
        <v>170</v>
      </c>
      <c r="G719" s="54">
        <f>INDEX('Antigo 2020 2'!I$5:I$857,MATCH($A719,('Atual 2021 1'!$Z$5:$Z$857),0))</f>
        <v>155</v>
      </c>
      <c r="H719" s="50">
        <f>INDEX('Atual 2021 1'!J$5:J$857,MATCH($A719,('Atual 2021 1'!$Z$5:$Z$857),0))</f>
        <v>0</v>
      </c>
      <c r="I719" s="54">
        <f>INDEX('Antigo 2020 2'!J$5:J$857,MATCH($A719,('Atual 2021 1'!$Z$5:$Z$857),0))</f>
        <v>0</v>
      </c>
      <c r="J719" s="50">
        <f>INDEX('Atual 2021 1'!K$5:K$857,MATCH($A719,('Atual 2021 1'!$Z$5:$Z$857),0))</f>
        <v>85</v>
      </c>
      <c r="K719" s="54">
        <f>INDEX('Antigo 2020 2'!K$5:K$857,MATCH($A719,('Atual 2021 1'!$Z$5:$Z$857),0))</f>
        <v>240</v>
      </c>
      <c r="L719" s="50">
        <f>INDEX('Atual 2021 1'!L$5:L$857,MATCH($A719,('Atual 2021 1'!$Z$5:$Z$857),0))</f>
        <v>0</v>
      </c>
      <c r="M719" s="54">
        <f>INDEX('Antigo 2020 2'!L$5:L$857,MATCH($A719,('Atual 2021 1'!$Z$5:$Z$857),0))</f>
        <v>50</v>
      </c>
      <c r="N719" s="50">
        <f>INDEX('Atual 2021 1'!M$5:M$857,MATCH($A719,('Atual 2021 1'!$Z$5:$Z$857),0))</f>
        <v>0</v>
      </c>
      <c r="O719" s="54">
        <f>INDEX('Antigo 2020 2'!M$5:M$857,MATCH($A719,('Atual 2021 1'!$Z$5:$Z$857),0))</f>
        <v>0</v>
      </c>
      <c r="P719" s="50">
        <f>INDEX('Atual 2021 1'!N$5:N$857,MATCH($A719,('Atual 2021 1'!$Z$5:$Z$857),0))</f>
        <v>10</v>
      </c>
      <c r="Q719" s="54">
        <f>INDEX('Antigo 2020 2'!N$5:N$857,MATCH($A719,('Atual 2021 1'!$Z$5:$Z$857),0))</f>
        <v>15</v>
      </c>
      <c r="R719" s="50" t="str">
        <f>INDEX('Atual 2021 1'!O$5:O$857,MATCH($A719,('Atual 2021 1'!$Z$5:$Z$857),0))</f>
        <v>Sim</v>
      </c>
      <c r="S719" s="54" t="str">
        <f>INDEX('Antigo 2020 2'!O$5:O$857,MATCH($A719,('Atual 2021 1'!$Z$5:$Z$857),0))</f>
        <v>Sim</v>
      </c>
      <c r="T719" s="53" t="e">
        <f>INDEX('Atual 2021 1'!P$5:P$857,MATCH($A719,('Atual 2021 1'!$Z$5:$Z$857),0))</f>
        <v>#DIV/0!</v>
      </c>
      <c r="U719" s="55">
        <f>INDEX('Antigo 2020 2'!P$5:P$857,MATCH($A719,('Atual 2021 1'!$Z$5:$Z$857),0))</f>
        <v>9.6523751964141548E-4</v>
      </c>
    </row>
    <row r="720" spans="1:21">
      <c r="A720" s="16">
        <v>717</v>
      </c>
      <c r="B720" s="51">
        <f>INDEX('Atual 2021 1'!X$5:X$857,MATCH($A720,('Atual 2021 1'!$Z$5:$Z$857),0))</f>
        <v>0</v>
      </c>
      <c r="C720" s="57" t="str">
        <f>INDEX('Atual 2021 1'!A$5:A$857,MATCH($A720,('Atual 2021 1'!$Z$5:$Z$857),0))</f>
        <v>São Geraldo</v>
      </c>
      <c r="D720" s="50">
        <f>INDEX('Atual 2021 1'!H$5:H$857,MATCH($A720,('Atual 2021 1'!$Z$5:$Z$857),0))</f>
        <v>928</v>
      </c>
      <c r="E720" s="54">
        <f>INDEX('Antigo 2020 2'!H$5:H$857,MATCH($A720,('Atual 2021 1'!$Z$5:$Z$857),0))</f>
        <v>928</v>
      </c>
      <c r="F720" s="50">
        <f>INDEX('Atual 2021 1'!I$5:I$857,MATCH($A720,('Atual 2021 1'!$Z$5:$Z$857),0))</f>
        <v>106</v>
      </c>
      <c r="G720" s="54">
        <f>INDEX('Antigo 2020 2'!I$5:I$857,MATCH($A720,('Atual 2021 1'!$Z$5:$Z$857),0))</f>
        <v>232</v>
      </c>
      <c r="H720" s="50">
        <f>INDEX('Atual 2021 1'!J$5:J$857,MATCH($A720,('Atual 2021 1'!$Z$5:$Z$857),0))</f>
        <v>0</v>
      </c>
      <c r="I720" s="54">
        <f>INDEX('Antigo 2020 2'!J$5:J$857,MATCH($A720,('Atual 2021 1'!$Z$5:$Z$857),0))</f>
        <v>0</v>
      </c>
      <c r="J720" s="50">
        <f>INDEX('Atual 2021 1'!K$5:K$857,MATCH($A720,('Atual 2021 1'!$Z$5:$Z$857),0))</f>
        <v>17</v>
      </c>
      <c r="K720" s="54">
        <f>INDEX('Antigo 2020 2'!K$5:K$857,MATCH($A720,('Atual 2021 1'!$Z$5:$Z$857),0))</f>
        <v>15</v>
      </c>
      <c r="L720" s="50">
        <f>INDEX('Atual 2021 1'!L$5:L$857,MATCH($A720,('Atual 2021 1'!$Z$5:$Z$857),0))</f>
        <v>0</v>
      </c>
      <c r="M720" s="54">
        <f>INDEX('Antigo 2020 2'!L$5:L$857,MATCH($A720,('Atual 2021 1'!$Z$5:$Z$857),0))</f>
        <v>0</v>
      </c>
      <c r="N720" s="50">
        <f>INDEX('Atual 2021 1'!M$5:M$857,MATCH($A720,('Atual 2021 1'!$Z$5:$Z$857),0))</f>
        <v>0</v>
      </c>
      <c r="O720" s="54">
        <f>INDEX('Antigo 2020 2'!M$5:M$857,MATCH($A720,('Atual 2021 1'!$Z$5:$Z$857),0))</f>
        <v>0</v>
      </c>
      <c r="P720" s="50">
        <f>INDEX('Atual 2021 1'!N$5:N$857,MATCH($A720,('Atual 2021 1'!$Z$5:$Z$857),0))</f>
        <v>30</v>
      </c>
      <c r="Q720" s="54">
        <f>INDEX('Antigo 2020 2'!N$5:N$857,MATCH($A720,('Atual 2021 1'!$Z$5:$Z$857),0))</f>
        <v>10</v>
      </c>
      <c r="R720" s="50" t="str">
        <f>INDEX('Atual 2021 1'!O$5:O$857,MATCH($A720,('Atual 2021 1'!$Z$5:$Z$857),0))</f>
        <v>Não</v>
      </c>
      <c r="S720" s="54" t="str">
        <f>INDEX('Antigo 2020 2'!O$5:O$857,MATCH($A720,('Atual 2021 1'!$Z$5:$Z$857),0))</f>
        <v>Não</v>
      </c>
      <c r="T720" s="53" t="e">
        <f>INDEX('Atual 2021 1'!P$5:P$857,MATCH($A720,('Atual 2021 1'!$Z$5:$Z$857),0))</f>
        <v>#DIV/0!</v>
      </c>
      <c r="U720" s="55">
        <f>INDEX('Antigo 2020 2'!P$5:P$857,MATCH($A720,('Atual 2021 1'!$Z$5:$Z$857),0))</f>
        <v>5.7535853008430782E-4</v>
      </c>
    </row>
    <row r="721" spans="1:21">
      <c r="A721" s="16">
        <v>718</v>
      </c>
      <c r="B721" s="51">
        <f>INDEX('Atual 2021 1'!X$5:X$857,MATCH($A721,('Atual 2021 1'!$Z$5:$Z$857),0))</f>
        <v>0</v>
      </c>
      <c r="C721" s="57" t="str">
        <f>INDEX('Atual 2021 1'!A$5:A$857,MATCH($A721,('Atual 2021 1'!$Z$5:$Z$857),0))</f>
        <v>São Geraldo da Piedade</v>
      </c>
      <c r="D721" s="50">
        <f>INDEX('Atual 2021 1'!H$5:H$857,MATCH($A721,('Atual 2021 1'!$Z$5:$Z$857),0))</f>
        <v>400</v>
      </c>
      <c r="E721" s="54">
        <f>INDEX('Antigo 2020 2'!H$5:H$857,MATCH($A721,('Atual 2021 1'!$Z$5:$Z$857),0))</f>
        <v>400</v>
      </c>
      <c r="F721" s="50">
        <f>INDEX('Atual 2021 1'!I$5:I$857,MATCH($A721,('Atual 2021 1'!$Z$5:$Z$857),0))</f>
        <v>81</v>
      </c>
      <c r="G721" s="54">
        <f>INDEX('Antigo 2020 2'!I$5:I$857,MATCH($A721,('Atual 2021 1'!$Z$5:$Z$857),0))</f>
        <v>296</v>
      </c>
      <c r="H721" s="50">
        <f>INDEX('Atual 2021 1'!J$5:J$857,MATCH($A721,('Atual 2021 1'!$Z$5:$Z$857),0))</f>
        <v>0</v>
      </c>
      <c r="I721" s="54">
        <f>INDEX('Antigo 2020 2'!J$5:J$857,MATCH($A721,('Atual 2021 1'!$Z$5:$Z$857),0))</f>
        <v>0</v>
      </c>
      <c r="J721" s="50">
        <f>INDEX('Atual 2021 1'!K$5:K$857,MATCH($A721,('Atual 2021 1'!$Z$5:$Z$857),0))</f>
        <v>160</v>
      </c>
      <c r="K721" s="54">
        <f>INDEX('Antigo 2020 2'!K$5:K$857,MATCH($A721,('Atual 2021 1'!$Z$5:$Z$857),0))</f>
        <v>0</v>
      </c>
      <c r="L721" s="50">
        <f>INDEX('Atual 2021 1'!L$5:L$857,MATCH($A721,('Atual 2021 1'!$Z$5:$Z$857),0))</f>
        <v>150</v>
      </c>
      <c r="M721" s="54">
        <f>INDEX('Antigo 2020 2'!L$5:L$857,MATCH($A721,('Atual 2021 1'!$Z$5:$Z$857),0))</f>
        <v>0</v>
      </c>
      <c r="N721" s="50">
        <f>INDEX('Atual 2021 1'!M$5:M$857,MATCH($A721,('Atual 2021 1'!$Z$5:$Z$857),0))</f>
        <v>0</v>
      </c>
      <c r="O721" s="54">
        <f>INDEX('Antigo 2020 2'!M$5:M$857,MATCH($A721,('Atual 2021 1'!$Z$5:$Z$857),0))</f>
        <v>0</v>
      </c>
      <c r="P721" s="50">
        <f>INDEX('Atual 2021 1'!N$5:N$857,MATCH($A721,('Atual 2021 1'!$Z$5:$Z$857),0))</f>
        <v>30</v>
      </c>
      <c r="Q721" s="54">
        <f>INDEX('Antigo 2020 2'!N$5:N$857,MATCH($A721,('Atual 2021 1'!$Z$5:$Z$857),0))</f>
        <v>0</v>
      </c>
      <c r="R721" s="50" t="str">
        <f>INDEX('Atual 2021 1'!O$5:O$857,MATCH($A721,('Atual 2021 1'!$Z$5:$Z$857),0))</f>
        <v>Sim</v>
      </c>
      <c r="S721" s="54" t="str">
        <f>INDEX('Antigo 2020 2'!O$5:O$857,MATCH($A721,('Atual 2021 1'!$Z$5:$Z$857),0))</f>
        <v>Não</v>
      </c>
      <c r="T721" s="53" t="e">
        <f>INDEX('Atual 2021 1'!P$5:P$857,MATCH($A721,('Atual 2021 1'!$Z$5:$Z$857),0))</f>
        <v>#DIV/0!</v>
      </c>
      <c r="U721" s="55">
        <f>INDEX('Antigo 2020 2'!P$5:P$857,MATCH($A721,('Atual 2021 1'!$Z$5:$Z$857),0))</f>
        <v>6.905349742733634E-4</v>
      </c>
    </row>
    <row r="722" spans="1:21">
      <c r="A722" s="16">
        <v>719</v>
      </c>
      <c r="B722" s="51">
        <f>INDEX('Atual 2021 1'!X$5:X$857,MATCH($A722,('Atual 2021 1'!$Z$5:$Z$857),0))</f>
        <v>0</v>
      </c>
      <c r="C722" s="57" t="str">
        <f>INDEX('Atual 2021 1'!A$5:A$857,MATCH($A722,('Atual 2021 1'!$Z$5:$Z$857),0))</f>
        <v>São Geraldo do Baixio</v>
      </c>
      <c r="D722" s="50">
        <f>INDEX('Atual 2021 1'!H$5:H$857,MATCH($A722,('Atual 2021 1'!$Z$5:$Z$857),0))</f>
        <v>190</v>
      </c>
      <c r="E722" s="54">
        <f>INDEX('Antigo 2020 2'!H$5:H$857,MATCH($A722,('Atual 2021 1'!$Z$5:$Z$857),0))</f>
        <v>190</v>
      </c>
      <c r="F722" s="50">
        <f>INDEX('Atual 2021 1'!I$5:I$857,MATCH($A722,('Atual 2021 1'!$Z$5:$Z$857),0))</f>
        <v>0</v>
      </c>
      <c r="G722" s="54">
        <f>INDEX('Antigo 2020 2'!I$5:I$857,MATCH($A722,('Atual 2021 1'!$Z$5:$Z$857),0))</f>
        <v>2</v>
      </c>
      <c r="H722" s="50">
        <f>INDEX('Atual 2021 1'!J$5:J$857,MATCH($A722,('Atual 2021 1'!$Z$5:$Z$857),0))</f>
        <v>0</v>
      </c>
      <c r="I722" s="54">
        <f>INDEX('Antigo 2020 2'!J$5:J$857,MATCH($A722,('Atual 2021 1'!$Z$5:$Z$857),0))</f>
        <v>0</v>
      </c>
      <c r="J722" s="50">
        <f>INDEX('Atual 2021 1'!K$5:K$857,MATCH($A722,('Atual 2021 1'!$Z$5:$Z$857),0))</f>
        <v>0</v>
      </c>
      <c r="K722" s="54">
        <f>INDEX('Antigo 2020 2'!K$5:K$857,MATCH($A722,('Atual 2021 1'!$Z$5:$Z$857),0))</f>
        <v>0</v>
      </c>
      <c r="L722" s="50">
        <f>INDEX('Atual 2021 1'!L$5:L$857,MATCH($A722,('Atual 2021 1'!$Z$5:$Z$857),0))</f>
        <v>0</v>
      </c>
      <c r="M722" s="54">
        <f>INDEX('Antigo 2020 2'!L$5:L$857,MATCH($A722,('Atual 2021 1'!$Z$5:$Z$857),0))</f>
        <v>0</v>
      </c>
      <c r="N722" s="50">
        <f>INDEX('Atual 2021 1'!M$5:M$857,MATCH($A722,('Atual 2021 1'!$Z$5:$Z$857),0))</f>
        <v>0</v>
      </c>
      <c r="O722" s="54">
        <f>INDEX('Antigo 2020 2'!M$5:M$857,MATCH($A722,('Atual 2021 1'!$Z$5:$Z$857),0))</f>
        <v>0</v>
      </c>
      <c r="P722" s="50">
        <f>INDEX('Atual 2021 1'!N$5:N$857,MATCH($A722,('Atual 2021 1'!$Z$5:$Z$857),0))</f>
        <v>0</v>
      </c>
      <c r="Q722" s="54">
        <f>INDEX('Antigo 2020 2'!N$5:N$857,MATCH($A722,('Atual 2021 1'!$Z$5:$Z$857),0))</f>
        <v>0</v>
      </c>
      <c r="R722" s="50" t="str">
        <f>INDEX('Atual 2021 1'!O$5:O$857,MATCH($A722,('Atual 2021 1'!$Z$5:$Z$857),0))</f>
        <v>Não</v>
      </c>
      <c r="S722" s="54" t="str">
        <f>INDEX('Antigo 2020 2'!O$5:O$857,MATCH($A722,('Atual 2021 1'!$Z$5:$Z$857),0))</f>
        <v>Não</v>
      </c>
      <c r="T722" s="53" t="e">
        <f>INDEX('Atual 2021 1'!P$5:P$857,MATCH($A722,('Atual 2021 1'!$Z$5:$Z$857),0))</f>
        <v>#DIV/0!</v>
      </c>
      <c r="U722" s="55">
        <f>INDEX('Antigo 2020 2'!P$5:P$857,MATCH($A722,('Atual 2021 1'!$Z$5:$Z$857),0))</f>
        <v>2.8693670571643001E-4</v>
      </c>
    </row>
    <row r="723" spans="1:21">
      <c r="A723" s="16">
        <v>720</v>
      </c>
      <c r="B723" s="51">
        <f>INDEX('Atual 2021 1'!X$5:X$857,MATCH($A723,('Atual 2021 1'!$Z$5:$Z$857),0))</f>
        <v>0</v>
      </c>
      <c r="C723" s="57" t="str">
        <f>INDEX('Atual 2021 1'!A$5:A$857,MATCH($A723,('Atual 2021 1'!$Z$5:$Z$857),0))</f>
        <v>São Gonçalo do Abaeté</v>
      </c>
      <c r="D723" s="50">
        <f>INDEX('Atual 2021 1'!H$5:H$857,MATCH($A723,('Atual 2021 1'!$Z$5:$Z$857),0))</f>
        <v>750</v>
      </c>
      <c r="E723" s="54">
        <f>INDEX('Antigo 2020 2'!H$5:H$857,MATCH($A723,('Atual 2021 1'!$Z$5:$Z$857),0))</f>
        <v>750</v>
      </c>
      <c r="F723" s="50">
        <f>INDEX('Atual 2021 1'!I$5:I$857,MATCH($A723,('Atual 2021 1'!$Z$5:$Z$857),0))</f>
        <v>33</v>
      </c>
      <c r="G723" s="54">
        <f>INDEX('Antigo 2020 2'!I$5:I$857,MATCH($A723,('Atual 2021 1'!$Z$5:$Z$857),0))</f>
        <v>93</v>
      </c>
      <c r="H723" s="50">
        <f>INDEX('Atual 2021 1'!J$5:J$857,MATCH($A723,('Atual 2021 1'!$Z$5:$Z$857),0))</f>
        <v>0</v>
      </c>
      <c r="I723" s="54">
        <f>INDEX('Antigo 2020 2'!J$5:J$857,MATCH($A723,('Atual 2021 1'!$Z$5:$Z$857),0))</f>
        <v>0</v>
      </c>
      <c r="J723" s="50">
        <f>INDEX('Atual 2021 1'!K$5:K$857,MATCH($A723,('Atual 2021 1'!$Z$5:$Z$857),0))</f>
        <v>25</v>
      </c>
      <c r="K723" s="54">
        <f>INDEX('Antigo 2020 2'!K$5:K$857,MATCH($A723,('Atual 2021 1'!$Z$5:$Z$857),0))</f>
        <v>70</v>
      </c>
      <c r="L723" s="50">
        <f>INDEX('Atual 2021 1'!L$5:L$857,MATCH($A723,('Atual 2021 1'!$Z$5:$Z$857),0))</f>
        <v>0</v>
      </c>
      <c r="M723" s="54">
        <f>INDEX('Antigo 2020 2'!L$5:L$857,MATCH($A723,('Atual 2021 1'!$Z$5:$Z$857),0))</f>
        <v>0</v>
      </c>
      <c r="N723" s="50">
        <f>INDEX('Atual 2021 1'!M$5:M$857,MATCH($A723,('Atual 2021 1'!$Z$5:$Z$857),0))</f>
        <v>0</v>
      </c>
      <c r="O723" s="54">
        <f>INDEX('Antigo 2020 2'!M$5:M$857,MATCH($A723,('Atual 2021 1'!$Z$5:$Z$857),0))</f>
        <v>0</v>
      </c>
      <c r="P723" s="50">
        <f>INDEX('Atual 2021 1'!N$5:N$857,MATCH($A723,('Atual 2021 1'!$Z$5:$Z$857),0))</f>
        <v>10</v>
      </c>
      <c r="Q723" s="54">
        <f>INDEX('Antigo 2020 2'!N$5:N$857,MATCH($A723,('Atual 2021 1'!$Z$5:$Z$857),0))</f>
        <v>15</v>
      </c>
      <c r="R723" s="50" t="str">
        <f>INDEX('Atual 2021 1'!O$5:O$857,MATCH($A723,('Atual 2021 1'!$Z$5:$Z$857),0))</f>
        <v>Sim</v>
      </c>
      <c r="S723" s="54" t="str">
        <f>INDEX('Antigo 2020 2'!O$5:O$857,MATCH($A723,('Atual 2021 1'!$Z$5:$Z$857),0))</f>
        <v>Sim</v>
      </c>
      <c r="T723" s="53" t="e">
        <f>INDEX('Atual 2021 1'!P$5:P$857,MATCH($A723,('Atual 2021 1'!$Z$5:$Z$857),0))</f>
        <v>#DIV/0!</v>
      </c>
      <c r="U723" s="55">
        <f>INDEX('Antigo 2020 2'!P$5:P$857,MATCH($A723,('Atual 2021 1'!$Z$5:$Z$857),0))</f>
        <v>1.4771066802108329E-3</v>
      </c>
    </row>
    <row r="724" spans="1:21">
      <c r="A724" s="16">
        <v>721</v>
      </c>
      <c r="B724" s="51">
        <f>INDEX('Atual 2021 1'!X$5:X$857,MATCH($A724,('Atual 2021 1'!$Z$5:$Z$857),0))</f>
        <v>0</v>
      </c>
      <c r="C724" s="57" t="str">
        <f>INDEX('Atual 2021 1'!A$5:A$857,MATCH($A724,('Atual 2021 1'!$Z$5:$Z$857),0))</f>
        <v>São Gonçalo do Pará</v>
      </c>
      <c r="D724" s="50">
        <f>INDEX('Atual 2021 1'!H$5:H$857,MATCH($A724,('Atual 2021 1'!$Z$5:$Z$857),0))</f>
        <v>450</v>
      </c>
      <c r="E724" s="54">
        <f>INDEX('Antigo 2020 2'!H$5:H$857,MATCH($A724,('Atual 2021 1'!$Z$5:$Z$857),0))</f>
        <v>500</v>
      </c>
      <c r="F724" s="50">
        <f>INDEX('Atual 2021 1'!I$5:I$857,MATCH($A724,('Atual 2021 1'!$Z$5:$Z$857),0))</f>
        <v>0</v>
      </c>
      <c r="G724" s="54" t="str">
        <f>INDEX('Antigo 2020 2'!I$5:I$857,MATCH($A724,('Atual 2021 1'!$Z$5:$Z$857),0))</f>
        <v/>
      </c>
      <c r="H724" s="50">
        <f>INDEX('Atual 2021 1'!J$5:J$857,MATCH($A724,('Atual 2021 1'!$Z$5:$Z$857),0))</f>
        <v>0</v>
      </c>
      <c r="I724" s="54">
        <f>INDEX('Antigo 2020 2'!J$5:J$857,MATCH($A724,('Atual 2021 1'!$Z$5:$Z$857),0))</f>
        <v>0</v>
      </c>
      <c r="J724" s="50">
        <f>INDEX('Atual 2021 1'!K$5:K$857,MATCH($A724,('Atual 2021 1'!$Z$5:$Z$857),0))</f>
        <v>0</v>
      </c>
      <c r="K724" s="54">
        <f>INDEX('Antigo 2020 2'!K$5:K$857,MATCH($A724,('Atual 2021 1'!$Z$5:$Z$857),0))</f>
        <v>0</v>
      </c>
      <c r="L724" s="50">
        <f>INDEX('Atual 2021 1'!L$5:L$857,MATCH($A724,('Atual 2021 1'!$Z$5:$Z$857),0))</f>
        <v>0</v>
      </c>
      <c r="M724" s="54">
        <f>INDEX('Antigo 2020 2'!L$5:L$857,MATCH($A724,('Atual 2021 1'!$Z$5:$Z$857),0))</f>
        <v>0</v>
      </c>
      <c r="N724" s="50">
        <f>INDEX('Atual 2021 1'!M$5:M$857,MATCH($A724,('Atual 2021 1'!$Z$5:$Z$857),0))</f>
        <v>0</v>
      </c>
      <c r="O724" s="54">
        <f>INDEX('Antigo 2020 2'!M$5:M$857,MATCH($A724,('Atual 2021 1'!$Z$5:$Z$857),0))</f>
        <v>0</v>
      </c>
      <c r="P724" s="50">
        <f>INDEX('Atual 2021 1'!N$5:N$857,MATCH($A724,('Atual 2021 1'!$Z$5:$Z$857),0))</f>
        <v>0</v>
      </c>
      <c r="Q724" s="54">
        <f>INDEX('Antigo 2020 2'!N$5:N$857,MATCH($A724,('Atual 2021 1'!$Z$5:$Z$857),0))</f>
        <v>0</v>
      </c>
      <c r="R724" s="50" t="str">
        <f>INDEX('Atual 2021 1'!O$5:O$857,MATCH($A724,('Atual 2021 1'!$Z$5:$Z$857),0))</f>
        <v>Não</v>
      </c>
      <c r="S724" s="54" t="str">
        <f>INDEX('Antigo 2020 2'!O$5:O$857,MATCH($A724,('Atual 2021 1'!$Z$5:$Z$857),0))</f>
        <v>Não</v>
      </c>
      <c r="T724" s="53" t="e">
        <f>INDEX('Atual 2021 1'!P$5:P$857,MATCH($A724,('Atual 2021 1'!$Z$5:$Z$857),0))</f>
        <v>#DIV/0!</v>
      </c>
      <c r="U724" s="55">
        <f>INDEX('Antigo 2020 2'!P$5:P$857,MATCH($A724,('Atual 2021 1'!$Z$5:$Z$857),0))</f>
        <v>3.2494433733126993E-4</v>
      </c>
    </row>
    <row r="725" spans="1:21">
      <c r="A725" s="16">
        <v>722</v>
      </c>
      <c r="B725" s="51">
        <f>INDEX('Atual 2021 1'!X$5:X$857,MATCH($A725,('Atual 2021 1'!$Z$5:$Z$857),0))</f>
        <v>0</v>
      </c>
      <c r="C725" s="57" t="str">
        <f>INDEX('Atual 2021 1'!A$5:A$857,MATCH($A725,('Atual 2021 1'!$Z$5:$Z$857),0))</f>
        <v>São Gonçalo do Rio Abaixo</v>
      </c>
      <c r="D725" s="50">
        <f>INDEX('Atual 2021 1'!H$5:H$857,MATCH($A725,('Atual 2021 1'!$Z$5:$Z$857),0))</f>
        <v>1100</v>
      </c>
      <c r="E725" s="54">
        <f>INDEX('Antigo 2020 2'!H$5:H$857,MATCH($A725,('Atual 2021 1'!$Z$5:$Z$857),0))</f>
        <v>1100</v>
      </c>
      <c r="F725" s="50">
        <f>INDEX('Atual 2021 1'!I$5:I$857,MATCH($A725,('Atual 2021 1'!$Z$5:$Z$857),0))</f>
        <v>105</v>
      </c>
      <c r="G725" s="54">
        <f>INDEX('Antigo 2020 2'!I$5:I$857,MATCH($A725,('Atual 2021 1'!$Z$5:$Z$857),0))</f>
        <v>222</v>
      </c>
      <c r="H725" s="50">
        <f>INDEX('Atual 2021 1'!J$5:J$857,MATCH($A725,('Atual 2021 1'!$Z$5:$Z$857),0))</f>
        <v>0</v>
      </c>
      <c r="I725" s="54">
        <f>INDEX('Antigo 2020 2'!J$5:J$857,MATCH($A725,('Atual 2021 1'!$Z$5:$Z$857),0))</f>
        <v>0</v>
      </c>
      <c r="J725" s="50">
        <f>INDEX('Atual 2021 1'!K$5:K$857,MATCH($A725,('Atual 2021 1'!$Z$5:$Z$857),0))</f>
        <v>133</v>
      </c>
      <c r="K725" s="54">
        <f>INDEX('Antigo 2020 2'!K$5:K$857,MATCH($A725,('Atual 2021 1'!$Z$5:$Z$857),0))</f>
        <v>820</v>
      </c>
      <c r="L725" s="50">
        <f>INDEX('Atual 2021 1'!L$5:L$857,MATCH($A725,('Atual 2021 1'!$Z$5:$Z$857),0))</f>
        <v>0</v>
      </c>
      <c r="M725" s="54">
        <f>INDEX('Antigo 2020 2'!L$5:L$857,MATCH($A725,('Atual 2021 1'!$Z$5:$Z$857),0))</f>
        <v>850</v>
      </c>
      <c r="N725" s="50">
        <f>INDEX('Atual 2021 1'!M$5:M$857,MATCH($A725,('Atual 2021 1'!$Z$5:$Z$857),0))</f>
        <v>0</v>
      </c>
      <c r="O725" s="54">
        <f>INDEX('Antigo 2020 2'!M$5:M$857,MATCH($A725,('Atual 2021 1'!$Z$5:$Z$857),0))</f>
        <v>820</v>
      </c>
      <c r="P725" s="50">
        <f>INDEX('Atual 2021 1'!N$5:N$857,MATCH($A725,('Atual 2021 1'!$Z$5:$Z$857),0))</f>
        <v>23</v>
      </c>
      <c r="Q725" s="54">
        <f>INDEX('Antigo 2020 2'!N$5:N$857,MATCH($A725,('Atual 2021 1'!$Z$5:$Z$857),0))</f>
        <v>48</v>
      </c>
      <c r="R725" s="50" t="str">
        <f>INDEX('Atual 2021 1'!O$5:O$857,MATCH($A725,('Atual 2021 1'!$Z$5:$Z$857),0))</f>
        <v>Não</v>
      </c>
      <c r="S725" s="54" t="str">
        <f>INDEX('Antigo 2020 2'!O$5:O$857,MATCH($A725,('Atual 2021 1'!$Z$5:$Z$857),0))</f>
        <v>Não</v>
      </c>
      <c r="T725" s="53" t="e">
        <f>INDEX('Atual 2021 1'!P$5:P$857,MATCH($A725,('Atual 2021 1'!$Z$5:$Z$857),0))</f>
        <v>#DIV/0!</v>
      </c>
      <c r="U725" s="55">
        <f>INDEX('Antigo 2020 2'!P$5:P$857,MATCH($A725,('Atual 2021 1'!$Z$5:$Z$857),0))</f>
        <v>3.3245912227556421E-3</v>
      </c>
    </row>
    <row r="726" spans="1:21">
      <c r="A726" s="16">
        <v>723</v>
      </c>
      <c r="B726" s="51">
        <f>INDEX('Atual 2021 1'!X$5:X$857,MATCH($A726,('Atual 2021 1'!$Z$5:$Z$857),0))</f>
        <v>0</v>
      </c>
      <c r="C726" s="57" t="str">
        <f>INDEX('Atual 2021 1'!A$5:A$857,MATCH($A726,('Atual 2021 1'!$Z$5:$Z$857),0))</f>
        <v>São Gonçalo do Rio Preto</v>
      </c>
      <c r="D726" s="50">
        <f>INDEX('Atual 2021 1'!H$5:H$857,MATCH($A726,('Atual 2021 1'!$Z$5:$Z$857),0))</f>
        <v>880</v>
      </c>
      <c r="E726" s="54">
        <f>INDEX('Antigo 2020 2'!H$5:H$857,MATCH($A726,('Atual 2021 1'!$Z$5:$Z$857),0))</f>
        <v>883</v>
      </c>
      <c r="F726" s="50">
        <f>INDEX('Atual 2021 1'!I$5:I$857,MATCH($A726,('Atual 2021 1'!$Z$5:$Z$857),0))</f>
        <v>113</v>
      </c>
      <c r="G726" s="54">
        <f>INDEX('Antigo 2020 2'!I$5:I$857,MATCH($A726,('Atual 2021 1'!$Z$5:$Z$857),0))</f>
        <v>358</v>
      </c>
      <c r="H726" s="50">
        <f>INDEX('Atual 2021 1'!J$5:J$857,MATCH($A726,('Atual 2021 1'!$Z$5:$Z$857),0))</f>
        <v>0</v>
      </c>
      <c r="I726" s="54">
        <f>INDEX('Antigo 2020 2'!J$5:J$857,MATCH($A726,('Atual 2021 1'!$Z$5:$Z$857),0))</f>
        <v>0</v>
      </c>
      <c r="J726" s="50">
        <f>INDEX('Atual 2021 1'!K$5:K$857,MATCH($A726,('Atual 2021 1'!$Z$5:$Z$857),0))</f>
        <v>43</v>
      </c>
      <c r="K726" s="54">
        <f>INDEX('Antigo 2020 2'!K$5:K$857,MATCH($A726,('Atual 2021 1'!$Z$5:$Z$857),0))</f>
        <v>87</v>
      </c>
      <c r="L726" s="50">
        <f>INDEX('Atual 2021 1'!L$5:L$857,MATCH($A726,('Atual 2021 1'!$Z$5:$Z$857),0))</f>
        <v>0</v>
      </c>
      <c r="M726" s="54">
        <f>INDEX('Antigo 2020 2'!L$5:L$857,MATCH($A726,('Atual 2021 1'!$Z$5:$Z$857),0))</f>
        <v>50</v>
      </c>
      <c r="N726" s="50">
        <f>INDEX('Atual 2021 1'!M$5:M$857,MATCH($A726,('Atual 2021 1'!$Z$5:$Z$857),0))</f>
        <v>0</v>
      </c>
      <c r="O726" s="54">
        <f>INDEX('Antigo 2020 2'!M$5:M$857,MATCH($A726,('Atual 2021 1'!$Z$5:$Z$857),0))</f>
        <v>0</v>
      </c>
      <c r="P726" s="50">
        <f>INDEX('Atual 2021 1'!N$5:N$857,MATCH($A726,('Atual 2021 1'!$Z$5:$Z$857),0))</f>
        <v>59</v>
      </c>
      <c r="Q726" s="54">
        <f>INDEX('Antigo 2020 2'!N$5:N$857,MATCH($A726,('Atual 2021 1'!$Z$5:$Z$857),0))</f>
        <v>41</v>
      </c>
      <c r="R726" s="50" t="str">
        <f>INDEX('Atual 2021 1'!O$5:O$857,MATCH($A726,('Atual 2021 1'!$Z$5:$Z$857),0))</f>
        <v>Sim</v>
      </c>
      <c r="S726" s="54" t="str">
        <f>INDEX('Antigo 2020 2'!O$5:O$857,MATCH($A726,('Atual 2021 1'!$Z$5:$Z$857),0))</f>
        <v>Sim</v>
      </c>
      <c r="T726" s="53" t="e">
        <f>INDEX('Atual 2021 1'!P$5:P$857,MATCH($A726,('Atual 2021 1'!$Z$5:$Z$857),0))</f>
        <v>#DIV/0!</v>
      </c>
      <c r="U726" s="55">
        <f>INDEX('Antigo 2020 2'!P$5:P$857,MATCH($A726,('Atual 2021 1'!$Z$5:$Z$857),0))</f>
        <v>6.4896755028157342E-4</v>
      </c>
    </row>
    <row r="727" spans="1:21">
      <c r="A727" s="16">
        <v>724</v>
      </c>
      <c r="B727" s="51">
        <f>INDEX('Atual 2021 1'!X$5:X$857,MATCH($A727,('Atual 2021 1'!$Z$5:$Z$857),0))</f>
        <v>0</v>
      </c>
      <c r="C727" s="57" t="str">
        <f>INDEX('Atual 2021 1'!A$5:A$857,MATCH($A727,('Atual 2021 1'!$Z$5:$Z$857),0))</f>
        <v>São Gonçalo do Sapucaí</v>
      </c>
      <c r="D727" s="50">
        <f>INDEX('Atual 2021 1'!H$5:H$857,MATCH($A727,('Atual 2021 1'!$Z$5:$Z$857),0))</f>
        <v>300</v>
      </c>
      <c r="E727" s="54">
        <f>INDEX('Antigo 2020 2'!H$5:H$857,MATCH($A727,('Atual 2021 1'!$Z$5:$Z$857),0))</f>
        <v>300</v>
      </c>
      <c r="F727" s="50">
        <f>INDEX('Atual 2021 1'!I$5:I$857,MATCH($A727,('Atual 2021 1'!$Z$5:$Z$857),0))</f>
        <v>104</v>
      </c>
      <c r="G727" s="54">
        <f>INDEX('Antigo 2020 2'!I$5:I$857,MATCH($A727,('Atual 2021 1'!$Z$5:$Z$857),0))</f>
        <v>222</v>
      </c>
      <c r="H727" s="50">
        <f>INDEX('Atual 2021 1'!J$5:J$857,MATCH($A727,('Atual 2021 1'!$Z$5:$Z$857),0))</f>
        <v>0</v>
      </c>
      <c r="I727" s="54">
        <f>INDEX('Antigo 2020 2'!J$5:J$857,MATCH($A727,('Atual 2021 1'!$Z$5:$Z$857),0))</f>
        <v>0</v>
      </c>
      <c r="J727" s="50">
        <f>INDEX('Atual 2021 1'!K$5:K$857,MATCH($A727,('Atual 2021 1'!$Z$5:$Z$857),0))</f>
        <v>3</v>
      </c>
      <c r="K727" s="54">
        <f>INDEX('Antigo 2020 2'!K$5:K$857,MATCH($A727,('Atual 2021 1'!$Z$5:$Z$857),0))</f>
        <v>10</v>
      </c>
      <c r="L727" s="50">
        <f>INDEX('Atual 2021 1'!L$5:L$857,MATCH($A727,('Atual 2021 1'!$Z$5:$Z$857),0))</f>
        <v>0</v>
      </c>
      <c r="M727" s="54">
        <f>INDEX('Antigo 2020 2'!L$5:L$857,MATCH($A727,('Atual 2021 1'!$Z$5:$Z$857),0))</f>
        <v>0</v>
      </c>
      <c r="N727" s="50">
        <f>INDEX('Atual 2021 1'!M$5:M$857,MATCH($A727,('Atual 2021 1'!$Z$5:$Z$857),0))</f>
        <v>0</v>
      </c>
      <c r="O727" s="54">
        <f>INDEX('Antigo 2020 2'!M$5:M$857,MATCH($A727,('Atual 2021 1'!$Z$5:$Z$857),0))</f>
        <v>0</v>
      </c>
      <c r="P727" s="50">
        <f>INDEX('Atual 2021 1'!N$5:N$857,MATCH($A727,('Atual 2021 1'!$Z$5:$Z$857),0))</f>
        <v>5</v>
      </c>
      <c r="Q727" s="54">
        <f>INDEX('Antigo 2020 2'!N$5:N$857,MATCH($A727,('Atual 2021 1'!$Z$5:$Z$857),0))</f>
        <v>10</v>
      </c>
      <c r="R727" s="50" t="str">
        <f>INDEX('Atual 2021 1'!O$5:O$857,MATCH($A727,('Atual 2021 1'!$Z$5:$Z$857),0))</f>
        <v>Não</v>
      </c>
      <c r="S727" s="54" t="str">
        <f>INDEX('Antigo 2020 2'!O$5:O$857,MATCH($A727,('Atual 2021 1'!$Z$5:$Z$857),0))</f>
        <v>Não</v>
      </c>
      <c r="T727" s="53" t="e">
        <f>INDEX('Atual 2021 1'!P$5:P$857,MATCH($A727,('Atual 2021 1'!$Z$5:$Z$857),0))</f>
        <v>#DIV/0!</v>
      </c>
      <c r="U727" s="55">
        <f>INDEX('Antigo 2020 2'!P$5:P$857,MATCH($A727,('Atual 2021 1'!$Z$5:$Z$857),0))</f>
        <v>6.4959971443217255E-4</v>
      </c>
    </row>
    <row r="728" spans="1:21">
      <c r="A728" s="16">
        <v>725</v>
      </c>
      <c r="B728" s="51">
        <f>INDEX('Atual 2021 1'!X$5:X$857,MATCH($A728,('Atual 2021 1'!$Z$5:$Z$857),0))</f>
        <v>0</v>
      </c>
      <c r="C728" s="57" t="str">
        <f>INDEX('Atual 2021 1'!A$5:A$857,MATCH($A728,('Atual 2021 1'!$Z$5:$Z$857),0))</f>
        <v>São Gotardo</v>
      </c>
      <c r="D728" s="50">
        <f>INDEX('Atual 2021 1'!H$5:H$857,MATCH($A728,('Atual 2021 1'!$Z$5:$Z$857),0))</f>
        <v>700</v>
      </c>
      <c r="E728" s="54">
        <f>INDEX('Antigo 2020 2'!H$5:H$857,MATCH($A728,('Atual 2021 1'!$Z$5:$Z$857),0))</f>
        <v>751</v>
      </c>
      <c r="F728" s="50">
        <f>INDEX('Atual 2021 1'!I$5:I$857,MATCH($A728,('Atual 2021 1'!$Z$5:$Z$857),0))</f>
        <v>327</v>
      </c>
      <c r="G728" s="54">
        <f>INDEX('Antigo 2020 2'!I$5:I$857,MATCH($A728,('Atual 2021 1'!$Z$5:$Z$857),0))</f>
        <v>624</v>
      </c>
      <c r="H728" s="50">
        <f>INDEX('Atual 2021 1'!J$5:J$857,MATCH($A728,('Atual 2021 1'!$Z$5:$Z$857),0))</f>
        <v>0</v>
      </c>
      <c r="I728" s="54">
        <f>INDEX('Antigo 2020 2'!J$5:J$857,MATCH($A728,('Atual 2021 1'!$Z$5:$Z$857),0))</f>
        <v>0</v>
      </c>
      <c r="J728" s="50">
        <f>INDEX('Atual 2021 1'!K$5:K$857,MATCH($A728,('Atual 2021 1'!$Z$5:$Z$857),0))</f>
        <v>30</v>
      </c>
      <c r="K728" s="54">
        <f>INDEX('Antigo 2020 2'!K$5:K$857,MATCH($A728,('Atual 2021 1'!$Z$5:$Z$857),0))</f>
        <v>30</v>
      </c>
      <c r="L728" s="50">
        <f>INDEX('Atual 2021 1'!L$5:L$857,MATCH($A728,('Atual 2021 1'!$Z$5:$Z$857),0))</f>
        <v>8</v>
      </c>
      <c r="M728" s="54">
        <f>INDEX('Antigo 2020 2'!L$5:L$857,MATCH($A728,('Atual 2021 1'!$Z$5:$Z$857),0))</f>
        <v>0</v>
      </c>
      <c r="N728" s="50">
        <f>INDEX('Atual 2021 1'!M$5:M$857,MATCH($A728,('Atual 2021 1'!$Z$5:$Z$857),0))</f>
        <v>0</v>
      </c>
      <c r="O728" s="54">
        <f>INDEX('Antigo 2020 2'!M$5:M$857,MATCH($A728,('Atual 2021 1'!$Z$5:$Z$857),0))</f>
        <v>0</v>
      </c>
      <c r="P728" s="50">
        <f>INDEX('Atual 2021 1'!N$5:N$857,MATCH($A728,('Atual 2021 1'!$Z$5:$Z$857),0))</f>
        <v>32</v>
      </c>
      <c r="Q728" s="54">
        <f>INDEX('Antigo 2020 2'!N$5:N$857,MATCH($A728,('Atual 2021 1'!$Z$5:$Z$857),0))</f>
        <v>21</v>
      </c>
      <c r="R728" s="50" t="str">
        <f>INDEX('Atual 2021 1'!O$5:O$857,MATCH($A728,('Atual 2021 1'!$Z$5:$Z$857),0))</f>
        <v>Sim</v>
      </c>
      <c r="S728" s="54" t="str">
        <f>INDEX('Antigo 2020 2'!O$5:O$857,MATCH($A728,('Atual 2021 1'!$Z$5:$Z$857),0))</f>
        <v>Não</v>
      </c>
      <c r="T728" s="53" t="e">
        <f>INDEX('Atual 2021 1'!P$5:P$857,MATCH($A728,('Atual 2021 1'!$Z$5:$Z$857),0))</f>
        <v>#DIV/0!</v>
      </c>
      <c r="U728" s="55">
        <f>INDEX('Antigo 2020 2'!P$5:P$857,MATCH($A728,('Atual 2021 1'!$Z$5:$Z$857),0))</f>
        <v>1.3819351536663871E-3</v>
      </c>
    </row>
    <row r="729" spans="1:21">
      <c r="A729" s="16">
        <v>726</v>
      </c>
      <c r="B729" s="51">
        <f>INDEX('Atual 2021 1'!X$5:X$857,MATCH($A729,('Atual 2021 1'!$Z$5:$Z$857),0))</f>
        <v>0</v>
      </c>
      <c r="C729" s="57" t="str">
        <f>INDEX('Atual 2021 1'!A$5:A$857,MATCH($A729,('Atual 2021 1'!$Z$5:$Z$857),0))</f>
        <v>São João Batista do Glória</v>
      </c>
      <c r="D729" s="50">
        <f>INDEX('Atual 2021 1'!H$5:H$857,MATCH($A729,('Atual 2021 1'!$Z$5:$Z$857),0))</f>
        <v>240</v>
      </c>
      <c r="E729" s="54">
        <f>INDEX('Antigo 2020 2'!H$5:H$857,MATCH($A729,('Atual 2021 1'!$Z$5:$Z$857),0))</f>
        <v>240</v>
      </c>
      <c r="F729" s="50">
        <f>INDEX('Atual 2021 1'!I$5:I$857,MATCH($A729,('Atual 2021 1'!$Z$5:$Z$857),0))</f>
        <v>105</v>
      </c>
      <c r="G729" s="54">
        <f>INDEX('Antigo 2020 2'!I$5:I$857,MATCH($A729,('Atual 2021 1'!$Z$5:$Z$857),0))</f>
        <v>218</v>
      </c>
      <c r="H729" s="50">
        <f>INDEX('Atual 2021 1'!J$5:J$857,MATCH($A729,('Atual 2021 1'!$Z$5:$Z$857),0))</f>
        <v>0</v>
      </c>
      <c r="I729" s="54">
        <f>INDEX('Antigo 2020 2'!J$5:J$857,MATCH($A729,('Atual 2021 1'!$Z$5:$Z$857),0))</f>
        <v>0</v>
      </c>
      <c r="J729" s="50">
        <f>INDEX('Atual 2021 1'!K$5:K$857,MATCH($A729,('Atual 2021 1'!$Z$5:$Z$857),0))</f>
        <v>30</v>
      </c>
      <c r="K729" s="54">
        <f>INDEX('Antigo 2020 2'!K$5:K$857,MATCH($A729,('Atual 2021 1'!$Z$5:$Z$857),0))</f>
        <v>60</v>
      </c>
      <c r="L729" s="50">
        <f>INDEX('Atual 2021 1'!L$5:L$857,MATCH($A729,('Atual 2021 1'!$Z$5:$Z$857),0))</f>
        <v>0</v>
      </c>
      <c r="M729" s="54">
        <f>INDEX('Antigo 2020 2'!L$5:L$857,MATCH($A729,('Atual 2021 1'!$Z$5:$Z$857),0))</f>
        <v>0</v>
      </c>
      <c r="N729" s="50">
        <f>INDEX('Atual 2021 1'!M$5:M$857,MATCH($A729,('Atual 2021 1'!$Z$5:$Z$857),0))</f>
        <v>0</v>
      </c>
      <c r="O729" s="54">
        <f>INDEX('Antigo 2020 2'!M$5:M$857,MATCH($A729,('Atual 2021 1'!$Z$5:$Z$857),0))</f>
        <v>0</v>
      </c>
      <c r="P729" s="50">
        <f>INDEX('Atual 2021 1'!N$5:N$857,MATCH($A729,('Atual 2021 1'!$Z$5:$Z$857),0))</f>
        <v>2</v>
      </c>
      <c r="Q729" s="54">
        <f>INDEX('Antigo 2020 2'!N$5:N$857,MATCH($A729,('Atual 2021 1'!$Z$5:$Z$857),0))</f>
        <v>5</v>
      </c>
      <c r="R729" s="50" t="str">
        <f>INDEX('Atual 2021 1'!O$5:O$857,MATCH($A729,('Atual 2021 1'!$Z$5:$Z$857),0))</f>
        <v>Não</v>
      </c>
      <c r="S729" s="54" t="str">
        <f>INDEX('Antigo 2020 2'!O$5:O$857,MATCH($A729,('Atual 2021 1'!$Z$5:$Z$857),0))</f>
        <v>Não</v>
      </c>
      <c r="T729" s="53" t="e">
        <f>INDEX('Atual 2021 1'!P$5:P$857,MATCH($A729,('Atual 2021 1'!$Z$5:$Z$857),0))</f>
        <v>#DIV/0!</v>
      </c>
      <c r="U729" s="55">
        <f>INDEX('Antigo 2020 2'!P$5:P$857,MATCH($A729,('Atual 2021 1'!$Z$5:$Z$857),0))</f>
        <v>4.2523068693566359E-4</v>
      </c>
    </row>
    <row r="730" spans="1:21">
      <c r="A730" s="16">
        <v>727</v>
      </c>
      <c r="B730" s="51">
        <f>INDEX('Atual 2021 1'!X$5:X$857,MATCH($A730,('Atual 2021 1'!$Z$5:$Z$857),0))</f>
        <v>0</v>
      </c>
      <c r="C730" s="57" t="str">
        <f>INDEX('Atual 2021 1'!A$5:A$857,MATCH($A730,('Atual 2021 1'!$Z$5:$Z$857),0))</f>
        <v>São João da Lagoa</v>
      </c>
      <c r="D730" s="50">
        <f>INDEX('Atual 2021 1'!H$5:H$857,MATCH($A730,('Atual 2021 1'!$Z$5:$Z$857),0))</f>
        <v>1836</v>
      </c>
      <c r="E730" s="54">
        <f>INDEX('Antigo 2020 2'!H$5:H$857,MATCH($A730,('Atual 2021 1'!$Z$5:$Z$857),0))</f>
        <v>1836</v>
      </c>
      <c r="F730" s="50">
        <f>INDEX('Atual 2021 1'!I$5:I$857,MATCH($A730,('Atual 2021 1'!$Z$5:$Z$857),0))</f>
        <v>455</v>
      </c>
      <c r="G730" s="54">
        <f>INDEX('Antigo 2020 2'!I$5:I$857,MATCH($A730,('Atual 2021 1'!$Z$5:$Z$857),0))</f>
        <v>763</v>
      </c>
      <c r="H730" s="50">
        <f>INDEX('Atual 2021 1'!J$5:J$857,MATCH($A730,('Atual 2021 1'!$Z$5:$Z$857),0))</f>
        <v>0</v>
      </c>
      <c r="I730" s="54">
        <f>INDEX('Antigo 2020 2'!J$5:J$857,MATCH($A730,('Atual 2021 1'!$Z$5:$Z$857),0))</f>
        <v>0</v>
      </c>
      <c r="J730" s="50">
        <f>INDEX('Atual 2021 1'!K$5:K$857,MATCH($A730,('Atual 2021 1'!$Z$5:$Z$857),0))</f>
        <v>550</v>
      </c>
      <c r="K730" s="54">
        <f>INDEX('Antigo 2020 2'!K$5:K$857,MATCH($A730,('Atual 2021 1'!$Z$5:$Z$857),0))</f>
        <v>386</v>
      </c>
      <c r="L730" s="50">
        <f>INDEX('Atual 2021 1'!L$5:L$857,MATCH($A730,('Atual 2021 1'!$Z$5:$Z$857),0))</f>
        <v>95</v>
      </c>
      <c r="M730" s="54">
        <f>INDEX('Antigo 2020 2'!L$5:L$857,MATCH($A730,('Atual 2021 1'!$Z$5:$Z$857),0))</f>
        <v>32</v>
      </c>
      <c r="N730" s="50">
        <f>INDEX('Atual 2021 1'!M$5:M$857,MATCH($A730,('Atual 2021 1'!$Z$5:$Z$857),0))</f>
        <v>25</v>
      </c>
      <c r="O730" s="54">
        <f>INDEX('Antigo 2020 2'!M$5:M$857,MATCH($A730,('Atual 2021 1'!$Z$5:$Z$857),0))</f>
        <v>0</v>
      </c>
      <c r="P730" s="50">
        <f>INDEX('Atual 2021 1'!N$5:N$857,MATCH($A730,('Atual 2021 1'!$Z$5:$Z$857),0))</f>
        <v>35</v>
      </c>
      <c r="Q730" s="54">
        <f>INDEX('Antigo 2020 2'!N$5:N$857,MATCH($A730,('Atual 2021 1'!$Z$5:$Z$857),0))</f>
        <v>22</v>
      </c>
      <c r="R730" s="50" t="str">
        <f>INDEX('Atual 2021 1'!O$5:O$857,MATCH($A730,('Atual 2021 1'!$Z$5:$Z$857),0))</f>
        <v>Sim</v>
      </c>
      <c r="S730" s="54" t="str">
        <f>INDEX('Antigo 2020 2'!O$5:O$857,MATCH($A730,('Atual 2021 1'!$Z$5:$Z$857),0))</f>
        <v>Sim</v>
      </c>
      <c r="T730" s="53" t="e">
        <f>INDEX('Atual 2021 1'!P$5:P$857,MATCH($A730,('Atual 2021 1'!$Z$5:$Z$857),0))</f>
        <v>#DIV/0!</v>
      </c>
      <c r="U730" s="55">
        <f>INDEX('Antigo 2020 2'!P$5:P$857,MATCH($A730,('Atual 2021 1'!$Z$5:$Z$857),0))</f>
        <v>1.7189879826709929E-3</v>
      </c>
    </row>
    <row r="731" spans="1:21">
      <c r="A731" s="16">
        <v>728</v>
      </c>
      <c r="B731" s="51">
        <f>INDEX('Atual 2021 1'!X$5:X$857,MATCH($A731,('Atual 2021 1'!$Z$5:$Z$857),0))</f>
        <v>0</v>
      </c>
      <c r="C731" s="57" t="str">
        <f>INDEX('Atual 2021 1'!A$5:A$857,MATCH($A731,('Atual 2021 1'!$Z$5:$Z$857),0))</f>
        <v>São João da Mata</v>
      </c>
      <c r="D731" s="50">
        <f>INDEX('Atual 2021 1'!H$5:H$857,MATCH($A731,('Atual 2021 1'!$Z$5:$Z$857),0))</f>
        <v>296</v>
      </c>
      <c r="E731" s="54">
        <f>INDEX('Antigo 2020 2'!H$5:H$857,MATCH($A731,('Atual 2021 1'!$Z$5:$Z$857),0))</f>
        <v>296</v>
      </c>
      <c r="F731" s="50">
        <f>INDEX('Atual 2021 1'!I$5:I$857,MATCH($A731,('Atual 2021 1'!$Z$5:$Z$857),0))</f>
        <v>89</v>
      </c>
      <c r="G731" s="54">
        <f>INDEX('Antigo 2020 2'!I$5:I$857,MATCH($A731,('Atual 2021 1'!$Z$5:$Z$857),0))</f>
        <v>127</v>
      </c>
      <c r="H731" s="50">
        <f>INDEX('Atual 2021 1'!J$5:J$857,MATCH($A731,('Atual 2021 1'!$Z$5:$Z$857),0))</f>
        <v>0</v>
      </c>
      <c r="I731" s="54">
        <f>INDEX('Antigo 2020 2'!J$5:J$857,MATCH($A731,('Atual 2021 1'!$Z$5:$Z$857),0))</f>
        <v>0</v>
      </c>
      <c r="J731" s="50">
        <f>INDEX('Atual 2021 1'!K$5:K$857,MATCH($A731,('Atual 2021 1'!$Z$5:$Z$857),0))</f>
        <v>65</v>
      </c>
      <c r="K731" s="54">
        <f>INDEX('Antigo 2020 2'!K$5:K$857,MATCH($A731,('Atual 2021 1'!$Z$5:$Z$857),0))</f>
        <v>120</v>
      </c>
      <c r="L731" s="50">
        <f>INDEX('Atual 2021 1'!L$5:L$857,MATCH($A731,('Atual 2021 1'!$Z$5:$Z$857),0))</f>
        <v>0</v>
      </c>
      <c r="M731" s="54">
        <f>INDEX('Antigo 2020 2'!L$5:L$857,MATCH($A731,('Atual 2021 1'!$Z$5:$Z$857),0))</f>
        <v>0</v>
      </c>
      <c r="N731" s="50">
        <f>INDEX('Atual 2021 1'!M$5:M$857,MATCH($A731,('Atual 2021 1'!$Z$5:$Z$857),0))</f>
        <v>0</v>
      </c>
      <c r="O731" s="54">
        <f>INDEX('Antigo 2020 2'!M$5:M$857,MATCH($A731,('Atual 2021 1'!$Z$5:$Z$857),0))</f>
        <v>0</v>
      </c>
      <c r="P731" s="50">
        <f>INDEX('Atual 2021 1'!N$5:N$857,MATCH($A731,('Atual 2021 1'!$Z$5:$Z$857),0))</f>
        <v>0</v>
      </c>
      <c r="Q731" s="54">
        <f>INDEX('Antigo 2020 2'!N$5:N$857,MATCH($A731,('Atual 2021 1'!$Z$5:$Z$857),0))</f>
        <v>0</v>
      </c>
      <c r="R731" s="50" t="str">
        <f>INDEX('Atual 2021 1'!O$5:O$857,MATCH($A731,('Atual 2021 1'!$Z$5:$Z$857),0))</f>
        <v>Não</v>
      </c>
      <c r="S731" s="54" t="str">
        <f>INDEX('Antigo 2020 2'!O$5:O$857,MATCH($A731,('Atual 2021 1'!$Z$5:$Z$857),0))</f>
        <v>Não</v>
      </c>
      <c r="T731" s="53" t="e">
        <f>INDEX('Atual 2021 1'!P$5:P$857,MATCH($A731,('Atual 2021 1'!$Z$5:$Z$857),0))</f>
        <v>#DIV/0!</v>
      </c>
      <c r="U731" s="55">
        <f>INDEX('Antigo 2020 2'!P$5:P$857,MATCH($A731,('Atual 2021 1'!$Z$5:$Z$857),0))</f>
        <v>2.9045467767671476E-4</v>
      </c>
    </row>
    <row r="732" spans="1:21">
      <c r="A732" s="16">
        <v>729</v>
      </c>
      <c r="B732" s="51">
        <f>INDEX('Atual 2021 1'!X$5:X$857,MATCH($A732,('Atual 2021 1'!$Z$5:$Z$857),0))</f>
        <v>0</v>
      </c>
      <c r="C732" s="57" t="str">
        <f>INDEX('Atual 2021 1'!A$5:A$857,MATCH($A732,('Atual 2021 1'!$Z$5:$Z$857),0))</f>
        <v>São João da Ponte</v>
      </c>
      <c r="D732" s="50">
        <f>INDEX('Atual 2021 1'!H$5:H$857,MATCH($A732,('Atual 2021 1'!$Z$5:$Z$857),0))</f>
        <v>8895</v>
      </c>
      <c r="E732" s="54">
        <f>INDEX('Antigo 2020 2'!H$5:H$857,MATCH($A732,('Atual 2021 1'!$Z$5:$Z$857),0))</f>
        <v>8895</v>
      </c>
      <c r="F732" s="50">
        <f>INDEX('Atual 2021 1'!I$5:I$857,MATCH($A732,('Atual 2021 1'!$Z$5:$Z$857),0))</f>
        <v>787</v>
      </c>
      <c r="G732" s="54">
        <f>INDEX('Antigo 2020 2'!I$5:I$857,MATCH($A732,('Atual 2021 1'!$Z$5:$Z$857),0))</f>
        <v>1457</v>
      </c>
      <c r="H732" s="50">
        <f>INDEX('Atual 2021 1'!J$5:J$857,MATCH($A732,('Atual 2021 1'!$Z$5:$Z$857),0))</f>
        <v>0</v>
      </c>
      <c r="I732" s="54">
        <f>INDEX('Antigo 2020 2'!J$5:J$857,MATCH($A732,('Atual 2021 1'!$Z$5:$Z$857),0))</f>
        <v>0</v>
      </c>
      <c r="J732" s="50">
        <f>INDEX('Atual 2021 1'!K$5:K$857,MATCH($A732,('Atual 2021 1'!$Z$5:$Z$857),0))</f>
        <v>456</v>
      </c>
      <c r="K732" s="54">
        <f>INDEX('Antigo 2020 2'!K$5:K$857,MATCH($A732,('Atual 2021 1'!$Z$5:$Z$857),0))</f>
        <v>3</v>
      </c>
      <c r="L732" s="50">
        <f>INDEX('Atual 2021 1'!L$5:L$857,MATCH($A732,('Atual 2021 1'!$Z$5:$Z$857),0))</f>
        <v>600</v>
      </c>
      <c r="M732" s="54">
        <f>INDEX('Antigo 2020 2'!L$5:L$857,MATCH($A732,('Atual 2021 1'!$Z$5:$Z$857),0))</f>
        <v>7</v>
      </c>
      <c r="N732" s="50">
        <f>INDEX('Atual 2021 1'!M$5:M$857,MATCH($A732,('Atual 2021 1'!$Z$5:$Z$857),0))</f>
        <v>0</v>
      </c>
      <c r="O732" s="54">
        <f>INDEX('Antigo 2020 2'!M$5:M$857,MATCH($A732,('Atual 2021 1'!$Z$5:$Z$857),0))</f>
        <v>20</v>
      </c>
      <c r="P732" s="50">
        <f>INDEX('Atual 2021 1'!N$5:N$857,MATCH($A732,('Atual 2021 1'!$Z$5:$Z$857),0))</f>
        <v>300</v>
      </c>
      <c r="Q732" s="54">
        <f>INDEX('Antigo 2020 2'!N$5:N$857,MATCH($A732,('Atual 2021 1'!$Z$5:$Z$857),0))</f>
        <v>300</v>
      </c>
      <c r="R732" s="50" t="str">
        <f>INDEX('Atual 2021 1'!O$5:O$857,MATCH($A732,('Atual 2021 1'!$Z$5:$Z$857),0))</f>
        <v>Sim</v>
      </c>
      <c r="S732" s="54" t="str">
        <f>INDEX('Antigo 2020 2'!O$5:O$857,MATCH($A732,('Atual 2021 1'!$Z$5:$Z$857),0))</f>
        <v>Sim</v>
      </c>
      <c r="T732" s="53" t="e">
        <f>INDEX('Atual 2021 1'!P$5:P$857,MATCH($A732,('Atual 2021 1'!$Z$5:$Z$857),0))</f>
        <v>#DIV/0!</v>
      </c>
      <c r="U732" s="55">
        <f>INDEX('Antigo 2020 2'!P$5:P$857,MATCH($A732,('Atual 2021 1'!$Z$5:$Z$857),0))</f>
        <v>4.4212574702193639E-3</v>
      </c>
    </row>
    <row r="733" spans="1:21">
      <c r="A733" s="16">
        <v>730</v>
      </c>
      <c r="B733" s="51">
        <f>INDEX('Atual 2021 1'!X$5:X$857,MATCH($A733,('Atual 2021 1'!$Z$5:$Z$857),0))</f>
        <v>0</v>
      </c>
      <c r="C733" s="57" t="str">
        <f>INDEX('Atual 2021 1'!A$5:A$857,MATCH($A733,('Atual 2021 1'!$Z$5:$Z$857),0))</f>
        <v>São João das Missões</v>
      </c>
      <c r="D733" s="50">
        <f>INDEX('Atual 2021 1'!H$5:H$857,MATCH($A733,('Atual 2021 1'!$Z$5:$Z$857),0))</f>
        <v>3518</v>
      </c>
      <c r="E733" s="54">
        <f>INDEX('Antigo 2020 2'!H$5:H$857,MATCH($A733,('Atual 2021 1'!$Z$5:$Z$857),0))</f>
        <v>5857</v>
      </c>
      <c r="F733" s="50">
        <f>INDEX('Atual 2021 1'!I$5:I$857,MATCH($A733,('Atual 2021 1'!$Z$5:$Z$857),0))</f>
        <v>650</v>
      </c>
      <c r="G733" s="54">
        <f>INDEX('Antigo 2020 2'!I$5:I$857,MATCH($A733,('Atual 2021 1'!$Z$5:$Z$857),0))</f>
        <v>816</v>
      </c>
      <c r="H733" s="50">
        <f>INDEX('Atual 2021 1'!J$5:J$857,MATCH($A733,('Atual 2021 1'!$Z$5:$Z$857),0))</f>
        <v>0</v>
      </c>
      <c r="I733" s="54">
        <f>INDEX('Antigo 2020 2'!J$5:J$857,MATCH($A733,('Atual 2021 1'!$Z$5:$Z$857),0))</f>
        <v>0</v>
      </c>
      <c r="J733" s="50">
        <f>INDEX('Atual 2021 1'!K$5:K$857,MATCH($A733,('Atual 2021 1'!$Z$5:$Z$857),0))</f>
        <v>600</v>
      </c>
      <c r="K733" s="54">
        <f>INDEX('Antigo 2020 2'!K$5:K$857,MATCH($A733,('Atual 2021 1'!$Z$5:$Z$857),0))</f>
        <v>600</v>
      </c>
      <c r="L733" s="50">
        <f>INDEX('Atual 2021 1'!L$5:L$857,MATCH($A733,('Atual 2021 1'!$Z$5:$Z$857),0))</f>
        <v>0</v>
      </c>
      <c r="M733" s="54">
        <f>INDEX('Antigo 2020 2'!L$5:L$857,MATCH($A733,('Atual 2021 1'!$Z$5:$Z$857),0))</f>
        <v>210</v>
      </c>
      <c r="N733" s="50">
        <f>INDEX('Atual 2021 1'!M$5:M$857,MATCH($A733,('Atual 2021 1'!$Z$5:$Z$857),0))</f>
        <v>0</v>
      </c>
      <c r="O733" s="54">
        <f>INDEX('Antigo 2020 2'!M$5:M$857,MATCH($A733,('Atual 2021 1'!$Z$5:$Z$857),0))</f>
        <v>0</v>
      </c>
      <c r="P733" s="50">
        <f>INDEX('Atual 2021 1'!N$5:N$857,MATCH($A733,('Atual 2021 1'!$Z$5:$Z$857),0))</f>
        <v>0</v>
      </c>
      <c r="Q733" s="54">
        <f>INDEX('Antigo 2020 2'!N$5:N$857,MATCH($A733,('Atual 2021 1'!$Z$5:$Z$857),0))</f>
        <v>40</v>
      </c>
      <c r="R733" s="50" t="str">
        <f>INDEX('Atual 2021 1'!O$5:O$857,MATCH($A733,('Atual 2021 1'!$Z$5:$Z$857),0))</f>
        <v>Sim</v>
      </c>
      <c r="S733" s="54" t="str">
        <f>INDEX('Antigo 2020 2'!O$5:O$857,MATCH($A733,('Atual 2021 1'!$Z$5:$Z$857),0))</f>
        <v>Sim</v>
      </c>
      <c r="T733" s="53" t="e">
        <f>INDEX('Atual 2021 1'!P$5:P$857,MATCH($A733,('Atual 2021 1'!$Z$5:$Z$857),0))</f>
        <v>#DIV/0!</v>
      </c>
      <c r="U733" s="55">
        <f>INDEX('Antigo 2020 2'!P$5:P$857,MATCH($A733,('Atual 2021 1'!$Z$5:$Z$857),0))</f>
        <v>3.0822447686219968E-3</v>
      </c>
    </row>
    <row r="734" spans="1:21">
      <c r="A734" s="16">
        <v>731</v>
      </c>
      <c r="B734" s="51">
        <f>INDEX('Atual 2021 1'!X$5:X$857,MATCH($A734,('Atual 2021 1'!$Z$5:$Z$857),0))</f>
        <v>0</v>
      </c>
      <c r="C734" s="57" t="str">
        <f>INDEX('Atual 2021 1'!A$5:A$857,MATCH($A734,('Atual 2021 1'!$Z$5:$Z$857),0))</f>
        <v>São João Del Rei</v>
      </c>
      <c r="D734" s="50">
        <f>INDEX('Atual 2021 1'!H$5:H$857,MATCH($A734,('Atual 2021 1'!$Z$5:$Z$857),0))</f>
        <v>1900</v>
      </c>
      <c r="E734" s="54">
        <f>INDEX('Antigo 2020 2'!H$5:H$857,MATCH($A734,('Atual 2021 1'!$Z$5:$Z$857),0))</f>
        <v>1900</v>
      </c>
      <c r="F734" s="50">
        <f>INDEX('Atual 2021 1'!I$5:I$857,MATCH($A734,('Atual 2021 1'!$Z$5:$Z$857),0))</f>
        <v>153</v>
      </c>
      <c r="G734" s="54">
        <f>INDEX('Antigo 2020 2'!I$5:I$857,MATCH($A734,('Atual 2021 1'!$Z$5:$Z$857),0))</f>
        <v>348</v>
      </c>
      <c r="H734" s="50">
        <f>INDEX('Atual 2021 1'!J$5:J$857,MATCH($A734,('Atual 2021 1'!$Z$5:$Z$857),0))</f>
        <v>0</v>
      </c>
      <c r="I734" s="54">
        <f>INDEX('Antigo 2020 2'!J$5:J$857,MATCH($A734,('Atual 2021 1'!$Z$5:$Z$857),0))</f>
        <v>0</v>
      </c>
      <c r="J734" s="50">
        <f>INDEX('Atual 2021 1'!K$5:K$857,MATCH($A734,('Atual 2021 1'!$Z$5:$Z$857),0))</f>
        <v>30</v>
      </c>
      <c r="K734" s="54">
        <f>INDEX('Antigo 2020 2'!K$5:K$857,MATCH($A734,('Atual 2021 1'!$Z$5:$Z$857),0))</f>
        <v>50</v>
      </c>
      <c r="L734" s="50">
        <f>INDEX('Atual 2021 1'!L$5:L$857,MATCH($A734,('Atual 2021 1'!$Z$5:$Z$857),0))</f>
        <v>0</v>
      </c>
      <c r="M734" s="54">
        <f>INDEX('Antigo 2020 2'!L$5:L$857,MATCH($A734,('Atual 2021 1'!$Z$5:$Z$857),0))</f>
        <v>0</v>
      </c>
      <c r="N734" s="50">
        <f>INDEX('Atual 2021 1'!M$5:M$857,MATCH($A734,('Atual 2021 1'!$Z$5:$Z$857),0))</f>
        <v>0</v>
      </c>
      <c r="O734" s="54">
        <f>INDEX('Antigo 2020 2'!M$5:M$857,MATCH($A734,('Atual 2021 1'!$Z$5:$Z$857),0))</f>
        <v>0</v>
      </c>
      <c r="P734" s="50">
        <f>INDEX('Atual 2021 1'!N$5:N$857,MATCH($A734,('Atual 2021 1'!$Z$5:$Z$857),0))</f>
        <v>120</v>
      </c>
      <c r="Q734" s="54">
        <f>INDEX('Antigo 2020 2'!N$5:N$857,MATCH($A734,('Atual 2021 1'!$Z$5:$Z$857),0))</f>
        <v>120</v>
      </c>
      <c r="R734" s="50" t="str">
        <f>INDEX('Atual 2021 1'!O$5:O$857,MATCH($A734,('Atual 2021 1'!$Z$5:$Z$857),0))</f>
        <v>Não</v>
      </c>
      <c r="S734" s="54" t="str">
        <f>INDEX('Antigo 2020 2'!O$5:O$857,MATCH($A734,('Atual 2021 1'!$Z$5:$Z$857),0))</f>
        <v>Não</v>
      </c>
      <c r="T734" s="53" t="e">
        <f>INDEX('Atual 2021 1'!P$5:P$857,MATCH($A734,('Atual 2021 1'!$Z$5:$Z$857),0))</f>
        <v>#DIV/0!</v>
      </c>
      <c r="U734" s="55">
        <f>INDEX('Antigo 2020 2'!P$5:P$857,MATCH($A734,('Atual 2021 1'!$Z$5:$Z$857),0))</f>
        <v>1.8200550221251599E-3</v>
      </c>
    </row>
    <row r="735" spans="1:21">
      <c r="A735" s="16">
        <v>732</v>
      </c>
      <c r="B735" s="51">
        <f>INDEX('Atual 2021 1'!X$5:X$857,MATCH($A735,('Atual 2021 1'!$Z$5:$Z$857),0))</f>
        <v>0</v>
      </c>
      <c r="C735" s="57" t="str">
        <f>INDEX('Atual 2021 1'!A$5:A$857,MATCH($A735,('Atual 2021 1'!$Z$5:$Z$857),0))</f>
        <v>São João do Manhuaçu</v>
      </c>
      <c r="D735" s="50">
        <f>INDEX('Atual 2021 1'!H$5:H$857,MATCH($A735,('Atual 2021 1'!$Z$5:$Z$857),0))</f>
        <v>1500</v>
      </c>
      <c r="E735" s="54">
        <f>INDEX('Antigo 2020 2'!H$5:H$857,MATCH($A735,('Atual 2021 1'!$Z$5:$Z$857),0))</f>
        <v>1500</v>
      </c>
      <c r="F735" s="50">
        <f>INDEX('Atual 2021 1'!I$5:I$857,MATCH($A735,('Atual 2021 1'!$Z$5:$Z$857),0))</f>
        <v>212</v>
      </c>
      <c r="G735" s="54">
        <f>INDEX('Antigo 2020 2'!I$5:I$857,MATCH($A735,('Atual 2021 1'!$Z$5:$Z$857),0))</f>
        <v>303</v>
      </c>
      <c r="H735" s="50">
        <f>INDEX('Atual 2021 1'!J$5:J$857,MATCH($A735,('Atual 2021 1'!$Z$5:$Z$857),0))</f>
        <v>0</v>
      </c>
      <c r="I735" s="54">
        <f>INDEX('Antigo 2020 2'!J$5:J$857,MATCH($A735,('Atual 2021 1'!$Z$5:$Z$857),0))</f>
        <v>0</v>
      </c>
      <c r="J735" s="50">
        <f>INDEX('Atual 2021 1'!K$5:K$857,MATCH($A735,('Atual 2021 1'!$Z$5:$Z$857),0))</f>
        <v>250</v>
      </c>
      <c r="K735" s="54">
        <f>INDEX('Antigo 2020 2'!K$5:K$857,MATCH($A735,('Atual 2021 1'!$Z$5:$Z$857),0))</f>
        <v>400</v>
      </c>
      <c r="L735" s="50">
        <f>INDEX('Atual 2021 1'!L$5:L$857,MATCH($A735,('Atual 2021 1'!$Z$5:$Z$857),0))</f>
        <v>0</v>
      </c>
      <c r="M735" s="54">
        <f>INDEX('Antigo 2020 2'!L$5:L$857,MATCH($A735,('Atual 2021 1'!$Z$5:$Z$857),0))</f>
        <v>0</v>
      </c>
      <c r="N735" s="50">
        <f>INDEX('Atual 2021 1'!M$5:M$857,MATCH($A735,('Atual 2021 1'!$Z$5:$Z$857),0))</f>
        <v>0</v>
      </c>
      <c r="O735" s="54">
        <f>INDEX('Antigo 2020 2'!M$5:M$857,MATCH($A735,('Atual 2021 1'!$Z$5:$Z$857),0))</f>
        <v>0</v>
      </c>
      <c r="P735" s="50">
        <f>INDEX('Atual 2021 1'!N$5:N$857,MATCH($A735,('Atual 2021 1'!$Z$5:$Z$857),0))</f>
        <v>12</v>
      </c>
      <c r="Q735" s="54">
        <f>INDEX('Antigo 2020 2'!N$5:N$857,MATCH($A735,('Atual 2021 1'!$Z$5:$Z$857),0))</f>
        <v>15</v>
      </c>
      <c r="R735" s="50" t="str">
        <f>INDEX('Atual 2021 1'!O$5:O$857,MATCH($A735,('Atual 2021 1'!$Z$5:$Z$857),0))</f>
        <v>Sim</v>
      </c>
      <c r="S735" s="54" t="str">
        <f>INDEX('Antigo 2020 2'!O$5:O$857,MATCH($A735,('Atual 2021 1'!$Z$5:$Z$857),0))</f>
        <v>Não</v>
      </c>
      <c r="T735" s="53" t="e">
        <f>INDEX('Atual 2021 1'!P$5:P$857,MATCH($A735,('Atual 2021 1'!$Z$5:$Z$857),0))</f>
        <v>#DIV/0!</v>
      </c>
      <c r="U735" s="55">
        <f>INDEX('Antigo 2020 2'!P$5:P$857,MATCH($A735,('Atual 2021 1'!$Z$5:$Z$857),0))</f>
        <v>1.0253349420191299E-3</v>
      </c>
    </row>
    <row r="736" spans="1:21">
      <c r="A736" s="16">
        <v>733</v>
      </c>
      <c r="B736" s="51">
        <f>INDEX('Atual 2021 1'!X$5:X$857,MATCH($A736,('Atual 2021 1'!$Z$5:$Z$857),0))</f>
        <v>0</v>
      </c>
      <c r="C736" s="57" t="str">
        <f>INDEX('Atual 2021 1'!A$5:A$857,MATCH($A736,('Atual 2021 1'!$Z$5:$Z$857),0))</f>
        <v>São João do Manteninha</v>
      </c>
      <c r="D736" s="50">
        <f>INDEX('Atual 2021 1'!H$5:H$857,MATCH($A736,('Atual 2021 1'!$Z$5:$Z$857),0))</f>
        <v>250</v>
      </c>
      <c r="E736" s="54">
        <f>INDEX('Antigo 2020 2'!H$5:H$857,MATCH($A736,('Atual 2021 1'!$Z$5:$Z$857),0))</f>
        <v>250</v>
      </c>
      <c r="F736" s="50">
        <f>INDEX('Atual 2021 1'!I$5:I$857,MATCH($A736,('Atual 2021 1'!$Z$5:$Z$857),0))</f>
        <v>0</v>
      </c>
      <c r="G736" s="54" t="str">
        <f>INDEX('Antigo 2020 2'!I$5:I$857,MATCH($A736,('Atual 2021 1'!$Z$5:$Z$857),0))</f>
        <v/>
      </c>
      <c r="H736" s="50">
        <f>INDEX('Atual 2021 1'!J$5:J$857,MATCH($A736,('Atual 2021 1'!$Z$5:$Z$857),0))</f>
        <v>0</v>
      </c>
      <c r="I736" s="54">
        <f>INDEX('Antigo 2020 2'!J$5:J$857,MATCH($A736,('Atual 2021 1'!$Z$5:$Z$857),0))</f>
        <v>0</v>
      </c>
      <c r="J736" s="50">
        <f>INDEX('Atual 2021 1'!K$5:K$857,MATCH($A736,('Atual 2021 1'!$Z$5:$Z$857),0))</f>
        <v>40</v>
      </c>
      <c r="K736" s="54">
        <f>INDEX('Antigo 2020 2'!K$5:K$857,MATCH($A736,('Atual 2021 1'!$Z$5:$Z$857),0))</f>
        <v>40</v>
      </c>
      <c r="L736" s="50">
        <f>INDEX('Atual 2021 1'!L$5:L$857,MATCH($A736,('Atual 2021 1'!$Z$5:$Z$857),0))</f>
        <v>0</v>
      </c>
      <c r="M736" s="54">
        <f>INDEX('Antigo 2020 2'!L$5:L$857,MATCH($A736,('Atual 2021 1'!$Z$5:$Z$857),0))</f>
        <v>0</v>
      </c>
      <c r="N736" s="50">
        <f>INDEX('Atual 2021 1'!M$5:M$857,MATCH($A736,('Atual 2021 1'!$Z$5:$Z$857),0))</f>
        <v>0</v>
      </c>
      <c r="O736" s="54">
        <f>INDEX('Antigo 2020 2'!M$5:M$857,MATCH($A736,('Atual 2021 1'!$Z$5:$Z$857),0))</f>
        <v>0</v>
      </c>
      <c r="P736" s="50">
        <f>INDEX('Atual 2021 1'!N$5:N$857,MATCH($A736,('Atual 2021 1'!$Z$5:$Z$857),0))</f>
        <v>30</v>
      </c>
      <c r="Q736" s="54">
        <f>INDEX('Antigo 2020 2'!N$5:N$857,MATCH($A736,('Atual 2021 1'!$Z$5:$Z$857),0))</f>
        <v>20</v>
      </c>
      <c r="R736" s="50" t="str">
        <f>INDEX('Atual 2021 1'!O$5:O$857,MATCH($A736,('Atual 2021 1'!$Z$5:$Z$857),0))</f>
        <v>Não</v>
      </c>
      <c r="S736" s="54" t="str">
        <f>INDEX('Antigo 2020 2'!O$5:O$857,MATCH($A736,('Atual 2021 1'!$Z$5:$Z$857),0))</f>
        <v>Não</v>
      </c>
      <c r="T736" s="53" t="e">
        <f>INDEX('Atual 2021 1'!P$5:P$857,MATCH($A736,('Atual 2021 1'!$Z$5:$Z$857),0))</f>
        <v>#DIV/0!</v>
      </c>
      <c r="U736" s="55">
        <f>INDEX('Antigo 2020 2'!P$5:P$857,MATCH($A736,('Atual 2021 1'!$Z$5:$Z$857),0))</f>
        <v>1.8203039919300858E-4</v>
      </c>
    </row>
    <row r="737" spans="1:21">
      <c r="A737" s="16">
        <v>734</v>
      </c>
      <c r="B737" s="51">
        <f>INDEX('Atual 2021 1'!X$5:X$857,MATCH($A737,('Atual 2021 1'!$Z$5:$Z$857),0))</f>
        <v>0</v>
      </c>
      <c r="C737" s="57" t="str">
        <f>INDEX('Atual 2021 1'!A$5:A$857,MATCH($A737,('Atual 2021 1'!$Z$5:$Z$857),0))</f>
        <v>São João do Oriente</v>
      </c>
      <c r="D737" s="50">
        <f>INDEX('Atual 2021 1'!H$5:H$857,MATCH($A737,('Atual 2021 1'!$Z$5:$Z$857),0))</f>
        <v>1378</v>
      </c>
      <c r="E737" s="54">
        <f>INDEX('Antigo 2020 2'!H$5:H$857,MATCH($A737,('Atual 2021 1'!$Z$5:$Z$857),0))</f>
        <v>1378</v>
      </c>
      <c r="F737" s="50">
        <f>INDEX('Atual 2021 1'!I$5:I$857,MATCH($A737,('Atual 2021 1'!$Z$5:$Z$857),0))</f>
        <v>267</v>
      </c>
      <c r="G737" s="54">
        <f>INDEX('Antigo 2020 2'!I$5:I$857,MATCH($A737,('Atual 2021 1'!$Z$5:$Z$857),0))</f>
        <v>526</v>
      </c>
      <c r="H737" s="50">
        <f>INDEX('Atual 2021 1'!J$5:J$857,MATCH($A737,('Atual 2021 1'!$Z$5:$Z$857),0))</f>
        <v>0</v>
      </c>
      <c r="I737" s="54">
        <f>INDEX('Antigo 2020 2'!J$5:J$857,MATCH($A737,('Atual 2021 1'!$Z$5:$Z$857),0))</f>
        <v>0</v>
      </c>
      <c r="J737" s="50">
        <f>INDEX('Atual 2021 1'!K$5:K$857,MATCH($A737,('Atual 2021 1'!$Z$5:$Z$857),0))</f>
        <v>22</v>
      </c>
      <c r="K737" s="54">
        <f>INDEX('Antigo 2020 2'!K$5:K$857,MATCH($A737,('Atual 2021 1'!$Z$5:$Z$857),0))</f>
        <v>0</v>
      </c>
      <c r="L737" s="50">
        <f>INDEX('Atual 2021 1'!L$5:L$857,MATCH($A737,('Atual 2021 1'!$Z$5:$Z$857),0))</f>
        <v>0</v>
      </c>
      <c r="M737" s="54">
        <f>INDEX('Antigo 2020 2'!L$5:L$857,MATCH($A737,('Atual 2021 1'!$Z$5:$Z$857),0))</f>
        <v>0</v>
      </c>
      <c r="N737" s="50">
        <f>INDEX('Atual 2021 1'!M$5:M$857,MATCH($A737,('Atual 2021 1'!$Z$5:$Z$857),0))</f>
        <v>0</v>
      </c>
      <c r="O737" s="54">
        <f>INDEX('Antigo 2020 2'!M$5:M$857,MATCH($A737,('Atual 2021 1'!$Z$5:$Z$857),0))</f>
        <v>0</v>
      </c>
      <c r="P737" s="50">
        <f>INDEX('Atual 2021 1'!N$5:N$857,MATCH($A737,('Atual 2021 1'!$Z$5:$Z$857),0))</f>
        <v>45</v>
      </c>
      <c r="Q737" s="54">
        <f>INDEX('Antigo 2020 2'!N$5:N$857,MATCH($A737,('Atual 2021 1'!$Z$5:$Z$857),0))</f>
        <v>130</v>
      </c>
      <c r="R737" s="50" t="str">
        <f>INDEX('Atual 2021 1'!O$5:O$857,MATCH($A737,('Atual 2021 1'!$Z$5:$Z$857),0))</f>
        <v>Não</v>
      </c>
      <c r="S737" s="54" t="str">
        <f>INDEX('Antigo 2020 2'!O$5:O$857,MATCH($A737,('Atual 2021 1'!$Z$5:$Z$857),0))</f>
        <v>Não</v>
      </c>
      <c r="T737" s="53" t="e">
        <f>INDEX('Atual 2021 1'!P$5:P$857,MATCH($A737,('Atual 2021 1'!$Z$5:$Z$857),0))</f>
        <v>#DIV/0!</v>
      </c>
      <c r="U737" s="55">
        <f>INDEX('Antigo 2020 2'!P$5:P$857,MATCH($A737,('Atual 2021 1'!$Z$5:$Z$857),0))</f>
        <v>8.3464956095117746E-4</v>
      </c>
    </row>
    <row r="738" spans="1:21">
      <c r="A738" s="16">
        <v>735</v>
      </c>
      <c r="B738" s="51">
        <f>INDEX('Atual 2021 1'!X$5:X$857,MATCH($A738,('Atual 2021 1'!$Z$5:$Z$857),0))</f>
        <v>0</v>
      </c>
      <c r="C738" s="57" t="str">
        <f>INDEX('Atual 2021 1'!A$5:A$857,MATCH($A738,('Atual 2021 1'!$Z$5:$Z$857),0))</f>
        <v>São João do Pacuí</v>
      </c>
      <c r="D738" s="50">
        <f>INDEX('Atual 2021 1'!H$5:H$857,MATCH($A738,('Atual 2021 1'!$Z$5:$Z$857),0))</f>
        <v>1973</v>
      </c>
      <c r="E738" s="54">
        <f>INDEX('Antigo 2020 2'!H$5:H$857,MATCH($A738,('Atual 2021 1'!$Z$5:$Z$857),0))</f>
        <v>1973</v>
      </c>
      <c r="F738" s="50">
        <f>INDEX('Atual 2021 1'!I$5:I$857,MATCH($A738,('Atual 2021 1'!$Z$5:$Z$857),0))</f>
        <v>462</v>
      </c>
      <c r="G738" s="54">
        <f>INDEX('Antigo 2020 2'!I$5:I$857,MATCH($A738,('Atual 2021 1'!$Z$5:$Z$857),0))</f>
        <v>943</v>
      </c>
      <c r="H738" s="50">
        <f>INDEX('Atual 2021 1'!J$5:J$857,MATCH($A738,('Atual 2021 1'!$Z$5:$Z$857),0))</f>
        <v>0</v>
      </c>
      <c r="I738" s="54">
        <f>INDEX('Antigo 2020 2'!J$5:J$857,MATCH($A738,('Atual 2021 1'!$Z$5:$Z$857),0))</f>
        <v>0</v>
      </c>
      <c r="J738" s="50">
        <f>INDEX('Atual 2021 1'!K$5:K$857,MATCH($A738,('Atual 2021 1'!$Z$5:$Z$857),0))</f>
        <v>22</v>
      </c>
      <c r="K738" s="54">
        <f>INDEX('Antigo 2020 2'!K$5:K$857,MATCH($A738,('Atual 2021 1'!$Z$5:$Z$857),0))</f>
        <v>204</v>
      </c>
      <c r="L738" s="50">
        <f>INDEX('Atual 2021 1'!L$5:L$857,MATCH($A738,('Atual 2021 1'!$Z$5:$Z$857),0))</f>
        <v>100</v>
      </c>
      <c r="M738" s="54">
        <f>INDEX('Antigo 2020 2'!L$5:L$857,MATCH($A738,('Atual 2021 1'!$Z$5:$Z$857),0))</f>
        <v>0</v>
      </c>
      <c r="N738" s="50">
        <f>INDEX('Atual 2021 1'!M$5:M$857,MATCH($A738,('Atual 2021 1'!$Z$5:$Z$857),0))</f>
        <v>100</v>
      </c>
      <c r="O738" s="54">
        <f>INDEX('Antigo 2020 2'!M$5:M$857,MATCH($A738,('Atual 2021 1'!$Z$5:$Z$857),0))</f>
        <v>0</v>
      </c>
      <c r="P738" s="50">
        <f>INDEX('Atual 2021 1'!N$5:N$857,MATCH($A738,('Atual 2021 1'!$Z$5:$Z$857),0))</f>
        <v>47</v>
      </c>
      <c r="Q738" s="54">
        <f>INDEX('Antigo 2020 2'!N$5:N$857,MATCH($A738,('Atual 2021 1'!$Z$5:$Z$857),0))</f>
        <v>37</v>
      </c>
      <c r="R738" s="50" t="str">
        <f>INDEX('Atual 2021 1'!O$5:O$857,MATCH($A738,('Atual 2021 1'!$Z$5:$Z$857),0))</f>
        <v>Sim</v>
      </c>
      <c r="S738" s="54" t="str">
        <f>INDEX('Antigo 2020 2'!O$5:O$857,MATCH($A738,('Atual 2021 1'!$Z$5:$Z$857),0))</f>
        <v>Sim</v>
      </c>
      <c r="T738" s="53" t="e">
        <f>INDEX('Atual 2021 1'!P$5:P$857,MATCH($A738,('Atual 2021 1'!$Z$5:$Z$857),0))</f>
        <v>#DIV/0!</v>
      </c>
      <c r="U738" s="55">
        <f>INDEX('Antigo 2020 2'!P$5:P$857,MATCH($A738,('Atual 2021 1'!$Z$5:$Z$857),0))</f>
        <v>1.4879090411827358E-3</v>
      </c>
    </row>
    <row r="739" spans="1:21">
      <c r="A739" s="16">
        <v>736</v>
      </c>
      <c r="B739" s="51">
        <f>INDEX('Atual 2021 1'!X$5:X$857,MATCH($A739,('Atual 2021 1'!$Z$5:$Z$857),0))</f>
        <v>0</v>
      </c>
      <c r="C739" s="57" t="str">
        <f>INDEX('Atual 2021 1'!A$5:A$857,MATCH($A739,('Atual 2021 1'!$Z$5:$Z$857),0))</f>
        <v>São João do Paraíso</v>
      </c>
      <c r="D739" s="50">
        <f>INDEX('Atual 2021 1'!H$5:H$857,MATCH($A739,('Atual 2021 1'!$Z$5:$Z$857),0))</f>
        <v>3350</v>
      </c>
      <c r="E739" s="54">
        <f>INDEX('Antigo 2020 2'!H$5:H$857,MATCH($A739,('Atual 2021 1'!$Z$5:$Z$857),0))</f>
        <v>3350</v>
      </c>
      <c r="F739" s="50">
        <f>INDEX('Atual 2021 1'!I$5:I$857,MATCH($A739,('Atual 2021 1'!$Z$5:$Z$857),0))</f>
        <v>806</v>
      </c>
      <c r="G739" s="54">
        <f>INDEX('Antigo 2020 2'!I$5:I$857,MATCH($A739,('Atual 2021 1'!$Z$5:$Z$857),0))</f>
        <v>1974</v>
      </c>
      <c r="H739" s="50">
        <f>INDEX('Atual 2021 1'!J$5:J$857,MATCH($A739,('Atual 2021 1'!$Z$5:$Z$857),0))</f>
        <v>0</v>
      </c>
      <c r="I739" s="54">
        <f>INDEX('Antigo 2020 2'!J$5:J$857,MATCH($A739,('Atual 2021 1'!$Z$5:$Z$857),0))</f>
        <v>0</v>
      </c>
      <c r="J739" s="50">
        <f>INDEX('Atual 2021 1'!K$5:K$857,MATCH($A739,('Atual 2021 1'!$Z$5:$Z$857),0))</f>
        <v>400</v>
      </c>
      <c r="K739" s="54">
        <f>INDEX('Antigo 2020 2'!K$5:K$857,MATCH($A739,('Atual 2021 1'!$Z$5:$Z$857),0))</f>
        <v>300</v>
      </c>
      <c r="L739" s="50">
        <f>INDEX('Atual 2021 1'!L$5:L$857,MATCH($A739,('Atual 2021 1'!$Z$5:$Z$857),0))</f>
        <v>50</v>
      </c>
      <c r="M739" s="54">
        <f>INDEX('Antigo 2020 2'!L$5:L$857,MATCH($A739,('Atual 2021 1'!$Z$5:$Z$857),0))</f>
        <v>0</v>
      </c>
      <c r="N739" s="50">
        <f>INDEX('Atual 2021 1'!M$5:M$857,MATCH($A739,('Atual 2021 1'!$Z$5:$Z$857),0))</f>
        <v>0</v>
      </c>
      <c r="O739" s="54">
        <f>INDEX('Antigo 2020 2'!M$5:M$857,MATCH($A739,('Atual 2021 1'!$Z$5:$Z$857),0))</f>
        <v>0</v>
      </c>
      <c r="P739" s="50">
        <f>INDEX('Atual 2021 1'!N$5:N$857,MATCH($A739,('Atual 2021 1'!$Z$5:$Z$857),0))</f>
        <v>300</v>
      </c>
      <c r="Q739" s="54">
        <f>INDEX('Antigo 2020 2'!N$5:N$857,MATCH($A739,('Atual 2021 1'!$Z$5:$Z$857),0))</f>
        <v>600</v>
      </c>
      <c r="R739" s="50" t="str">
        <f>INDEX('Atual 2021 1'!O$5:O$857,MATCH($A739,('Atual 2021 1'!$Z$5:$Z$857),0))</f>
        <v>Sim</v>
      </c>
      <c r="S739" s="54" t="str">
        <f>INDEX('Antigo 2020 2'!O$5:O$857,MATCH($A739,('Atual 2021 1'!$Z$5:$Z$857),0))</f>
        <v>Sim</v>
      </c>
      <c r="T739" s="53" t="e">
        <f>INDEX('Atual 2021 1'!P$5:P$857,MATCH($A739,('Atual 2021 1'!$Z$5:$Z$857),0))</f>
        <v>#DIV/0!</v>
      </c>
      <c r="U739" s="55">
        <f>INDEX('Antigo 2020 2'!P$5:P$857,MATCH($A739,('Atual 2021 1'!$Z$5:$Z$857),0))</f>
        <v>4.0324462965652102E-3</v>
      </c>
    </row>
    <row r="740" spans="1:21">
      <c r="A740" s="16">
        <v>737</v>
      </c>
      <c r="B740" s="51">
        <f>INDEX('Atual 2021 1'!X$5:X$857,MATCH($A740,('Atual 2021 1'!$Z$5:$Z$857),0))</f>
        <v>0</v>
      </c>
      <c r="C740" s="57" t="str">
        <f>INDEX('Atual 2021 1'!A$5:A$857,MATCH($A740,('Atual 2021 1'!$Z$5:$Z$857),0))</f>
        <v>São João Evangelista</v>
      </c>
      <c r="D740" s="50">
        <f>INDEX('Atual 2021 1'!H$5:H$857,MATCH($A740,('Atual 2021 1'!$Z$5:$Z$857),0))</f>
        <v>1300</v>
      </c>
      <c r="E740" s="54">
        <f>INDEX('Antigo 2020 2'!H$5:H$857,MATCH($A740,('Atual 2021 1'!$Z$5:$Z$857),0))</f>
        <v>1300</v>
      </c>
      <c r="F740" s="50">
        <f>INDEX('Atual 2021 1'!I$5:I$857,MATCH($A740,('Atual 2021 1'!$Z$5:$Z$857),0))</f>
        <v>187</v>
      </c>
      <c r="G740" s="54">
        <f>INDEX('Antigo 2020 2'!I$5:I$857,MATCH($A740,('Atual 2021 1'!$Z$5:$Z$857),0))</f>
        <v>368</v>
      </c>
      <c r="H740" s="50">
        <f>INDEX('Atual 2021 1'!J$5:J$857,MATCH($A740,('Atual 2021 1'!$Z$5:$Z$857),0))</f>
        <v>0</v>
      </c>
      <c r="I740" s="54">
        <f>INDEX('Antigo 2020 2'!J$5:J$857,MATCH($A740,('Atual 2021 1'!$Z$5:$Z$857),0))</f>
        <v>0</v>
      </c>
      <c r="J740" s="50">
        <f>INDEX('Atual 2021 1'!K$5:K$857,MATCH($A740,('Atual 2021 1'!$Z$5:$Z$857),0))</f>
        <v>220</v>
      </c>
      <c r="K740" s="54">
        <f>INDEX('Antigo 2020 2'!K$5:K$857,MATCH($A740,('Atual 2021 1'!$Z$5:$Z$857),0))</f>
        <v>300</v>
      </c>
      <c r="L740" s="50">
        <f>INDEX('Atual 2021 1'!L$5:L$857,MATCH($A740,('Atual 2021 1'!$Z$5:$Z$857),0))</f>
        <v>150</v>
      </c>
      <c r="M740" s="54">
        <f>INDEX('Antigo 2020 2'!L$5:L$857,MATCH($A740,('Atual 2021 1'!$Z$5:$Z$857),0))</f>
        <v>60</v>
      </c>
      <c r="N740" s="50">
        <f>INDEX('Atual 2021 1'!M$5:M$857,MATCH($A740,('Atual 2021 1'!$Z$5:$Z$857),0))</f>
        <v>50</v>
      </c>
      <c r="O740" s="54">
        <f>INDEX('Antigo 2020 2'!M$5:M$857,MATCH($A740,('Atual 2021 1'!$Z$5:$Z$857),0))</f>
        <v>25</v>
      </c>
      <c r="P740" s="50">
        <f>INDEX('Atual 2021 1'!N$5:N$857,MATCH($A740,('Atual 2021 1'!$Z$5:$Z$857),0))</f>
        <v>40</v>
      </c>
      <c r="Q740" s="54">
        <f>INDEX('Antigo 2020 2'!N$5:N$857,MATCH($A740,('Atual 2021 1'!$Z$5:$Z$857),0))</f>
        <v>90</v>
      </c>
      <c r="R740" s="50" t="str">
        <f>INDEX('Atual 2021 1'!O$5:O$857,MATCH($A740,('Atual 2021 1'!$Z$5:$Z$857),0))</f>
        <v>Sim</v>
      </c>
      <c r="S740" s="54" t="str">
        <f>INDEX('Antigo 2020 2'!O$5:O$857,MATCH($A740,('Atual 2021 1'!$Z$5:$Z$857),0))</f>
        <v>Sim</v>
      </c>
      <c r="T740" s="53" t="e">
        <f>INDEX('Atual 2021 1'!P$5:P$857,MATCH($A740,('Atual 2021 1'!$Z$5:$Z$857),0))</f>
        <v>#DIV/0!</v>
      </c>
      <c r="U740" s="55">
        <f>INDEX('Antigo 2020 2'!P$5:P$857,MATCH($A740,('Atual 2021 1'!$Z$5:$Z$857),0))</f>
        <v>1.4390577574256941E-3</v>
      </c>
    </row>
    <row r="741" spans="1:21">
      <c r="A741" s="16">
        <v>738</v>
      </c>
      <c r="B741" s="51">
        <f>INDEX('Atual 2021 1'!X$5:X$857,MATCH($A741,('Atual 2021 1'!$Z$5:$Z$857),0))</f>
        <v>0</v>
      </c>
      <c r="C741" s="57" t="str">
        <f>INDEX('Atual 2021 1'!A$5:A$857,MATCH($A741,('Atual 2021 1'!$Z$5:$Z$857),0))</f>
        <v>São João Nepomuceno</v>
      </c>
      <c r="D741" s="50">
        <f>INDEX('Atual 2021 1'!H$5:H$857,MATCH($A741,('Atual 2021 1'!$Z$5:$Z$857),0))</f>
        <v>568</v>
      </c>
      <c r="E741" s="54">
        <f>INDEX('Antigo 2020 2'!H$5:H$857,MATCH($A741,('Atual 2021 1'!$Z$5:$Z$857),0))</f>
        <v>870</v>
      </c>
      <c r="F741" s="50">
        <f>INDEX('Atual 2021 1'!I$5:I$857,MATCH($A741,('Atual 2021 1'!$Z$5:$Z$857),0))</f>
        <v>281</v>
      </c>
      <c r="G741" s="54">
        <f>INDEX('Antigo 2020 2'!I$5:I$857,MATCH($A741,('Atual 2021 1'!$Z$5:$Z$857),0))</f>
        <v>310</v>
      </c>
      <c r="H741" s="50">
        <f>INDEX('Atual 2021 1'!J$5:J$857,MATCH($A741,('Atual 2021 1'!$Z$5:$Z$857),0))</f>
        <v>0</v>
      </c>
      <c r="I741" s="54">
        <f>INDEX('Antigo 2020 2'!J$5:J$857,MATCH($A741,('Atual 2021 1'!$Z$5:$Z$857),0))</f>
        <v>0</v>
      </c>
      <c r="J741" s="50">
        <f>INDEX('Atual 2021 1'!K$5:K$857,MATCH($A741,('Atual 2021 1'!$Z$5:$Z$857),0))</f>
        <v>0</v>
      </c>
      <c r="K741" s="54">
        <f>INDEX('Antigo 2020 2'!K$5:K$857,MATCH($A741,('Atual 2021 1'!$Z$5:$Z$857),0))</f>
        <v>98</v>
      </c>
      <c r="L741" s="50">
        <f>INDEX('Atual 2021 1'!L$5:L$857,MATCH($A741,('Atual 2021 1'!$Z$5:$Z$857),0))</f>
        <v>0</v>
      </c>
      <c r="M741" s="54">
        <f>INDEX('Antigo 2020 2'!L$5:L$857,MATCH($A741,('Atual 2021 1'!$Z$5:$Z$857),0))</f>
        <v>0</v>
      </c>
      <c r="N741" s="50">
        <f>INDEX('Atual 2021 1'!M$5:M$857,MATCH($A741,('Atual 2021 1'!$Z$5:$Z$857),0))</f>
        <v>0</v>
      </c>
      <c r="O741" s="54">
        <f>INDEX('Antigo 2020 2'!M$5:M$857,MATCH($A741,('Atual 2021 1'!$Z$5:$Z$857),0))</f>
        <v>35</v>
      </c>
      <c r="P741" s="50">
        <f>INDEX('Atual 2021 1'!N$5:N$857,MATCH($A741,('Atual 2021 1'!$Z$5:$Z$857),0))</f>
        <v>50</v>
      </c>
      <c r="Q741" s="54">
        <f>INDEX('Antigo 2020 2'!N$5:N$857,MATCH($A741,('Atual 2021 1'!$Z$5:$Z$857),0))</f>
        <v>48</v>
      </c>
      <c r="R741" s="50" t="str">
        <f>INDEX('Atual 2021 1'!O$5:O$857,MATCH($A741,('Atual 2021 1'!$Z$5:$Z$857),0))</f>
        <v>Sim</v>
      </c>
      <c r="S741" s="54" t="str">
        <f>INDEX('Antigo 2020 2'!O$5:O$857,MATCH($A741,('Atual 2021 1'!$Z$5:$Z$857),0))</f>
        <v>Sim</v>
      </c>
      <c r="T741" s="53" t="e">
        <f>INDEX('Atual 2021 1'!P$5:P$857,MATCH($A741,('Atual 2021 1'!$Z$5:$Z$857),0))</f>
        <v>#DIV/0!</v>
      </c>
      <c r="U741" s="55">
        <f>INDEX('Antigo 2020 2'!P$5:P$857,MATCH($A741,('Atual 2021 1'!$Z$5:$Z$857),0))</f>
        <v>9.1221773000157839E-4</v>
      </c>
    </row>
    <row r="742" spans="1:21">
      <c r="A742" s="16">
        <v>739</v>
      </c>
      <c r="B742" s="51">
        <f>INDEX('Atual 2021 1'!X$5:X$857,MATCH($A742,('Atual 2021 1'!$Z$5:$Z$857),0))</f>
        <v>0</v>
      </c>
      <c r="C742" s="57" t="str">
        <f>INDEX('Atual 2021 1'!A$5:A$857,MATCH($A742,('Atual 2021 1'!$Z$5:$Z$857),0))</f>
        <v>São Joaquim de Bicas</v>
      </c>
      <c r="D742" s="50">
        <f>INDEX('Atual 2021 1'!H$5:H$857,MATCH($A742,('Atual 2021 1'!$Z$5:$Z$857),0))</f>
        <v>369</v>
      </c>
      <c r="E742" s="54">
        <f>INDEX('Antigo 2020 2'!H$5:H$857,MATCH($A742,('Atual 2021 1'!$Z$5:$Z$857),0))</f>
        <v>550</v>
      </c>
      <c r="F742" s="50">
        <f>INDEX('Atual 2021 1'!I$5:I$857,MATCH($A742,('Atual 2021 1'!$Z$5:$Z$857),0))</f>
        <v>93</v>
      </c>
      <c r="G742" s="54">
        <f>INDEX('Antigo 2020 2'!I$5:I$857,MATCH($A742,('Atual 2021 1'!$Z$5:$Z$857),0))</f>
        <v>150</v>
      </c>
      <c r="H742" s="50">
        <f>INDEX('Atual 2021 1'!J$5:J$857,MATCH($A742,('Atual 2021 1'!$Z$5:$Z$857),0))</f>
        <v>0</v>
      </c>
      <c r="I742" s="54">
        <f>INDEX('Antigo 2020 2'!J$5:J$857,MATCH($A742,('Atual 2021 1'!$Z$5:$Z$857),0))</f>
        <v>0</v>
      </c>
      <c r="J742" s="50">
        <f>INDEX('Atual 2021 1'!K$5:K$857,MATCH($A742,('Atual 2021 1'!$Z$5:$Z$857),0))</f>
        <v>41</v>
      </c>
      <c r="K742" s="54">
        <f>INDEX('Antigo 2020 2'!K$5:K$857,MATCH($A742,('Atual 2021 1'!$Z$5:$Z$857),0))</f>
        <v>64</v>
      </c>
      <c r="L742" s="50">
        <f>INDEX('Atual 2021 1'!L$5:L$857,MATCH($A742,('Atual 2021 1'!$Z$5:$Z$857),0))</f>
        <v>0</v>
      </c>
      <c r="M742" s="54">
        <f>INDEX('Antigo 2020 2'!L$5:L$857,MATCH($A742,('Atual 2021 1'!$Z$5:$Z$857),0))</f>
        <v>0</v>
      </c>
      <c r="N742" s="50">
        <f>INDEX('Atual 2021 1'!M$5:M$857,MATCH($A742,('Atual 2021 1'!$Z$5:$Z$857),0))</f>
        <v>0</v>
      </c>
      <c r="O742" s="54">
        <f>INDEX('Antigo 2020 2'!M$5:M$857,MATCH($A742,('Atual 2021 1'!$Z$5:$Z$857),0))</f>
        <v>0</v>
      </c>
      <c r="P742" s="50">
        <f>INDEX('Atual 2021 1'!N$5:N$857,MATCH($A742,('Atual 2021 1'!$Z$5:$Z$857),0))</f>
        <v>41</v>
      </c>
      <c r="Q742" s="54">
        <f>INDEX('Antigo 2020 2'!N$5:N$857,MATCH($A742,('Atual 2021 1'!$Z$5:$Z$857),0))</f>
        <v>35</v>
      </c>
      <c r="R742" s="50" t="str">
        <f>INDEX('Atual 2021 1'!O$5:O$857,MATCH($A742,('Atual 2021 1'!$Z$5:$Z$857),0))</f>
        <v>Sim</v>
      </c>
      <c r="S742" s="54" t="str">
        <f>INDEX('Antigo 2020 2'!O$5:O$857,MATCH($A742,('Atual 2021 1'!$Z$5:$Z$857),0))</f>
        <v>Sim</v>
      </c>
      <c r="T742" s="53" t="e">
        <f>INDEX('Atual 2021 1'!P$5:P$857,MATCH($A742,('Atual 2021 1'!$Z$5:$Z$857),0))</f>
        <v>#DIV/0!</v>
      </c>
      <c r="U742" s="55">
        <f>INDEX('Antigo 2020 2'!P$5:P$857,MATCH($A742,('Atual 2021 1'!$Z$5:$Z$857),0))</f>
        <v>3.439539487249425E-4</v>
      </c>
    </row>
    <row r="743" spans="1:21">
      <c r="A743" s="16">
        <v>740</v>
      </c>
      <c r="B743" s="51">
        <f>INDEX('Atual 2021 1'!X$5:X$857,MATCH($A743,('Atual 2021 1'!$Z$5:$Z$857),0))</f>
        <v>0</v>
      </c>
      <c r="C743" s="57" t="str">
        <f>INDEX('Atual 2021 1'!A$5:A$857,MATCH($A743,('Atual 2021 1'!$Z$5:$Z$857),0))</f>
        <v>São José da Barra</v>
      </c>
      <c r="D743" s="50">
        <f>INDEX('Atual 2021 1'!H$5:H$857,MATCH($A743,('Atual 2021 1'!$Z$5:$Z$857),0))</f>
        <v>635</v>
      </c>
      <c r="E743" s="54">
        <f>INDEX('Antigo 2020 2'!H$5:H$857,MATCH($A743,('Atual 2021 1'!$Z$5:$Z$857),0))</f>
        <v>635</v>
      </c>
      <c r="F743" s="50">
        <f>INDEX('Atual 2021 1'!I$5:I$857,MATCH($A743,('Atual 2021 1'!$Z$5:$Z$857),0))</f>
        <v>75</v>
      </c>
      <c r="G743" s="54">
        <f>INDEX('Antigo 2020 2'!I$5:I$857,MATCH($A743,('Atual 2021 1'!$Z$5:$Z$857),0))</f>
        <v>302</v>
      </c>
      <c r="H743" s="50">
        <f>INDEX('Atual 2021 1'!J$5:J$857,MATCH($A743,('Atual 2021 1'!$Z$5:$Z$857),0))</f>
        <v>0</v>
      </c>
      <c r="I743" s="54">
        <f>INDEX('Antigo 2020 2'!J$5:J$857,MATCH($A743,('Atual 2021 1'!$Z$5:$Z$857),0))</f>
        <v>0</v>
      </c>
      <c r="J743" s="50">
        <f>INDEX('Atual 2021 1'!K$5:K$857,MATCH($A743,('Atual 2021 1'!$Z$5:$Z$857),0))</f>
        <v>281</v>
      </c>
      <c r="K743" s="54">
        <f>INDEX('Antigo 2020 2'!K$5:K$857,MATCH($A743,('Atual 2021 1'!$Z$5:$Z$857),0))</f>
        <v>436</v>
      </c>
      <c r="L743" s="50">
        <f>INDEX('Atual 2021 1'!L$5:L$857,MATCH($A743,('Atual 2021 1'!$Z$5:$Z$857),0))</f>
        <v>15</v>
      </c>
      <c r="M743" s="54">
        <f>INDEX('Antigo 2020 2'!L$5:L$857,MATCH($A743,('Atual 2021 1'!$Z$5:$Z$857),0))</f>
        <v>45</v>
      </c>
      <c r="N743" s="50">
        <f>INDEX('Atual 2021 1'!M$5:M$857,MATCH($A743,('Atual 2021 1'!$Z$5:$Z$857),0))</f>
        <v>110</v>
      </c>
      <c r="O743" s="54">
        <f>INDEX('Antigo 2020 2'!M$5:M$857,MATCH($A743,('Atual 2021 1'!$Z$5:$Z$857),0))</f>
        <v>236</v>
      </c>
      <c r="P743" s="50">
        <f>INDEX('Atual 2021 1'!N$5:N$857,MATCH($A743,('Atual 2021 1'!$Z$5:$Z$857),0))</f>
        <v>12</v>
      </c>
      <c r="Q743" s="54">
        <f>INDEX('Antigo 2020 2'!N$5:N$857,MATCH($A743,('Atual 2021 1'!$Z$5:$Z$857),0))</f>
        <v>38</v>
      </c>
      <c r="R743" s="50" t="str">
        <f>INDEX('Atual 2021 1'!O$5:O$857,MATCH($A743,('Atual 2021 1'!$Z$5:$Z$857),0))</f>
        <v>Não</v>
      </c>
      <c r="S743" s="54" t="str">
        <f>INDEX('Antigo 2020 2'!O$5:O$857,MATCH($A743,('Atual 2021 1'!$Z$5:$Z$857),0))</f>
        <v>Não</v>
      </c>
      <c r="T743" s="53" t="e">
        <f>INDEX('Atual 2021 1'!P$5:P$857,MATCH($A743,('Atual 2021 1'!$Z$5:$Z$857),0))</f>
        <v>#DIV/0!</v>
      </c>
      <c r="U743" s="55">
        <f>INDEX('Antigo 2020 2'!P$5:P$857,MATCH($A743,('Atual 2021 1'!$Z$5:$Z$857),0))</f>
        <v>9.1480049332142235E-4</v>
      </c>
    </row>
    <row r="744" spans="1:21">
      <c r="A744" s="16">
        <v>741</v>
      </c>
      <c r="B744" s="51">
        <f>INDEX('Atual 2021 1'!X$5:X$857,MATCH($A744,('Atual 2021 1'!$Z$5:$Z$857),0))</f>
        <v>0</v>
      </c>
      <c r="C744" s="57" t="str">
        <f>INDEX('Atual 2021 1'!A$5:A$857,MATCH($A744,('Atual 2021 1'!$Z$5:$Z$857),0))</f>
        <v>São José da Lapa</v>
      </c>
      <c r="D744" s="50">
        <f>INDEX('Atual 2021 1'!H$5:H$857,MATCH($A744,('Atual 2021 1'!$Z$5:$Z$857),0))</f>
        <v>40</v>
      </c>
      <c r="E744" s="54">
        <f>INDEX('Antigo 2020 2'!H$5:H$857,MATCH($A744,('Atual 2021 1'!$Z$5:$Z$857),0))</f>
        <v>40</v>
      </c>
      <c r="F744" s="50">
        <f>INDEX('Atual 2021 1'!I$5:I$857,MATCH($A744,('Atual 2021 1'!$Z$5:$Z$857),0))</f>
        <v>0</v>
      </c>
      <c r="G744" s="54" t="str">
        <f>INDEX('Antigo 2020 2'!I$5:I$857,MATCH($A744,('Atual 2021 1'!$Z$5:$Z$857),0))</f>
        <v/>
      </c>
      <c r="H744" s="50">
        <f>INDEX('Atual 2021 1'!J$5:J$857,MATCH($A744,('Atual 2021 1'!$Z$5:$Z$857),0))</f>
        <v>0</v>
      </c>
      <c r="I744" s="54">
        <f>INDEX('Antigo 2020 2'!J$5:J$857,MATCH($A744,('Atual 2021 1'!$Z$5:$Z$857),0))</f>
        <v>0</v>
      </c>
      <c r="J744" s="50">
        <f>INDEX('Atual 2021 1'!K$5:K$857,MATCH($A744,('Atual 2021 1'!$Z$5:$Z$857),0))</f>
        <v>0</v>
      </c>
      <c r="K744" s="54">
        <f>INDEX('Antigo 2020 2'!K$5:K$857,MATCH($A744,('Atual 2021 1'!$Z$5:$Z$857),0))</f>
        <v>0</v>
      </c>
      <c r="L744" s="50">
        <f>INDEX('Atual 2021 1'!L$5:L$857,MATCH($A744,('Atual 2021 1'!$Z$5:$Z$857),0))</f>
        <v>0</v>
      </c>
      <c r="M744" s="54">
        <f>INDEX('Antigo 2020 2'!L$5:L$857,MATCH($A744,('Atual 2021 1'!$Z$5:$Z$857),0))</f>
        <v>0</v>
      </c>
      <c r="N744" s="50">
        <f>INDEX('Atual 2021 1'!M$5:M$857,MATCH($A744,('Atual 2021 1'!$Z$5:$Z$857),0))</f>
        <v>0</v>
      </c>
      <c r="O744" s="54">
        <f>INDEX('Antigo 2020 2'!M$5:M$857,MATCH($A744,('Atual 2021 1'!$Z$5:$Z$857),0))</f>
        <v>0</v>
      </c>
      <c r="P744" s="50">
        <f>INDEX('Atual 2021 1'!N$5:N$857,MATCH($A744,('Atual 2021 1'!$Z$5:$Z$857),0))</f>
        <v>0</v>
      </c>
      <c r="Q744" s="54">
        <f>INDEX('Antigo 2020 2'!N$5:N$857,MATCH($A744,('Atual 2021 1'!$Z$5:$Z$857),0))</f>
        <v>0</v>
      </c>
      <c r="R744" s="50" t="str">
        <f>INDEX('Atual 2021 1'!O$5:O$857,MATCH($A744,('Atual 2021 1'!$Z$5:$Z$857),0))</f>
        <v>Não</v>
      </c>
      <c r="S744" s="54" t="str">
        <f>INDEX('Antigo 2020 2'!O$5:O$857,MATCH($A744,('Atual 2021 1'!$Z$5:$Z$857),0))</f>
        <v>Não</v>
      </c>
      <c r="T744" s="53" t="e">
        <f>INDEX('Atual 2021 1'!P$5:P$857,MATCH($A744,('Atual 2021 1'!$Z$5:$Z$857),0))</f>
        <v>#DIV/0!</v>
      </c>
      <c r="U744" s="55">
        <f>INDEX('Antigo 2020 2'!P$5:P$857,MATCH($A744,('Atual 2021 1'!$Z$5:$Z$857),0))</f>
        <v>1.2467049299736029E-5</v>
      </c>
    </row>
    <row r="745" spans="1:21">
      <c r="A745" s="16">
        <v>742</v>
      </c>
      <c r="B745" s="51">
        <f>INDEX('Atual 2021 1'!X$5:X$857,MATCH($A745,('Atual 2021 1'!$Z$5:$Z$857),0))</f>
        <v>0</v>
      </c>
      <c r="C745" s="57" t="str">
        <f>INDEX('Atual 2021 1'!A$5:A$857,MATCH($A745,('Atual 2021 1'!$Z$5:$Z$857),0))</f>
        <v>São José da Safira</v>
      </c>
      <c r="D745" s="50">
        <f>INDEX('Atual 2021 1'!H$5:H$857,MATCH($A745,('Atual 2021 1'!$Z$5:$Z$857),0))</f>
        <v>172</v>
      </c>
      <c r="E745" s="54">
        <f>INDEX('Antigo 2020 2'!H$5:H$857,MATCH($A745,('Atual 2021 1'!$Z$5:$Z$857),0))</f>
        <v>172</v>
      </c>
      <c r="F745" s="50">
        <f>INDEX('Atual 2021 1'!I$5:I$857,MATCH($A745,('Atual 2021 1'!$Z$5:$Z$857),0))</f>
        <v>0</v>
      </c>
      <c r="G745" s="54" t="str">
        <f>INDEX('Antigo 2020 2'!I$5:I$857,MATCH($A745,('Atual 2021 1'!$Z$5:$Z$857),0))</f>
        <v/>
      </c>
      <c r="H745" s="50">
        <f>INDEX('Atual 2021 1'!J$5:J$857,MATCH($A745,('Atual 2021 1'!$Z$5:$Z$857),0))</f>
        <v>0</v>
      </c>
      <c r="I745" s="54">
        <f>INDEX('Antigo 2020 2'!J$5:J$857,MATCH($A745,('Atual 2021 1'!$Z$5:$Z$857),0))</f>
        <v>0</v>
      </c>
      <c r="J745" s="50">
        <f>INDEX('Atual 2021 1'!K$5:K$857,MATCH($A745,('Atual 2021 1'!$Z$5:$Z$857),0))</f>
        <v>0</v>
      </c>
      <c r="K745" s="54">
        <f>INDEX('Antigo 2020 2'!K$5:K$857,MATCH($A745,('Atual 2021 1'!$Z$5:$Z$857),0))</f>
        <v>0</v>
      </c>
      <c r="L745" s="50">
        <f>INDEX('Atual 2021 1'!L$5:L$857,MATCH($A745,('Atual 2021 1'!$Z$5:$Z$857),0))</f>
        <v>0</v>
      </c>
      <c r="M745" s="54">
        <f>INDEX('Antigo 2020 2'!L$5:L$857,MATCH($A745,('Atual 2021 1'!$Z$5:$Z$857),0))</f>
        <v>0</v>
      </c>
      <c r="N745" s="50">
        <f>INDEX('Atual 2021 1'!M$5:M$857,MATCH($A745,('Atual 2021 1'!$Z$5:$Z$857),0))</f>
        <v>0</v>
      </c>
      <c r="O745" s="54">
        <f>INDEX('Antigo 2020 2'!M$5:M$857,MATCH($A745,('Atual 2021 1'!$Z$5:$Z$857),0))</f>
        <v>0</v>
      </c>
      <c r="P745" s="50">
        <f>INDEX('Atual 2021 1'!N$5:N$857,MATCH($A745,('Atual 2021 1'!$Z$5:$Z$857),0))</f>
        <v>0</v>
      </c>
      <c r="Q745" s="54">
        <f>INDEX('Antigo 2020 2'!N$5:N$857,MATCH($A745,('Atual 2021 1'!$Z$5:$Z$857),0))</f>
        <v>0</v>
      </c>
      <c r="R745" s="50" t="str">
        <f>INDEX('Atual 2021 1'!O$5:O$857,MATCH($A745,('Atual 2021 1'!$Z$5:$Z$857),0))</f>
        <v>Não</v>
      </c>
      <c r="S745" s="54" t="str">
        <f>INDEX('Antigo 2020 2'!O$5:O$857,MATCH($A745,('Atual 2021 1'!$Z$5:$Z$857),0))</f>
        <v>Não</v>
      </c>
      <c r="T745" s="53" t="e">
        <f>INDEX('Atual 2021 1'!P$5:P$857,MATCH($A745,('Atual 2021 1'!$Z$5:$Z$857),0))</f>
        <v>#DIV/0!</v>
      </c>
      <c r="U745" s="55">
        <f>INDEX('Antigo 2020 2'!P$5:P$857,MATCH($A745,('Atual 2021 1'!$Z$5:$Z$857),0))</f>
        <v>3.1471438590873689E-4</v>
      </c>
    </row>
    <row r="746" spans="1:21">
      <c r="A746" s="16">
        <v>743</v>
      </c>
      <c r="B746" s="51">
        <f>INDEX('Atual 2021 1'!X$5:X$857,MATCH($A746,('Atual 2021 1'!$Z$5:$Z$857),0))</f>
        <v>0</v>
      </c>
      <c r="C746" s="57" t="str">
        <f>INDEX('Atual 2021 1'!A$5:A$857,MATCH($A746,('Atual 2021 1'!$Z$5:$Z$857),0))</f>
        <v>São José da Varginha</v>
      </c>
      <c r="D746" s="50">
        <f>INDEX('Atual 2021 1'!H$5:H$857,MATCH($A746,('Atual 2021 1'!$Z$5:$Z$857),0))</f>
        <v>530</v>
      </c>
      <c r="E746" s="54">
        <f>INDEX('Antigo 2020 2'!H$5:H$857,MATCH($A746,('Atual 2021 1'!$Z$5:$Z$857),0))</f>
        <v>530</v>
      </c>
      <c r="F746" s="50">
        <f>INDEX('Atual 2021 1'!I$5:I$857,MATCH($A746,('Atual 2021 1'!$Z$5:$Z$857),0))</f>
        <v>5</v>
      </c>
      <c r="G746" s="54">
        <f>INDEX('Antigo 2020 2'!I$5:I$857,MATCH($A746,('Atual 2021 1'!$Z$5:$Z$857),0))</f>
        <v>33</v>
      </c>
      <c r="H746" s="50">
        <f>INDEX('Atual 2021 1'!J$5:J$857,MATCH($A746,('Atual 2021 1'!$Z$5:$Z$857),0))</f>
        <v>0</v>
      </c>
      <c r="I746" s="54">
        <f>INDEX('Antigo 2020 2'!J$5:J$857,MATCH($A746,('Atual 2021 1'!$Z$5:$Z$857),0))</f>
        <v>0</v>
      </c>
      <c r="J746" s="50">
        <f>INDEX('Atual 2021 1'!K$5:K$857,MATCH($A746,('Atual 2021 1'!$Z$5:$Z$857),0))</f>
        <v>144</v>
      </c>
      <c r="K746" s="54">
        <f>INDEX('Antigo 2020 2'!K$5:K$857,MATCH($A746,('Atual 2021 1'!$Z$5:$Z$857),0))</f>
        <v>237</v>
      </c>
      <c r="L746" s="50">
        <f>INDEX('Atual 2021 1'!L$5:L$857,MATCH($A746,('Atual 2021 1'!$Z$5:$Z$857),0))</f>
        <v>0</v>
      </c>
      <c r="M746" s="54">
        <f>INDEX('Antigo 2020 2'!L$5:L$857,MATCH($A746,('Atual 2021 1'!$Z$5:$Z$857),0))</f>
        <v>0</v>
      </c>
      <c r="N746" s="50">
        <f>INDEX('Atual 2021 1'!M$5:M$857,MATCH($A746,('Atual 2021 1'!$Z$5:$Z$857),0))</f>
        <v>0</v>
      </c>
      <c r="O746" s="54">
        <f>INDEX('Antigo 2020 2'!M$5:M$857,MATCH($A746,('Atual 2021 1'!$Z$5:$Z$857),0))</f>
        <v>0</v>
      </c>
      <c r="P746" s="50">
        <f>INDEX('Atual 2021 1'!N$5:N$857,MATCH($A746,('Atual 2021 1'!$Z$5:$Z$857),0))</f>
        <v>48</v>
      </c>
      <c r="Q746" s="54">
        <f>INDEX('Antigo 2020 2'!N$5:N$857,MATCH($A746,('Atual 2021 1'!$Z$5:$Z$857),0))</f>
        <v>76</v>
      </c>
      <c r="R746" s="50" t="str">
        <f>INDEX('Atual 2021 1'!O$5:O$857,MATCH($A746,('Atual 2021 1'!$Z$5:$Z$857),0))</f>
        <v>Não</v>
      </c>
      <c r="S746" s="54" t="str">
        <f>INDEX('Antigo 2020 2'!O$5:O$857,MATCH($A746,('Atual 2021 1'!$Z$5:$Z$857),0))</f>
        <v>Não</v>
      </c>
      <c r="T746" s="53" t="e">
        <f>INDEX('Atual 2021 1'!P$5:P$857,MATCH($A746,('Atual 2021 1'!$Z$5:$Z$857),0))</f>
        <v>#DIV/0!</v>
      </c>
      <c r="U746" s="55">
        <f>INDEX('Antigo 2020 2'!P$5:P$857,MATCH($A746,('Atual 2021 1'!$Z$5:$Z$857),0))</f>
        <v>4.4225946722863682E-4</v>
      </c>
    </row>
    <row r="747" spans="1:21">
      <c r="A747" s="16">
        <v>744</v>
      </c>
      <c r="B747" s="51">
        <f>INDEX('Atual 2021 1'!X$5:X$857,MATCH($A747,('Atual 2021 1'!$Z$5:$Z$857),0))</f>
        <v>0</v>
      </c>
      <c r="C747" s="57" t="str">
        <f>INDEX('Atual 2021 1'!A$5:A$857,MATCH($A747,('Atual 2021 1'!$Z$5:$Z$857),0))</f>
        <v>São José do Alegre</v>
      </c>
      <c r="D747" s="50">
        <f>INDEX('Atual 2021 1'!H$5:H$857,MATCH($A747,('Atual 2021 1'!$Z$5:$Z$857),0))</f>
        <v>474</v>
      </c>
      <c r="E747" s="54">
        <f>INDEX('Antigo 2020 2'!H$5:H$857,MATCH($A747,('Atual 2021 1'!$Z$5:$Z$857),0))</f>
        <v>474</v>
      </c>
      <c r="F747" s="50">
        <f>INDEX('Atual 2021 1'!I$5:I$857,MATCH($A747,('Atual 2021 1'!$Z$5:$Z$857),0))</f>
        <v>28</v>
      </c>
      <c r="G747" s="54">
        <f>INDEX('Antigo 2020 2'!I$5:I$857,MATCH($A747,('Atual 2021 1'!$Z$5:$Z$857),0))</f>
        <v>15</v>
      </c>
      <c r="H747" s="50">
        <f>INDEX('Atual 2021 1'!J$5:J$857,MATCH($A747,('Atual 2021 1'!$Z$5:$Z$857),0))</f>
        <v>0</v>
      </c>
      <c r="I747" s="54">
        <f>INDEX('Antigo 2020 2'!J$5:J$857,MATCH($A747,('Atual 2021 1'!$Z$5:$Z$857),0))</f>
        <v>0</v>
      </c>
      <c r="J747" s="50">
        <f>INDEX('Atual 2021 1'!K$5:K$857,MATCH($A747,('Atual 2021 1'!$Z$5:$Z$857),0))</f>
        <v>50</v>
      </c>
      <c r="K747" s="54">
        <f>INDEX('Antigo 2020 2'!K$5:K$857,MATCH($A747,('Atual 2021 1'!$Z$5:$Z$857),0))</f>
        <v>92</v>
      </c>
      <c r="L747" s="50">
        <f>INDEX('Atual 2021 1'!L$5:L$857,MATCH($A747,('Atual 2021 1'!$Z$5:$Z$857),0))</f>
        <v>0</v>
      </c>
      <c r="M747" s="54">
        <f>INDEX('Antigo 2020 2'!L$5:L$857,MATCH($A747,('Atual 2021 1'!$Z$5:$Z$857),0))</f>
        <v>0</v>
      </c>
      <c r="N747" s="50">
        <f>INDEX('Atual 2021 1'!M$5:M$857,MATCH($A747,('Atual 2021 1'!$Z$5:$Z$857),0))</f>
        <v>0</v>
      </c>
      <c r="O747" s="54">
        <f>INDEX('Antigo 2020 2'!M$5:M$857,MATCH($A747,('Atual 2021 1'!$Z$5:$Z$857),0))</f>
        <v>0</v>
      </c>
      <c r="P747" s="50">
        <f>INDEX('Atual 2021 1'!N$5:N$857,MATCH($A747,('Atual 2021 1'!$Z$5:$Z$857),0))</f>
        <v>3</v>
      </c>
      <c r="Q747" s="54">
        <f>INDEX('Antigo 2020 2'!N$5:N$857,MATCH($A747,('Atual 2021 1'!$Z$5:$Z$857),0))</f>
        <v>3</v>
      </c>
      <c r="R747" s="50" t="str">
        <f>INDEX('Atual 2021 1'!O$5:O$857,MATCH($A747,('Atual 2021 1'!$Z$5:$Z$857),0))</f>
        <v>Sim</v>
      </c>
      <c r="S747" s="54" t="str">
        <f>INDEX('Antigo 2020 2'!O$5:O$857,MATCH($A747,('Atual 2021 1'!$Z$5:$Z$857),0))</f>
        <v>Não</v>
      </c>
      <c r="T747" s="53" t="e">
        <f>INDEX('Atual 2021 1'!P$5:P$857,MATCH($A747,('Atual 2021 1'!$Z$5:$Z$857),0))</f>
        <v>#DIV/0!</v>
      </c>
      <c r="U747" s="55">
        <f>INDEX('Antigo 2020 2'!P$5:P$857,MATCH($A747,('Atual 2021 1'!$Z$5:$Z$857),0))</f>
        <v>3.1162380432335219E-4</v>
      </c>
    </row>
    <row r="748" spans="1:21">
      <c r="A748" s="16">
        <v>745</v>
      </c>
      <c r="B748" s="51">
        <f>INDEX('Atual 2021 1'!X$5:X$857,MATCH($A748,('Atual 2021 1'!$Z$5:$Z$857),0))</f>
        <v>0</v>
      </c>
      <c r="C748" s="57" t="str">
        <f>INDEX('Atual 2021 1'!A$5:A$857,MATCH($A748,('Atual 2021 1'!$Z$5:$Z$857),0))</f>
        <v>São José do Divino</v>
      </c>
      <c r="D748" s="50">
        <f>INDEX('Atual 2021 1'!H$5:H$857,MATCH($A748,('Atual 2021 1'!$Z$5:$Z$857),0))</f>
        <v>300</v>
      </c>
      <c r="E748" s="54">
        <f>INDEX('Antigo 2020 2'!H$5:H$857,MATCH($A748,('Atual 2021 1'!$Z$5:$Z$857),0))</f>
        <v>280</v>
      </c>
      <c r="F748" s="50">
        <f>INDEX('Atual 2021 1'!I$5:I$857,MATCH($A748,('Atual 2021 1'!$Z$5:$Z$857),0))</f>
        <v>167</v>
      </c>
      <c r="G748" s="54">
        <f>INDEX('Antigo 2020 2'!I$5:I$857,MATCH($A748,('Atual 2021 1'!$Z$5:$Z$857),0))</f>
        <v>67</v>
      </c>
      <c r="H748" s="50">
        <f>INDEX('Atual 2021 1'!J$5:J$857,MATCH($A748,('Atual 2021 1'!$Z$5:$Z$857),0))</f>
        <v>0</v>
      </c>
      <c r="I748" s="54">
        <f>INDEX('Antigo 2020 2'!J$5:J$857,MATCH($A748,('Atual 2021 1'!$Z$5:$Z$857),0))</f>
        <v>0</v>
      </c>
      <c r="J748" s="50">
        <f>INDEX('Atual 2021 1'!K$5:K$857,MATCH($A748,('Atual 2021 1'!$Z$5:$Z$857),0))</f>
        <v>60</v>
      </c>
      <c r="K748" s="54">
        <f>INDEX('Antigo 2020 2'!K$5:K$857,MATCH($A748,('Atual 2021 1'!$Z$5:$Z$857),0))</f>
        <v>80</v>
      </c>
      <c r="L748" s="50">
        <f>INDEX('Atual 2021 1'!L$5:L$857,MATCH($A748,('Atual 2021 1'!$Z$5:$Z$857),0))</f>
        <v>0</v>
      </c>
      <c r="M748" s="54">
        <f>INDEX('Antigo 2020 2'!L$5:L$857,MATCH($A748,('Atual 2021 1'!$Z$5:$Z$857),0))</f>
        <v>0</v>
      </c>
      <c r="N748" s="50">
        <f>INDEX('Atual 2021 1'!M$5:M$857,MATCH($A748,('Atual 2021 1'!$Z$5:$Z$857),0))</f>
        <v>0</v>
      </c>
      <c r="O748" s="54">
        <f>INDEX('Antigo 2020 2'!M$5:M$857,MATCH($A748,('Atual 2021 1'!$Z$5:$Z$857),0))</f>
        <v>0</v>
      </c>
      <c r="P748" s="50">
        <f>INDEX('Atual 2021 1'!N$5:N$857,MATCH($A748,('Atual 2021 1'!$Z$5:$Z$857),0))</f>
        <v>80</v>
      </c>
      <c r="Q748" s="54">
        <f>INDEX('Antigo 2020 2'!N$5:N$857,MATCH($A748,('Atual 2021 1'!$Z$5:$Z$857),0))</f>
        <v>135</v>
      </c>
      <c r="R748" s="50" t="str">
        <f>INDEX('Atual 2021 1'!O$5:O$857,MATCH($A748,('Atual 2021 1'!$Z$5:$Z$857),0))</f>
        <v>Sim</v>
      </c>
      <c r="S748" s="54" t="str">
        <f>INDEX('Antigo 2020 2'!O$5:O$857,MATCH($A748,('Atual 2021 1'!$Z$5:$Z$857),0))</f>
        <v>Sim</v>
      </c>
      <c r="T748" s="53" t="e">
        <f>INDEX('Atual 2021 1'!P$5:P$857,MATCH($A748,('Atual 2021 1'!$Z$5:$Z$857),0))</f>
        <v>#DIV/0!</v>
      </c>
      <c r="U748" s="55">
        <f>INDEX('Antigo 2020 2'!P$5:P$857,MATCH($A748,('Atual 2021 1'!$Z$5:$Z$857),0))</f>
        <v>6.7060880929056777E-4</v>
      </c>
    </row>
    <row r="749" spans="1:21">
      <c r="A749" s="16">
        <v>746</v>
      </c>
      <c r="B749" s="51">
        <f>INDEX('Atual 2021 1'!X$5:X$857,MATCH($A749,('Atual 2021 1'!$Z$5:$Z$857),0))</f>
        <v>0</v>
      </c>
      <c r="C749" s="57" t="str">
        <f>INDEX('Atual 2021 1'!A$5:A$857,MATCH($A749,('Atual 2021 1'!$Z$5:$Z$857),0))</f>
        <v>São José do Goiabal</v>
      </c>
      <c r="D749" s="50">
        <f>INDEX('Atual 2021 1'!H$5:H$857,MATCH($A749,('Atual 2021 1'!$Z$5:$Z$857),0))</f>
        <v>530</v>
      </c>
      <c r="E749" s="54">
        <f>INDEX('Antigo 2020 2'!H$5:H$857,MATCH($A749,('Atual 2021 1'!$Z$5:$Z$857),0))</f>
        <v>533</v>
      </c>
      <c r="F749" s="50">
        <f>INDEX('Atual 2021 1'!I$5:I$857,MATCH($A749,('Atual 2021 1'!$Z$5:$Z$857),0))</f>
        <v>0</v>
      </c>
      <c r="G749" s="54" t="str">
        <f>INDEX('Antigo 2020 2'!I$5:I$857,MATCH($A749,('Atual 2021 1'!$Z$5:$Z$857),0))</f>
        <v/>
      </c>
      <c r="H749" s="50">
        <f>INDEX('Atual 2021 1'!J$5:J$857,MATCH($A749,('Atual 2021 1'!$Z$5:$Z$857),0))</f>
        <v>0</v>
      </c>
      <c r="I749" s="54">
        <f>INDEX('Antigo 2020 2'!J$5:J$857,MATCH($A749,('Atual 2021 1'!$Z$5:$Z$857),0))</f>
        <v>0</v>
      </c>
      <c r="J749" s="50">
        <f>INDEX('Atual 2021 1'!K$5:K$857,MATCH($A749,('Atual 2021 1'!$Z$5:$Z$857),0))</f>
        <v>200</v>
      </c>
      <c r="K749" s="54">
        <f>INDEX('Antigo 2020 2'!K$5:K$857,MATCH($A749,('Atual 2021 1'!$Z$5:$Z$857),0))</f>
        <v>132</v>
      </c>
      <c r="L749" s="50">
        <f>INDEX('Atual 2021 1'!L$5:L$857,MATCH($A749,('Atual 2021 1'!$Z$5:$Z$857),0))</f>
        <v>0</v>
      </c>
      <c r="M749" s="54">
        <f>INDEX('Antigo 2020 2'!L$5:L$857,MATCH($A749,('Atual 2021 1'!$Z$5:$Z$857),0))</f>
        <v>0</v>
      </c>
      <c r="N749" s="50">
        <f>INDEX('Atual 2021 1'!M$5:M$857,MATCH($A749,('Atual 2021 1'!$Z$5:$Z$857),0))</f>
        <v>0</v>
      </c>
      <c r="O749" s="54">
        <f>INDEX('Antigo 2020 2'!M$5:M$857,MATCH($A749,('Atual 2021 1'!$Z$5:$Z$857),0))</f>
        <v>0</v>
      </c>
      <c r="P749" s="50">
        <f>INDEX('Atual 2021 1'!N$5:N$857,MATCH($A749,('Atual 2021 1'!$Z$5:$Z$857),0))</f>
        <v>0</v>
      </c>
      <c r="Q749" s="54">
        <f>INDEX('Antigo 2020 2'!N$5:N$857,MATCH($A749,('Atual 2021 1'!$Z$5:$Z$857),0))</f>
        <v>3</v>
      </c>
      <c r="R749" s="50" t="str">
        <f>INDEX('Atual 2021 1'!O$5:O$857,MATCH($A749,('Atual 2021 1'!$Z$5:$Z$857),0))</f>
        <v>Sim</v>
      </c>
      <c r="S749" s="54" t="str">
        <f>INDEX('Antigo 2020 2'!O$5:O$857,MATCH($A749,('Atual 2021 1'!$Z$5:$Z$857),0))</f>
        <v>Não</v>
      </c>
      <c r="T749" s="53" t="e">
        <f>INDEX('Atual 2021 1'!P$5:P$857,MATCH($A749,('Atual 2021 1'!$Z$5:$Z$857),0))</f>
        <v>#DIV/0!</v>
      </c>
      <c r="U749" s="55">
        <f>INDEX('Antigo 2020 2'!P$5:P$857,MATCH($A749,('Atual 2021 1'!$Z$5:$Z$857),0))</f>
        <v>5.4943306177539719E-4</v>
      </c>
    </row>
    <row r="750" spans="1:21">
      <c r="A750" s="16">
        <v>747</v>
      </c>
      <c r="B750" s="51">
        <f>INDEX('Atual 2021 1'!X$5:X$857,MATCH($A750,('Atual 2021 1'!$Z$5:$Z$857),0))</f>
        <v>0</v>
      </c>
      <c r="C750" s="57" t="str">
        <f>INDEX('Atual 2021 1'!A$5:A$857,MATCH($A750,('Atual 2021 1'!$Z$5:$Z$857),0))</f>
        <v>São José do Jacuri</v>
      </c>
      <c r="D750" s="50">
        <f>INDEX('Atual 2021 1'!H$5:H$857,MATCH($A750,('Atual 2021 1'!$Z$5:$Z$857),0))</f>
        <v>1000</v>
      </c>
      <c r="E750" s="54">
        <f>INDEX('Antigo 2020 2'!H$5:H$857,MATCH($A750,('Atual 2021 1'!$Z$5:$Z$857),0))</f>
        <v>1000</v>
      </c>
      <c r="F750" s="50">
        <f>INDEX('Atual 2021 1'!I$5:I$857,MATCH($A750,('Atual 2021 1'!$Z$5:$Z$857),0))</f>
        <v>208</v>
      </c>
      <c r="G750" s="54">
        <f>INDEX('Antigo 2020 2'!I$5:I$857,MATCH($A750,('Atual 2021 1'!$Z$5:$Z$857),0))</f>
        <v>212</v>
      </c>
      <c r="H750" s="50">
        <f>INDEX('Atual 2021 1'!J$5:J$857,MATCH($A750,('Atual 2021 1'!$Z$5:$Z$857),0))</f>
        <v>0</v>
      </c>
      <c r="I750" s="54">
        <f>INDEX('Antigo 2020 2'!J$5:J$857,MATCH($A750,('Atual 2021 1'!$Z$5:$Z$857),0))</f>
        <v>0</v>
      </c>
      <c r="J750" s="50">
        <f>INDEX('Atual 2021 1'!K$5:K$857,MATCH($A750,('Atual 2021 1'!$Z$5:$Z$857),0))</f>
        <v>145</v>
      </c>
      <c r="K750" s="54">
        <f>INDEX('Antigo 2020 2'!K$5:K$857,MATCH($A750,('Atual 2021 1'!$Z$5:$Z$857),0))</f>
        <v>434</v>
      </c>
      <c r="L750" s="50">
        <f>INDEX('Atual 2021 1'!L$5:L$857,MATCH($A750,('Atual 2021 1'!$Z$5:$Z$857),0))</f>
        <v>0</v>
      </c>
      <c r="M750" s="54">
        <f>INDEX('Antigo 2020 2'!L$5:L$857,MATCH($A750,('Atual 2021 1'!$Z$5:$Z$857),0))</f>
        <v>0</v>
      </c>
      <c r="N750" s="50">
        <f>INDEX('Atual 2021 1'!M$5:M$857,MATCH($A750,('Atual 2021 1'!$Z$5:$Z$857),0))</f>
        <v>0</v>
      </c>
      <c r="O750" s="54">
        <f>INDEX('Antigo 2020 2'!M$5:M$857,MATCH($A750,('Atual 2021 1'!$Z$5:$Z$857),0))</f>
        <v>0</v>
      </c>
      <c r="P750" s="50">
        <f>INDEX('Atual 2021 1'!N$5:N$857,MATCH($A750,('Atual 2021 1'!$Z$5:$Z$857),0))</f>
        <v>194</v>
      </c>
      <c r="Q750" s="54">
        <f>INDEX('Antigo 2020 2'!N$5:N$857,MATCH($A750,('Atual 2021 1'!$Z$5:$Z$857),0))</f>
        <v>193</v>
      </c>
      <c r="R750" s="50" t="str">
        <f>INDEX('Atual 2021 1'!O$5:O$857,MATCH($A750,('Atual 2021 1'!$Z$5:$Z$857),0))</f>
        <v>Sim</v>
      </c>
      <c r="S750" s="54" t="str">
        <f>INDEX('Antigo 2020 2'!O$5:O$857,MATCH($A750,('Atual 2021 1'!$Z$5:$Z$857),0))</f>
        <v>Sim</v>
      </c>
      <c r="T750" s="53" t="e">
        <f>INDEX('Atual 2021 1'!P$5:P$857,MATCH($A750,('Atual 2021 1'!$Z$5:$Z$857),0))</f>
        <v>#DIV/0!</v>
      </c>
      <c r="U750" s="55">
        <f>INDEX('Antigo 2020 2'!P$5:P$857,MATCH($A750,('Atual 2021 1'!$Z$5:$Z$857),0))</f>
        <v>9.6910502487527941E-4</v>
      </c>
    </row>
    <row r="751" spans="1:21">
      <c r="A751" s="16">
        <v>748</v>
      </c>
      <c r="B751" s="51">
        <f>INDEX('Atual 2021 1'!X$5:X$857,MATCH($A751,('Atual 2021 1'!$Z$5:$Z$857),0))</f>
        <v>0</v>
      </c>
      <c r="C751" s="57" t="str">
        <f>INDEX('Atual 2021 1'!A$5:A$857,MATCH($A751,('Atual 2021 1'!$Z$5:$Z$857),0))</f>
        <v>São José do Mantimento</v>
      </c>
      <c r="D751" s="50">
        <f>INDEX('Atual 2021 1'!H$5:H$857,MATCH($A751,('Atual 2021 1'!$Z$5:$Z$857),0))</f>
        <v>280</v>
      </c>
      <c r="E751" s="54">
        <f>INDEX('Antigo 2020 2'!H$5:H$857,MATCH($A751,('Atual 2021 1'!$Z$5:$Z$857),0))</f>
        <v>280</v>
      </c>
      <c r="F751" s="50">
        <f>INDEX('Atual 2021 1'!I$5:I$857,MATCH($A751,('Atual 2021 1'!$Z$5:$Z$857),0))</f>
        <v>99</v>
      </c>
      <c r="G751" s="54">
        <f>INDEX('Antigo 2020 2'!I$5:I$857,MATCH($A751,('Atual 2021 1'!$Z$5:$Z$857),0))</f>
        <v>198</v>
      </c>
      <c r="H751" s="50">
        <f>INDEX('Atual 2021 1'!J$5:J$857,MATCH($A751,('Atual 2021 1'!$Z$5:$Z$857),0))</f>
        <v>0</v>
      </c>
      <c r="I751" s="54">
        <f>INDEX('Antigo 2020 2'!J$5:J$857,MATCH($A751,('Atual 2021 1'!$Z$5:$Z$857),0))</f>
        <v>0</v>
      </c>
      <c r="J751" s="50">
        <f>INDEX('Atual 2021 1'!K$5:K$857,MATCH($A751,('Atual 2021 1'!$Z$5:$Z$857),0))</f>
        <v>50</v>
      </c>
      <c r="K751" s="54">
        <f>INDEX('Antigo 2020 2'!K$5:K$857,MATCH($A751,('Atual 2021 1'!$Z$5:$Z$857),0))</f>
        <v>170</v>
      </c>
      <c r="L751" s="50">
        <f>INDEX('Atual 2021 1'!L$5:L$857,MATCH($A751,('Atual 2021 1'!$Z$5:$Z$857),0))</f>
        <v>0</v>
      </c>
      <c r="M751" s="54">
        <f>INDEX('Antigo 2020 2'!L$5:L$857,MATCH($A751,('Atual 2021 1'!$Z$5:$Z$857),0))</f>
        <v>0</v>
      </c>
      <c r="N751" s="50">
        <f>INDEX('Atual 2021 1'!M$5:M$857,MATCH($A751,('Atual 2021 1'!$Z$5:$Z$857),0))</f>
        <v>0</v>
      </c>
      <c r="O751" s="54">
        <f>INDEX('Antigo 2020 2'!M$5:M$857,MATCH($A751,('Atual 2021 1'!$Z$5:$Z$857),0))</f>
        <v>0</v>
      </c>
      <c r="P751" s="50">
        <f>INDEX('Atual 2021 1'!N$5:N$857,MATCH($A751,('Atual 2021 1'!$Z$5:$Z$857),0))</f>
        <v>10</v>
      </c>
      <c r="Q751" s="54">
        <f>INDEX('Antigo 2020 2'!N$5:N$857,MATCH($A751,('Atual 2021 1'!$Z$5:$Z$857),0))</f>
        <v>0</v>
      </c>
      <c r="R751" s="50" t="str">
        <f>INDEX('Atual 2021 1'!O$5:O$857,MATCH($A751,('Atual 2021 1'!$Z$5:$Z$857),0))</f>
        <v>Não</v>
      </c>
      <c r="S751" s="54" t="str">
        <f>INDEX('Antigo 2020 2'!O$5:O$857,MATCH($A751,('Atual 2021 1'!$Z$5:$Z$857),0))</f>
        <v>Não</v>
      </c>
      <c r="T751" s="53" t="e">
        <f>INDEX('Atual 2021 1'!P$5:P$857,MATCH($A751,('Atual 2021 1'!$Z$5:$Z$857),0))</f>
        <v>#DIV/0!</v>
      </c>
      <c r="U751" s="55">
        <f>INDEX('Antigo 2020 2'!P$5:P$857,MATCH($A751,('Atual 2021 1'!$Z$5:$Z$857),0))</f>
        <v>2.9499672263330102E-4</v>
      </c>
    </row>
    <row r="752" spans="1:21">
      <c r="A752" s="16">
        <v>749</v>
      </c>
      <c r="B752" s="51">
        <f>INDEX('Atual 2021 1'!X$5:X$857,MATCH($A752,('Atual 2021 1'!$Z$5:$Z$857),0))</f>
        <v>0</v>
      </c>
      <c r="C752" s="57" t="str">
        <f>INDEX('Atual 2021 1'!A$5:A$857,MATCH($A752,('Atual 2021 1'!$Z$5:$Z$857),0))</f>
        <v>São Lourenço</v>
      </c>
      <c r="D752" s="50">
        <f>INDEX('Atual 2021 1'!H$5:H$857,MATCH($A752,('Atual 2021 1'!$Z$5:$Z$857),0))</f>
        <v>20</v>
      </c>
      <c r="E752" s="54">
        <f>INDEX('Antigo 2020 2'!H$5:H$857,MATCH($A752,('Atual 2021 1'!$Z$5:$Z$857),0))</f>
        <v>20</v>
      </c>
      <c r="F752" s="50">
        <f>INDEX('Atual 2021 1'!I$5:I$857,MATCH($A752,('Atual 2021 1'!$Z$5:$Z$857),0))</f>
        <v>0</v>
      </c>
      <c r="G752" s="54" t="str">
        <f>INDEX('Antigo 2020 2'!I$5:I$857,MATCH($A752,('Atual 2021 1'!$Z$5:$Z$857),0))</f>
        <v/>
      </c>
      <c r="H752" s="50">
        <f>INDEX('Atual 2021 1'!J$5:J$857,MATCH($A752,('Atual 2021 1'!$Z$5:$Z$857),0))</f>
        <v>0</v>
      </c>
      <c r="I752" s="54">
        <f>INDEX('Antigo 2020 2'!J$5:J$857,MATCH($A752,('Atual 2021 1'!$Z$5:$Z$857),0))</f>
        <v>0</v>
      </c>
      <c r="J752" s="50">
        <f>INDEX('Atual 2021 1'!K$5:K$857,MATCH($A752,('Atual 2021 1'!$Z$5:$Z$857),0))</f>
        <v>0</v>
      </c>
      <c r="K752" s="54">
        <f>INDEX('Antigo 2020 2'!K$5:K$857,MATCH($A752,('Atual 2021 1'!$Z$5:$Z$857),0))</f>
        <v>0</v>
      </c>
      <c r="L752" s="50">
        <f>INDEX('Atual 2021 1'!L$5:L$857,MATCH($A752,('Atual 2021 1'!$Z$5:$Z$857),0))</f>
        <v>0</v>
      </c>
      <c r="M752" s="54">
        <f>INDEX('Antigo 2020 2'!L$5:L$857,MATCH($A752,('Atual 2021 1'!$Z$5:$Z$857),0))</f>
        <v>0</v>
      </c>
      <c r="N752" s="50">
        <f>INDEX('Atual 2021 1'!M$5:M$857,MATCH($A752,('Atual 2021 1'!$Z$5:$Z$857),0))</f>
        <v>0</v>
      </c>
      <c r="O752" s="54">
        <f>INDEX('Antigo 2020 2'!M$5:M$857,MATCH($A752,('Atual 2021 1'!$Z$5:$Z$857),0))</f>
        <v>0</v>
      </c>
      <c r="P752" s="50">
        <f>INDEX('Atual 2021 1'!N$5:N$857,MATCH($A752,('Atual 2021 1'!$Z$5:$Z$857),0))</f>
        <v>0</v>
      </c>
      <c r="Q752" s="54">
        <f>INDEX('Antigo 2020 2'!N$5:N$857,MATCH($A752,('Atual 2021 1'!$Z$5:$Z$857),0))</f>
        <v>0</v>
      </c>
      <c r="R752" s="50" t="str">
        <f>INDEX('Atual 2021 1'!O$5:O$857,MATCH($A752,('Atual 2021 1'!$Z$5:$Z$857),0))</f>
        <v>Não</v>
      </c>
      <c r="S752" s="54" t="str">
        <f>INDEX('Antigo 2020 2'!O$5:O$857,MATCH($A752,('Atual 2021 1'!$Z$5:$Z$857),0))</f>
        <v>Não</v>
      </c>
      <c r="T752" s="53" t="e">
        <f>INDEX('Atual 2021 1'!P$5:P$857,MATCH($A752,('Atual 2021 1'!$Z$5:$Z$857),0))</f>
        <v>#DIV/0!</v>
      </c>
      <c r="U752" s="55">
        <f>INDEX('Antigo 2020 2'!P$5:P$857,MATCH($A752,('Atual 2021 1'!$Z$5:$Z$857),0))</f>
        <v>2.0175480456088254E-5</v>
      </c>
    </row>
    <row r="753" spans="1:21">
      <c r="A753" s="16">
        <v>750</v>
      </c>
      <c r="B753" s="51">
        <f>INDEX('Atual 2021 1'!X$5:X$857,MATCH($A753,('Atual 2021 1'!$Z$5:$Z$857),0))</f>
        <v>0</v>
      </c>
      <c r="C753" s="57" t="str">
        <f>INDEX('Atual 2021 1'!A$5:A$857,MATCH($A753,('Atual 2021 1'!$Z$5:$Z$857),0))</f>
        <v>São Miguel do Anta</v>
      </c>
      <c r="D753" s="50">
        <f>INDEX('Atual 2021 1'!H$5:H$857,MATCH($A753,('Atual 2021 1'!$Z$5:$Z$857),0))</f>
        <v>1150</v>
      </c>
      <c r="E753" s="54">
        <f>INDEX('Antigo 2020 2'!H$5:H$857,MATCH($A753,('Atual 2021 1'!$Z$5:$Z$857),0))</f>
        <v>1050</v>
      </c>
      <c r="F753" s="50">
        <f>INDEX('Atual 2021 1'!I$5:I$857,MATCH($A753,('Atual 2021 1'!$Z$5:$Z$857),0))</f>
        <v>221</v>
      </c>
      <c r="G753" s="54">
        <f>INDEX('Antigo 2020 2'!I$5:I$857,MATCH($A753,('Atual 2021 1'!$Z$5:$Z$857),0))</f>
        <v>353</v>
      </c>
      <c r="H753" s="50">
        <f>INDEX('Atual 2021 1'!J$5:J$857,MATCH($A753,('Atual 2021 1'!$Z$5:$Z$857),0))</f>
        <v>0</v>
      </c>
      <c r="I753" s="54">
        <f>INDEX('Antigo 2020 2'!J$5:J$857,MATCH($A753,('Atual 2021 1'!$Z$5:$Z$857),0))</f>
        <v>0</v>
      </c>
      <c r="J753" s="50">
        <f>INDEX('Atual 2021 1'!K$5:K$857,MATCH($A753,('Atual 2021 1'!$Z$5:$Z$857),0))</f>
        <v>150</v>
      </c>
      <c r="K753" s="54">
        <f>INDEX('Antigo 2020 2'!K$5:K$857,MATCH($A753,('Atual 2021 1'!$Z$5:$Z$857),0))</f>
        <v>350</v>
      </c>
      <c r="L753" s="50">
        <f>INDEX('Atual 2021 1'!L$5:L$857,MATCH($A753,('Atual 2021 1'!$Z$5:$Z$857),0))</f>
        <v>0</v>
      </c>
      <c r="M753" s="54">
        <f>INDEX('Antigo 2020 2'!L$5:L$857,MATCH($A753,('Atual 2021 1'!$Z$5:$Z$857),0))</f>
        <v>0</v>
      </c>
      <c r="N753" s="50">
        <f>INDEX('Atual 2021 1'!M$5:M$857,MATCH($A753,('Atual 2021 1'!$Z$5:$Z$857),0))</f>
        <v>0</v>
      </c>
      <c r="O753" s="54">
        <f>INDEX('Antigo 2020 2'!M$5:M$857,MATCH($A753,('Atual 2021 1'!$Z$5:$Z$857),0))</f>
        <v>0</v>
      </c>
      <c r="P753" s="50">
        <f>INDEX('Atual 2021 1'!N$5:N$857,MATCH($A753,('Atual 2021 1'!$Z$5:$Z$857),0))</f>
        <v>25</v>
      </c>
      <c r="Q753" s="54">
        <f>INDEX('Antigo 2020 2'!N$5:N$857,MATCH($A753,('Atual 2021 1'!$Z$5:$Z$857),0))</f>
        <v>35</v>
      </c>
      <c r="R753" s="50" t="str">
        <f>INDEX('Atual 2021 1'!O$5:O$857,MATCH($A753,('Atual 2021 1'!$Z$5:$Z$857),0))</f>
        <v>Sim</v>
      </c>
      <c r="S753" s="54" t="str">
        <f>INDEX('Antigo 2020 2'!O$5:O$857,MATCH($A753,('Atual 2021 1'!$Z$5:$Z$857),0))</f>
        <v>Sim</v>
      </c>
      <c r="T753" s="53" t="e">
        <f>INDEX('Atual 2021 1'!P$5:P$857,MATCH($A753,('Atual 2021 1'!$Z$5:$Z$857),0))</f>
        <v>#DIV/0!</v>
      </c>
      <c r="U753" s="55">
        <f>INDEX('Antigo 2020 2'!P$5:P$857,MATCH($A753,('Atual 2021 1'!$Z$5:$Z$857),0))</f>
        <v>1.0126245830261351E-3</v>
      </c>
    </row>
    <row r="754" spans="1:21">
      <c r="A754" s="16">
        <v>751</v>
      </c>
      <c r="B754" s="51">
        <f>INDEX('Atual 2021 1'!X$5:X$857,MATCH($A754,('Atual 2021 1'!$Z$5:$Z$857),0))</f>
        <v>0</v>
      </c>
      <c r="C754" s="57" t="str">
        <f>INDEX('Atual 2021 1'!A$5:A$857,MATCH($A754,('Atual 2021 1'!$Z$5:$Z$857),0))</f>
        <v>São Pedro da União</v>
      </c>
      <c r="D754" s="50">
        <f>INDEX('Atual 2021 1'!H$5:H$857,MATCH($A754,('Atual 2021 1'!$Z$5:$Z$857),0))</f>
        <v>1049</v>
      </c>
      <c r="E754" s="54">
        <f>INDEX('Antigo 2020 2'!H$5:H$857,MATCH($A754,('Atual 2021 1'!$Z$5:$Z$857),0))</f>
        <v>1049</v>
      </c>
      <c r="F754" s="50">
        <f>INDEX('Atual 2021 1'!I$5:I$857,MATCH($A754,('Atual 2021 1'!$Z$5:$Z$857),0))</f>
        <v>436</v>
      </c>
      <c r="G754" s="54">
        <f>INDEX('Antigo 2020 2'!I$5:I$857,MATCH($A754,('Atual 2021 1'!$Z$5:$Z$857),0))</f>
        <v>578</v>
      </c>
      <c r="H754" s="50">
        <f>INDEX('Atual 2021 1'!J$5:J$857,MATCH($A754,('Atual 2021 1'!$Z$5:$Z$857),0))</f>
        <v>0</v>
      </c>
      <c r="I754" s="54">
        <f>INDEX('Antigo 2020 2'!J$5:J$857,MATCH($A754,('Atual 2021 1'!$Z$5:$Z$857),0))</f>
        <v>0</v>
      </c>
      <c r="J754" s="50">
        <f>INDEX('Atual 2021 1'!K$5:K$857,MATCH($A754,('Atual 2021 1'!$Z$5:$Z$857),0))</f>
        <v>89</v>
      </c>
      <c r="K754" s="54">
        <f>INDEX('Antigo 2020 2'!K$5:K$857,MATCH($A754,('Atual 2021 1'!$Z$5:$Z$857),0))</f>
        <v>330</v>
      </c>
      <c r="L754" s="50">
        <f>INDEX('Atual 2021 1'!L$5:L$857,MATCH($A754,('Atual 2021 1'!$Z$5:$Z$857),0))</f>
        <v>0</v>
      </c>
      <c r="M754" s="54">
        <f>INDEX('Antigo 2020 2'!L$5:L$857,MATCH($A754,('Atual 2021 1'!$Z$5:$Z$857),0))</f>
        <v>0</v>
      </c>
      <c r="N754" s="50">
        <f>INDEX('Atual 2021 1'!M$5:M$857,MATCH($A754,('Atual 2021 1'!$Z$5:$Z$857),0))</f>
        <v>0</v>
      </c>
      <c r="O754" s="54">
        <f>INDEX('Antigo 2020 2'!M$5:M$857,MATCH($A754,('Atual 2021 1'!$Z$5:$Z$857),0))</f>
        <v>0</v>
      </c>
      <c r="P754" s="50">
        <f>INDEX('Atual 2021 1'!N$5:N$857,MATCH($A754,('Atual 2021 1'!$Z$5:$Z$857),0))</f>
        <v>3</v>
      </c>
      <c r="Q754" s="54">
        <f>INDEX('Antigo 2020 2'!N$5:N$857,MATCH($A754,('Atual 2021 1'!$Z$5:$Z$857),0))</f>
        <v>6</v>
      </c>
      <c r="R754" s="50" t="str">
        <f>INDEX('Atual 2021 1'!O$5:O$857,MATCH($A754,('Atual 2021 1'!$Z$5:$Z$857),0))</f>
        <v>Não</v>
      </c>
      <c r="S754" s="54" t="str">
        <f>INDEX('Antigo 2020 2'!O$5:O$857,MATCH($A754,('Atual 2021 1'!$Z$5:$Z$857),0))</f>
        <v>Não</v>
      </c>
      <c r="T754" s="53" t="e">
        <f>INDEX('Atual 2021 1'!P$5:P$857,MATCH($A754,('Atual 2021 1'!$Z$5:$Z$857),0))</f>
        <v>#DIV/0!</v>
      </c>
      <c r="U754" s="55">
        <f>INDEX('Antigo 2020 2'!P$5:P$857,MATCH($A754,('Atual 2021 1'!$Z$5:$Z$857),0))</f>
        <v>8.8151923885896547E-4</v>
      </c>
    </row>
    <row r="755" spans="1:21">
      <c r="A755" s="16">
        <v>752</v>
      </c>
      <c r="B755" s="51">
        <f>INDEX('Atual 2021 1'!X$5:X$857,MATCH($A755,('Atual 2021 1'!$Z$5:$Z$857),0))</f>
        <v>0</v>
      </c>
      <c r="C755" s="57" t="str">
        <f>INDEX('Atual 2021 1'!A$5:A$857,MATCH($A755,('Atual 2021 1'!$Z$5:$Z$857),0))</f>
        <v>São Pedro do Suaçuí</v>
      </c>
      <c r="D755" s="50">
        <f>INDEX('Atual 2021 1'!H$5:H$857,MATCH($A755,('Atual 2021 1'!$Z$5:$Z$857),0))</f>
        <v>320</v>
      </c>
      <c r="E755" s="54">
        <f>INDEX('Antigo 2020 2'!H$5:H$857,MATCH($A755,('Atual 2021 1'!$Z$5:$Z$857),0))</f>
        <v>320</v>
      </c>
      <c r="F755" s="50">
        <f>INDEX('Atual 2021 1'!I$5:I$857,MATCH($A755,('Atual 2021 1'!$Z$5:$Z$857),0))</f>
        <v>81</v>
      </c>
      <c r="G755" s="54">
        <f>INDEX('Antigo 2020 2'!I$5:I$857,MATCH($A755,('Atual 2021 1'!$Z$5:$Z$857),0))</f>
        <v>54</v>
      </c>
      <c r="H755" s="50">
        <f>INDEX('Atual 2021 1'!J$5:J$857,MATCH($A755,('Atual 2021 1'!$Z$5:$Z$857),0))</f>
        <v>0</v>
      </c>
      <c r="I755" s="54">
        <f>INDEX('Antigo 2020 2'!J$5:J$857,MATCH($A755,('Atual 2021 1'!$Z$5:$Z$857),0))</f>
        <v>0</v>
      </c>
      <c r="J755" s="50">
        <f>INDEX('Atual 2021 1'!K$5:K$857,MATCH($A755,('Atual 2021 1'!$Z$5:$Z$857),0))</f>
        <v>98</v>
      </c>
      <c r="K755" s="54">
        <f>INDEX('Antigo 2020 2'!K$5:K$857,MATCH($A755,('Atual 2021 1'!$Z$5:$Z$857),0))</f>
        <v>100</v>
      </c>
      <c r="L755" s="50">
        <f>INDEX('Atual 2021 1'!L$5:L$857,MATCH($A755,('Atual 2021 1'!$Z$5:$Z$857),0))</f>
        <v>20</v>
      </c>
      <c r="M755" s="54">
        <f>INDEX('Antigo 2020 2'!L$5:L$857,MATCH($A755,('Atual 2021 1'!$Z$5:$Z$857),0))</f>
        <v>0</v>
      </c>
      <c r="N755" s="50">
        <f>INDEX('Atual 2021 1'!M$5:M$857,MATCH($A755,('Atual 2021 1'!$Z$5:$Z$857),0))</f>
        <v>20</v>
      </c>
      <c r="O755" s="54">
        <f>INDEX('Antigo 2020 2'!M$5:M$857,MATCH($A755,('Atual 2021 1'!$Z$5:$Z$857),0))</f>
        <v>0</v>
      </c>
      <c r="P755" s="50">
        <f>INDEX('Atual 2021 1'!N$5:N$857,MATCH($A755,('Atual 2021 1'!$Z$5:$Z$857),0))</f>
        <v>35</v>
      </c>
      <c r="Q755" s="54">
        <f>INDEX('Antigo 2020 2'!N$5:N$857,MATCH($A755,('Atual 2021 1'!$Z$5:$Z$857),0))</f>
        <v>30</v>
      </c>
      <c r="R755" s="50" t="str">
        <f>INDEX('Atual 2021 1'!O$5:O$857,MATCH($A755,('Atual 2021 1'!$Z$5:$Z$857),0))</f>
        <v>Sim</v>
      </c>
      <c r="S755" s="54" t="str">
        <f>INDEX('Antigo 2020 2'!O$5:O$857,MATCH($A755,('Atual 2021 1'!$Z$5:$Z$857),0))</f>
        <v>Sim</v>
      </c>
      <c r="T755" s="53" t="e">
        <f>INDEX('Atual 2021 1'!P$5:P$857,MATCH($A755,('Atual 2021 1'!$Z$5:$Z$857),0))</f>
        <v>#DIV/0!</v>
      </c>
      <c r="U755" s="55">
        <f>INDEX('Antigo 2020 2'!P$5:P$857,MATCH($A755,('Atual 2021 1'!$Z$5:$Z$857),0))</f>
        <v>5.53732397834324E-4</v>
      </c>
    </row>
    <row r="756" spans="1:21">
      <c r="A756" s="16">
        <v>753</v>
      </c>
      <c r="B756" s="51">
        <f>INDEX('Atual 2021 1'!X$5:X$857,MATCH($A756,('Atual 2021 1'!$Z$5:$Z$857),0))</f>
        <v>0</v>
      </c>
      <c r="C756" s="57" t="str">
        <f>INDEX('Atual 2021 1'!A$5:A$857,MATCH($A756,('Atual 2021 1'!$Z$5:$Z$857),0))</f>
        <v>São Pedro dos Ferros</v>
      </c>
      <c r="D756" s="50">
        <f>INDEX('Atual 2021 1'!H$5:H$857,MATCH($A756,('Atual 2021 1'!$Z$5:$Z$857),0))</f>
        <v>310</v>
      </c>
      <c r="E756" s="54">
        <f>INDEX('Antigo 2020 2'!H$5:H$857,MATCH($A756,('Atual 2021 1'!$Z$5:$Z$857),0))</f>
        <v>319</v>
      </c>
      <c r="F756" s="50">
        <f>INDEX('Atual 2021 1'!I$5:I$857,MATCH($A756,('Atual 2021 1'!$Z$5:$Z$857),0))</f>
        <v>279</v>
      </c>
      <c r="G756" s="54">
        <f>INDEX('Antigo 2020 2'!I$5:I$857,MATCH($A756,('Atual 2021 1'!$Z$5:$Z$857),0))</f>
        <v>142</v>
      </c>
      <c r="H756" s="50">
        <f>INDEX('Atual 2021 1'!J$5:J$857,MATCH($A756,('Atual 2021 1'!$Z$5:$Z$857),0))</f>
        <v>0</v>
      </c>
      <c r="I756" s="54">
        <f>INDEX('Antigo 2020 2'!J$5:J$857,MATCH($A756,('Atual 2021 1'!$Z$5:$Z$857),0))</f>
        <v>0</v>
      </c>
      <c r="J756" s="50">
        <f>INDEX('Atual 2021 1'!K$5:K$857,MATCH($A756,('Atual 2021 1'!$Z$5:$Z$857),0))</f>
        <v>20</v>
      </c>
      <c r="K756" s="54">
        <f>INDEX('Antigo 2020 2'!K$5:K$857,MATCH($A756,('Atual 2021 1'!$Z$5:$Z$857),0))</f>
        <v>40</v>
      </c>
      <c r="L756" s="50">
        <f>INDEX('Atual 2021 1'!L$5:L$857,MATCH($A756,('Atual 2021 1'!$Z$5:$Z$857),0))</f>
        <v>0</v>
      </c>
      <c r="M756" s="54">
        <f>INDEX('Antigo 2020 2'!L$5:L$857,MATCH($A756,('Atual 2021 1'!$Z$5:$Z$857),0))</f>
        <v>0</v>
      </c>
      <c r="N756" s="50">
        <f>INDEX('Atual 2021 1'!M$5:M$857,MATCH($A756,('Atual 2021 1'!$Z$5:$Z$857),0))</f>
        <v>0</v>
      </c>
      <c r="O756" s="54">
        <f>INDEX('Antigo 2020 2'!M$5:M$857,MATCH($A756,('Atual 2021 1'!$Z$5:$Z$857),0))</f>
        <v>0</v>
      </c>
      <c r="P756" s="50">
        <f>INDEX('Atual 2021 1'!N$5:N$857,MATCH($A756,('Atual 2021 1'!$Z$5:$Z$857),0))</f>
        <v>20</v>
      </c>
      <c r="Q756" s="54">
        <f>INDEX('Antigo 2020 2'!N$5:N$857,MATCH($A756,('Atual 2021 1'!$Z$5:$Z$857),0))</f>
        <v>17</v>
      </c>
      <c r="R756" s="50" t="str">
        <f>INDEX('Atual 2021 1'!O$5:O$857,MATCH($A756,('Atual 2021 1'!$Z$5:$Z$857),0))</f>
        <v>Sim</v>
      </c>
      <c r="S756" s="54" t="str">
        <f>INDEX('Antigo 2020 2'!O$5:O$857,MATCH($A756,('Atual 2021 1'!$Z$5:$Z$857),0))</f>
        <v>Sim</v>
      </c>
      <c r="T756" s="53" t="e">
        <f>INDEX('Atual 2021 1'!P$5:P$857,MATCH($A756,('Atual 2021 1'!$Z$5:$Z$857),0))</f>
        <v>#DIV/0!</v>
      </c>
      <c r="U756" s="55">
        <f>INDEX('Antigo 2020 2'!P$5:P$857,MATCH($A756,('Atual 2021 1'!$Z$5:$Z$857),0))</f>
        <v>7.3614921294683482E-4</v>
      </c>
    </row>
    <row r="757" spans="1:21">
      <c r="A757" s="16">
        <v>754</v>
      </c>
      <c r="B757" s="51">
        <f>INDEX('Atual 2021 1'!X$5:X$857,MATCH($A757,('Atual 2021 1'!$Z$5:$Z$857),0))</f>
        <v>0</v>
      </c>
      <c r="C757" s="57" t="str">
        <f>INDEX('Atual 2021 1'!A$5:A$857,MATCH($A757,('Atual 2021 1'!$Z$5:$Z$857),0))</f>
        <v>São Romão</v>
      </c>
      <c r="D757" s="50">
        <f>INDEX('Atual 2021 1'!H$5:H$857,MATCH($A757,('Atual 2021 1'!$Z$5:$Z$857),0))</f>
        <v>2176</v>
      </c>
      <c r="E757" s="54">
        <f>INDEX('Antigo 2020 2'!H$5:H$857,MATCH($A757,('Atual 2021 1'!$Z$5:$Z$857),0))</f>
        <v>2176</v>
      </c>
      <c r="F757" s="50">
        <f>INDEX('Atual 2021 1'!I$5:I$857,MATCH($A757,('Atual 2021 1'!$Z$5:$Z$857),0))</f>
        <v>299</v>
      </c>
      <c r="G757" s="54">
        <f>INDEX('Antigo 2020 2'!I$5:I$857,MATCH($A757,('Atual 2021 1'!$Z$5:$Z$857),0))</f>
        <v>939</v>
      </c>
      <c r="H757" s="50">
        <f>INDEX('Atual 2021 1'!J$5:J$857,MATCH($A757,('Atual 2021 1'!$Z$5:$Z$857),0))</f>
        <v>0</v>
      </c>
      <c r="I757" s="54">
        <f>INDEX('Antigo 2020 2'!J$5:J$857,MATCH($A757,('Atual 2021 1'!$Z$5:$Z$857),0))</f>
        <v>0</v>
      </c>
      <c r="J757" s="50">
        <f>INDEX('Atual 2021 1'!K$5:K$857,MATCH($A757,('Atual 2021 1'!$Z$5:$Z$857),0))</f>
        <v>0</v>
      </c>
      <c r="K757" s="54">
        <f>INDEX('Antigo 2020 2'!K$5:K$857,MATCH($A757,('Atual 2021 1'!$Z$5:$Z$857),0))</f>
        <v>300</v>
      </c>
      <c r="L757" s="50">
        <f>INDEX('Atual 2021 1'!L$5:L$857,MATCH($A757,('Atual 2021 1'!$Z$5:$Z$857),0))</f>
        <v>0</v>
      </c>
      <c r="M757" s="54">
        <f>INDEX('Antigo 2020 2'!L$5:L$857,MATCH($A757,('Atual 2021 1'!$Z$5:$Z$857),0))</f>
        <v>0</v>
      </c>
      <c r="N757" s="50">
        <f>INDEX('Atual 2021 1'!M$5:M$857,MATCH($A757,('Atual 2021 1'!$Z$5:$Z$857),0))</f>
        <v>0</v>
      </c>
      <c r="O757" s="54">
        <f>INDEX('Antigo 2020 2'!M$5:M$857,MATCH($A757,('Atual 2021 1'!$Z$5:$Z$857),0))</f>
        <v>0</v>
      </c>
      <c r="P757" s="50">
        <f>INDEX('Atual 2021 1'!N$5:N$857,MATCH($A757,('Atual 2021 1'!$Z$5:$Z$857),0))</f>
        <v>0</v>
      </c>
      <c r="Q757" s="54">
        <f>INDEX('Antigo 2020 2'!N$5:N$857,MATCH($A757,('Atual 2021 1'!$Z$5:$Z$857),0))</f>
        <v>100</v>
      </c>
      <c r="R757" s="50" t="str">
        <f>INDEX('Atual 2021 1'!O$5:O$857,MATCH($A757,('Atual 2021 1'!$Z$5:$Z$857),0))</f>
        <v>Sim</v>
      </c>
      <c r="S757" s="54" t="str">
        <f>INDEX('Antigo 2020 2'!O$5:O$857,MATCH($A757,('Atual 2021 1'!$Z$5:$Z$857),0))</f>
        <v>Sim</v>
      </c>
      <c r="T757" s="53" t="e">
        <f>INDEX('Atual 2021 1'!P$5:P$857,MATCH($A757,('Atual 2021 1'!$Z$5:$Z$857),0))</f>
        <v>#DIV/0!</v>
      </c>
      <c r="U757" s="55">
        <f>INDEX('Antigo 2020 2'!P$5:P$857,MATCH($A757,('Atual 2021 1'!$Z$5:$Z$857),0))</f>
        <v>2.6470751980663546E-3</v>
      </c>
    </row>
    <row r="758" spans="1:21">
      <c r="A758" s="16">
        <v>755</v>
      </c>
      <c r="B758" s="51">
        <f>INDEX('Atual 2021 1'!X$5:X$857,MATCH($A758,('Atual 2021 1'!$Z$5:$Z$857),0))</f>
        <v>0</v>
      </c>
      <c r="C758" s="57" t="str">
        <f>INDEX('Atual 2021 1'!A$5:A$857,MATCH($A758,('Atual 2021 1'!$Z$5:$Z$857),0))</f>
        <v>São Roque de Minas</v>
      </c>
      <c r="D758" s="50">
        <f>INDEX('Atual 2021 1'!H$5:H$857,MATCH($A758,('Atual 2021 1'!$Z$5:$Z$857),0))</f>
        <v>913</v>
      </c>
      <c r="E758" s="54">
        <f>INDEX('Antigo 2020 2'!H$5:H$857,MATCH($A758,('Atual 2021 1'!$Z$5:$Z$857),0))</f>
        <v>1000</v>
      </c>
      <c r="F758" s="50">
        <f>INDEX('Atual 2021 1'!I$5:I$857,MATCH($A758,('Atual 2021 1'!$Z$5:$Z$857),0))</f>
        <v>181</v>
      </c>
      <c r="G758" s="54">
        <f>INDEX('Antigo 2020 2'!I$5:I$857,MATCH($A758,('Atual 2021 1'!$Z$5:$Z$857),0))</f>
        <v>363</v>
      </c>
      <c r="H758" s="50">
        <f>INDEX('Atual 2021 1'!J$5:J$857,MATCH($A758,('Atual 2021 1'!$Z$5:$Z$857),0))</f>
        <v>0</v>
      </c>
      <c r="I758" s="54">
        <f>INDEX('Antigo 2020 2'!J$5:J$857,MATCH($A758,('Atual 2021 1'!$Z$5:$Z$857),0))</f>
        <v>0</v>
      </c>
      <c r="J758" s="50">
        <f>INDEX('Atual 2021 1'!K$5:K$857,MATCH($A758,('Atual 2021 1'!$Z$5:$Z$857),0))</f>
        <v>35</v>
      </c>
      <c r="K758" s="54">
        <f>INDEX('Antigo 2020 2'!K$5:K$857,MATCH($A758,('Atual 2021 1'!$Z$5:$Z$857),0))</f>
        <v>65</v>
      </c>
      <c r="L758" s="50">
        <f>INDEX('Atual 2021 1'!L$5:L$857,MATCH($A758,('Atual 2021 1'!$Z$5:$Z$857),0))</f>
        <v>0</v>
      </c>
      <c r="M758" s="54">
        <f>INDEX('Antigo 2020 2'!L$5:L$857,MATCH($A758,('Atual 2021 1'!$Z$5:$Z$857),0))</f>
        <v>0</v>
      </c>
      <c r="N758" s="50">
        <f>INDEX('Atual 2021 1'!M$5:M$857,MATCH($A758,('Atual 2021 1'!$Z$5:$Z$857),0))</f>
        <v>0</v>
      </c>
      <c r="O758" s="54">
        <f>INDEX('Antigo 2020 2'!M$5:M$857,MATCH($A758,('Atual 2021 1'!$Z$5:$Z$857),0))</f>
        <v>0</v>
      </c>
      <c r="P758" s="50">
        <f>INDEX('Atual 2021 1'!N$5:N$857,MATCH($A758,('Atual 2021 1'!$Z$5:$Z$857),0))</f>
        <v>0</v>
      </c>
      <c r="Q758" s="54">
        <f>INDEX('Antigo 2020 2'!N$5:N$857,MATCH($A758,('Atual 2021 1'!$Z$5:$Z$857),0))</f>
        <v>21</v>
      </c>
      <c r="R758" s="50" t="str">
        <f>INDEX('Atual 2021 1'!O$5:O$857,MATCH($A758,('Atual 2021 1'!$Z$5:$Z$857),0))</f>
        <v>Não</v>
      </c>
      <c r="S758" s="54" t="str">
        <f>INDEX('Antigo 2020 2'!O$5:O$857,MATCH($A758,('Atual 2021 1'!$Z$5:$Z$857),0))</f>
        <v>Não</v>
      </c>
      <c r="T758" s="53" t="e">
        <f>INDEX('Atual 2021 1'!P$5:P$857,MATCH($A758,('Atual 2021 1'!$Z$5:$Z$857),0))</f>
        <v>#DIV/0!</v>
      </c>
      <c r="U758" s="55">
        <f>INDEX('Antigo 2020 2'!P$5:P$857,MATCH($A758,('Atual 2021 1'!$Z$5:$Z$857),0))</f>
        <v>1.2649364851270201E-3</v>
      </c>
    </row>
    <row r="759" spans="1:21">
      <c r="A759" s="16">
        <v>756</v>
      </c>
      <c r="B759" s="51">
        <f>INDEX('Atual 2021 1'!X$5:X$857,MATCH($A759,('Atual 2021 1'!$Z$5:$Z$857),0))</f>
        <v>0</v>
      </c>
      <c r="C759" s="57" t="str">
        <f>INDEX('Atual 2021 1'!A$5:A$857,MATCH($A759,('Atual 2021 1'!$Z$5:$Z$857),0))</f>
        <v>São Sebastião da Bela Vista</v>
      </c>
      <c r="D759" s="50">
        <f>INDEX('Atual 2021 1'!H$5:H$857,MATCH($A759,('Atual 2021 1'!$Z$5:$Z$857),0))</f>
        <v>230</v>
      </c>
      <c r="E759" s="54">
        <f>INDEX('Antigo 2020 2'!H$5:H$857,MATCH($A759,('Atual 2021 1'!$Z$5:$Z$857),0))</f>
        <v>320</v>
      </c>
      <c r="F759" s="50">
        <f>INDEX('Atual 2021 1'!I$5:I$857,MATCH($A759,('Atual 2021 1'!$Z$5:$Z$857),0))</f>
        <v>62</v>
      </c>
      <c r="G759" s="54">
        <f>INDEX('Antigo 2020 2'!I$5:I$857,MATCH($A759,('Atual 2021 1'!$Z$5:$Z$857),0))</f>
        <v>58</v>
      </c>
      <c r="H759" s="50">
        <f>INDEX('Atual 2021 1'!J$5:J$857,MATCH($A759,('Atual 2021 1'!$Z$5:$Z$857),0))</f>
        <v>0</v>
      </c>
      <c r="I759" s="54">
        <f>INDEX('Antigo 2020 2'!J$5:J$857,MATCH($A759,('Atual 2021 1'!$Z$5:$Z$857),0))</f>
        <v>0</v>
      </c>
      <c r="J759" s="50">
        <f>INDEX('Atual 2021 1'!K$5:K$857,MATCH($A759,('Atual 2021 1'!$Z$5:$Z$857),0))</f>
        <v>150</v>
      </c>
      <c r="K759" s="54">
        <f>INDEX('Antigo 2020 2'!K$5:K$857,MATCH($A759,('Atual 2021 1'!$Z$5:$Z$857),0))</f>
        <v>150</v>
      </c>
      <c r="L759" s="50">
        <f>INDEX('Atual 2021 1'!L$5:L$857,MATCH($A759,('Atual 2021 1'!$Z$5:$Z$857),0))</f>
        <v>0</v>
      </c>
      <c r="M759" s="54">
        <f>INDEX('Antigo 2020 2'!L$5:L$857,MATCH($A759,('Atual 2021 1'!$Z$5:$Z$857),0))</f>
        <v>0</v>
      </c>
      <c r="N759" s="50">
        <f>INDEX('Atual 2021 1'!M$5:M$857,MATCH($A759,('Atual 2021 1'!$Z$5:$Z$857),0))</f>
        <v>0</v>
      </c>
      <c r="O759" s="54">
        <f>INDEX('Antigo 2020 2'!M$5:M$857,MATCH($A759,('Atual 2021 1'!$Z$5:$Z$857),0))</f>
        <v>0</v>
      </c>
      <c r="P759" s="50">
        <f>INDEX('Atual 2021 1'!N$5:N$857,MATCH($A759,('Atual 2021 1'!$Z$5:$Z$857),0))</f>
        <v>6</v>
      </c>
      <c r="Q759" s="54">
        <f>INDEX('Antigo 2020 2'!N$5:N$857,MATCH($A759,('Atual 2021 1'!$Z$5:$Z$857),0))</f>
        <v>12</v>
      </c>
      <c r="R759" s="50" t="str">
        <f>INDEX('Atual 2021 1'!O$5:O$857,MATCH($A759,('Atual 2021 1'!$Z$5:$Z$857),0))</f>
        <v>Não</v>
      </c>
      <c r="S759" s="54" t="str">
        <f>INDEX('Antigo 2020 2'!O$5:O$857,MATCH($A759,('Atual 2021 1'!$Z$5:$Z$857),0))</f>
        <v>Não</v>
      </c>
      <c r="T759" s="53" t="e">
        <f>INDEX('Atual 2021 1'!P$5:P$857,MATCH($A759,('Atual 2021 1'!$Z$5:$Z$857),0))</f>
        <v>#DIV/0!</v>
      </c>
      <c r="U759" s="55">
        <f>INDEX('Antigo 2020 2'!P$5:P$857,MATCH($A759,('Atual 2021 1'!$Z$5:$Z$857),0))</f>
        <v>3.9835099151769337E-4</v>
      </c>
    </row>
    <row r="760" spans="1:21">
      <c r="A760" s="16">
        <v>757</v>
      </c>
      <c r="B760" s="51">
        <f>INDEX('Atual 2021 1'!X$5:X$857,MATCH($A760,('Atual 2021 1'!$Z$5:$Z$857),0))</f>
        <v>0</v>
      </c>
      <c r="C760" s="57" t="str">
        <f>INDEX('Atual 2021 1'!A$5:A$857,MATCH($A760,('Atual 2021 1'!$Z$5:$Z$857),0))</f>
        <v>São Sebastião da Vargem Alegre</v>
      </c>
      <c r="D760" s="50">
        <f>INDEX('Atual 2021 1'!H$5:H$857,MATCH($A760,('Atual 2021 1'!$Z$5:$Z$857),0))</f>
        <v>1030</v>
      </c>
      <c r="E760" s="54">
        <f>INDEX('Antigo 2020 2'!H$5:H$857,MATCH($A760,('Atual 2021 1'!$Z$5:$Z$857),0))</f>
        <v>1030</v>
      </c>
      <c r="F760" s="50">
        <f>INDEX('Atual 2021 1'!I$5:I$857,MATCH($A760,('Atual 2021 1'!$Z$5:$Z$857),0))</f>
        <v>149</v>
      </c>
      <c r="G760" s="54">
        <f>INDEX('Antigo 2020 2'!I$5:I$857,MATCH($A760,('Atual 2021 1'!$Z$5:$Z$857),0))</f>
        <v>505</v>
      </c>
      <c r="H760" s="50">
        <f>INDEX('Atual 2021 1'!J$5:J$857,MATCH($A760,('Atual 2021 1'!$Z$5:$Z$857),0))</f>
        <v>0</v>
      </c>
      <c r="I760" s="54">
        <f>INDEX('Antigo 2020 2'!J$5:J$857,MATCH($A760,('Atual 2021 1'!$Z$5:$Z$857),0))</f>
        <v>0</v>
      </c>
      <c r="J760" s="50">
        <f>INDEX('Atual 2021 1'!K$5:K$857,MATCH($A760,('Atual 2021 1'!$Z$5:$Z$857),0))</f>
        <v>222</v>
      </c>
      <c r="K760" s="54">
        <f>INDEX('Antigo 2020 2'!K$5:K$857,MATCH($A760,('Atual 2021 1'!$Z$5:$Z$857),0))</f>
        <v>250</v>
      </c>
      <c r="L760" s="50">
        <f>INDEX('Atual 2021 1'!L$5:L$857,MATCH($A760,('Atual 2021 1'!$Z$5:$Z$857),0))</f>
        <v>0</v>
      </c>
      <c r="M760" s="54">
        <f>INDEX('Antigo 2020 2'!L$5:L$857,MATCH($A760,('Atual 2021 1'!$Z$5:$Z$857),0))</f>
        <v>0</v>
      </c>
      <c r="N760" s="50">
        <f>INDEX('Atual 2021 1'!M$5:M$857,MATCH($A760,('Atual 2021 1'!$Z$5:$Z$857),0))</f>
        <v>0</v>
      </c>
      <c r="O760" s="54">
        <f>INDEX('Antigo 2020 2'!M$5:M$857,MATCH($A760,('Atual 2021 1'!$Z$5:$Z$857),0))</f>
        <v>0</v>
      </c>
      <c r="P760" s="50">
        <f>INDEX('Atual 2021 1'!N$5:N$857,MATCH($A760,('Atual 2021 1'!$Z$5:$Z$857),0))</f>
        <v>10</v>
      </c>
      <c r="Q760" s="54">
        <f>INDEX('Antigo 2020 2'!N$5:N$857,MATCH($A760,('Atual 2021 1'!$Z$5:$Z$857),0))</f>
        <v>7</v>
      </c>
      <c r="R760" s="50" t="str">
        <f>INDEX('Atual 2021 1'!O$5:O$857,MATCH($A760,('Atual 2021 1'!$Z$5:$Z$857),0))</f>
        <v>Não</v>
      </c>
      <c r="S760" s="54" t="str">
        <f>INDEX('Antigo 2020 2'!O$5:O$857,MATCH($A760,('Atual 2021 1'!$Z$5:$Z$857),0))</f>
        <v>Não</v>
      </c>
      <c r="T760" s="53" t="e">
        <f>INDEX('Atual 2021 1'!P$5:P$857,MATCH($A760,('Atual 2021 1'!$Z$5:$Z$857),0))</f>
        <v>#DIV/0!</v>
      </c>
      <c r="U760" s="55">
        <f>INDEX('Antigo 2020 2'!P$5:P$857,MATCH($A760,('Atual 2021 1'!$Z$5:$Z$857),0))</f>
        <v>8.856353858872016E-4</v>
      </c>
    </row>
    <row r="761" spans="1:21">
      <c r="A761" s="16">
        <v>758</v>
      </c>
      <c r="B761" s="51">
        <f>INDEX('Atual 2021 1'!X$5:X$857,MATCH($A761,('Atual 2021 1'!$Z$5:$Z$857),0))</f>
        <v>0</v>
      </c>
      <c r="C761" s="57" t="str">
        <f>INDEX('Atual 2021 1'!A$5:A$857,MATCH($A761,('Atual 2021 1'!$Z$5:$Z$857),0))</f>
        <v>São Sebastião do Anta</v>
      </c>
      <c r="D761" s="50">
        <f>INDEX('Atual 2021 1'!H$5:H$857,MATCH($A761,('Atual 2021 1'!$Z$5:$Z$857),0))</f>
        <v>800</v>
      </c>
      <c r="E761" s="54">
        <f>INDEX('Antigo 2020 2'!H$5:H$857,MATCH($A761,('Atual 2021 1'!$Z$5:$Z$857),0))</f>
        <v>800</v>
      </c>
      <c r="F761" s="50">
        <f>INDEX('Atual 2021 1'!I$5:I$857,MATCH($A761,('Atual 2021 1'!$Z$5:$Z$857),0))</f>
        <v>95</v>
      </c>
      <c r="G761" s="54">
        <f>INDEX('Antigo 2020 2'!I$5:I$857,MATCH($A761,('Atual 2021 1'!$Z$5:$Z$857),0))</f>
        <v>222</v>
      </c>
      <c r="H761" s="50">
        <f>INDEX('Atual 2021 1'!J$5:J$857,MATCH($A761,('Atual 2021 1'!$Z$5:$Z$857),0))</f>
        <v>0</v>
      </c>
      <c r="I761" s="54">
        <f>INDEX('Antigo 2020 2'!J$5:J$857,MATCH($A761,('Atual 2021 1'!$Z$5:$Z$857),0))</f>
        <v>0</v>
      </c>
      <c r="J761" s="50">
        <f>INDEX('Atual 2021 1'!K$5:K$857,MATCH($A761,('Atual 2021 1'!$Z$5:$Z$857),0))</f>
        <v>170</v>
      </c>
      <c r="K761" s="54">
        <f>INDEX('Antigo 2020 2'!K$5:K$857,MATCH($A761,('Atual 2021 1'!$Z$5:$Z$857),0))</f>
        <v>140</v>
      </c>
      <c r="L761" s="50">
        <f>INDEX('Atual 2021 1'!L$5:L$857,MATCH($A761,('Atual 2021 1'!$Z$5:$Z$857),0))</f>
        <v>0</v>
      </c>
      <c r="M761" s="54">
        <f>INDEX('Antigo 2020 2'!L$5:L$857,MATCH($A761,('Atual 2021 1'!$Z$5:$Z$857),0))</f>
        <v>0</v>
      </c>
      <c r="N761" s="50">
        <f>INDEX('Atual 2021 1'!M$5:M$857,MATCH($A761,('Atual 2021 1'!$Z$5:$Z$857),0))</f>
        <v>0</v>
      </c>
      <c r="O761" s="54">
        <f>INDEX('Antigo 2020 2'!M$5:M$857,MATCH($A761,('Atual 2021 1'!$Z$5:$Z$857),0))</f>
        <v>0</v>
      </c>
      <c r="P761" s="50">
        <f>INDEX('Atual 2021 1'!N$5:N$857,MATCH($A761,('Atual 2021 1'!$Z$5:$Z$857),0))</f>
        <v>54</v>
      </c>
      <c r="Q761" s="54">
        <f>INDEX('Antigo 2020 2'!N$5:N$857,MATCH($A761,('Atual 2021 1'!$Z$5:$Z$857),0))</f>
        <v>0</v>
      </c>
      <c r="R761" s="50" t="str">
        <f>INDEX('Atual 2021 1'!O$5:O$857,MATCH($A761,('Atual 2021 1'!$Z$5:$Z$857),0))</f>
        <v>Sim</v>
      </c>
      <c r="S761" s="54" t="str">
        <f>INDEX('Antigo 2020 2'!O$5:O$857,MATCH($A761,('Atual 2021 1'!$Z$5:$Z$857),0))</f>
        <v>Sim</v>
      </c>
      <c r="T761" s="53" t="e">
        <f>INDEX('Atual 2021 1'!P$5:P$857,MATCH($A761,('Atual 2021 1'!$Z$5:$Z$857),0))</f>
        <v>#DIV/0!</v>
      </c>
      <c r="U761" s="55">
        <f>INDEX('Antigo 2020 2'!P$5:P$857,MATCH($A761,('Atual 2021 1'!$Z$5:$Z$857),0))</f>
        <v>7.5305476307147186E-4</v>
      </c>
    </row>
    <row r="762" spans="1:21">
      <c r="A762" s="16">
        <v>759</v>
      </c>
      <c r="B762" s="51">
        <f>INDEX('Atual 2021 1'!X$5:X$857,MATCH($A762,('Atual 2021 1'!$Z$5:$Z$857),0))</f>
        <v>0</v>
      </c>
      <c r="C762" s="57" t="str">
        <f>INDEX('Atual 2021 1'!A$5:A$857,MATCH($A762,('Atual 2021 1'!$Z$5:$Z$857),0))</f>
        <v>São Sebastião do Maranhão</v>
      </c>
      <c r="D762" s="50">
        <f>INDEX('Atual 2021 1'!H$5:H$857,MATCH($A762,('Atual 2021 1'!$Z$5:$Z$857),0))</f>
        <v>485</v>
      </c>
      <c r="E762" s="54">
        <f>INDEX('Antigo 2020 2'!H$5:H$857,MATCH($A762,('Atual 2021 1'!$Z$5:$Z$857),0))</f>
        <v>485</v>
      </c>
      <c r="F762" s="50">
        <f>INDEX('Atual 2021 1'!I$5:I$857,MATCH($A762,('Atual 2021 1'!$Z$5:$Z$857),0))</f>
        <v>109</v>
      </c>
      <c r="G762" s="54">
        <f>INDEX('Antigo 2020 2'!I$5:I$857,MATCH($A762,('Atual 2021 1'!$Z$5:$Z$857),0))</f>
        <v>175</v>
      </c>
      <c r="H762" s="50">
        <f>INDEX('Atual 2021 1'!J$5:J$857,MATCH($A762,('Atual 2021 1'!$Z$5:$Z$857),0))</f>
        <v>0</v>
      </c>
      <c r="I762" s="54">
        <f>INDEX('Antigo 2020 2'!J$5:J$857,MATCH($A762,('Atual 2021 1'!$Z$5:$Z$857),0))</f>
        <v>106</v>
      </c>
      <c r="J762" s="50">
        <f>INDEX('Atual 2021 1'!K$5:K$857,MATCH($A762,('Atual 2021 1'!$Z$5:$Z$857),0))</f>
        <v>160</v>
      </c>
      <c r="K762" s="54">
        <f>INDEX('Antigo 2020 2'!K$5:K$857,MATCH($A762,('Atual 2021 1'!$Z$5:$Z$857),0))</f>
        <v>236</v>
      </c>
      <c r="L762" s="50">
        <f>INDEX('Atual 2021 1'!L$5:L$857,MATCH($A762,('Atual 2021 1'!$Z$5:$Z$857),0))</f>
        <v>0</v>
      </c>
      <c r="M762" s="54">
        <f>INDEX('Antigo 2020 2'!L$5:L$857,MATCH($A762,('Atual 2021 1'!$Z$5:$Z$857),0))</f>
        <v>0</v>
      </c>
      <c r="N762" s="50">
        <f>INDEX('Atual 2021 1'!M$5:M$857,MATCH($A762,('Atual 2021 1'!$Z$5:$Z$857),0))</f>
        <v>0</v>
      </c>
      <c r="O762" s="54">
        <f>INDEX('Antigo 2020 2'!M$5:M$857,MATCH($A762,('Atual 2021 1'!$Z$5:$Z$857),0))</f>
        <v>0</v>
      </c>
      <c r="P762" s="50">
        <f>INDEX('Atual 2021 1'!N$5:N$857,MATCH($A762,('Atual 2021 1'!$Z$5:$Z$857),0))</f>
        <v>120</v>
      </c>
      <c r="Q762" s="54">
        <f>INDEX('Antigo 2020 2'!N$5:N$857,MATCH($A762,('Atual 2021 1'!$Z$5:$Z$857),0))</f>
        <v>157</v>
      </c>
      <c r="R762" s="50" t="str">
        <f>INDEX('Atual 2021 1'!O$5:O$857,MATCH($A762,('Atual 2021 1'!$Z$5:$Z$857),0))</f>
        <v>Não</v>
      </c>
      <c r="S762" s="54" t="str">
        <f>INDEX('Antigo 2020 2'!O$5:O$857,MATCH($A762,('Atual 2021 1'!$Z$5:$Z$857),0))</f>
        <v>Não</v>
      </c>
      <c r="T762" s="53" t="e">
        <f>INDEX('Atual 2021 1'!P$5:P$857,MATCH($A762,('Atual 2021 1'!$Z$5:$Z$857),0))</f>
        <v>#DIV/0!</v>
      </c>
      <c r="U762" s="55">
        <f>INDEX('Antigo 2020 2'!P$5:P$857,MATCH($A762,('Atual 2021 1'!$Z$5:$Z$857),0))</f>
        <v>9.7437522774829731E-4</v>
      </c>
    </row>
    <row r="763" spans="1:21">
      <c r="A763" s="16">
        <v>760</v>
      </c>
      <c r="B763" s="51">
        <f>INDEX('Atual 2021 1'!X$5:X$857,MATCH($A763,('Atual 2021 1'!$Z$5:$Z$857),0))</f>
        <v>0</v>
      </c>
      <c r="C763" s="57" t="str">
        <f>INDEX('Atual 2021 1'!A$5:A$857,MATCH($A763,('Atual 2021 1'!$Z$5:$Z$857),0))</f>
        <v>São Sebastião do Oeste</v>
      </c>
      <c r="D763" s="50">
        <f>INDEX('Atual 2021 1'!H$5:H$857,MATCH($A763,('Atual 2021 1'!$Z$5:$Z$857),0))</f>
        <v>925</v>
      </c>
      <c r="E763" s="54">
        <f>INDEX('Antigo 2020 2'!H$5:H$857,MATCH($A763,('Atual 2021 1'!$Z$5:$Z$857),0))</f>
        <v>925</v>
      </c>
      <c r="F763" s="50">
        <f>INDEX('Atual 2021 1'!I$5:I$857,MATCH($A763,('Atual 2021 1'!$Z$5:$Z$857),0))</f>
        <v>36</v>
      </c>
      <c r="G763" s="54">
        <f>INDEX('Antigo 2020 2'!I$5:I$857,MATCH($A763,('Atual 2021 1'!$Z$5:$Z$857),0))</f>
        <v>276</v>
      </c>
      <c r="H763" s="50">
        <f>INDEX('Atual 2021 1'!J$5:J$857,MATCH($A763,('Atual 2021 1'!$Z$5:$Z$857),0))</f>
        <v>0</v>
      </c>
      <c r="I763" s="54">
        <f>INDEX('Antigo 2020 2'!J$5:J$857,MATCH($A763,('Atual 2021 1'!$Z$5:$Z$857),0))</f>
        <v>0</v>
      </c>
      <c r="J763" s="50">
        <f>INDEX('Atual 2021 1'!K$5:K$857,MATCH($A763,('Atual 2021 1'!$Z$5:$Z$857),0))</f>
        <v>0</v>
      </c>
      <c r="K763" s="54">
        <f>INDEX('Antigo 2020 2'!K$5:K$857,MATCH($A763,('Atual 2021 1'!$Z$5:$Z$857),0))</f>
        <v>0</v>
      </c>
      <c r="L763" s="50">
        <f>INDEX('Atual 2021 1'!L$5:L$857,MATCH($A763,('Atual 2021 1'!$Z$5:$Z$857),0))</f>
        <v>0</v>
      </c>
      <c r="M763" s="54">
        <f>INDEX('Antigo 2020 2'!L$5:L$857,MATCH($A763,('Atual 2021 1'!$Z$5:$Z$857),0))</f>
        <v>0</v>
      </c>
      <c r="N763" s="50">
        <f>INDEX('Atual 2021 1'!M$5:M$857,MATCH($A763,('Atual 2021 1'!$Z$5:$Z$857),0))</f>
        <v>0</v>
      </c>
      <c r="O763" s="54">
        <f>INDEX('Antigo 2020 2'!M$5:M$857,MATCH($A763,('Atual 2021 1'!$Z$5:$Z$857),0))</f>
        <v>0</v>
      </c>
      <c r="P763" s="50">
        <f>INDEX('Atual 2021 1'!N$5:N$857,MATCH($A763,('Atual 2021 1'!$Z$5:$Z$857),0))</f>
        <v>27</v>
      </c>
      <c r="Q763" s="54">
        <f>INDEX('Antigo 2020 2'!N$5:N$857,MATCH($A763,('Atual 2021 1'!$Z$5:$Z$857),0))</f>
        <v>27</v>
      </c>
      <c r="R763" s="50" t="str">
        <f>INDEX('Atual 2021 1'!O$5:O$857,MATCH($A763,('Atual 2021 1'!$Z$5:$Z$857),0))</f>
        <v>Não</v>
      </c>
      <c r="S763" s="54" t="str">
        <f>INDEX('Antigo 2020 2'!O$5:O$857,MATCH($A763,('Atual 2021 1'!$Z$5:$Z$857),0))</f>
        <v>Não</v>
      </c>
      <c r="T763" s="53" t="e">
        <f>INDEX('Atual 2021 1'!P$5:P$857,MATCH($A763,('Atual 2021 1'!$Z$5:$Z$857),0))</f>
        <v>#DIV/0!</v>
      </c>
      <c r="U763" s="55">
        <f>INDEX('Antigo 2020 2'!P$5:P$857,MATCH($A763,('Atual 2021 1'!$Z$5:$Z$857),0))</f>
        <v>6.5523011373808311E-4</v>
      </c>
    </row>
    <row r="764" spans="1:21">
      <c r="A764" s="16">
        <v>761</v>
      </c>
      <c r="B764" s="51">
        <f>INDEX('Atual 2021 1'!X$5:X$857,MATCH($A764,('Atual 2021 1'!$Z$5:$Z$857),0))</f>
        <v>0</v>
      </c>
      <c r="C764" s="57" t="str">
        <f>INDEX('Atual 2021 1'!A$5:A$857,MATCH($A764,('Atual 2021 1'!$Z$5:$Z$857),0))</f>
        <v>São Sebastião do Paraíso</v>
      </c>
      <c r="D764" s="50">
        <f>INDEX('Atual 2021 1'!H$5:H$857,MATCH($A764,('Atual 2021 1'!$Z$5:$Z$857),0))</f>
        <v>1350</v>
      </c>
      <c r="E764" s="54">
        <f>INDEX('Antigo 2020 2'!H$5:H$857,MATCH($A764,('Atual 2021 1'!$Z$5:$Z$857),0))</f>
        <v>1350</v>
      </c>
      <c r="F764" s="50">
        <f>INDEX('Atual 2021 1'!I$5:I$857,MATCH($A764,('Atual 2021 1'!$Z$5:$Z$857),0))</f>
        <v>170</v>
      </c>
      <c r="G764" s="54">
        <f>INDEX('Antigo 2020 2'!I$5:I$857,MATCH($A764,('Atual 2021 1'!$Z$5:$Z$857),0))</f>
        <v>425</v>
      </c>
      <c r="H764" s="50">
        <f>INDEX('Atual 2021 1'!J$5:J$857,MATCH($A764,('Atual 2021 1'!$Z$5:$Z$857),0))</f>
        <v>0</v>
      </c>
      <c r="I764" s="54">
        <f>INDEX('Antigo 2020 2'!J$5:J$857,MATCH($A764,('Atual 2021 1'!$Z$5:$Z$857),0))</f>
        <v>0</v>
      </c>
      <c r="J764" s="50">
        <f>INDEX('Atual 2021 1'!K$5:K$857,MATCH($A764,('Atual 2021 1'!$Z$5:$Z$857),0))</f>
        <v>60</v>
      </c>
      <c r="K764" s="54">
        <f>INDEX('Antigo 2020 2'!K$5:K$857,MATCH($A764,('Atual 2021 1'!$Z$5:$Z$857),0))</f>
        <v>60</v>
      </c>
      <c r="L764" s="50">
        <f>INDEX('Atual 2021 1'!L$5:L$857,MATCH($A764,('Atual 2021 1'!$Z$5:$Z$857),0))</f>
        <v>0</v>
      </c>
      <c r="M764" s="54">
        <f>INDEX('Antigo 2020 2'!L$5:L$857,MATCH($A764,('Atual 2021 1'!$Z$5:$Z$857),0))</f>
        <v>10</v>
      </c>
      <c r="N764" s="50">
        <f>INDEX('Atual 2021 1'!M$5:M$857,MATCH($A764,('Atual 2021 1'!$Z$5:$Z$857),0))</f>
        <v>0</v>
      </c>
      <c r="O764" s="54">
        <f>INDEX('Antigo 2020 2'!M$5:M$857,MATCH($A764,('Atual 2021 1'!$Z$5:$Z$857),0))</f>
        <v>10</v>
      </c>
      <c r="P764" s="50">
        <f>INDEX('Atual 2021 1'!N$5:N$857,MATCH($A764,('Atual 2021 1'!$Z$5:$Z$857),0))</f>
        <v>40</v>
      </c>
      <c r="Q764" s="54">
        <f>INDEX('Antigo 2020 2'!N$5:N$857,MATCH($A764,('Atual 2021 1'!$Z$5:$Z$857),0))</f>
        <v>60</v>
      </c>
      <c r="R764" s="50" t="str">
        <f>INDEX('Atual 2021 1'!O$5:O$857,MATCH($A764,('Atual 2021 1'!$Z$5:$Z$857),0))</f>
        <v>Sim</v>
      </c>
      <c r="S764" s="54" t="str">
        <f>INDEX('Antigo 2020 2'!O$5:O$857,MATCH($A764,('Atual 2021 1'!$Z$5:$Z$857),0))</f>
        <v>Sim</v>
      </c>
      <c r="T764" s="53" t="e">
        <f>INDEX('Atual 2021 1'!P$5:P$857,MATCH($A764,('Atual 2021 1'!$Z$5:$Z$857),0))</f>
        <v>#DIV/0!</v>
      </c>
      <c r="U764" s="55">
        <f>INDEX('Antigo 2020 2'!P$5:P$857,MATCH($A764,('Atual 2021 1'!$Z$5:$Z$857),0))</f>
        <v>1.4693719585734087E-3</v>
      </c>
    </row>
    <row r="765" spans="1:21">
      <c r="A765" s="16">
        <v>762</v>
      </c>
      <c r="B765" s="51">
        <f>INDEX('Atual 2021 1'!X$5:X$857,MATCH($A765,('Atual 2021 1'!$Z$5:$Z$857),0))</f>
        <v>0</v>
      </c>
      <c r="C765" s="57" t="str">
        <f>INDEX('Atual 2021 1'!A$5:A$857,MATCH($A765,('Atual 2021 1'!$Z$5:$Z$857),0))</f>
        <v>São Sebastião do Rio Preto</v>
      </c>
      <c r="D765" s="50">
        <f>INDEX('Atual 2021 1'!H$5:H$857,MATCH($A765,('Atual 2021 1'!$Z$5:$Z$857),0))</f>
        <v>190</v>
      </c>
      <c r="E765" s="54">
        <f>INDEX('Antigo 2020 2'!H$5:H$857,MATCH($A765,('Atual 2021 1'!$Z$5:$Z$857),0))</f>
        <v>200</v>
      </c>
      <c r="F765" s="50">
        <f>INDEX('Atual 2021 1'!I$5:I$857,MATCH($A765,('Atual 2021 1'!$Z$5:$Z$857),0))</f>
        <v>17</v>
      </c>
      <c r="G765" s="54">
        <f>INDEX('Antigo 2020 2'!I$5:I$857,MATCH($A765,('Atual 2021 1'!$Z$5:$Z$857),0))</f>
        <v>92</v>
      </c>
      <c r="H765" s="50">
        <f>INDEX('Atual 2021 1'!J$5:J$857,MATCH($A765,('Atual 2021 1'!$Z$5:$Z$857),0))</f>
        <v>0</v>
      </c>
      <c r="I765" s="54">
        <f>INDEX('Antigo 2020 2'!J$5:J$857,MATCH($A765,('Atual 2021 1'!$Z$5:$Z$857),0))</f>
        <v>0</v>
      </c>
      <c r="J765" s="50">
        <f>INDEX('Atual 2021 1'!K$5:K$857,MATCH($A765,('Atual 2021 1'!$Z$5:$Z$857),0))</f>
        <v>5</v>
      </c>
      <c r="K765" s="54">
        <f>INDEX('Antigo 2020 2'!K$5:K$857,MATCH($A765,('Atual 2021 1'!$Z$5:$Z$857),0))</f>
        <v>5</v>
      </c>
      <c r="L765" s="50">
        <f>INDEX('Atual 2021 1'!L$5:L$857,MATCH($A765,('Atual 2021 1'!$Z$5:$Z$857),0))</f>
        <v>28</v>
      </c>
      <c r="M765" s="54">
        <f>INDEX('Antigo 2020 2'!L$5:L$857,MATCH($A765,('Atual 2021 1'!$Z$5:$Z$857),0))</f>
        <v>12</v>
      </c>
      <c r="N765" s="50">
        <f>INDEX('Atual 2021 1'!M$5:M$857,MATCH($A765,('Atual 2021 1'!$Z$5:$Z$857),0))</f>
        <v>42</v>
      </c>
      <c r="O765" s="54">
        <f>INDEX('Antigo 2020 2'!M$5:M$857,MATCH($A765,('Atual 2021 1'!$Z$5:$Z$857),0))</f>
        <v>21</v>
      </c>
      <c r="P765" s="50">
        <f>INDEX('Atual 2021 1'!N$5:N$857,MATCH($A765,('Atual 2021 1'!$Z$5:$Z$857),0))</f>
        <v>4</v>
      </c>
      <c r="Q765" s="54">
        <f>INDEX('Antigo 2020 2'!N$5:N$857,MATCH($A765,('Atual 2021 1'!$Z$5:$Z$857),0))</f>
        <v>3</v>
      </c>
      <c r="R765" s="50" t="str">
        <f>INDEX('Atual 2021 1'!O$5:O$857,MATCH($A765,('Atual 2021 1'!$Z$5:$Z$857),0))</f>
        <v>Não</v>
      </c>
      <c r="S765" s="54" t="str">
        <f>INDEX('Antigo 2020 2'!O$5:O$857,MATCH($A765,('Atual 2021 1'!$Z$5:$Z$857),0))</f>
        <v>Não</v>
      </c>
      <c r="T765" s="53" t="e">
        <f>INDEX('Atual 2021 1'!P$5:P$857,MATCH($A765,('Atual 2021 1'!$Z$5:$Z$857),0))</f>
        <v>#DIV/0!</v>
      </c>
      <c r="U765" s="55">
        <f>INDEX('Antigo 2020 2'!P$5:P$857,MATCH($A765,('Atual 2021 1'!$Z$5:$Z$857),0))</f>
        <v>2.0625853891293868E-4</v>
      </c>
    </row>
    <row r="766" spans="1:21">
      <c r="A766" s="16">
        <v>763</v>
      </c>
      <c r="B766" s="51">
        <f>INDEX('Atual 2021 1'!X$5:X$857,MATCH($A766,('Atual 2021 1'!$Z$5:$Z$857),0))</f>
        <v>0</v>
      </c>
      <c r="C766" s="57" t="str">
        <f>INDEX('Atual 2021 1'!A$5:A$857,MATCH($A766,('Atual 2021 1'!$Z$5:$Z$857),0))</f>
        <v>São Sebastião do Rio Verde</v>
      </c>
      <c r="D766" s="50">
        <f>INDEX('Atual 2021 1'!H$5:H$857,MATCH($A766,('Atual 2021 1'!$Z$5:$Z$857),0))</f>
        <v>300</v>
      </c>
      <c r="E766" s="54">
        <f>INDEX('Antigo 2020 2'!H$5:H$857,MATCH($A766,('Atual 2021 1'!$Z$5:$Z$857),0))</f>
        <v>300</v>
      </c>
      <c r="F766" s="50">
        <f>INDEX('Atual 2021 1'!I$5:I$857,MATCH($A766,('Atual 2021 1'!$Z$5:$Z$857),0))</f>
        <v>97</v>
      </c>
      <c r="G766" s="54">
        <f>INDEX('Antigo 2020 2'!I$5:I$857,MATCH($A766,('Atual 2021 1'!$Z$5:$Z$857),0))</f>
        <v>152</v>
      </c>
      <c r="H766" s="50">
        <f>INDEX('Atual 2021 1'!J$5:J$857,MATCH($A766,('Atual 2021 1'!$Z$5:$Z$857),0))</f>
        <v>0</v>
      </c>
      <c r="I766" s="54">
        <f>INDEX('Antigo 2020 2'!J$5:J$857,MATCH($A766,('Atual 2021 1'!$Z$5:$Z$857),0))</f>
        <v>0</v>
      </c>
      <c r="J766" s="50">
        <f>INDEX('Atual 2021 1'!K$5:K$857,MATCH($A766,('Atual 2021 1'!$Z$5:$Z$857),0))</f>
        <v>20</v>
      </c>
      <c r="K766" s="54">
        <f>INDEX('Antigo 2020 2'!K$5:K$857,MATCH($A766,('Atual 2021 1'!$Z$5:$Z$857),0))</f>
        <v>130</v>
      </c>
      <c r="L766" s="50">
        <f>INDEX('Atual 2021 1'!L$5:L$857,MATCH($A766,('Atual 2021 1'!$Z$5:$Z$857),0))</f>
        <v>0</v>
      </c>
      <c r="M766" s="54">
        <f>INDEX('Antigo 2020 2'!L$5:L$857,MATCH($A766,('Atual 2021 1'!$Z$5:$Z$857),0))</f>
        <v>0</v>
      </c>
      <c r="N766" s="50">
        <f>INDEX('Atual 2021 1'!M$5:M$857,MATCH($A766,('Atual 2021 1'!$Z$5:$Z$857),0))</f>
        <v>0</v>
      </c>
      <c r="O766" s="54">
        <f>INDEX('Antigo 2020 2'!M$5:M$857,MATCH($A766,('Atual 2021 1'!$Z$5:$Z$857),0))</f>
        <v>5</v>
      </c>
      <c r="P766" s="50">
        <f>INDEX('Atual 2021 1'!N$5:N$857,MATCH($A766,('Atual 2021 1'!$Z$5:$Z$857),0))</f>
        <v>0</v>
      </c>
      <c r="Q766" s="54">
        <f>INDEX('Antigo 2020 2'!N$5:N$857,MATCH($A766,('Atual 2021 1'!$Z$5:$Z$857),0))</f>
        <v>1</v>
      </c>
      <c r="R766" s="50" t="str">
        <f>INDEX('Atual 2021 1'!O$5:O$857,MATCH($A766,('Atual 2021 1'!$Z$5:$Z$857),0))</f>
        <v>Sim</v>
      </c>
      <c r="S766" s="54" t="str">
        <f>INDEX('Antigo 2020 2'!O$5:O$857,MATCH($A766,('Atual 2021 1'!$Z$5:$Z$857),0))</f>
        <v>Sim</v>
      </c>
      <c r="T766" s="53" t="e">
        <f>INDEX('Atual 2021 1'!P$5:P$857,MATCH($A766,('Atual 2021 1'!$Z$5:$Z$857),0))</f>
        <v>#DIV/0!</v>
      </c>
      <c r="U766" s="55">
        <f>INDEX('Antigo 2020 2'!P$5:P$857,MATCH($A766,('Atual 2021 1'!$Z$5:$Z$857),0))</f>
        <v>3.8496550683259512E-4</v>
      </c>
    </row>
    <row r="767" spans="1:21">
      <c r="A767" s="16">
        <v>764</v>
      </c>
      <c r="B767" s="51">
        <f>INDEX('Atual 2021 1'!X$5:X$857,MATCH($A767,('Atual 2021 1'!$Z$5:$Z$857),0))</f>
        <v>0</v>
      </c>
      <c r="C767" s="57" t="str">
        <f>INDEX('Atual 2021 1'!A$5:A$857,MATCH($A767,('Atual 2021 1'!$Z$5:$Z$857),0))</f>
        <v>São Thomé das Letras</v>
      </c>
      <c r="D767" s="50">
        <f>INDEX('Atual 2021 1'!H$5:H$857,MATCH($A767,('Atual 2021 1'!$Z$5:$Z$857),0))</f>
        <v>597</v>
      </c>
      <c r="E767" s="54">
        <f>INDEX('Antigo 2020 2'!H$5:H$857,MATCH($A767,('Atual 2021 1'!$Z$5:$Z$857),0))</f>
        <v>597</v>
      </c>
      <c r="F767" s="50">
        <f>INDEX('Atual 2021 1'!I$5:I$857,MATCH($A767,('Atual 2021 1'!$Z$5:$Z$857),0))</f>
        <v>115</v>
      </c>
      <c r="G767" s="54">
        <f>INDEX('Antigo 2020 2'!I$5:I$857,MATCH($A767,('Atual 2021 1'!$Z$5:$Z$857),0))</f>
        <v>280</v>
      </c>
      <c r="H767" s="50">
        <f>INDEX('Atual 2021 1'!J$5:J$857,MATCH($A767,('Atual 2021 1'!$Z$5:$Z$857),0))</f>
        <v>0</v>
      </c>
      <c r="I767" s="54">
        <f>INDEX('Antigo 2020 2'!J$5:J$857,MATCH($A767,('Atual 2021 1'!$Z$5:$Z$857),0))</f>
        <v>0</v>
      </c>
      <c r="J767" s="50">
        <f>INDEX('Atual 2021 1'!K$5:K$857,MATCH($A767,('Atual 2021 1'!$Z$5:$Z$857),0))</f>
        <v>5</v>
      </c>
      <c r="K767" s="54">
        <f>INDEX('Antigo 2020 2'!K$5:K$857,MATCH($A767,('Atual 2021 1'!$Z$5:$Z$857),0))</f>
        <v>28</v>
      </c>
      <c r="L767" s="50">
        <f>INDEX('Atual 2021 1'!L$5:L$857,MATCH($A767,('Atual 2021 1'!$Z$5:$Z$857),0))</f>
        <v>0</v>
      </c>
      <c r="M767" s="54">
        <f>INDEX('Antigo 2020 2'!L$5:L$857,MATCH($A767,('Atual 2021 1'!$Z$5:$Z$857),0))</f>
        <v>0</v>
      </c>
      <c r="N767" s="50">
        <f>INDEX('Atual 2021 1'!M$5:M$857,MATCH($A767,('Atual 2021 1'!$Z$5:$Z$857),0))</f>
        <v>0</v>
      </c>
      <c r="O767" s="54">
        <f>INDEX('Antigo 2020 2'!M$5:M$857,MATCH($A767,('Atual 2021 1'!$Z$5:$Z$857),0))</f>
        <v>0</v>
      </c>
      <c r="P767" s="50">
        <f>INDEX('Atual 2021 1'!N$5:N$857,MATCH($A767,('Atual 2021 1'!$Z$5:$Z$857),0))</f>
        <v>18</v>
      </c>
      <c r="Q767" s="54">
        <f>INDEX('Antigo 2020 2'!N$5:N$857,MATCH($A767,('Atual 2021 1'!$Z$5:$Z$857),0))</f>
        <v>36</v>
      </c>
      <c r="R767" s="50" t="str">
        <f>INDEX('Atual 2021 1'!O$5:O$857,MATCH($A767,('Atual 2021 1'!$Z$5:$Z$857),0))</f>
        <v>Não</v>
      </c>
      <c r="S767" s="54" t="str">
        <f>INDEX('Antigo 2020 2'!O$5:O$857,MATCH($A767,('Atual 2021 1'!$Z$5:$Z$857),0))</f>
        <v>Não</v>
      </c>
      <c r="T767" s="53" t="e">
        <f>INDEX('Atual 2021 1'!P$5:P$857,MATCH($A767,('Atual 2021 1'!$Z$5:$Z$857),0))</f>
        <v>#DIV/0!</v>
      </c>
      <c r="U767" s="55">
        <f>INDEX('Antigo 2020 2'!P$5:P$857,MATCH($A767,('Atual 2021 1'!$Z$5:$Z$857),0))</f>
        <v>4.8836373773063061E-4</v>
      </c>
    </row>
    <row r="768" spans="1:21">
      <c r="A768" s="16">
        <v>765</v>
      </c>
      <c r="B768" s="51">
        <f>INDEX('Atual 2021 1'!X$5:X$857,MATCH($A768,('Atual 2021 1'!$Z$5:$Z$857),0))</f>
        <v>0</v>
      </c>
      <c r="C768" s="57" t="str">
        <f>INDEX('Atual 2021 1'!A$5:A$857,MATCH($A768,('Atual 2021 1'!$Z$5:$Z$857),0))</f>
        <v>São Tiago</v>
      </c>
      <c r="D768" s="50">
        <f>INDEX('Atual 2021 1'!H$5:H$857,MATCH($A768,('Atual 2021 1'!$Z$5:$Z$857),0))</f>
        <v>1250</v>
      </c>
      <c r="E768" s="54">
        <f>INDEX('Antigo 2020 2'!H$5:H$857,MATCH($A768,('Atual 2021 1'!$Z$5:$Z$857),0))</f>
        <v>1250</v>
      </c>
      <c r="F768" s="50">
        <f>INDEX('Atual 2021 1'!I$5:I$857,MATCH($A768,('Atual 2021 1'!$Z$5:$Z$857),0))</f>
        <v>131</v>
      </c>
      <c r="G768" s="54">
        <f>INDEX('Antigo 2020 2'!I$5:I$857,MATCH($A768,('Atual 2021 1'!$Z$5:$Z$857),0))</f>
        <v>289</v>
      </c>
      <c r="H768" s="50">
        <f>INDEX('Atual 2021 1'!J$5:J$857,MATCH($A768,('Atual 2021 1'!$Z$5:$Z$857),0))</f>
        <v>0</v>
      </c>
      <c r="I768" s="54">
        <f>INDEX('Antigo 2020 2'!J$5:J$857,MATCH($A768,('Atual 2021 1'!$Z$5:$Z$857),0))</f>
        <v>0</v>
      </c>
      <c r="J768" s="50">
        <f>INDEX('Atual 2021 1'!K$5:K$857,MATCH($A768,('Atual 2021 1'!$Z$5:$Z$857),0))</f>
        <v>75</v>
      </c>
      <c r="K768" s="54">
        <f>INDEX('Antigo 2020 2'!K$5:K$857,MATCH($A768,('Atual 2021 1'!$Z$5:$Z$857),0))</f>
        <v>70</v>
      </c>
      <c r="L768" s="50">
        <f>INDEX('Atual 2021 1'!L$5:L$857,MATCH($A768,('Atual 2021 1'!$Z$5:$Z$857),0))</f>
        <v>0</v>
      </c>
      <c r="M768" s="54">
        <f>INDEX('Antigo 2020 2'!L$5:L$857,MATCH($A768,('Atual 2021 1'!$Z$5:$Z$857),0))</f>
        <v>0</v>
      </c>
      <c r="N768" s="50">
        <f>INDEX('Atual 2021 1'!M$5:M$857,MATCH($A768,('Atual 2021 1'!$Z$5:$Z$857),0))</f>
        <v>0</v>
      </c>
      <c r="O768" s="54">
        <f>INDEX('Antigo 2020 2'!M$5:M$857,MATCH($A768,('Atual 2021 1'!$Z$5:$Z$857),0))</f>
        <v>0</v>
      </c>
      <c r="P768" s="50">
        <f>INDEX('Atual 2021 1'!N$5:N$857,MATCH($A768,('Atual 2021 1'!$Z$5:$Z$857),0))</f>
        <v>18</v>
      </c>
      <c r="Q768" s="54">
        <f>INDEX('Antigo 2020 2'!N$5:N$857,MATCH($A768,('Atual 2021 1'!$Z$5:$Z$857),0))</f>
        <v>15</v>
      </c>
      <c r="R768" s="50" t="str">
        <f>INDEX('Atual 2021 1'!O$5:O$857,MATCH($A768,('Atual 2021 1'!$Z$5:$Z$857),0))</f>
        <v>Sim</v>
      </c>
      <c r="S768" s="54" t="str">
        <f>INDEX('Antigo 2020 2'!O$5:O$857,MATCH($A768,('Atual 2021 1'!$Z$5:$Z$857),0))</f>
        <v>Sim</v>
      </c>
      <c r="T768" s="53" t="e">
        <f>INDEX('Atual 2021 1'!P$5:P$857,MATCH($A768,('Atual 2021 1'!$Z$5:$Z$857),0))</f>
        <v>#DIV/0!</v>
      </c>
      <c r="U768" s="55">
        <f>INDEX('Antigo 2020 2'!P$5:P$857,MATCH($A768,('Atual 2021 1'!$Z$5:$Z$857),0))</f>
        <v>9.8711954042139216E-4</v>
      </c>
    </row>
    <row r="769" spans="1:21">
      <c r="A769" s="16">
        <v>766</v>
      </c>
      <c r="B769" s="51">
        <f>INDEX('Atual 2021 1'!X$5:X$857,MATCH($A769,('Atual 2021 1'!$Z$5:$Z$857),0))</f>
        <v>0</v>
      </c>
      <c r="C769" s="57" t="str">
        <f>INDEX('Atual 2021 1'!A$5:A$857,MATCH($A769,('Atual 2021 1'!$Z$5:$Z$857),0))</f>
        <v>São Tomás de Aquino</v>
      </c>
      <c r="D769" s="50">
        <f>INDEX('Atual 2021 1'!H$5:H$857,MATCH($A769,('Atual 2021 1'!$Z$5:$Z$857),0))</f>
        <v>565</v>
      </c>
      <c r="E769" s="54">
        <f>INDEX('Antigo 2020 2'!H$5:H$857,MATCH($A769,('Atual 2021 1'!$Z$5:$Z$857),0))</f>
        <v>565</v>
      </c>
      <c r="F769" s="50">
        <f>INDEX('Atual 2021 1'!I$5:I$857,MATCH($A769,('Atual 2021 1'!$Z$5:$Z$857),0))</f>
        <v>299</v>
      </c>
      <c r="G769" s="54">
        <f>INDEX('Antigo 2020 2'!I$5:I$857,MATCH($A769,('Atual 2021 1'!$Z$5:$Z$857),0))</f>
        <v>480</v>
      </c>
      <c r="H769" s="50">
        <f>INDEX('Atual 2021 1'!J$5:J$857,MATCH($A769,('Atual 2021 1'!$Z$5:$Z$857),0))</f>
        <v>0</v>
      </c>
      <c r="I769" s="54">
        <f>INDEX('Antigo 2020 2'!J$5:J$857,MATCH($A769,('Atual 2021 1'!$Z$5:$Z$857),0))</f>
        <v>0</v>
      </c>
      <c r="J769" s="50">
        <f>INDEX('Atual 2021 1'!K$5:K$857,MATCH($A769,('Atual 2021 1'!$Z$5:$Z$857),0))</f>
        <v>15</v>
      </c>
      <c r="K769" s="54">
        <f>INDEX('Antigo 2020 2'!K$5:K$857,MATCH($A769,('Atual 2021 1'!$Z$5:$Z$857),0))</f>
        <v>45</v>
      </c>
      <c r="L769" s="50">
        <f>INDEX('Atual 2021 1'!L$5:L$857,MATCH($A769,('Atual 2021 1'!$Z$5:$Z$857),0))</f>
        <v>0</v>
      </c>
      <c r="M769" s="54">
        <f>INDEX('Antigo 2020 2'!L$5:L$857,MATCH($A769,('Atual 2021 1'!$Z$5:$Z$857),0))</f>
        <v>0</v>
      </c>
      <c r="N769" s="50">
        <f>INDEX('Atual 2021 1'!M$5:M$857,MATCH($A769,('Atual 2021 1'!$Z$5:$Z$857),0))</f>
        <v>0</v>
      </c>
      <c r="O769" s="54">
        <f>INDEX('Antigo 2020 2'!M$5:M$857,MATCH($A769,('Atual 2021 1'!$Z$5:$Z$857),0))</f>
        <v>0</v>
      </c>
      <c r="P769" s="50">
        <f>INDEX('Atual 2021 1'!N$5:N$857,MATCH($A769,('Atual 2021 1'!$Z$5:$Z$857),0))</f>
        <v>12</v>
      </c>
      <c r="Q769" s="54">
        <f>INDEX('Antigo 2020 2'!N$5:N$857,MATCH($A769,('Atual 2021 1'!$Z$5:$Z$857),0))</f>
        <v>12</v>
      </c>
      <c r="R769" s="50" t="str">
        <f>INDEX('Atual 2021 1'!O$5:O$857,MATCH($A769,('Atual 2021 1'!$Z$5:$Z$857),0))</f>
        <v>Não</v>
      </c>
      <c r="S769" s="54" t="str">
        <f>INDEX('Antigo 2020 2'!O$5:O$857,MATCH($A769,('Atual 2021 1'!$Z$5:$Z$857),0))</f>
        <v>Não</v>
      </c>
      <c r="T769" s="53" t="e">
        <f>INDEX('Atual 2021 1'!P$5:P$857,MATCH($A769,('Atual 2021 1'!$Z$5:$Z$857),0))</f>
        <v>#DIV/0!</v>
      </c>
      <c r="U769" s="55">
        <f>INDEX('Antigo 2020 2'!P$5:P$857,MATCH($A769,('Atual 2021 1'!$Z$5:$Z$857),0))</f>
        <v>6.7270543418972476E-4</v>
      </c>
    </row>
    <row r="770" spans="1:21">
      <c r="A770" s="16">
        <v>767</v>
      </c>
      <c r="B770" s="51">
        <f>INDEX('Atual 2021 1'!X$5:X$857,MATCH($A770,('Atual 2021 1'!$Z$5:$Z$857),0))</f>
        <v>0</v>
      </c>
      <c r="C770" s="57" t="str">
        <f>INDEX('Atual 2021 1'!A$5:A$857,MATCH($A770,('Atual 2021 1'!$Z$5:$Z$857),0))</f>
        <v>São Vicente de Minas</v>
      </c>
      <c r="D770" s="50">
        <f>INDEX('Atual 2021 1'!H$5:H$857,MATCH($A770,('Atual 2021 1'!$Z$5:$Z$857),0))</f>
        <v>90</v>
      </c>
      <c r="E770" s="54">
        <f>INDEX('Antigo 2020 2'!H$5:H$857,MATCH($A770,('Atual 2021 1'!$Z$5:$Z$857),0))</f>
        <v>170</v>
      </c>
      <c r="F770" s="50">
        <f>INDEX('Atual 2021 1'!I$5:I$857,MATCH($A770,('Atual 2021 1'!$Z$5:$Z$857),0))</f>
        <v>8</v>
      </c>
      <c r="G770" s="54">
        <f>INDEX('Antigo 2020 2'!I$5:I$857,MATCH($A770,('Atual 2021 1'!$Z$5:$Z$857),0))</f>
        <v>37</v>
      </c>
      <c r="H770" s="50">
        <f>INDEX('Atual 2021 1'!J$5:J$857,MATCH($A770,('Atual 2021 1'!$Z$5:$Z$857),0))</f>
        <v>0</v>
      </c>
      <c r="I770" s="54">
        <f>INDEX('Antigo 2020 2'!J$5:J$857,MATCH($A770,('Atual 2021 1'!$Z$5:$Z$857),0))</f>
        <v>0</v>
      </c>
      <c r="J770" s="50">
        <f>INDEX('Atual 2021 1'!K$5:K$857,MATCH($A770,('Atual 2021 1'!$Z$5:$Z$857),0))</f>
        <v>32</v>
      </c>
      <c r="K770" s="54">
        <f>INDEX('Antigo 2020 2'!K$5:K$857,MATCH($A770,('Atual 2021 1'!$Z$5:$Z$857),0))</f>
        <v>5</v>
      </c>
      <c r="L770" s="50">
        <f>INDEX('Atual 2021 1'!L$5:L$857,MATCH($A770,('Atual 2021 1'!$Z$5:$Z$857),0))</f>
        <v>12</v>
      </c>
      <c r="M770" s="54">
        <f>INDEX('Antigo 2020 2'!L$5:L$857,MATCH($A770,('Atual 2021 1'!$Z$5:$Z$857),0))</f>
        <v>55</v>
      </c>
      <c r="N770" s="50">
        <f>INDEX('Atual 2021 1'!M$5:M$857,MATCH($A770,('Atual 2021 1'!$Z$5:$Z$857),0))</f>
        <v>0</v>
      </c>
      <c r="O770" s="54">
        <f>INDEX('Antigo 2020 2'!M$5:M$857,MATCH($A770,('Atual 2021 1'!$Z$5:$Z$857),0))</f>
        <v>0</v>
      </c>
      <c r="P770" s="50">
        <f>INDEX('Atual 2021 1'!N$5:N$857,MATCH($A770,('Atual 2021 1'!$Z$5:$Z$857),0))</f>
        <v>8</v>
      </c>
      <c r="Q770" s="54">
        <f>INDEX('Antigo 2020 2'!N$5:N$857,MATCH($A770,('Atual 2021 1'!$Z$5:$Z$857),0))</f>
        <v>6</v>
      </c>
      <c r="R770" s="50" t="str">
        <f>INDEX('Atual 2021 1'!O$5:O$857,MATCH($A770,('Atual 2021 1'!$Z$5:$Z$857),0))</f>
        <v>Não</v>
      </c>
      <c r="S770" s="54" t="str">
        <f>INDEX('Antigo 2020 2'!O$5:O$857,MATCH($A770,('Atual 2021 1'!$Z$5:$Z$857),0))</f>
        <v>Não</v>
      </c>
      <c r="T770" s="53" t="e">
        <f>INDEX('Atual 2021 1'!P$5:P$857,MATCH($A770,('Atual 2021 1'!$Z$5:$Z$857),0))</f>
        <v>#DIV/0!</v>
      </c>
      <c r="U770" s="55">
        <f>INDEX('Antigo 2020 2'!P$5:P$857,MATCH($A770,('Atual 2021 1'!$Z$5:$Z$857),0))</f>
        <v>3.7400803882658897E-4</v>
      </c>
    </row>
    <row r="771" spans="1:21">
      <c r="A771" s="16">
        <v>768</v>
      </c>
      <c r="B771" s="51">
        <f>INDEX('Atual 2021 1'!X$5:X$857,MATCH($A771,('Atual 2021 1'!$Z$5:$Z$857),0))</f>
        <v>0</v>
      </c>
      <c r="C771" s="57" t="str">
        <f>INDEX('Atual 2021 1'!A$5:A$857,MATCH($A771,('Atual 2021 1'!$Z$5:$Z$857),0))</f>
        <v>Sapucaí-Mirim</v>
      </c>
      <c r="D771" s="50">
        <f>INDEX('Atual 2021 1'!H$5:H$857,MATCH($A771,('Atual 2021 1'!$Z$5:$Z$857),0))</f>
        <v>208</v>
      </c>
      <c r="E771" s="54">
        <f>INDEX('Antigo 2020 2'!H$5:H$857,MATCH($A771,('Atual 2021 1'!$Z$5:$Z$857),0))</f>
        <v>208</v>
      </c>
      <c r="F771" s="50">
        <f>INDEX('Atual 2021 1'!I$5:I$857,MATCH($A771,('Atual 2021 1'!$Z$5:$Z$857),0))</f>
        <v>21</v>
      </c>
      <c r="G771" s="54">
        <f>INDEX('Antigo 2020 2'!I$5:I$857,MATCH($A771,('Atual 2021 1'!$Z$5:$Z$857),0))</f>
        <v>40</v>
      </c>
      <c r="H771" s="50">
        <f>INDEX('Atual 2021 1'!J$5:J$857,MATCH($A771,('Atual 2021 1'!$Z$5:$Z$857),0))</f>
        <v>0</v>
      </c>
      <c r="I771" s="54">
        <f>INDEX('Antigo 2020 2'!J$5:J$857,MATCH($A771,('Atual 2021 1'!$Z$5:$Z$857),0))</f>
        <v>0</v>
      </c>
      <c r="J771" s="50">
        <f>INDEX('Atual 2021 1'!K$5:K$857,MATCH($A771,('Atual 2021 1'!$Z$5:$Z$857),0))</f>
        <v>9</v>
      </c>
      <c r="K771" s="54">
        <f>INDEX('Antigo 2020 2'!K$5:K$857,MATCH($A771,('Atual 2021 1'!$Z$5:$Z$857),0))</f>
        <v>8</v>
      </c>
      <c r="L771" s="50">
        <f>INDEX('Atual 2021 1'!L$5:L$857,MATCH($A771,('Atual 2021 1'!$Z$5:$Z$857),0))</f>
        <v>0</v>
      </c>
      <c r="M771" s="54">
        <f>INDEX('Antigo 2020 2'!L$5:L$857,MATCH($A771,('Atual 2021 1'!$Z$5:$Z$857),0))</f>
        <v>0</v>
      </c>
      <c r="N771" s="50">
        <f>INDEX('Atual 2021 1'!M$5:M$857,MATCH($A771,('Atual 2021 1'!$Z$5:$Z$857),0))</f>
        <v>0</v>
      </c>
      <c r="O771" s="54">
        <f>INDEX('Antigo 2020 2'!M$5:M$857,MATCH($A771,('Atual 2021 1'!$Z$5:$Z$857),0))</f>
        <v>0</v>
      </c>
      <c r="P771" s="50">
        <f>INDEX('Atual 2021 1'!N$5:N$857,MATCH($A771,('Atual 2021 1'!$Z$5:$Z$857),0))</f>
        <v>6</v>
      </c>
      <c r="Q771" s="54">
        <f>INDEX('Antigo 2020 2'!N$5:N$857,MATCH($A771,('Atual 2021 1'!$Z$5:$Z$857),0))</f>
        <v>4</v>
      </c>
      <c r="R771" s="50" t="str">
        <f>INDEX('Atual 2021 1'!O$5:O$857,MATCH($A771,('Atual 2021 1'!$Z$5:$Z$857),0))</f>
        <v>Não</v>
      </c>
      <c r="S771" s="54" t="str">
        <f>INDEX('Antigo 2020 2'!O$5:O$857,MATCH($A771,('Atual 2021 1'!$Z$5:$Z$857),0))</f>
        <v>Não</v>
      </c>
      <c r="T771" s="53" t="e">
        <f>INDEX('Atual 2021 1'!P$5:P$857,MATCH($A771,('Atual 2021 1'!$Z$5:$Z$857),0))</f>
        <v>#DIV/0!</v>
      </c>
      <c r="U771" s="55">
        <f>INDEX('Antigo 2020 2'!P$5:P$857,MATCH($A771,('Atual 2021 1'!$Z$5:$Z$857),0))</f>
        <v>1.2994620155467535E-4</v>
      </c>
    </row>
    <row r="772" spans="1:21">
      <c r="A772" s="16">
        <v>769</v>
      </c>
      <c r="B772" s="51">
        <f>INDEX('Atual 2021 1'!X$5:X$857,MATCH($A772,('Atual 2021 1'!$Z$5:$Z$857),0))</f>
        <v>0</v>
      </c>
      <c r="C772" s="57" t="str">
        <f>INDEX('Atual 2021 1'!A$5:A$857,MATCH($A772,('Atual 2021 1'!$Z$5:$Z$857),0))</f>
        <v>Sardoá</v>
      </c>
      <c r="D772" s="50">
        <f>INDEX('Atual 2021 1'!H$5:H$857,MATCH($A772,('Atual 2021 1'!$Z$5:$Z$857),0))</f>
        <v>520</v>
      </c>
      <c r="E772" s="54">
        <f>INDEX('Antigo 2020 2'!H$5:H$857,MATCH($A772,('Atual 2021 1'!$Z$5:$Z$857),0))</f>
        <v>520</v>
      </c>
      <c r="F772" s="50">
        <f>INDEX('Atual 2021 1'!I$5:I$857,MATCH($A772,('Atual 2021 1'!$Z$5:$Z$857),0))</f>
        <v>81</v>
      </c>
      <c r="G772" s="54">
        <f>INDEX('Antigo 2020 2'!I$5:I$857,MATCH($A772,('Atual 2021 1'!$Z$5:$Z$857),0))</f>
        <v>122</v>
      </c>
      <c r="H772" s="50">
        <f>INDEX('Atual 2021 1'!J$5:J$857,MATCH($A772,('Atual 2021 1'!$Z$5:$Z$857),0))</f>
        <v>0</v>
      </c>
      <c r="I772" s="54">
        <f>INDEX('Antigo 2020 2'!J$5:J$857,MATCH($A772,('Atual 2021 1'!$Z$5:$Z$857),0))</f>
        <v>0</v>
      </c>
      <c r="J772" s="50">
        <f>INDEX('Atual 2021 1'!K$5:K$857,MATCH($A772,('Atual 2021 1'!$Z$5:$Z$857),0))</f>
        <v>221</v>
      </c>
      <c r="K772" s="54">
        <f>INDEX('Antigo 2020 2'!K$5:K$857,MATCH($A772,('Atual 2021 1'!$Z$5:$Z$857),0))</f>
        <v>250</v>
      </c>
      <c r="L772" s="50">
        <f>INDEX('Atual 2021 1'!L$5:L$857,MATCH($A772,('Atual 2021 1'!$Z$5:$Z$857),0))</f>
        <v>209</v>
      </c>
      <c r="M772" s="54">
        <f>INDEX('Antigo 2020 2'!L$5:L$857,MATCH($A772,('Atual 2021 1'!$Z$5:$Z$857),0))</f>
        <v>0</v>
      </c>
      <c r="N772" s="50">
        <f>INDEX('Atual 2021 1'!M$5:M$857,MATCH($A772,('Atual 2021 1'!$Z$5:$Z$857),0))</f>
        <v>0</v>
      </c>
      <c r="O772" s="54">
        <f>INDEX('Antigo 2020 2'!M$5:M$857,MATCH($A772,('Atual 2021 1'!$Z$5:$Z$857),0))</f>
        <v>0</v>
      </c>
      <c r="P772" s="50">
        <f>INDEX('Atual 2021 1'!N$5:N$857,MATCH($A772,('Atual 2021 1'!$Z$5:$Z$857),0))</f>
        <v>29</v>
      </c>
      <c r="Q772" s="54">
        <f>INDEX('Antigo 2020 2'!N$5:N$857,MATCH($A772,('Atual 2021 1'!$Z$5:$Z$857),0))</f>
        <v>16</v>
      </c>
      <c r="R772" s="50" t="str">
        <f>INDEX('Atual 2021 1'!O$5:O$857,MATCH($A772,('Atual 2021 1'!$Z$5:$Z$857),0))</f>
        <v>Sim</v>
      </c>
      <c r="S772" s="54" t="str">
        <f>INDEX('Antigo 2020 2'!O$5:O$857,MATCH($A772,('Atual 2021 1'!$Z$5:$Z$857),0))</f>
        <v>Sim</v>
      </c>
      <c r="T772" s="53" t="e">
        <f>INDEX('Atual 2021 1'!P$5:P$857,MATCH($A772,('Atual 2021 1'!$Z$5:$Z$857),0))</f>
        <v>#DIV/0!</v>
      </c>
      <c r="U772" s="55">
        <f>INDEX('Antigo 2020 2'!P$5:P$857,MATCH($A772,('Atual 2021 1'!$Z$5:$Z$857),0))</f>
        <v>7.1943788994802398E-4</v>
      </c>
    </row>
    <row r="773" spans="1:21">
      <c r="A773" s="16">
        <v>770</v>
      </c>
      <c r="B773" s="51">
        <f>INDEX('Atual 2021 1'!X$5:X$857,MATCH($A773,('Atual 2021 1'!$Z$5:$Z$857),0))</f>
        <v>0</v>
      </c>
      <c r="C773" s="57" t="str">
        <f>INDEX('Atual 2021 1'!A$5:A$857,MATCH($A773,('Atual 2021 1'!$Z$5:$Z$857),0))</f>
        <v>Sarzedo</v>
      </c>
      <c r="D773" s="50">
        <f>INDEX('Atual 2021 1'!H$5:H$857,MATCH($A773,('Atual 2021 1'!$Z$5:$Z$857),0))</f>
        <v>196</v>
      </c>
      <c r="E773" s="54">
        <f>INDEX('Antigo 2020 2'!H$5:H$857,MATCH($A773,('Atual 2021 1'!$Z$5:$Z$857),0))</f>
        <v>196</v>
      </c>
      <c r="F773" s="50">
        <f>INDEX('Atual 2021 1'!I$5:I$857,MATCH($A773,('Atual 2021 1'!$Z$5:$Z$857),0))</f>
        <v>16</v>
      </c>
      <c r="G773" s="54">
        <f>INDEX('Antigo 2020 2'!I$5:I$857,MATCH($A773,('Atual 2021 1'!$Z$5:$Z$857),0))</f>
        <v>147</v>
      </c>
      <c r="H773" s="50">
        <f>INDEX('Atual 2021 1'!J$5:J$857,MATCH($A773,('Atual 2021 1'!$Z$5:$Z$857),0))</f>
        <v>0</v>
      </c>
      <c r="I773" s="54">
        <f>INDEX('Antigo 2020 2'!J$5:J$857,MATCH($A773,('Atual 2021 1'!$Z$5:$Z$857),0))</f>
        <v>0</v>
      </c>
      <c r="J773" s="50">
        <f>INDEX('Atual 2021 1'!K$5:K$857,MATCH($A773,('Atual 2021 1'!$Z$5:$Z$857),0))</f>
        <v>10</v>
      </c>
      <c r="K773" s="54">
        <f>INDEX('Antigo 2020 2'!K$5:K$857,MATCH($A773,('Atual 2021 1'!$Z$5:$Z$857),0))</f>
        <v>10</v>
      </c>
      <c r="L773" s="50">
        <f>INDEX('Atual 2021 1'!L$5:L$857,MATCH($A773,('Atual 2021 1'!$Z$5:$Z$857),0))</f>
        <v>0</v>
      </c>
      <c r="M773" s="54">
        <f>INDEX('Antigo 2020 2'!L$5:L$857,MATCH($A773,('Atual 2021 1'!$Z$5:$Z$857),0))</f>
        <v>0</v>
      </c>
      <c r="N773" s="50">
        <f>INDEX('Atual 2021 1'!M$5:M$857,MATCH($A773,('Atual 2021 1'!$Z$5:$Z$857),0))</f>
        <v>0</v>
      </c>
      <c r="O773" s="54">
        <f>INDEX('Antigo 2020 2'!M$5:M$857,MATCH($A773,('Atual 2021 1'!$Z$5:$Z$857),0))</f>
        <v>0</v>
      </c>
      <c r="P773" s="50">
        <f>INDEX('Atual 2021 1'!N$5:N$857,MATCH($A773,('Atual 2021 1'!$Z$5:$Z$857),0))</f>
        <v>7</v>
      </c>
      <c r="Q773" s="54">
        <f>INDEX('Antigo 2020 2'!N$5:N$857,MATCH($A773,('Atual 2021 1'!$Z$5:$Z$857),0))</f>
        <v>7</v>
      </c>
      <c r="R773" s="50" t="str">
        <f>INDEX('Atual 2021 1'!O$5:O$857,MATCH($A773,('Atual 2021 1'!$Z$5:$Z$857),0))</f>
        <v>Não</v>
      </c>
      <c r="S773" s="54" t="str">
        <f>INDEX('Antigo 2020 2'!O$5:O$857,MATCH($A773,('Atual 2021 1'!$Z$5:$Z$857),0))</f>
        <v>Não</v>
      </c>
      <c r="T773" s="53" t="e">
        <f>INDEX('Atual 2021 1'!P$5:P$857,MATCH($A773,('Atual 2021 1'!$Z$5:$Z$857),0))</f>
        <v>#DIV/0!</v>
      </c>
      <c r="U773" s="55">
        <f>INDEX('Antigo 2020 2'!P$5:P$857,MATCH($A773,('Atual 2021 1'!$Z$5:$Z$857),0))</f>
        <v>1.7109168169899961E-4</v>
      </c>
    </row>
    <row r="774" spans="1:21">
      <c r="A774" s="16">
        <v>771</v>
      </c>
      <c r="B774" s="51">
        <f>INDEX('Atual 2021 1'!X$5:X$857,MATCH($A774,('Atual 2021 1'!$Z$5:$Z$857),0))</f>
        <v>0</v>
      </c>
      <c r="C774" s="57" t="str">
        <f>INDEX('Atual 2021 1'!A$5:A$857,MATCH($A774,('Atual 2021 1'!$Z$5:$Z$857),0))</f>
        <v>Sem-peixe</v>
      </c>
      <c r="D774" s="50">
        <f>INDEX('Atual 2021 1'!H$5:H$857,MATCH($A774,('Atual 2021 1'!$Z$5:$Z$857),0))</f>
        <v>700</v>
      </c>
      <c r="E774" s="54">
        <f>INDEX('Antigo 2020 2'!H$5:H$857,MATCH($A774,('Atual 2021 1'!$Z$5:$Z$857),0))</f>
        <v>700</v>
      </c>
      <c r="F774" s="50">
        <f>INDEX('Atual 2021 1'!I$5:I$857,MATCH($A774,('Atual 2021 1'!$Z$5:$Z$857),0))</f>
        <v>85</v>
      </c>
      <c r="G774" s="54">
        <f>INDEX('Antigo 2020 2'!I$5:I$857,MATCH($A774,('Atual 2021 1'!$Z$5:$Z$857),0))</f>
        <v>124</v>
      </c>
      <c r="H774" s="50">
        <f>INDEX('Atual 2021 1'!J$5:J$857,MATCH($A774,('Atual 2021 1'!$Z$5:$Z$857),0))</f>
        <v>0</v>
      </c>
      <c r="I774" s="54">
        <f>INDEX('Antigo 2020 2'!J$5:J$857,MATCH($A774,('Atual 2021 1'!$Z$5:$Z$857),0))</f>
        <v>0</v>
      </c>
      <c r="J774" s="50">
        <f>INDEX('Atual 2021 1'!K$5:K$857,MATCH($A774,('Atual 2021 1'!$Z$5:$Z$857),0))</f>
        <v>90</v>
      </c>
      <c r="K774" s="54">
        <f>INDEX('Antigo 2020 2'!K$5:K$857,MATCH($A774,('Atual 2021 1'!$Z$5:$Z$857),0))</f>
        <v>140</v>
      </c>
      <c r="L774" s="50">
        <f>INDEX('Atual 2021 1'!L$5:L$857,MATCH($A774,('Atual 2021 1'!$Z$5:$Z$857),0))</f>
        <v>0</v>
      </c>
      <c r="M774" s="54">
        <f>INDEX('Antigo 2020 2'!L$5:L$857,MATCH($A774,('Atual 2021 1'!$Z$5:$Z$857),0))</f>
        <v>0</v>
      </c>
      <c r="N774" s="50">
        <f>INDEX('Atual 2021 1'!M$5:M$857,MATCH($A774,('Atual 2021 1'!$Z$5:$Z$857),0))</f>
        <v>6</v>
      </c>
      <c r="O774" s="54">
        <f>INDEX('Antigo 2020 2'!M$5:M$857,MATCH($A774,('Atual 2021 1'!$Z$5:$Z$857),0))</f>
        <v>15</v>
      </c>
      <c r="P774" s="50">
        <f>INDEX('Atual 2021 1'!N$5:N$857,MATCH($A774,('Atual 2021 1'!$Z$5:$Z$857),0))</f>
        <v>24</v>
      </c>
      <c r="Q774" s="54">
        <f>INDEX('Antigo 2020 2'!N$5:N$857,MATCH($A774,('Atual 2021 1'!$Z$5:$Z$857),0))</f>
        <v>24</v>
      </c>
      <c r="R774" s="50" t="str">
        <f>INDEX('Atual 2021 1'!O$5:O$857,MATCH($A774,('Atual 2021 1'!$Z$5:$Z$857),0))</f>
        <v>Sim</v>
      </c>
      <c r="S774" s="54" t="str">
        <f>INDEX('Antigo 2020 2'!O$5:O$857,MATCH($A774,('Atual 2021 1'!$Z$5:$Z$857),0))</f>
        <v>Sim</v>
      </c>
      <c r="T774" s="53" t="e">
        <f>INDEX('Atual 2021 1'!P$5:P$857,MATCH($A774,('Atual 2021 1'!$Z$5:$Z$857),0))</f>
        <v>#DIV/0!</v>
      </c>
      <c r="U774" s="55">
        <f>INDEX('Antigo 2020 2'!P$5:P$857,MATCH($A774,('Atual 2021 1'!$Z$5:$Z$857),0))</f>
        <v>6.3768732808355073E-4</v>
      </c>
    </row>
    <row r="775" spans="1:21">
      <c r="A775" s="16">
        <v>772</v>
      </c>
      <c r="B775" s="51">
        <f>INDEX('Atual 2021 1'!X$5:X$857,MATCH($A775,('Atual 2021 1'!$Z$5:$Z$857),0))</f>
        <v>0</v>
      </c>
      <c r="C775" s="57" t="str">
        <f>INDEX('Atual 2021 1'!A$5:A$857,MATCH($A775,('Atual 2021 1'!$Z$5:$Z$857),0))</f>
        <v>Senador Amaral</v>
      </c>
      <c r="D775" s="50">
        <f>INDEX('Atual 2021 1'!H$5:H$857,MATCH($A775,('Atual 2021 1'!$Z$5:$Z$857),0))</f>
        <v>1800</v>
      </c>
      <c r="E775" s="54">
        <f>INDEX('Antigo 2020 2'!H$5:H$857,MATCH($A775,('Atual 2021 1'!$Z$5:$Z$857),0))</f>
        <v>1700</v>
      </c>
      <c r="F775" s="50">
        <f>INDEX('Atual 2021 1'!I$5:I$857,MATCH($A775,('Atual 2021 1'!$Z$5:$Z$857),0))</f>
        <v>175</v>
      </c>
      <c r="G775" s="54">
        <f>INDEX('Antigo 2020 2'!I$5:I$857,MATCH($A775,('Atual 2021 1'!$Z$5:$Z$857),0))</f>
        <v>326</v>
      </c>
      <c r="H775" s="50">
        <f>INDEX('Atual 2021 1'!J$5:J$857,MATCH($A775,('Atual 2021 1'!$Z$5:$Z$857),0))</f>
        <v>0</v>
      </c>
      <c r="I775" s="54">
        <f>INDEX('Antigo 2020 2'!J$5:J$857,MATCH($A775,('Atual 2021 1'!$Z$5:$Z$857),0))</f>
        <v>0</v>
      </c>
      <c r="J775" s="50">
        <f>INDEX('Atual 2021 1'!K$5:K$857,MATCH($A775,('Atual 2021 1'!$Z$5:$Z$857),0))</f>
        <v>5</v>
      </c>
      <c r="K775" s="54">
        <f>INDEX('Antigo 2020 2'!K$5:K$857,MATCH($A775,('Atual 2021 1'!$Z$5:$Z$857),0))</f>
        <v>15</v>
      </c>
      <c r="L775" s="50">
        <f>INDEX('Atual 2021 1'!L$5:L$857,MATCH($A775,('Atual 2021 1'!$Z$5:$Z$857),0))</f>
        <v>0</v>
      </c>
      <c r="M775" s="54">
        <f>INDEX('Antigo 2020 2'!L$5:L$857,MATCH($A775,('Atual 2021 1'!$Z$5:$Z$857),0))</f>
        <v>0</v>
      </c>
      <c r="N775" s="50">
        <f>INDEX('Atual 2021 1'!M$5:M$857,MATCH($A775,('Atual 2021 1'!$Z$5:$Z$857),0))</f>
        <v>0</v>
      </c>
      <c r="O775" s="54">
        <f>INDEX('Antigo 2020 2'!M$5:M$857,MATCH($A775,('Atual 2021 1'!$Z$5:$Z$857),0))</f>
        <v>0</v>
      </c>
      <c r="P775" s="50">
        <f>INDEX('Atual 2021 1'!N$5:N$857,MATCH($A775,('Atual 2021 1'!$Z$5:$Z$857),0))</f>
        <v>10</v>
      </c>
      <c r="Q775" s="54">
        <f>INDEX('Antigo 2020 2'!N$5:N$857,MATCH($A775,('Atual 2021 1'!$Z$5:$Z$857),0))</f>
        <v>10</v>
      </c>
      <c r="R775" s="50" t="str">
        <f>INDEX('Atual 2021 1'!O$5:O$857,MATCH($A775,('Atual 2021 1'!$Z$5:$Z$857),0))</f>
        <v>Não</v>
      </c>
      <c r="S775" s="54" t="str">
        <f>INDEX('Antigo 2020 2'!O$5:O$857,MATCH($A775,('Atual 2021 1'!$Z$5:$Z$857),0))</f>
        <v>Não</v>
      </c>
      <c r="T775" s="53" t="e">
        <f>INDEX('Atual 2021 1'!P$5:P$857,MATCH($A775,('Atual 2021 1'!$Z$5:$Z$857),0))</f>
        <v>#DIV/0!</v>
      </c>
      <c r="U775" s="55">
        <f>INDEX('Antigo 2020 2'!P$5:P$857,MATCH($A775,('Atual 2021 1'!$Z$5:$Z$857),0))</f>
        <v>7.5361878338322608E-4</v>
      </c>
    </row>
    <row r="776" spans="1:21">
      <c r="A776" s="16">
        <v>773</v>
      </c>
      <c r="B776" s="51">
        <f>INDEX('Atual 2021 1'!X$5:X$857,MATCH($A776,('Atual 2021 1'!$Z$5:$Z$857),0))</f>
        <v>0</v>
      </c>
      <c r="C776" s="57" t="str">
        <f>INDEX('Atual 2021 1'!A$5:A$857,MATCH($A776,('Atual 2021 1'!$Z$5:$Z$857),0))</f>
        <v>Senador Cortes</v>
      </c>
      <c r="D776" s="50">
        <f>INDEX('Atual 2021 1'!H$5:H$857,MATCH($A776,('Atual 2021 1'!$Z$5:$Z$857),0))</f>
        <v>200</v>
      </c>
      <c r="E776" s="54">
        <f>INDEX('Antigo 2020 2'!H$5:H$857,MATCH($A776,('Atual 2021 1'!$Z$5:$Z$857),0))</f>
        <v>200</v>
      </c>
      <c r="F776" s="50">
        <f>INDEX('Atual 2021 1'!I$5:I$857,MATCH($A776,('Atual 2021 1'!$Z$5:$Z$857),0))</f>
        <v>94</v>
      </c>
      <c r="G776" s="54">
        <f>INDEX('Antigo 2020 2'!I$5:I$857,MATCH($A776,('Atual 2021 1'!$Z$5:$Z$857),0))</f>
        <v>116</v>
      </c>
      <c r="H776" s="50">
        <f>INDEX('Atual 2021 1'!J$5:J$857,MATCH($A776,('Atual 2021 1'!$Z$5:$Z$857),0))</f>
        <v>0</v>
      </c>
      <c r="I776" s="54">
        <f>INDEX('Antigo 2020 2'!J$5:J$857,MATCH($A776,('Atual 2021 1'!$Z$5:$Z$857),0))</f>
        <v>0</v>
      </c>
      <c r="J776" s="50">
        <f>INDEX('Atual 2021 1'!K$5:K$857,MATCH($A776,('Atual 2021 1'!$Z$5:$Z$857),0))</f>
        <v>30</v>
      </c>
      <c r="K776" s="54">
        <f>INDEX('Antigo 2020 2'!K$5:K$857,MATCH($A776,('Atual 2021 1'!$Z$5:$Z$857),0))</f>
        <v>75</v>
      </c>
      <c r="L776" s="50">
        <f>INDEX('Atual 2021 1'!L$5:L$857,MATCH($A776,('Atual 2021 1'!$Z$5:$Z$857),0))</f>
        <v>0</v>
      </c>
      <c r="M776" s="54">
        <f>INDEX('Antigo 2020 2'!L$5:L$857,MATCH($A776,('Atual 2021 1'!$Z$5:$Z$857),0))</f>
        <v>0</v>
      </c>
      <c r="N776" s="50">
        <f>INDEX('Atual 2021 1'!M$5:M$857,MATCH($A776,('Atual 2021 1'!$Z$5:$Z$857),0))</f>
        <v>0</v>
      </c>
      <c r="O776" s="54">
        <f>INDEX('Antigo 2020 2'!M$5:M$857,MATCH($A776,('Atual 2021 1'!$Z$5:$Z$857),0))</f>
        <v>0</v>
      </c>
      <c r="P776" s="50">
        <f>INDEX('Atual 2021 1'!N$5:N$857,MATCH($A776,('Atual 2021 1'!$Z$5:$Z$857),0))</f>
        <v>0</v>
      </c>
      <c r="Q776" s="54">
        <f>INDEX('Antigo 2020 2'!N$5:N$857,MATCH($A776,('Atual 2021 1'!$Z$5:$Z$857),0))</f>
        <v>1</v>
      </c>
      <c r="R776" s="50" t="str">
        <f>INDEX('Atual 2021 1'!O$5:O$857,MATCH($A776,('Atual 2021 1'!$Z$5:$Z$857),0))</f>
        <v>Não</v>
      </c>
      <c r="S776" s="54" t="str">
        <f>INDEX('Antigo 2020 2'!O$5:O$857,MATCH($A776,('Atual 2021 1'!$Z$5:$Z$857),0))</f>
        <v>Não</v>
      </c>
      <c r="T776" s="53" t="e">
        <f>INDEX('Atual 2021 1'!P$5:P$857,MATCH($A776,('Atual 2021 1'!$Z$5:$Z$857),0))</f>
        <v>#DIV/0!</v>
      </c>
      <c r="U776" s="55">
        <f>INDEX('Antigo 2020 2'!P$5:P$857,MATCH($A776,('Atual 2021 1'!$Z$5:$Z$857),0))</f>
        <v>2.4886999599241179E-4</v>
      </c>
    </row>
    <row r="777" spans="1:21">
      <c r="A777" s="16">
        <v>774</v>
      </c>
      <c r="B777" s="51">
        <f>INDEX('Atual 2021 1'!X$5:X$857,MATCH($A777,('Atual 2021 1'!$Z$5:$Z$857),0))</f>
        <v>0</v>
      </c>
      <c r="C777" s="57" t="str">
        <f>INDEX('Atual 2021 1'!A$5:A$857,MATCH($A777,('Atual 2021 1'!$Z$5:$Z$857),0))</f>
        <v>Senador Firmino</v>
      </c>
      <c r="D777" s="50">
        <f>INDEX('Atual 2021 1'!H$5:H$857,MATCH($A777,('Atual 2021 1'!$Z$5:$Z$857),0))</f>
        <v>473</v>
      </c>
      <c r="E777" s="54">
        <f>INDEX('Antigo 2020 2'!H$5:H$857,MATCH($A777,('Atual 2021 1'!$Z$5:$Z$857),0))</f>
        <v>452</v>
      </c>
      <c r="F777" s="50">
        <f>INDEX('Atual 2021 1'!I$5:I$857,MATCH($A777,('Atual 2021 1'!$Z$5:$Z$857),0))</f>
        <v>88</v>
      </c>
      <c r="G777" s="54">
        <f>INDEX('Antigo 2020 2'!I$5:I$857,MATCH($A777,('Atual 2021 1'!$Z$5:$Z$857),0))</f>
        <v>167</v>
      </c>
      <c r="H777" s="50">
        <f>INDEX('Atual 2021 1'!J$5:J$857,MATCH($A777,('Atual 2021 1'!$Z$5:$Z$857),0))</f>
        <v>0</v>
      </c>
      <c r="I777" s="54">
        <f>INDEX('Antigo 2020 2'!J$5:J$857,MATCH($A777,('Atual 2021 1'!$Z$5:$Z$857),0))</f>
        <v>0</v>
      </c>
      <c r="J777" s="50">
        <f>INDEX('Atual 2021 1'!K$5:K$857,MATCH($A777,('Atual 2021 1'!$Z$5:$Z$857),0))</f>
        <v>0</v>
      </c>
      <c r="K777" s="54">
        <f>INDEX('Antigo 2020 2'!K$5:K$857,MATCH($A777,('Atual 2021 1'!$Z$5:$Z$857),0))</f>
        <v>0</v>
      </c>
      <c r="L777" s="50">
        <f>INDEX('Atual 2021 1'!L$5:L$857,MATCH($A777,('Atual 2021 1'!$Z$5:$Z$857),0))</f>
        <v>254</v>
      </c>
      <c r="M777" s="54">
        <f>INDEX('Antigo 2020 2'!L$5:L$857,MATCH($A777,('Atual 2021 1'!$Z$5:$Z$857),0))</f>
        <v>144</v>
      </c>
      <c r="N777" s="50">
        <f>INDEX('Atual 2021 1'!M$5:M$857,MATCH($A777,('Atual 2021 1'!$Z$5:$Z$857),0))</f>
        <v>0</v>
      </c>
      <c r="O777" s="54">
        <f>INDEX('Antigo 2020 2'!M$5:M$857,MATCH($A777,('Atual 2021 1'!$Z$5:$Z$857),0))</f>
        <v>0</v>
      </c>
      <c r="P777" s="50">
        <f>INDEX('Atual 2021 1'!N$5:N$857,MATCH($A777,('Atual 2021 1'!$Z$5:$Z$857),0))</f>
        <v>1</v>
      </c>
      <c r="Q777" s="54">
        <f>INDEX('Antigo 2020 2'!N$5:N$857,MATCH($A777,('Atual 2021 1'!$Z$5:$Z$857),0))</f>
        <v>0</v>
      </c>
      <c r="R777" s="50" t="str">
        <f>INDEX('Atual 2021 1'!O$5:O$857,MATCH($A777,('Atual 2021 1'!$Z$5:$Z$857),0))</f>
        <v>Não</v>
      </c>
      <c r="S777" s="54" t="str">
        <f>INDEX('Antigo 2020 2'!O$5:O$857,MATCH($A777,('Atual 2021 1'!$Z$5:$Z$857),0))</f>
        <v>Não</v>
      </c>
      <c r="T777" s="53" t="e">
        <f>INDEX('Atual 2021 1'!P$5:P$857,MATCH($A777,('Atual 2021 1'!$Z$5:$Z$857),0))</f>
        <v>#DIV/0!</v>
      </c>
      <c r="U777" s="55">
        <f>INDEX('Antigo 2020 2'!P$5:P$857,MATCH($A777,('Atual 2021 1'!$Z$5:$Z$857),0))</f>
        <v>2.8345481589414406E-4</v>
      </c>
    </row>
    <row r="778" spans="1:21">
      <c r="A778" s="16">
        <v>775</v>
      </c>
      <c r="B778" s="51">
        <f>INDEX('Atual 2021 1'!X$5:X$857,MATCH($A778,('Atual 2021 1'!$Z$5:$Z$857),0))</f>
        <v>0</v>
      </c>
      <c r="C778" s="57" t="str">
        <f>INDEX('Atual 2021 1'!A$5:A$857,MATCH($A778,('Atual 2021 1'!$Z$5:$Z$857),0))</f>
        <v>Senador José Bento</v>
      </c>
      <c r="D778" s="50">
        <f>INDEX('Atual 2021 1'!H$5:H$857,MATCH($A778,('Atual 2021 1'!$Z$5:$Z$857),0))</f>
        <v>788</v>
      </c>
      <c r="E778" s="54">
        <f>INDEX('Antigo 2020 2'!H$5:H$857,MATCH($A778,('Atual 2021 1'!$Z$5:$Z$857),0))</f>
        <v>788</v>
      </c>
      <c r="F778" s="50">
        <f>INDEX('Atual 2021 1'!I$5:I$857,MATCH($A778,('Atual 2021 1'!$Z$5:$Z$857),0))</f>
        <v>18</v>
      </c>
      <c r="G778" s="54">
        <f>INDEX('Antigo 2020 2'!I$5:I$857,MATCH($A778,('Atual 2021 1'!$Z$5:$Z$857),0))</f>
        <v>14</v>
      </c>
      <c r="H778" s="50">
        <f>INDEX('Atual 2021 1'!J$5:J$857,MATCH($A778,('Atual 2021 1'!$Z$5:$Z$857),0))</f>
        <v>0</v>
      </c>
      <c r="I778" s="54">
        <f>INDEX('Antigo 2020 2'!J$5:J$857,MATCH($A778,('Atual 2021 1'!$Z$5:$Z$857),0))</f>
        <v>0</v>
      </c>
      <c r="J778" s="50">
        <f>INDEX('Atual 2021 1'!K$5:K$857,MATCH($A778,('Atual 2021 1'!$Z$5:$Z$857),0))</f>
        <v>18</v>
      </c>
      <c r="K778" s="54">
        <f>INDEX('Antigo 2020 2'!K$5:K$857,MATCH($A778,('Atual 2021 1'!$Z$5:$Z$857),0))</f>
        <v>28</v>
      </c>
      <c r="L778" s="50">
        <f>INDEX('Atual 2021 1'!L$5:L$857,MATCH($A778,('Atual 2021 1'!$Z$5:$Z$857),0))</f>
        <v>3</v>
      </c>
      <c r="M778" s="54">
        <f>INDEX('Antigo 2020 2'!L$5:L$857,MATCH($A778,('Atual 2021 1'!$Z$5:$Z$857),0))</f>
        <v>4</v>
      </c>
      <c r="N778" s="50">
        <f>INDEX('Atual 2021 1'!M$5:M$857,MATCH($A778,('Atual 2021 1'!$Z$5:$Z$857),0))</f>
        <v>5</v>
      </c>
      <c r="O778" s="54">
        <f>INDEX('Antigo 2020 2'!M$5:M$857,MATCH($A778,('Atual 2021 1'!$Z$5:$Z$857),0))</f>
        <v>15</v>
      </c>
      <c r="P778" s="50">
        <f>INDEX('Atual 2021 1'!N$5:N$857,MATCH($A778,('Atual 2021 1'!$Z$5:$Z$857),0))</f>
        <v>7</v>
      </c>
      <c r="Q778" s="54">
        <f>INDEX('Antigo 2020 2'!N$5:N$857,MATCH($A778,('Atual 2021 1'!$Z$5:$Z$857),0))</f>
        <v>5</v>
      </c>
      <c r="R778" s="50" t="str">
        <f>INDEX('Atual 2021 1'!O$5:O$857,MATCH($A778,('Atual 2021 1'!$Z$5:$Z$857),0))</f>
        <v>Não</v>
      </c>
      <c r="S778" s="54" t="str">
        <f>INDEX('Antigo 2020 2'!O$5:O$857,MATCH($A778,('Atual 2021 1'!$Z$5:$Z$857),0))</f>
        <v>Não</v>
      </c>
      <c r="T778" s="53" t="e">
        <f>INDEX('Atual 2021 1'!P$5:P$857,MATCH($A778,('Atual 2021 1'!$Z$5:$Z$857),0))</f>
        <v>#DIV/0!</v>
      </c>
      <c r="U778" s="55">
        <f>INDEX('Antigo 2020 2'!P$5:P$857,MATCH($A778,('Atual 2021 1'!$Z$5:$Z$857),0))</f>
        <v>3.0301671770406309E-4</v>
      </c>
    </row>
    <row r="779" spans="1:21">
      <c r="A779" s="16">
        <v>776</v>
      </c>
      <c r="B779" s="51">
        <f>INDEX('Atual 2021 1'!X$5:X$857,MATCH($A779,('Atual 2021 1'!$Z$5:$Z$857),0))</f>
        <v>0</v>
      </c>
      <c r="C779" s="57" t="str">
        <f>INDEX('Atual 2021 1'!A$5:A$857,MATCH($A779,('Atual 2021 1'!$Z$5:$Z$857),0))</f>
        <v>Senador Modestino Gonçalves</v>
      </c>
      <c r="D779" s="50">
        <f>INDEX('Atual 2021 1'!H$5:H$857,MATCH($A779,('Atual 2021 1'!$Z$5:$Z$857),0))</f>
        <v>1400</v>
      </c>
      <c r="E779" s="54">
        <f>INDEX('Antigo 2020 2'!H$5:H$857,MATCH($A779,('Atual 2021 1'!$Z$5:$Z$857),0))</f>
        <v>1250</v>
      </c>
      <c r="F779" s="50">
        <f>INDEX('Atual 2021 1'!I$5:I$857,MATCH($A779,('Atual 2021 1'!$Z$5:$Z$857),0))</f>
        <v>177</v>
      </c>
      <c r="G779" s="54">
        <f>INDEX('Antigo 2020 2'!I$5:I$857,MATCH($A779,('Atual 2021 1'!$Z$5:$Z$857),0))</f>
        <v>600</v>
      </c>
      <c r="H779" s="50">
        <f>INDEX('Atual 2021 1'!J$5:J$857,MATCH($A779,('Atual 2021 1'!$Z$5:$Z$857),0))</f>
        <v>0</v>
      </c>
      <c r="I779" s="54">
        <f>INDEX('Antigo 2020 2'!J$5:J$857,MATCH($A779,('Atual 2021 1'!$Z$5:$Z$857),0))</f>
        <v>0</v>
      </c>
      <c r="J779" s="50">
        <f>INDEX('Atual 2021 1'!K$5:K$857,MATCH($A779,('Atual 2021 1'!$Z$5:$Z$857),0))</f>
        <v>238</v>
      </c>
      <c r="K779" s="54">
        <f>INDEX('Antigo 2020 2'!K$5:K$857,MATCH($A779,('Atual 2021 1'!$Z$5:$Z$857),0))</f>
        <v>341</v>
      </c>
      <c r="L779" s="50">
        <f>INDEX('Atual 2021 1'!L$5:L$857,MATCH($A779,('Atual 2021 1'!$Z$5:$Z$857),0))</f>
        <v>0</v>
      </c>
      <c r="M779" s="54">
        <f>INDEX('Antigo 2020 2'!L$5:L$857,MATCH($A779,('Atual 2021 1'!$Z$5:$Z$857),0))</f>
        <v>0</v>
      </c>
      <c r="N779" s="50">
        <f>INDEX('Atual 2021 1'!M$5:M$857,MATCH($A779,('Atual 2021 1'!$Z$5:$Z$857),0))</f>
        <v>0</v>
      </c>
      <c r="O779" s="54">
        <f>INDEX('Antigo 2020 2'!M$5:M$857,MATCH($A779,('Atual 2021 1'!$Z$5:$Z$857),0))</f>
        <v>0</v>
      </c>
      <c r="P779" s="50">
        <f>INDEX('Atual 2021 1'!N$5:N$857,MATCH($A779,('Atual 2021 1'!$Z$5:$Z$857),0))</f>
        <v>45</v>
      </c>
      <c r="Q779" s="54">
        <f>INDEX('Antigo 2020 2'!N$5:N$857,MATCH($A779,('Atual 2021 1'!$Z$5:$Z$857),0))</f>
        <v>45</v>
      </c>
      <c r="R779" s="50" t="str">
        <f>INDEX('Atual 2021 1'!O$5:O$857,MATCH($A779,('Atual 2021 1'!$Z$5:$Z$857),0))</f>
        <v>Sim</v>
      </c>
      <c r="S779" s="54" t="str">
        <f>INDEX('Antigo 2020 2'!O$5:O$857,MATCH($A779,('Atual 2021 1'!$Z$5:$Z$857),0))</f>
        <v>Sim</v>
      </c>
      <c r="T779" s="53" t="e">
        <f>INDEX('Atual 2021 1'!P$5:P$857,MATCH($A779,('Atual 2021 1'!$Z$5:$Z$857),0))</f>
        <v>#DIV/0!</v>
      </c>
      <c r="U779" s="55">
        <f>INDEX('Antigo 2020 2'!P$5:P$857,MATCH($A779,('Atual 2021 1'!$Z$5:$Z$857),0))</f>
        <v>9.4729120081834704E-4</v>
      </c>
    </row>
    <row r="780" spans="1:21">
      <c r="A780" s="16">
        <v>777</v>
      </c>
      <c r="B780" s="51">
        <f>INDEX('Atual 2021 1'!X$5:X$857,MATCH($A780,('Atual 2021 1'!$Z$5:$Z$857),0))</f>
        <v>0</v>
      </c>
      <c r="C780" s="57" t="str">
        <f>INDEX('Atual 2021 1'!A$5:A$857,MATCH($A780,('Atual 2021 1'!$Z$5:$Z$857),0))</f>
        <v>Senhora de Oliveira</v>
      </c>
      <c r="D780" s="50">
        <f>INDEX('Atual 2021 1'!H$5:H$857,MATCH($A780,('Atual 2021 1'!$Z$5:$Z$857),0))</f>
        <v>950</v>
      </c>
      <c r="E780" s="54">
        <f>INDEX('Antigo 2020 2'!H$5:H$857,MATCH($A780,('Atual 2021 1'!$Z$5:$Z$857),0))</f>
        <v>950</v>
      </c>
      <c r="F780" s="50">
        <f>INDEX('Atual 2021 1'!I$5:I$857,MATCH($A780,('Atual 2021 1'!$Z$5:$Z$857),0))</f>
        <v>65</v>
      </c>
      <c r="G780" s="54">
        <f>INDEX('Antigo 2020 2'!I$5:I$857,MATCH($A780,('Atual 2021 1'!$Z$5:$Z$857),0))</f>
        <v>327</v>
      </c>
      <c r="H780" s="50">
        <f>INDEX('Atual 2021 1'!J$5:J$857,MATCH($A780,('Atual 2021 1'!$Z$5:$Z$857),0))</f>
        <v>0</v>
      </c>
      <c r="I780" s="54">
        <f>INDEX('Antigo 2020 2'!J$5:J$857,MATCH($A780,('Atual 2021 1'!$Z$5:$Z$857),0))</f>
        <v>0</v>
      </c>
      <c r="J780" s="50">
        <f>INDEX('Atual 2021 1'!K$5:K$857,MATCH($A780,('Atual 2021 1'!$Z$5:$Z$857),0))</f>
        <v>80</v>
      </c>
      <c r="K780" s="54">
        <f>INDEX('Antigo 2020 2'!K$5:K$857,MATCH($A780,('Atual 2021 1'!$Z$5:$Z$857),0))</f>
        <v>122</v>
      </c>
      <c r="L780" s="50">
        <f>INDEX('Atual 2021 1'!L$5:L$857,MATCH($A780,('Atual 2021 1'!$Z$5:$Z$857),0))</f>
        <v>46</v>
      </c>
      <c r="M780" s="54">
        <f>INDEX('Antigo 2020 2'!L$5:L$857,MATCH($A780,('Atual 2021 1'!$Z$5:$Z$857),0))</f>
        <v>74</v>
      </c>
      <c r="N780" s="50">
        <f>INDEX('Atual 2021 1'!M$5:M$857,MATCH($A780,('Atual 2021 1'!$Z$5:$Z$857),0))</f>
        <v>0</v>
      </c>
      <c r="O780" s="54">
        <f>INDEX('Antigo 2020 2'!M$5:M$857,MATCH($A780,('Atual 2021 1'!$Z$5:$Z$857),0))</f>
        <v>3</v>
      </c>
      <c r="P780" s="50">
        <f>INDEX('Atual 2021 1'!N$5:N$857,MATCH($A780,('Atual 2021 1'!$Z$5:$Z$857),0))</f>
        <v>73</v>
      </c>
      <c r="Q780" s="54">
        <f>INDEX('Antigo 2020 2'!N$5:N$857,MATCH($A780,('Atual 2021 1'!$Z$5:$Z$857),0))</f>
        <v>12</v>
      </c>
      <c r="R780" s="50" t="str">
        <f>INDEX('Atual 2021 1'!O$5:O$857,MATCH($A780,('Atual 2021 1'!$Z$5:$Z$857),0))</f>
        <v>Não</v>
      </c>
      <c r="S780" s="54" t="str">
        <f>INDEX('Antigo 2020 2'!O$5:O$857,MATCH($A780,('Atual 2021 1'!$Z$5:$Z$857),0))</f>
        <v>Não</v>
      </c>
      <c r="T780" s="53" t="e">
        <f>INDEX('Atual 2021 1'!P$5:P$857,MATCH($A780,('Atual 2021 1'!$Z$5:$Z$857),0))</f>
        <v>#DIV/0!</v>
      </c>
      <c r="U780" s="55">
        <f>INDEX('Antigo 2020 2'!P$5:P$857,MATCH($A780,('Atual 2021 1'!$Z$5:$Z$857),0))</f>
        <v>6.8470490735869811E-4</v>
      </c>
    </row>
    <row r="781" spans="1:21">
      <c r="A781" s="16">
        <v>778</v>
      </c>
      <c r="B781" s="51">
        <f>INDEX('Atual 2021 1'!X$5:X$857,MATCH($A781,('Atual 2021 1'!$Z$5:$Z$857),0))</f>
        <v>0</v>
      </c>
      <c r="C781" s="57" t="str">
        <f>INDEX('Atual 2021 1'!A$5:A$857,MATCH($A781,('Atual 2021 1'!$Z$5:$Z$857),0))</f>
        <v>Senhora do Porto</v>
      </c>
      <c r="D781" s="50">
        <f>INDEX('Atual 2021 1'!H$5:H$857,MATCH($A781,('Atual 2021 1'!$Z$5:$Z$857),0))</f>
        <v>630</v>
      </c>
      <c r="E781" s="54">
        <f>INDEX('Antigo 2020 2'!H$5:H$857,MATCH($A781,('Atual 2021 1'!$Z$5:$Z$857),0))</f>
        <v>630</v>
      </c>
      <c r="F781" s="50">
        <f>INDEX('Atual 2021 1'!I$5:I$857,MATCH($A781,('Atual 2021 1'!$Z$5:$Z$857),0))</f>
        <v>32</v>
      </c>
      <c r="G781" s="54">
        <f>INDEX('Antigo 2020 2'!I$5:I$857,MATCH($A781,('Atual 2021 1'!$Z$5:$Z$857),0))</f>
        <v>250</v>
      </c>
      <c r="H781" s="50">
        <f>INDEX('Atual 2021 1'!J$5:J$857,MATCH($A781,('Atual 2021 1'!$Z$5:$Z$857),0))</f>
        <v>0</v>
      </c>
      <c r="I781" s="54">
        <f>INDEX('Antigo 2020 2'!J$5:J$857,MATCH($A781,('Atual 2021 1'!$Z$5:$Z$857),0))</f>
        <v>0</v>
      </c>
      <c r="J781" s="50">
        <f>INDEX('Atual 2021 1'!K$5:K$857,MATCH($A781,('Atual 2021 1'!$Z$5:$Z$857),0))</f>
        <v>40</v>
      </c>
      <c r="K781" s="54">
        <f>INDEX('Antigo 2020 2'!K$5:K$857,MATCH($A781,('Atual 2021 1'!$Z$5:$Z$857),0))</f>
        <v>180</v>
      </c>
      <c r="L781" s="50">
        <f>INDEX('Atual 2021 1'!L$5:L$857,MATCH($A781,('Atual 2021 1'!$Z$5:$Z$857),0))</f>
        <v>0</v>
      </c>
      <c r="M781" s="54">
        <f>INDEX('Antigo 2020 2'!L$5:L$857,MATCH($A781,('Atual 2021 1'!$Z$5:$Z$857),0))</f>
        <v>0</v>
      </c>
      <c r="N781" s="50">
        <f>INDEX('Atual 2021 1'!M$5:M$857,MATCH($A781,('Atual 2021 1'!$Z$5:$Z$857),0))</f>
        <v>0</v>
      </c>
      <c r="O781" s="54">
        <f>INDEX('Antigo 2020 2'!M$5:M$857,MATCH($A781,('Atual 2021 1'!$Z$5:$Z$857),0))</f>
        <v>0</v>
      </c>
      <c r="P781" s="50">
        <f>INDEX('Atual 2021 1'!N$5:N$857,MATCH($A781,('Atual 2021 1'!$Z$5:$Z$857),0))</f>
        <v>0</v>
      </c>
      <c r="Q781" s="54">
        <f>INDEX('Antigo 2020 2'!N$5:N$857,MATCH($A781,('Atual 2021 1'!$Z$5:$Z$857),0))</f>
        <v>6</v>
      </c>
      <c r="R781" s="50" t="str">
        <f>INDEX('Atual 2021 1'!O$5:O$857,MATCH($A781,('Atual 2021 1'!$Z$5:$Z$857),0))</f>
        <v>Não</v>
      </c>
      <c r="S781" s="54" t="str">
        <f>INDEX('Antigo 2020 2'!O$5:O$857,MATCH($A781,('Atual 2021 1'!$Z$5:$Z$857),0))</f>
        <v>Não</v>
      </c>
      <c r="T781" s="53" t="e">
        <f>INDEX('Atual 2021 1'!P$5:P$857,MATCH($A781,('Atual 2021 1'!$Z$5:$Z$857),0))</f>
        <v>#DIV/0!</v>
      </c>
      <c r="U781" s="55">
        <f>INDEX('Antigo 2020 2'!P$5:P$857,MATCH($A781,('Atual 2021 1'!$Z$5:$Z$857),0))</f>
        <v>4.1114670766638538E-4</v>
      </c>
    </row>
    <row r="782" spans="1:21">
      <c r="A782" s="16">
        <v>779</v>
      </c>
      <c r="B782" s="51">
        <f>INDEX('Atual 2021 1'!X$5:X$857,MATCH($A782,('Atual 2021 1'!$Z$5:$Z$857),0))</f>
        <v>0</v>
      </c>
      <c r="C782" s="57" t="str">
        <f>INDEX('Atual 2021 1'!A$5:A$857,MATCH($A782,('Atual 2021 1'!$Z$5:$Z$857),0))</f>
        <v>Senhora dos Remédios</v>
      </c>
      <c r="D782" s="50">
        <f>INDEX('Atual 2021 1'!H$5:H$857,MATCH($A782,('Atual 2021 1'!$Z$5:$Z$857),0))</f>
        <v>1383</v>
      </c>
      <c r="E782" s="54">
        <f>INDEX('Antigo 2020 2'!H$5:H$857,MATCH($A782,('Atual 2021 1'!$Z$5:$Z$857),0))</f>
        <v>2417</v>
      </c>
      <c r="F782" s="50">
        <f>INDEX('Atual 2021 1'!I$5:I$857,MATCH($A782,('Atual 2021 1'!$Z$5:$Z$857),0))</f>
        <v>162</v>
      </c>
      <c r="G782" s="54">
        <f>INDEX('Antigo 2020 2'!I$5:I$857,MATCH($A782,('Atual 2021 1'!$Z$5:$Z$857),0))</f>
        <v>314</v>
      </c>
      <c r="H782" s="50">
        <f>INDEX('Atual 2021 1'!J$5:J$857,MATCH($A782,('Atual 2021 1'!$Z$5:$Z$857),0))</f>
        <v>0</v>
      </c>
      <c r="I782" s="54">
        <f>INDEX('Antigo 2020 2'!J$5:J$857,MATCH($A782,('Atual 2021 1'!$Z$5:$Z$857),0))</f>
        <v>0</v>
      </c>
      <c r="J782" s="50">
        <f>INDEX('Atual 2021 1'!K$5:K$857,MATCH($A782,('Atual 2021 1'!$Z$5:$Z$857),0))</f>
        <v>115</v>
      </c>
      <c r="K782" s="54">
        <f>INDEX('Antigo 2020 2'!K$5:K$857,MATCH($A782,('Atual 2021 1'!$Z$5:$Z$857),0))</f>
        <v>155</v>
      </c>
      <c r="L782" s="50">
        <f>INDEX('Atual 2021 1'!L$5:L$857,MATCH($A782,('Atual 2021 1'!$Z$5:$Z$857),0))</f>
        <v>0</v>
      </c>
      <c r="M782" s="54">
        <f>INDEX('Antigo 2020 2'!L$5:L$857,MATCH($A782,('Atual 2021 1'!$Z$5:$Z$857),0))</f>
        <v>0</v>
      </c>
      <c r="N782" s="50">
        <f>INDEX('Atual 2021 1'!M$5:M$857,MATCH($A782,('Atual 2021 1'!$Z$5:$Z$857),0))</f>
        <v>0</v>
      </c>
      <c r="O782" s="54">
        <f>INDEX('Antigo 2020 2'!M$5:M$857,MATCH($A782,('Atual 2021 1'!$Z$5:$Z$857),0))</f>
        <v>0</v>
      </c>
      <c r="P782" s="50">
        <f>INDEX('Atual 2021 1'!N$5:N$857,MATCH($A782,('Atual 2021 1'!$Z$5:$Z$857),0))</f>
        <v>13</v>
      </c>
      <c r="Q782" s="54">
        <f>INDEX('Antigo 2020 2'!N$5:N$857,MATCH($A782,('Atual 2021 1'!$Z$5:$Z$857),0))</f>
        <v>21</v>
      </c>
      <c r="R782" s="50" t="str">
        <f>INDEX('Atual 2021 1'!O$5:O$857,MATCH($A782,('Atual 2021 1'!$Z$5:$Z$857),0))</f>
        <v>Sim</v>
      </c>
      <c r="S782" s="54" t="str">
        <f>INDEX('Antigo 2020 2'!O$5:O$857,MATCH($A782,('Atual 2021 1'!$Z$5:$Z$857),0))</f>
        <v>Sim</v>
      </c>
      <c r="T782" s="53" t="e">
        <f>INDEX('Atual 2021 1'!P$5:P$857,MATCH($A782,('Atual 2021 1'!$Z$5:$Z$857),0))</f>
        <v>#DIV/0!</v>
      </c>
      <c r="U782" s="55">
        <f>INDEX('Antigo 2020 2'!P$5:P$857,MATCH($A782,('Atual 2021 1'!$Z$5:$Z$857),0))</f>
        <v>1.1316192413475018E-3</v>
      </c>
    </row>
    <row r="783" spans="1:21">
      <c r="A783" s="16">
        <v>780</v>
      </c>
      <c r="B783" s="51">
        <f>INDEX('Atual 2021 1'!X$5:X$857,MATCH($A783,('Atual 2021 1'!$Z$5:$Z$857),0))</f>
        <v>0</v>
      </c>
      <c r="C783" s="57" t="str">
        <f>INDEX('Atual 2021 1'!A$5:A$857,MATCH($A783,('Atual 2021 1'!$Z$5:$Z$857),0))</f>
        <v>Sericita</v>
      </c>
      <c r="D783" s="50">
        <f>INDEX('Atual 2021 1'!H$5:H$857,MATCH($A783,('Atual 2021 1'!$Z$5:$Z$857),0))</f>
        <v>1150</v>
      </c>
      <c r="E783" s="54">
        <f>INDEX('Antigo 2020 2'!H$5:H$857,MATCH($A783,('Atual 2021 1'!$Z$5:$Z$857),0))</f>
        <v>1150</v>
      </c>
      <c r="F783" s="50">
        <f>INDEX('Atual 2021 1'!I$5:I$857,MATCH($A783,('Atual 2021 1'!$Z$5:$Z$857),0))</f>
        <v>171</v>
      </c>
      <c r="G783" s="54">
        <f>INDEX('Antigo 2020 2'!I$5:I$857,MATCH($A783,('Atual 2021 1'!$Z$5:$Z$857),0))</f>
        <v>391</v>
      </c>
      <c r="H783" s="50">
        <f>INDEX('Atual 2021 1'!J$5:J$857,MATCH($A783,('Atual 2021 1'!$Z$5:$Z$857),0))</f>
        <v>0</v>
      </c>
      <c r="I783" s="54">
        <f>INDEX('Antigo 2020 2'!J$5:J$857,MATCH($A783,('Atual 2021 1'!$Z$5:$Z$857),0))</f>
        <v>0</v>
      </c>
      <c r="J783" s="50">
        <f>INDEX('Atual 2021 1'!K$5:K$857,MATCH($A783,('Atual 2021 1'!$Z$5:$Z$857),0))</f>
        <v>126</v>
      </c>
      <c r="K783" s="54">
        <f>INDEX('Antigo 2020 2'!K$5:K$857,MATCH($A783,('Atual 2021 1'!$Z$5:$Z$857),0))</f>
        <v>214</v>
      </c>
      <c r="L783" s="50">
        <f>INDEX('Atual 2021 1'!L$5:L$857,MATCH($A783,('Atual 2021 1'!$Z$5:$Z$857),0))</f>
        <v>0</v>
      </c>
      <c r="M783" s="54">
        <f>INDEX('Antigo 2020 2'!L$5:L$857,MATCH($A783,('Atual 2021 1'!$Z$5:$Z$857),0))</f>
        <v>0</v>
      </c>
      <c r="N783" s="50">
        <f>INDEX('Atual 2021 1'!M$5:M$857,MATCH($A783,('Atual 2021 1'!$Z$5:$Z$857),0))</f>
        <v>0</v>
      </c>
      <c r="O783" s="54">
        <f>INDEX('Antigo 2020 2'!M$5:M$857,MATCH($A783,('Atual 2021 1'!$Z$5:$Z$857),0))</f>
        <v>0</v>
      </c>
      <c r="P783" s="50">
        <f>INDEX('Atual 2021 1'!N$5:N$857,MATCH($A783,('Atual 2021 1'!$Z$5:$Z$857),0))</f>
        <v>25</v>
      </c>
      <c r="Q783" s="54">
        <f>INDEX('Antigo 2020 2'!N$5:N$857,MATCH($A783,('Atual 2021 1'!$Z$5:$Z$857),0))</f>
        <v>20</v>
      </c>
      <c r="R783" s="50" t="str">
        <f>INDEX('Atual 2021 1'!O$5:O$857,MATCH($A783,('Atual 2021 1'!$Z$5:$Z$857),0))</f>
        <v>Não</v>
      </c>
      <c r="S783" s="54" t="str">
        <f>INDEX('Antigo 2020 2'!O$5:O$857,MATCH($A783,('Atual 2021 1'!$Z$5:$Z$857),0))</f>
        <v>Não</v>
      </c>
      <c r="T783" s="53" t="e">
        <f>INDEX('Atual 2021 1'!P$5:P$857,MATCH($A783,('Atual 2021 1'!$Z$5:$Z$857),0))</f>
        <v>#DIV/0!</v>
      </c>
      <c r="U783" s="55">
        <f>INDEX('Antigo 2020 2'!P$5:P$857,MATCH($A783,('Atual 2021 1'!$Z$5:$Z$857),0))</f>
        <v>8.2255133016942666E-4</v>
      </c>
    </row>
    <row r="784" spans="1:21">
      <c r="A784" s="16">
        <v>781</v>
      </c>
      <c r="B784" s="51">
        <f>INDEX('Atual 2021 1'!X$5:X$857,MATCH($A784,('Atual 2021 1'!$Z$5:$Z$857),0))</f>
        <v>0</v>
      </c>
      <c r="C784" s="57" t="str">
        <f>INDEX('Atual 2021 1'!A$5:A$857,MATCH($A784,('Atual 2021 1'!$Z$5:$Z$857),0))</f>
        <v>Seritinga</v>
      </c>
      <c r="D784" s="50">
        <f>INDEX('Atual 2021 1'!H$5:H$857,MATCH($A784,('Atual 2021 1'!$Z$5:$Z$857),0))</f>
        <v>140</v>
      </c>
      <c r="E784" s="54">
        <f>INDEX('Antigo 2020 2'!H$5:H$857,MATCH($A784,('Atual 2021 1'!$Z$5:$Z$857),0))</f>
        <v>140</v>
      </c>
      <c r="F784" s="50">
        <f>INDEX('Atual 2021 1'!I$5:I$857,MATCH($A784,('Atual 2021 1'!$Z$5:$Z$857),0))</f>
        <v>75</v>
      </c>
      <c r="G784" s="54">
        <f>INDEX('Antigo 2020 2'!I$5:I$857,MATCH($A784,('Atual 2021 1'!$Z$5:$Z$857),0))</f>
        <v>107</v>
      </c>
      <c r="H784" s="50">
        <f>INDEX('Atual 2021 1'!J$5:J$857,MATCH($A784,('Atual 2021 1'!$Z$5:$Z$857),0))</f>
        <v>54</v>
      </c>
      <c r="I784" s="54">
        <f>INDEX('Antigo 2020 2'!J$5:J$857,MATCH($A784,('Atual 2021 1'!$Z$5:$Z$857),0))</f>
        <v>0</v>
      </c>
      <c r="J784" s="50">
        <f>INDEX('Atual 2021 1'!K$5:K$857,MATCH($A784,('Atual 2021 1'!$Z$5:$Z$857),0))</f>
        <v>41</v>
      </c>
      <c r="K784" s="54">
        <f>INDEX('Antigo 2020 2'!K$5:K$857,MATCH($A784,('Atual 2021 1'!$Z$5:$Z$857),0))</f>
        <v>84</v>
      </c>
      <c r="L784" s="50">
        <f>INDEX('Atual 2021 1'!L$5:L$857,MATCH($A784,('Atual 2021 1'!$Z$5:$Z$857),0))</f>
        <v>112</v>
      </c>
      <c r="M784" s="54">
        <f>INDEX('Antigo 2020 2'!L$5:L$857,MATCH($A784,('Atual 2021 1'!$Z$5:$Z$857),0))</f>
        <v>70</v>
      </c>
      <c r="N784" s="50">
        <f>INDEX('Atual 2021 1'!M$5:M$857,MATCH($A784,('Atual 2021 1'!$Z$5:$Z$857),0))</f>
        <v>0</v>
      </c>
      <c r="O784" s="54">
        <f>INDEX('Antigo 2020 2'!M$5:M$857,MATCH($A784,('Atual 2021 1'!$Z$5:$Z$857),0))</f>
        <v>0</v>
      </c>
      <c r="P784" s="50">
        <f>INDEX('Atual 2021 1'!N$5:N$857,MATCH($A784,('Atual 2021 1'!$Z$5:$Z$857),0))</f>
        <v>3</v>
      </c>
      <c r="Q784" s="54">
        <f>INDEX('Antigo 2020 2'!N$5:N$857,MATCH($A784,('Atual 2021 1'!$Z$5:$Z$857),0))</f>
        <v>5</v>
      </c>
      <c r="R784" s="50" t="str">
        <f>INDEX('Atual 2021 1'!O$5:O$857,MATCH($A784,('Atual 2021 1'!$Z$5:$Z$857),0))</f>
        <v>Não</v>
      </c>
      <c r="S784" s="54" t="str">
        <f>INDEX('Antigo 2020 2'!O$5:O$857,MATCH($A784,('Atual 2021 1'!$Z$5:$Z$857),0))</f>
        <v>Não</v>
      </c>
      <c r="T784" s="53" t="e">
        <f>INDEX('Atual 2021 1'!P$5:P$857,MATCH($A784,('Atual 2021 1'!$Z$5:$Z$857),0))</f>
        <v>#DIV/0!</v>
      </c>
      <c r="U784" s="55">
        <f>INDEX('Antigo 2020 2'!P$5:P$857,MATCH($A784,('Atual 2021 1'!$Z$5:$Z$857),0))</f>
        <v>2.7778380943381975E-4</v>
      </c>
    </row>
    <row r="785" spans="1:21">
      <c r="A785" s="16">
        <v>782</v>
      </c>
      <c r="B785" s="51">
        <f>INDEX('Atual 2021 1'!X$5:X$857,MATCH($A785,('Atual 2021 1'!$Z$5:$Z$857),0))</f>
        <v>0</v>
      </c>
      <c r="C785" s="57" t="str">
        <f>INDEX('Atual 2021 1'!A$5:A$857,MATCH($A785,('Atual 2021 1'!$Z$5:$Z$857),0))</f>
        <v>Serra Azul de Minas</v>
      </c>
      <c r="D785" s="50">
        <f>INDEX('Atual 2021 1'!H$5:H$857,MATCH($A785,('Atual 2021 1'!$Z$5:$Z$857),0))</f>
        <v>691</v>
      </c>
      <c r="E785" s="54">
        <f>INDEX('Antigo 2020 2'!H$5:H$857,MATCH($A785,('Atual 2021 1'!$Z$5:$Z$857),0))</f>
        <v>691</v>
      </c>
      <c r="F785" s="50">
        <f>INDEX('Atual 2021 1'!I$5:I$857,MATCH($A785,('Atual 2021 1'!$Z$5:$Z$857),0))</f>
        <v>41</v>
      </c>
      <c r="G785" s="54">
        <f>INDEX('Antigo 2020 2'!I$5:I$857,MATCH($A785,('Atual 2021 1'!$Z$5:$Z$857),0))</f>
        <v>153</v>
      </c>
      <c r="H785" s="50">
        <f>INDEX('Atual 2021 1'!J$5:J$857,MATCH($A785,('Atual 2021 1'!$Z$5:$Z$857),0))</f>
        <v>0</v>
      </c>
      <c r="I785" s="54">
        <f>INDEX('Antigo 2020 2'!J$5:J$857,MATCH($A785,('Atual 2021 1'!$Z$5:$Z$857),0))</f>
        <v>0</v>
      </c>
      <c r="J785" s="50">
        <f>INDEX('Atual 2021 1'!K$5:K$857,MATCH($A785,('Atual 2021 1'!$Z$5:$Z$857),0))</f>
        <v>103</v>
      </c>
      <c r="K785" s="54">
        <f>INDEX('Antigo 2020 2'!K$5:K$857,MATCH($A785,('Atual 2021 1'!$Z$5:$Z$857),0))</f>
        <v>162</v>
      </c>
      <c r="L785" s="50">
        <f>INDEX('Atual 2021 1'!L$5:L$857,MATCH($A785,('Atual 2021 1'!$Z$5:$Z$857),0))</f>
        <v>181</v>
      </c>
      <c r="M785" s="54">
        <f>INDEX('Antigo 2020 2'!L$5:L$857,MATCH($A785,('Atual 2021 1'!$Z$5:$Z$857),0))</f>
        <v>184</v>
      </c>
      <c r="N785" s="50">
        <f>INDEX('Atual 2021 1'!M$5:M$857,MATCH($A785,('Atual 2021 1'!$Z$5:$Z$857),0))</f>
        <v>181</v>
      </c>
      <c r="O785" s="54">
        <f>INDEX('Antigo 2020 2'!M$5:M$857,MATCH($A785,('Atual 2021 1'!$Z$5:$Z$857),0))</f>
        <v>179</v>
      </c>
      <c r="P785" s="50">
        <f>INDEX('Atual 2021 1'!N$5:N$857,MATCH($A785,('Atual 2021 1'!$Z$5:$Z$857),0))</f>
        <v>18</v>
      </c>
      <c r="Q785" s="54">
        <f>INDEX('Antigo 2020 2'!N$5:N$857,MATCH($A785,('Atual 2021 1'!$Z$5:$Z$857),0))</f>
        <v>12</v>
      </c>
      <c r="R785" s="50" t="str">
        <f>INDEX('Atual 2021 1'!O$5:O$857,MATCH($A785,('Atual 2021 1'!$Z$5:$Z$857),0))</f>
        <v>Sim</v>
      </c>
      <c r="S785" s="54" t="str">
        <f>INDEX('Antigo 2020 2'!O$5:O$857,MATCH($A785,('Atual 2021 1'!$Z$5:$Z$857),0))</f>
        <v>Sim</v>
      </c>
      <c r="T785" s="53" t="e">
        <f>INDEX('Atual 2021 1'!P$5:P$857,MATCH($A785,('Atual 2021 1'!$Z$5:$Z$857),0))</f>
        <v>#DIV/0!</v>
      </c>
      <c r="U785" s="55">
        <f>INDEX('Antigo 2020 2'!P$5:P$857,MATCH($A785,('Atual 2021 1'!$Z$5:$Z$857),0))</f>
        <v>8.5586586576375423E-4</v>
      </c>
    </row>
    <row r="786" spans="1:21">
      <c r="A786" s="16">
        <v>783</v>
      </c>
      <c r="B786" s="51">
        <f>INDEX('Atual 2021 1'!X$5:X$857,MATCH($A786,('Atual 2021 1'!$Z$5:$Z$857),0))</f>
        <v>0</v>
      </c>
      <c r="C786" s="57" t="str">
        <f>INDEX('Atual 2021 1'!A$5:A$857,MATCH($A786,('Atual 2021 1'!$Z$5:$Z$857),0))</f>
        <v>Serra da Saudade</v>
      </c>
      <c r="D786" s="50">
        <f>INDEX('Atual 2021 1'!H$5:H$857,MATCH($A786,('Atual 2021 1'!$Z$5:$Z$857),0))</f>
        <v>110</v>
      </c>
      <c r="E786" s="54">
        <f>INDEX('Antigo 2020 2'!H$5:H$857,MATCH($A786,('Atual 2021 1'!$Z$5:$Z$857),0))</f>
        <v>110</v>
      </c>
      <c r="F786" s="50">
        <f>INDEX('Atual 2021 1'!I$5:I$857,MATCH($A786,('Atual 2021 1'!$Z$5:$Z$857),0))</f>
        <v>12</v>
      </c>
      <c r="G786" s="54">
        <f>INDEX('Antigo 2020 2'!I$5:I$857,MATCH($A786,('Atual 2021 1'!$Z$5:$Z$857),0))</f>
        <v>24</v>
      </c>
      <c r="H786" s="50">
        <f>INDEX('Atual 2021 1'!J$5:J$857,MATCH($A786,('Atual 2021 1'!$Z$5:$Z$857),0))</f>
        <v>0</v>
      </c>
      <c r="I786" s="54">
        <f>INDEX('Antigo 2020 2'!J$5:J$857,MATCH($A786,('Atual 2021 1'!$Z$5:$Z$857),0))</f>
        <v>0</v>
      </c>
      <c r="J786" s="50">
        <f>INDEX('Atual 2021 1'!K$5:K$857,MATCH($A786,('Atual 2021 1'!$Z$5:$Z$857),0))</f>
        <v>19</v>
      </c>
      <c r="K786" s="54">
        <f>INDEX('Antigo 2020 2'!K$5:K$857,MATCH($A786,('Atual 2021 1'!$Z$5:$Z$857),0))</f>
        <v>44</v>
      </c>
      <c r="L786" s="50">
        <f>INDEX('Atual 2021 1'!L$5:L$857,MATCH($A786,('Atual 2021 1'!$Z$5:$Z$857),0))</f>
        <v>0</v>
      </c>
      <c r="M786" s="54">
        <f>INDEX('Antigo 2020 2'!L$5:L$857,MATCH($A786,('Atual 2021 1'!$Z$5:$Z$857),0))</f>
        <v>0</v>
      </c>
      <c r="N786" s="50">
        <f>INDEX('Atual 2021 1'!M$5:M$857,MATCH($A786,('Atual 2021 1'!$Z$5:$Z$857),0))</f>
        <v>0</v>
      </c>
      <c r="O786" s="54">
        <f>INDEX('Antigo 2020 2'!M$5:M$857,MATCH($A786,('Atual 2021 1'!$Z$5:$Z$857),0))</f>
        <v>0</v>
      </c>
      <c r="P786" s="50">
        <f>INDEX('Atual 2021 1'!N$5:N$857,MATCH($A786,('Atual 2021 1'!$Z$5:$Z$857),0))</f>
        <v>2</v>
      </c>
      <c r="Q786" s="54">
        <f>INDEX('Antigo 2020 2'!N$5:N$857,MATCH($A786,('Atual 2021 1'!$Z$5:$Z$857),0))</f>
        <v>2</v>
      </c>
      <c r="R786" s="50" t="str">
        <f>INDEX('Atual 2021 1'!O$5:O$857,MATCH($A786,('Atual 2021 1'!$Z$5:$Z$857),0))</f>
        <v>Não</v>
      </c>
      <c r="S786" s="54" t="str">
        <f>INDEX('Antigo 2020 2'!O$5:O$857,MATCH($A786,('Atual 2021 1'!$Z$5:$Z$857),0))</f>
        <v>Não</v>
      </c>
      <c r="T786" s="53" t="e">
        <f>INDEX('Atual 2021 1'!P$5:P$857,MATCH($A786,('Atual 2021 1'!$Z$5:$Z$857),0))</f>
        <v>#DIV/0!</v>
      </c>
      <c r="U786" s="55">
        <f>INDEX('Antigo 2020 2'!P$5:P$857,MATCH($A786,('Atual 2021 1'!$Z$5:$Z$857),0))</f>
        <v>3.4659102065519304E-4</v>
      </c>
    </row>
    <row r="787" spans="1:21">
      <c r="A787" s="16">
        <v>784</v>
      </c>
      <c r="B787" s="51">
        <f>INDEX('Atual 2021 1'!X$5:X$857,MATCH($A787,('Atual 2021 1'!$Z$5:$Z$857),0))</f>
        <v>0</v>
      </c>
      <c r="C787" s="57" t="str">
        <f>INDEX('Atual 2021 1'!A$5:A$857,MATCH($A787,('Atual 2021 1'!$Z$5:$Z$857),0))</f>
        <v>Serra do Salitre</v>
      </c>
      <c r="D787" s="50">
        <f>INDEX('Atual 2021 1'!H$5:H$857,MATCH($A787,('Atual 2021 1'!$Z$5:$Z$857),0))</f>
        <v>610</v>
      </c>
      <c r="E787" s="54">
        <f>INDEX('Antigo 2020 2'!H$5:H$857,MATCH($A787,('Atual 2021 1'!$Z$5:$Z$857),0))</f>
        <v>600</v>
      </c>
      <c r="F787" s="50">
        <f>INDEX('Atual 2021 1'!I$5:I$857,MATCH($A787,('Atual 2021 1'!$Z$5:$Z$857),0))</f>
        <v>86</v>
      </c>
      <c r="G787" s="54">
        <f>INDEX('Antigo 2020 2'!I$5:I$857,MATCH($A787,('Atual 2021 1'!$Z$5:$Z$857),0))</f>
        <v>374</v>
      </c>
      <c r="H787" s="50">
        <f>INDEX('Atual 2021 1'!J$5:J$857,MATCH($A787,('Atual 2021 1'!$Z$5:$Z$857),0))</f>
        <v>0</v>
      </c>
      <c r="I787" s="54">
        <f>INDEX('Antigo 2020 2'!J$5:J$857,MATCH($A787,('Atual 2021 1'!$Z$5:$Z$857),0))</f>
        <v>0</v>
      </c>
      <c r="J787" s="50">
        <f>INDEX('Atual 2021 1'!K$5:K$857,MATCH($A787,('Atual 2021 1'!$Z$5:$Z$857),0))</f>
        <v>245</v>
      </c>
      <c r="K787" s="54">
        <f>INDEX('Antigo 2020 2'!K$5:K$857,MATCH($A787,('Atual 2021 1'!$Z$5:$Z$857),0))</f>
        <v>430</v>
      </c>
      <c r="L787" s="50">
        <f>INDEX('Atual 2021 1'!L$5:L$857,MATCH($A787,('Atual 2021 1'!$Z$5:$Z$857),0))</f>
        <v>85</v>
      </c>
      <c r="M787" s="54">
        <f>INDEX('Antigo 2020 2'!L$5:L$857,MATCH($A787,('Atual 2021 1'!$Z$5:$Z$857),0))</f>
        <v>178</v>
      </c>
      <c r="N787" s="50">
        <f>INDEX('Atual 2021 1'!M$5:M$857,MATCH($A787,('Atual 2021 1'!$Z$5:$Z$857),0))</f>
        <v>0</v>
      </c>
      <c r="O787" s="54">
        <f>INDEX('Antigo 2020 2'!M$5:M$857,MATCH($A787,('Atual 2021 1'!$Z$5:$Z$857),0))</f>
        <v>0</v>
      </c>
      <c r="P787" s="50">
        <f>INDEX('Atual 2021 1'!N$5:N$857,MATCH($A787,('Atual 2021 1'!$Z$5:$Z$857),0))</f>
        <v>15</v>
      </c>
      <c r="Q787" s="54">
        <f>INDEX('Antigo 2020 2'!N$5:N$857,MATCH($A787,('Atual 2021 1'!$Z$5:$Z$857),0))</f>
        <v>10</v>
      </c>
      <c r="R787" s="50" t="str">
        <f>INDEX('Atual 2021 1'!O$5:O$857,MATCH($A787,('Atual 2021 1'!$Z$5:$Z$857),0))</f>
        <v>Não</v>
      </c>
      <c r="S787" s="54" t="str">
        <f>INDEX('Antigo 2020 2'!O$5:O$857,MATCH($A787,('Atual 2021 1'!$Z$5:$Z$857),0))</f>
        <v>Não</v>
      </c>
      <c r="T787" s="53" t="e">
        <f>INDEX('Atual 2021 1'!P$5:P$857,MATCH($A787,('Atual 2021 1'!$Z$5:$Z$857),0))</f>
        <v>#DIV/0!</v>
      </c>
      <c r="U787" s="55">
        <f>INDEX('Antigo 2020 2'!P$5:P$857,MATCH($A787,('Atual 2021 1'!$Z$5:$Z$857),0))</f>
        <v>1.686803445418024E-3</v>
      </c>
    </row>
    <row r="788" spans="1:21">
      <c r="A788" s="16">
        <v>785</v>
      </c>
      <c r="B788" s="51">
        <f>INDEX('Atual 2021 1'!X$5:X$857,MATCH($A788,('Atual 2021 1'!$Z$5:$Z$857),0))</f>
        <v>0</v>
      </c>
      <c r="C788" s="57" t="str">
        <f>INDEX('Atual 2021 1'!A$5:A$857,MATCH($A788,('Atual 2021 1'!$Z$5:$Z$857),0))</f>
        <v>Serra dos Aimorés</v>
      </c>
      <c r="D788" s="50">
        <f>INDEX('Atual 2021 1'!H$5:H$857,MATCH($A788,('Atual 2021 1'!$Z$5:$Z$857),0))</f>
        <v>250</v>
      </c>
      <c r="E788" s="54">
        <f>INDEX('Antigo 2020 2'!H$5:H$857,MATCH($A788,('Atual 2021 1'!$Z$5:$Z$857),0))</f>
        <v>250</v>
      </c>
      <c r="F788" s="50">
        <f>INDEX('Atual 2021 1'!I$5:I$857,MATCH($A788,('Atual 2021 1'!$Z$5:$Z$857),0))</f>
        <v>136</v>
      </c>
      <c r="G788" s="54">
        <f>INDEX('Antigo 2020 2'!I$5:I$857,MATCH($A788,('Atual 2021 1'!$Z$5:$Z$857),0))</f>
        <v>323</v>
      </c>
      <c r="H788" s="50">
        <f>INDEX('Atual 2021 1'!J$5:J$857,MATCH($A788,('Atual 2021 1'!$Z$5:$Z$857),0))</f>
        <v>0</v>
      </c>
      <c r="I788" s="54">
        <f>INDEX('Antigo 2020 2'!J$5:J$857,MATCH($A788,('Atual 2021 1'!$Z$5:$Z$857),0))</f>
        <v>0</v>
      </c>
      <c r="J788" s="50">
        <f>INDEX('Atual 2021 1'!K$5:K$857,MATCH($A788,('Atual 2021 1'!$Z$5:$Z$857),0))</f>
        <v>45</v>
      </c>
      <c r="K788" s="54">
        <f>INDEX('Antigo 2020 2'!K$5:K$857,MATCH($A788,('Atual 2021 1'!$Z$5:$Z$857),0))</f>
        <v>27</v>
      </c>
      <c r="L788" s="50">
        <f>INDEX('Atual 2021 1'!L$5:L$857,MATCH($A788,('Atual 2021 1'!$Z$5:$Z$857),0))</f>
        <v>15</v>
      </c>
      <c r="M788" s="54">
        <f>INDEX('Antigo 2020 2'!L$5:L$857,MATCH($A788,('Atual 2021 1'!$Z$5:$Z$857),0))</f>
        <v>0</v>
      </c>
      <c r="N788" s="50">
        <f>INDEX('Atual 2021 1'!M$5:M$857,MATCH($A788,('Atual 2021 1'!$Z$5:$Z$857),0))</f>
        <v>0</v>
      </c>
      <c r="O788" s="54">
        <f>INDEX('Antigo 2020 2'!M$5:M$857,MATCH($A788,('Atual 2021 1'!$Z$5:$Z$857),0))</f>
        <v>0</v>
      </c>
      <c r="P788" s="50">
        <f>INDEX('Atual 2021 1'!N$5:N$857,MATCH($A788,('Atual 2021 1'!$Z$5:$Z$857),0))</f>
        <v>32</v>
      </c>
      <c r="Q788" s="54">
        <f>INDEX('Antigo 2020 2'!N$5:N$857,MATCH($A788,('Atual 2021 1'!$Z$5:$Z$857),0))</f>
        <v>30</v>
      </c>
      <c r="R788" s="50" t="str">
        <f>INDEX('Atual 2021 1'!O$5:O$857,MATCH($A788,('Atual 2021 1'!$Z$5:$Z$857),0))</f>
        <v>Sim</v>
      </c>
      <c r="S788" s="54" t="str">
        <f>INDEX('Antigo 2020 2'!O$5:O$857,MATCH($A788,('Atual 2021 1'!$Z$5:$Z$857),0))</f>
        <v>Não</v>
      </c>
      <c r="T788" s="53" t="e">
        <f>INDEX('Atual 2021 1'!P$5:P$857,MATCH($A788,('Atual 2021 1'!$Z$5:$Z$857),0))</f>
        <v>#DIV/0!</v>
      </c>
      <c r="U788" s="55">
        <f>INDEX('Antigo 2020 2'!P$5:P$857,MATCH($A788,('Atual 2021 1'!$Z$5:$Z$857),0))</f>
        <v>6.1807025029749797E-4</v>
      </c>
    </row>
    <row r="789" spans="1:21">
      <c r="A789" s="16">
        <v>786</v>
      </c>
      <c r="B789" s="51">
        <f>INDEX('Atual 2021 1'!X$5:X$857,MATCH($A789,('Atual 2021 1'!$Z$5:$Z$857),0))</f>
        <v>0</v>
      </c>
      <c r="C789" s="57" t="str">
        <f>INDEX('Atual 2021 1'!A$5:A$857,MATCH($A789,('Atual 2021 1'!$Z$5:$Z$857),0))</f>
        <v>Serrania</v>
      </c>
      <c r="D789" s="50">
        <f>INDEX('Atual 2021 1'!H$5:H$857,MATCH($A789,('Atual 2021 1'!$Z$5:$Z$857),0))</f>
        <v>230</v>
      </c>
      <c r="E789" s="54">
        <f>INDEX('Antigo 2020 2'!H$5:H$857,MATCH($A789,('Atual 2021 1'!$Z$5:$Z$857),0))</f>
        <v>230</v>
      </c>
      <c r="F789" s="50">
        <f>INDEX('Atual 2021 1'!I$5:I$857,MATCH($A789,('Atual 2021 1'!$Z$5:$Z$857),0))</f>
        <v>120</v>
      </c>
      <c r="G789" s="54">
        <f>INDEX('Antigo 2020 2'!I$5:I$857,MATCH($A789,('Atual 2021 1'!$Z$5:$Z$857),0))</f>
        <v>221</v>
      </c>
      <c r="H789" s="50">
        <f>INDEX('Atual 2021 1'!J$5:J$857,MATCH($A789,('Atual 2021 1'!$Z$5:$Z$857),0))</f>
        <v>0</v>
      </c>
      <c r="I789" s="54">
        <f>INDEX('Antigo 2020 2'!J$5:J$857,MATCH($A789,('Atual 2021 1'!$Z$5:$Z$857),0))</f>
        <v>0</v>
      </c>
      <c r="J789" s="50">
        <f>INDEX('Atual 2021 1'!K$5:K$857,MATCH($A789,('Atual 2021 1'!$Z$5:$Z$857),0))</f>
        <v>28</v>
      </c>
      <c r="K789" s="54">
        <f>INDEX('Antigo 2020 2'!K$5:K$857,MATCH($A789,('Atual 2021 1'!$Z$5:$Z$857),0))</f>
        <v>42</v>
      </c>
      <c r="L789" s="50">
        <f>INDEX('Atual 2021 1'!L$5:L$857,MATCH($A789,('Atual 2021 1'!$Z$5:$Z$857),0))</f>
        <v>0</v>
      </c>
      <c r="M789" s="54">
        <f>INDEX('Antigo 2020 2'!L$5:L$857,MATCH($A789,('Atual 2021 1'!$Z$5:$Z$857),0))</f>
        <v>0</v>
      </c>
      <c r="N789" s="50">
        <f>INDEX('Atual 2021 1'!M$5:M$857,MATCH($A789,('Atual 2021 1'!$Z$5:$Z$857),0))</f>
        <v>0</v>
      </c>
      <c r="O789" s="54">
        <f>INDEX('Antigo 2020 2'!M$5:M$857,MATCH($A789,('Atual 2021 1'!$Z$5:$Z$857),0))</f>
        <v>0</v>
      </c>
      <c r="P789" s="50">
        <f>INDEX('Atual 2021 1'!N$5:N$857,MATCH($A789,('Atual 2021 1'!$Z$5:$Z$857),0))</f>
        <v>16</v>
      </c>
      <c r="Q789" s="54">
        <f>INDEX('Antigo 2020 2'!N$5:N$857,MATCH($A789,('Atual 2021 1'!$Z$5:$Z$857),0))</f>
        <v>36</v>
      </c>
      <c r="R789" s="50" t="str">
        <f>INDEX('Atual 2021 1'!O$5:O$857,MATCH($A789,('Atual 2021 1'!$Z$5:$Z$857),0))</f>
        <v>Sim</v>
      </c>
      <c r="S789" s="54" t="str">
        <f>INDEX('Antigo 2020 2'!O$5:O$857,MATCH($A789,('Atual 2021 1'!$Z$5:$Z$857),0))</f>
        <v>Sim</v>
      </c>
      <c r="T789" s="53" t="e">
        <f>INDEX('Atual 2021 1'!P$5:P$857,MATCH($A789,('Atual 2021 1'!$Z$5:$Z$857),0))</f>
        <v>#DIV/0!</v>
      </c>
      <c r="U789" s="55">
        <f>INDEX('Antigo 2020 2'!P$5:P$857,MATCH($A789,('Atual 2021 1'!$Z$5:$Z$857),0))</f>
        <v>4.7349627559974768E-4</v>
      </c>
    </row>
    <row r="790" spans="1:21">
      <c r="A790" s="16">
        <v>787</v>
      </c>
      <c r="B790" s="51">
        <f>INDEX('Atual 2021 1'!X$5:X$857,MATCH($A790,('Atual 2021 1'!$Z$5:$Z$857),0))</f>
        <v>0</v>
      </c>
      <c r="C790" s="57" t="str">
        <f>INDEX('Atual 2021 1'!A$5:A$857,MATCH($A790,('Atual 2021 1'!$Z$5:$Z$857),0))</f>
        <v>Serranópolis de Minas</v>
      </c>
      <c r="D790" s="50">
        <f>INDEX('Atual 2021 1'!H$5:H$857,MATCH($A790,('Atual 2021 1'!$Z$5:$Z$857),0))</f>
        <v>1350</v>
      </c>
      <c r="E790" s="54">
        <f>INDEX('Antigo 2020 2'!H$5:H$857,MATCH($A790,('Atual 2021 1'!$Z$5:$Z$857),0))</f>
        <v>1350</v>
      </c>
      <c r="F790" s="50">
        <f>INDEX('Atual 2021 1'!I$5:I$857,MATCH($A790,('Atual 2021 1'!$Z$5:$Z$857),0))</f>
        <v>421</v>
      </c>
      <c r="G790" s="54">
        <f>INDEX('Antigo 2020 2'!I$5:I$857,MATCH($A790,('Atual 2021 1'!$Z$5:$Z$857),0))</f>
        <v>1140</v>
      </c>
      <c r="H790" s="50">
        <f>INDEX('Atual 2021 1'!J$5:J$857,MATCH($A790,('Atual 2021 1'!$Z$5:$Z$857),0))</f>
        <v>0</v>
      </c>
      <c r="I790" s="54">
        <f>INDEX('Antigo 2020 2'!J$5:J$857,MATCH($A790,('Atual 2021 1'!$Z$5:$Z$857),0))</f>
        <v>0</v>
      </c>
      <c r="J790" s="50">
        <f>INDEX('Atual 2021 1'!K$5:K$857,MATCH($A790,('Atual 2021 1'!$Z$5:$Z$857),0))</f>
        <v>210</v>
      </c>
      <c r="K790" s="54">
        <f>INDEX('Antigo 2020 2'!K$5:K$857,MATCH($A790,('Atual 2021 1'!$Z$5:$Z$857),0))</f>
        <v>210</v>
      </c>
      <c r="L790" s="50">
        <f>INDEX('Atual 2021 1'!L$5:L$857,MATCH($A790,('Atual 2021 1'!$Z$5:$Z$857),0))</f>
        <v>380</v>
      </c>
      <c r="M790" s="54">
        <f>INDEX('Antigo 2020 2'!L$5:L$857,MATCH($A790,('Atual 2021 1'!$Z$5:$Z$857),0))</f>
        <v>380</v>
      </c>
      <c r="N790" s="50">
        <f>INDEX('Atual 2021 1'!M$5:M$857,MATCH($A790,('Atual 2021 1'!$Z$5:$Z$857),0))</f>
        <v>30</v>
      </c>
      <c r="O790" s="54">
        <f>INDEX('Antigo 2020 2'!M$5:M$857,MATCH($A790,('Atual 2021 1'!$Z$5:$Z$857),0))</f>
        <v>30</v>
      </c>
      <c r="P790" s="50">
        <f>INDEX('Atual 2021 1'!N$5:N$857,MATCH($A790,('Atual 2021 1'!$Z$5:$Z$857),0))</f>
        <v>200</v>
      </c>
      <c r="Q790" s="54">
        <f>INDEX('Antigo 2020 2'!N$5:N$857,MATCH($A790,('Atual 2021 1'!$Z$5:$Z$857),0))</f>
        <v>200</v>
      </c>
      <c r="R790" s="50" t="str">
        <f>INDEX('Atual 2021 1'!O$5:O$857,MATCH($A790,('Atual 2021 1'!$Z$5:$Z$857),0))</f>
        <v>Sim</v>
      </c>
      <c r="S790" s="54" t="str">
        <f>INDEX('Antigo 2020 2'!O$5:O$857,MATCH($A790,('Atual 2021 1'!$Z$5:$Z$857),0))</f>
        <v>Sim</v>
      </c>
      <c r="T790" s="53" t="e">
        <f>INDEX('Atual 2021 1'!P$5:P$857,MATCH($A790,('Atual 2021 1'!$Z$5:$Z$857),0))</f>
        <v>#DIV/0!</v>
      </c>
      <c r="U790" s="55">
        <f>INDEX('Antigo 2020 2'!P$5:P$857,MATCH($A790,('Atual 2021 1'!$Z$5:$Z$857),0))</f>
        <v>1.9638646616093021E-3</v>
      </c>
    </row>
    <row r="791" spans="1:21">
      <c r="A791" s="16">
        <v>788</v>
      </c>
      <c r="B791" s="51">
        <f>INDEX('Atual 2021 1'!X$5:X$857,MATCH($A791,('Atual 2021 1'!$Z$5:$Z$857),0))</f>
        <v>0</v>
      </c>
      <c r="C791" s="57" t="str">
        <f>INDEX('Atual 2021 1'!A$5:A$857,MATCH($A791,('Atual 2021 1'!$Z$5:$Z$857),0))</f>
        <v>Serranos</v>
      </c>
      <c r="D791" s="50">
        <f>INDEX('Atual 2021 1'!H$5:H$857,MATCH($A791,('Atual 2021 1'!$Z$5:$Z$857),0))</f>
        <v>240</v>
      </c>
      <c r="E791" s="54">
        <f>INDEX('Antigo 2020 2'!H$5:H$857,MATCH($A791,('Atual 2021 1'!$Z$5:$Z$857),0))</f>
        <v>240</v>
      </c>
      <c r="F791" s="50">
        <f>INDEX('Atual 2021 1'!I$5:I$857,MATCH($A791,('Atual 2021 1'!$Z$5:$Z$857),0))</f>
        <v>112</v>
      </c>
      <c r="G791" s="54">
        <f>INDEX('Antigo 2020 2'!I$5:I$857,MATCH($A791,('Atual 2021 1'!$Z$5:$Z$857),0))</f>
        <v>140</v>
      </c>
      <c r="H791" s="50">
        <f>INDEX('Atual 2021 1'!J$5:J$857,MATCH($A791,('Atual 2021 1'!$Z$5:$Z$857),0))</f>
        <v>0</v>
      </c>
      <c r="I791" s="54">
        <f>INDEX('Antigo 2020 2'!J$5:J$857,MATCH($A791,('Atual 2021 1'!$Z$5:$Z$857),0))</f>
        <v>0</v>
      </c>
      <c r="J791" s="50">
        <f>INDEX('Atual 2021 1'!K$5:K$857,MATCH($A791,('Atual 2021 1'!$Z$5:$Z$857),0))</f>
        <v>29</v>
      </c>
      <c r="K791" s="54">
        <f>INDEX('Antigo 2020 2'!K$5:K$857,MATCH($A791,('Atual 2021 1'!$Z$5:$Z$857),0))</f>
        <v>162</v>
      </c>
      <c r="L791" s="50">
        <f>INDEX('Atual 2021 1'!L$5:L$857,MATCH($A791,('Atual 2021 1'!$Z$5:$Z$857),0))</f>
        <v>0</v>
      </c>
      <c r="M791" s="54">
        <f>INDEX('Antigo 2020 2'!L$5:L$857,MATCH($A791,('Atual 2021 1'!$Z$5:$Z$857),0))</f>
        <v>5</v>
      </c>
      <c r="N791" s="50">
        <f>INDEX('Atual 2021 1'!M$5:M$857,MATCH($A791,('Atual 2021 1'!$Z$5:$Z$857),0))</f>
        <v>0</v>
      </c>
      <c r="O791" s="54">
        <f>INDEX('Antigo 2020 2'!M$5:M$857,MATCH($A791,('Atual 2021 1'!$Z$5:$Z$857),0))</f>
        <v>0</v>
      </c>
      <c r="P791" s="50">
        <f>INDEX('Atual 2021 1'!N$5:N$857,MATCH($A791,('Atual 2021 1'!$Z$5:$Z$857),0))</f>
        <v>2</v>
      </c>
      <c r="Q791" s="54">
        <f>INDEX('Antigo 2020 2'!N$5:N$857,MATCH($A791,('Atual 2021 1'!$Z$5:$Z$857),0))</f>
        <v>5</v>
      </c>
      <c r="R791" s="50" t="str">
        <f>INDEX('Atual 2021 1'!O$5:O$857,MATCH($A791,('Atual 2021 1'!$Z$5:$Z$857),0))</f>
        <v>Não</v>
      </c>
      <c r="S791" s="54" t="str">
        <f>INDEX('Antigo 2020 2'!O$5:O$857,MATCH($A791,('Atual 2021 1'!$Z$5:$Z$857),0))</f>
        <v>Não</v>
      </c>
      <c r="T791" s="53" t="e">
        <f>INDEX('Atual 2021 1'!P$5:P$857,MATCH($A791,('Atual 2021 1'!$Z$5:$Z$857),0))</f>
        <v>#DIV/0!</v>
      </c>
      <c r="U791" s="55">
        <f>INDEX('Antigo 2020 2'!P$5:P$857,MATCH($A791,('Atual 2021 1'!$Z$5:$Z$857),0))</f>
        <v>3.8822340716802503E-4</v>
      </c>
    </row>
    <row r="792" spans="1:21">
      <c r="A792" s="16">
        <v>789</v>
      </c>
      <c r="B792" s="51">
        <f>INDEX('Atual 2021 1'!X$5:X$857,MATCH($A792,('Atual 2021 1'!$Z$5:$Z$857),0))</f>
        <v>0</v>
      </c>
      <c r="C792" s="57" t="str">
        <f>INDEX('Atual 2021 1'!A$5:A$857,MATCH($A792,('Atual 2021 1'!$Z$5:$Z$857),0))</f>
        <v>Serro</v>
      </c>
      <c r="D792" s="50">
        <f>INDEX('Atual 2021 1'!H$5:H$857,MATCH($A792,('Atual 2021 1'!$Z$5:$Z$857),0))</f>
        <v>1350</v>
      </c>
      <c r="E792" s="54">
        <f>INDEX('Antigo 2020 2'!H$5:H$857,MATCH($A792,('Atual 2021 1'!$Z$5:$Z$857),0))</f>
        <v>1350</v>
      </c>
      <c r="F792" s="50">
        <f>INDEX('Atual 2021 1'!I$5:I$857,MATCH($A792,('Atual 2021 1'!$Z$5:$Z$857),0))</f>
        <v>231</v>
      </c>
      <c r="G792" s="54">
        <f>INDEX('Antigo 2020 2'!I$5:I$857,MATCH($A792,('Atual 2021 1'!$Z$5:$Z$857),0))</f>
        <v>691</v>
      </c>
      <c r="H792" s="50">
        <f>INDEX('Atual 2021 1'!J$5:J$857,MATCH($A792,('Atual 2021 1'!$Z$5:$Z$857),0))</f>
        <v>0</v>
      </c>
      <c r="I792" s="54">
        <f>INDEX('Antigo 2020 2'!J$5:J$857,MATCH($A792,('Atual 2021 1'!$Z$5:$Z$857),0))</f>
        <v>0</v>
      </c>
      <c r="J792" s="50">
        <f>INDEX('Atual 2021 1'!K$5:K$857,MATCH($A792,('Atual 2021 1'!$Z$5:$Z$857),0))</f>
        <v>22</v>
      </c>
      <c r="K792" s="54">
        <f>INDEX('Antigo 2020 2'!K$5:K$857,MATCH($A792,('Atual 2021 1'!$Z$5:$Z$857),0))</f>
        <v>120</v>
      </c>
      <c r="L792" s="50">
        <f>INDEX('Atual 2021 1'!L$5:L$857,MATCH($A792,('Atual 2021 1'!$Z$5:$Z$857),0))</f>
        <v>0</v>
      </c>
      <c r="M792" s="54">
        <f>INDEX('Antigo 2020 2'!L$5:L$857,MATCH($A792,('Atual 2021 1'!$Z$5:$Z$857),0))</f>
        <v>0</v>
      </c>
      <c r="N792" s="50">
        <f>INDEX('Atual 2021 1'!M$5:M$857,MATCH($A792,('Atual 2021 1'!$Z$5:$Z$857),0))</f>
        <v>0</v>
      </c>
      <c r="O792" s="54">
        <f>INDEX('Antigo 2020 2'!M$5:M$857,MATCH($A792,('Atual 2021 1'!$Z$5:$Z$857),0))</f>
        <v>0</v>
      </c>
      <c r="P792" s="50">
        <f>INDEX('Atual 2021 1'!N$5:N$857,MATCH($A792,('Atual 2021 1'!$Z$5:$Z$857),0))</f>
        <v>50</v>
      </c>
      <c r="Q792" s="54">
        <f>INDEX('Antigo 2020 2'!N$5:N$857,MATCH($A792,('Atual 2021 1'!$Z$5:$Z$857),0))</f>
        <v>90</v>
      </c>
      <c r="R792" s="50" t="str">
        <f>INDEX('Atual 2021 1'!O$5:O$857,MATCH($A792,('Atual 2021 1'!$Z$5:$Z$857),0))</f>
        <v>Sim</v>
      </c>
      <c r="S792" s="54" t="str">
        <f>INDEX('Antigo 2020 2'!O$5:O$857,MATCH($A792,('Atual 2021 1'!$Z$5:$Z$857),0))</f>
        <v>Sim</v>
      </c>
      <c r="T792" s="53" t="e">
        <f>INDEX('Atual 2021 1'!P$5:P$857,MATCH($A792,('Atual 2021 1'!$Z$5:$Z$857),0))</f>
        <v>#DIV/0!</v>
      </c>
      <c r="U792" s="55">
        <f>INDEX('Antigo 2020 2'!P$5:P$857,MATCH($A792,('Atual 2021 1'!$Z$5:$Z$857),0))</f>
        <v>1.3372848820836162E-3</v>
      </c>
    </row>
    <row r="793" spans="1:21">
      <c r="A793" s="16">
        <v>790</v>
      </c>
      <c r="B793" s="51">
        <f>INDEX('Atual 2021 1'!X$5:X$857,MATCH($A793,('Atual 2021 1'!$Z$5:$Z$857),0))</f>
        <v>0</v>
      </c>
      <c r="C793" s="57" t="str">
        <f>INDEX('Atual 2021 1'!A$5:A$857,MATCH($A793,('Atual 2021 1'!$Z$5:$Z$857),0))</f>
        <v>Sete Lagoas</v>
      </c>
      <c r="D793" s="50">
        <f>INDEX('Atual 2021 1'!H$5:H$857,MATCH($A793,('Atual 2021 1'!$Z$5:$Z$857),0))</f>
        <v>167</v>
      </c>
      <c r="E793" s="54">
        <f>INDEX('Antigo 2020 2'!H$5:H$857,MATCH($A793,('Atual 2021 1'!$Z$5:$Z$857),0))</f>
        <v>167</v>
      </c>
      <c r="F793" s="50">
        <f>INDEX('Atual 2021 1'!I$5:I$857,MATCH($A793,('Atual 2021 1'!$Z$5:$Z$857),0))</f>
        <v>65</v>
      </c>
      <c r="G793" s="54">
        <f>INDEX('Antigo 2020 2'!I$5:I$857,MATCH($A793,('Atual 2021 1'!$Z$5:$Z$857),0))</f>
        <v>91</v>
      </c>
      <c r="H793" s="50">
        <f>INDEX('Atual 2021 1'!J$5:J$857,MATCH($A793,('Atual 2021 1'!$Z$5:$Z$857),0))</f>
        <v>0</v>
      </c>
      <c r="I793" s="54">
        <f>INDEX('Antigo 2020 2'!J$5:J$857,MATCH($A793,('Atual 2021 1'!$Z$5:$Z$857),0))</f>
        <v>0</v>
      </c>
      <c r="J793" s="50">
        <f>INDEX('Atual 2021 1'!K$5:K$857,MATCH($A793,('Atual 2021 1'!$Z$5:$Z$857),0))</f>
        <v>52</v>
      </c>
      <c r="K793" s="54">
        <f>INDEX('Antigo 2020 2'!K$5:K$857,MATCH($A793,('Atual 2021 1'!$Z$5:$Z$857),0))</f>
        <v>0</v>
      </c>
      <c r="L793" s="50">
        <f>INDEX('Atual 2021 1'!L$5:L$857,MATCH($A793,('Atual 2021 1'!$Z$5:$Z$857),0))</f>
        <v>0</v>
      </c>
      <c r="M793" s="54">
        <f>INDEX('Antigo 2020 2'!L$5:L$857,MATCH($A793,('Atual 2021 1'!$Z$5:$Z$857),0))</f>
        <v>0</v>
      </c>
      <c r="N793" s="50">
        <f>INDEX('Atual 2021 1'!M$5:M$857,MATCH($A793,('Atual 2021 1'!$Z$5:$Z$857),0))</f>
        <v>0</v>
      </c>
      <c r="O793" s="54">
        <f>INDEX('Antigo 2020 2'!M$5:M$857,MATCH($A793,('Atual 2021 1'!$Z$5:$Z$857),0))</f>
        <v>0</v>
      </c>
      <c r="P793" s="50">
        <f>INDEX('Atual 2021 1'!N$5:N$857,MATCH($A793,('Atual 2021 1'!$Z$5:$Z$857),0))</f>
        <v>0</v>
      </c>
      <c r="Q793" s="54">
        <f>INDEX('Antigo 2020 2'!N$5:N$857,MATCH($A793,('Atual 2021 1'!$Z$5:$Z$857),0))</f>
        <v>0</v>
      </c>
      <c r="R793" s="50" t="str">
        <f>INDEX('Atual 2021 1'!O$5:O$857,MATCH($A793,('Atual 2021 1'!$Z$5:$Z$857),0))</f>
        <v>Não</v>
      </c>
      <c r="S793" s="54" t="str">
        <f>INDEX('Antigo 2020 2'!O$5:O$857,MATCH($A793,('Atual 2021 1'!$Z$5:$Z$857),0))</f>
        <v>Não</v>
      </c>
      <c r="T793" s="53" t="e">
        <f>INDEX('Atual 2021 1'!P$5:P$857,MATCH($A793,('Atual 2021 1'!$Z$5:$Z$857),0))</f>
        <v>#DIV/0!</v>
      </c>
      <c r="U793" s="55">
        <f>INDEX('Antigo 2020 2'!P$5:P$857,MATCH($A793,('Atual 2021 1'!$Z$5:$Z$857),0))</f>
        <v>3.1038969818228737E-4</v>
      </c>
    </row>
    <row r="794" spans="1:21">
      <c r="A794" s="16">
        <v>791</v>
      </c>
      <c r="B794" s="51">
        <f>INDEX('Atual 2021 1'!X$5:X$857,MATCH($A794,('Atual 2021 1'!$Z$5:$Z$857),0))</f>
        <v>0</v>
      </c>
      <c r="C794" s="57" t="str">
        <f>INDEX('Atual 2021 1'!A$5:A$857,MATCH($A794,('Atual 2021 1'!$Z$5:$Z$857),0))</f>
        <v>Setubinha</v>
      </c>
      <c r="D794" s="50">
        <f>INDEX('Atual 2021 1'!H$5:H$857,MATCH($A794,('Atual 2021 1'!$Z$5:$Z$857),0))</f>
        <v>3920</v>
      </c>
      <c r="E794" s="54">
        <f>INDEX('Antigo 2020 2'!H$5:H$857,MATCH($A794,('Atual 2021 1'!$Z$5:$Z$857),0))</f>
        <v>3920</v>
      </c>
      <c r="F794" s="50">
        <f>INDEX('Atual 2021 1'!I$5:I$857,MATCH($A794,('Atual 2021 1'!$Z$5:$Z$857),0))</f>
        <v>309</v>
      </c>
      <c r="G794" s="54">
        <f>INDEX('Antigo 2020 2'!I$5:I$857,MATCH($A794,('Atual 2021 1'!$Z$5:$Z$857),0))</f>
        <v>631</v>
      </c>
      <c r="H794" s="50">
        <f>INDEX('Atual 2021 1'!J$5:J$857,MATCH($A794,('Atual 2021 1'!$Z$5:$Z$857),0))</f>
        <v>0</v>
      </c>
      <c r="I794" s="54">
        <f>INDEX('Antigo 2020 2'!J$5:J$857,MATCH($A794,('Atual 2021 1'!$Z$5:$Z$857),0))</f>
        <v>0</v>
      </c>
      <c r="J794" s="50">
        <f>INDEX('Atual 2021 1'!K$5:K$857,MATCH($A794,('Atual 2021 1'!$Z$5:$Z$857),0))</f>
        <v>421</v>
      </c>
      <c r="K794" s="54">
        <f>INDEX('Antigo 2020 2'!K$5:K$857,MATCH($A794,('Atual 2021 1'!$Z$5:$Z$857),0))</f>
        <v>500</v>
      </c>
      <c r="L794" s="50">
        <f>INDEX('Atual 2021 1'!L$5:L$857,MATCH($A794,('Atual 2021 1'!$Z$5:$Z$857),0))</f>
        <v>0</v>
      </c>
      <c r="M794" s="54">
        <f>INDEX('Antigo 2020 2'!L$5:L$857,MATCH($A794,('Atual 2021 1'!$Z$5:$Z$857),0))</f>
        <v>0</v>
      </c>
      <c r="N794" s="50">
        <f>INDEX('Atual 2021 1'!M$5:M$857,MATCH($A794,('Atual 2021 1'!$Z$5:$Z$857),0))</f>
        <v>0</v>
      </c>
      <c r="O794" s="54">
        <f>INDEX('Antigo 2020 2'!M$5:M$857,MATCH($A794,('Atual 2021 1'!$Z$5:$Z$857),0))</f>
        <v>0</v>
      </c>
      <c r="P794" s="50">
        <f>INDEX('Atual 2021 1'!N$5:N$857,MATCH($A794,('Atual 2021 1'!$Z$5:$Z$857),0))</f>
        <v>950</v>
      </c>
      <c r="Q794" s="54">
        <f>INDEX('Antigo 2020 2'!N$5:N$857,MATCH($A794,('Atual 2021 1'!$Z$5:$Z$857),0))</f>
        <v>800</v>
      </c>
      <c r="R794" s="50" t="str">
        <f>INDEX('Atual 2021 1'!O$5:O$857,MATCH($A794,('Atual 2021 1'!$Z$5:$Z$857),0))</f>
        <v>Sim</v>
      </c>
      <c r="S794" s="54" t="str">
        <f>INDEX('Antigo 2020 2'!O$5:O$857,MATCH($A794,('Atual 2021 1'!$Z$5:$Z$857),0))</f>
        <v>Sim</v>
      </c>
      <c r="T794" s="53" t="e">
        <f>INDEX('Atual 2021 1'!P$5:P$857,MATCH($A794,('Atual 2021 1'!$Z$5:$Z$857),0))</f>
        <v>#DIV/0!</v>
      </c>
      <c r="U794" s="55">
        <f>INDEX('Antigo 2020 2'!P$5:P$857,MATCH($A794,('Atual 2021 1'!$Z$5:$Z$857),0))</f>
        <v>2.9307598251033231E-3</v>
      </c>
    </row>
    <row r="795" spans="1:21">
      <c r="A795" s="16">
        <v>792</v>
      </c>
      <c r="B795" s="51">
        <f>INDEX('Atual 2021 1'!X$5:X$857,MATCH($A795,('Atual 2021 1'!$Z$5:$Z$857),0))</f>
        <v>0</v>
      </c>
      <c r="C795" s="57" t="str">
        <f>INDEX('Atual 2021 1'!A$5:A$857,MATCH($A795,('Atual 2021 1'!$Z$5:$Z$857),0))</f>
        <v>Silveirânia</v>
      </c>
      <c r="D795" s="50">
        <f>INDEX('Atual 2021 1'!H$5:H$857,MATCH($A795,('Atual 2021 1'!$Z$5:$Z$857),0))</f>
        <v>250</v>
      </c>
      <c r="E795" s="54">
        <f>INDEX('Antigo 2020 2'!H$5:H$857,MATCH($A795,('Atual 2021 1'!$Z$5:$Z$857),0))</f>
        <v>250</v>
      </c>
      <c r="F795" s="50">
        <f>INDEX('Atual 2021 1'!I$5:I$857,MATCH($A795,('Atual 2021 1'!$Z$5:$Z$857),0))</f>
        <v>91</v>
      </c>
      <c r="G795" s="54">
        <f>INDEX('Antigo 2020 2'!I$5:I$857,MATCH($A795,('Atual 2021 1'!$Z$5:$Z$857),0))</f>
        <v>223</v>
      </c>
      <c r="H795" s="50">
        <f>INDEX('Atual 2021 1'!J$5:J$857,MATCH($A795,('Atual 2021 1'!$Z$5:$Z$857),0))</f>
        <v>0</v>
      </c>
      <c r="I795" s="54">
        <f>INDEX('Antigo 2020 2'!J$5:J$857,MATCH($A795,('Atual 2021 1'!$Z$5:$Z$857),0))</f>
        <v>0</v>
      </c>
      <c r="J795" s="50">
        <f>INDEX('Atual 2021 1'!K$5:K$857,MATCH($A795,('Atual 2021 1'!$Z$5:$Z$857),0))</f>
        <v>80</v>
      </c>
      <c r="K795" s="54">
        <f>INDEX('Antigo 2020 2'!K$5:K$857,MATCH($A795,('Atual 2021 1'!$Z$5:$Z$857),0))</f>
        <v>61</v>
      </c>
      <c r="L795" s="50">
        <f>INDEX('Atual 2021 1'!L$5:L$857,MATCH($A795,('Atual 2021 1'!$Z$5:$Z$857),0))</f>
        <v>0</v>
      </c>
      <c r="M795" s="54">
        <f>INDEX('Antigo 2020 2'!L$5:L$857,MATCH($A795,('Atual 2021 1'!$Z$5:$Z$857),0))</f>
        <v>0</v>
      </c>
      <c r="N795" s="50">
        <f>INDEX('Atual 2021 1'!M$5:M$857,MATCH($A795,('Atual 2021 1'!$Z$5:$Z$857),0))</f>
        <v>0</v>
      </c>
      <c r="O795" s="54">
        <f>INDEX('Antigo 2020 2'!M$5:M$857,MATCH($A795,('Atual 2021 1'!$Z$5:$Z$857),0))</f>
        <v>0</v>
      </c>
      <c r="P795" s="50">
        <f>INDEX('Atual 2021 1'!N$5:N$857,MATCH($A795,('Atual 2021 1'!$Z$5:$Z$857),0))</f>
        <v>4</v>
      </c>
      <c r="Q795" s="54">
        <f>INDEX('Antigo 2020 2'!N$5:N$857,MATCH($A795,('Atual 2021 1'!$Z$5:$Z$857),0))</f>
        <v>8</v>
      </c>
      <c r="R795" s="50" t="str">
        <f>INDEX('Atual 2021 1'!O$5:O$857,MATCH($A795,('Atual 2021 1'!$Z$5:$Z$857),0))</f>
        <v>Sim</v>
      </c>
      <c r="S795" s="54" t="str">
        <f>INDEX('Antigo 2020 2'!O$5:O$857,MATCH($A795,('Atual 2021 1'!$Z$5:$Z$857),0))</f>
        <v>Sim</v>
      </c>
      <c r="T795" s="53" t="e">
        <f>INDEX('Atual 2021 1'!P$5:P$857,MATCH($A795,('Atual 2021 1'!$Z$5:$Z$857),0))</f>
        <v>#DIV/0!</v>
      </c>
      <c r="U795" s="55">
        <f>INDEX('Antigo 2020 2'!P$5:P$857,MATCH($A795,('Atual 2021 1'!$Z$5:$Z$857),0))</f>
        <v>4.8210164488558089E-4</v>
      </c>
    </row>
    <row r="796" spans="1:21">
      <c r="A796" s="16">
        <v>793</v>
      </c>
      <c r="B796" s="51">
        <f>INDEX('Atual 2021 1'!X$5:X$857,MATCH($A796,('Atual 2021 1'!$Z$5:$Z$857),0))</f>
        <v>0</v>
      </c>
      <c r="C796" s="57" t="str">
        <f>INDEX('Atual 2021 1'!A$5:A$857,MATCH($A796,('Atual 2021 1'!$Z$5:$Z$857),0))</f>
        <v>Silvianópolis</v>
      </c>
      <c r="D796" s="50">
        <f>INDEX('Atual 2021 1'!H$5:H$857,MATCH($A796,('Atual 2021 1'!$Z$5:$Z$857),0))</f>
        <v>850</v>
      </c>
      <c r="E796" s="54">
        <f>INDEX('Antigo 2020 2'!H$5:H$857,MATCH($A796,('Atual 2021 1'!$Z$5:$Z$857),0))</f>
        <v>890</v>
      </c>
      <c r="F796" s="50">
        <f>INDEX('Atual 2021 1'!I$5:I$857,MATCH($A796,('Atual 2021 1'!$Z$5:$Z$857),0))</f>
        <v>66</v>
      </c>
      <c r="G796" s="54">
        <f>INDEX('Antigo 2020 2'!I$5:I$857,MATCH($A796,('Atual 2021 1'!$Z$5:$Z$857),0))</f>
        <v>214</v>
      </c>
      <c r="H796" s="50">
        <f>INDEX('Atual 2021 1'!J$5:J$857,MATCH($A796,('Atual 2021 1'!$Z$5:$Z$857),0))</f>
        <v>0</v>
      </c>
      <c r="I796" s="54">
        <f>INDEX('Antigo 2020 2'!J$5:J$857,MATCH($A796,('Atual 2021 1'!$Z$5:$Z$857),0))</f>
        <v>247</v>
      </c>
      <c r="J796" s="50">
        <f>INDEX('Atual 2021 1'!K$5:K$857,MATCH($A796,('Atual 2021 1'!$Z$5:$Z$857),0))</f>
        <v>128</v>
      </c>
      <c r="K796" s="54">
        <f>INDEX('Antigo 2020 2'!K$5:K$857,MATCH($A796,('Atual 2021 1'!$Z$5:$Z$857),0))</f>
        <v>0</v>
      </c>
      <c r="L796" s="50">
        <f>INDEX('Atual 2021 1'!L$5:L$857,MATCH($A796,('Atual 2021 1'!$Z$5:$Z$857),0))</f>
        <v>0</v>
      </c>
      <c r="M796" s="54">
        <f>INDEX('Antigo 2020 2'!L$5:L$857,MATCH($A796,('Atual 2021 1'!$Z$5:$Z$857),0))</f>
        <v>0</v>
      </c>
      <c r="N796" s="50">
        <f>INDEX('Atual 2021 1'!M$5:M$857,MATCH($A796,('Atual 2021 1'!$Z$5:$Z$857),0))</f>
        <v>0</v>
      </c>
      <c r="O796" s="54">
        <f>INDEX('Antigo 2020 2'!M$5:M$857,MATCH($A796,('Atual 2021 1'!$Z$5:$Z$857),0))</f>
        <v>0</v>
      </c>
      <c r="P796" s="50">
        <f>INDEX('Atual 2021 1'!N$5:N$857,MATCH($A796,('Atual 2021 1'!$Z$5:$Z$857),0))</f>
        <v>25</v>
      </c>
      <c r="Q796" s="54">
        <f>INDEX('Antigo 2020 2'!N$5:N$857,MATCH($A796,('Atual 2021 1'!$Z$5:$Z$857),0))</f>
        <v>2</v>
      </c>
      <c r="R796" s="50" t="str">
        <f>INDEX('Atual 2021 1'!O$5:O$857,MATCH($A796,('Atual 2021 1'!$Z$5:$Z$857),0))</f>
        <v>Não</v>
      </c>
      <c r="S796" s="54" t="str">
        <f>INDEX('Antigo 2020 2'!O$5:O$857,MATCH($A796,('Atual 2021 1'!$Z$5:$Z$857),0))</f>
        <v>Não</v>
      </c>
      <c r="T796" s="53" t="e">
        <f>INDEX('Atual 2021 1'!P$5:P$857,MATCH($A796,('Atual 2021 1'!$Z$5:$Z$857),0))</f>
        <v>#DIV/0!</v>
      </c>
      <c r="U796" s="55">
        <f>INDEX('Antigo 2020 2'!P$5:P$857,MATCH($A796,('Atual 2021 1'!$Z$5:$Z$857),0))</f>
        <v>7.577282713005603E-4</v>
      </c>
    </row>
    <row r="797" spans="1:21">
      <c r="A797" s="16">
        <v>794</v>
      </c>
      <c r="B797" s="51">
        <f>INDEX('Atual 2021 1'!X$5:X$857,MATCH($A797,('Atual 2021 1'!$Z$5:$Z$857),0))</f>
        <v>0</v>
      </c>
      <c r="C797" s="57" t="str">
        <f>INDEX('Atual 2021 1'!A$5:A$857,MATCH($A797,('Atual 2021 1'!$Z$5:$Z$857),0))</f>
        <v>Simão Pereira</v>
      </c>
      <c r="D797" s="50">
        <f>INDEX('Atual 2021 1'!H$5:H$857,MATCH($A797,('Atual 2021 1'!$Z$5:$Z$857),0))</f>
        <v>70</v>
      </c>
      <c r="E797" s="54">
        <f>INDEX('Antigo 2020 2'!H$5:H$857,MATCH($A797,('Atual 2021 1'!$Z$5:$Z$857),0))</f>
        <v>70</v>
      </c>
      <c r="F797" s="50">
        <f>INDEX('Atual 2021 1'!I$5:I$857,MATCH($A797,('Atual 2021 1'!$Z$5:$Z$857),0))</f>
        <v>57</v>
      </c>
      <c r="G797" s="54">
        <f>INDEX('Antigo 2020 2'!I$5:I$857,MATCH($A797,('Atual 2021 1'!$Z$5:$Z$857),0))</f>
        <v>70</v>
      </c>
      <c r="H797" s="50">
        <f>INDEX('Atual 2021 1'!J$5:J$857,MATCH($A797,('Atual 2021 1'!$Z$5:$Z$857),0))</f>
        <v>0</v>
      </c>
      <c r="I797" s="54">
        <f>INDEX('Antigo 2020 2'!J$5:J$857,MATCH($A797,('Atual 2021 1'!$Z$5:$Z$857),0))</f>
        <v>0</v>
      </c>
      <c r="J797" s="50">
        <f>INDEX('Atual 2021 1'!K$5:K$857,MATCH($A797,('Atual 2021 1'!$Z$5:$Z$857),0))</f>
        <v>35</v>
      </c>
      <c r="K797" s="54">
        <f>INDEX('Antigo 2020 2'!K$5:K$857,MATCH($A797,('Atual 2021 1'!$Z$5:$Z$857),0))</f>
        <v>45</v>
      </c>
      <c r="L797" s="50">
        <f>INDEX('Atual 2021 1'!L$5:L$857,MATCH($A797,('Atual 2021 1'!$Z$5:$Z$857),0))</f>
        <v>15</v>
      </c>
      <c r="M797" s="54">
        <f>INDEX('Antigo 2020 2'!L$5:L$857,MATCH($A797,('Atual 2021 1'!$Z$5:$Z$857),0))</f>
        <v>28</v>
      </c>
      <c r="N797" s="50">
        <f>INDEX('Atual 2021 1'!M$5:M$857,MATCH($A797,('Atual 2021 1'!$Z$5:$Z$857),0))</f>
        <v>0</v>
      </c>
      <c r="O797" s="54">
        <f>INDEX('Antigo 2020 2'!M$5:M$857,MATCH($A797,('Atual 2021 1'!$Z$5:$Z$857),0))</f>
        <v>9</v>
      </c>
      <c r="P797" s="50">
        <f>INDEX('Atual 2021 1'!N$5:N$857,MATCH($A797,('Atual 2021 1'!$Z$5:$Z$857),0))</f>
        <v>13</v>
      </c>
      <c r="Q797" s="54">
        <f>INDEX('Antigo 2020 2'!N$5:N$857,MATCH($A797,('Atual 2021 1'!$Z$5:$Z$857),0))</f>
        <v>40</v>
      </c>
      <c r="R797" s="50" t="str">
        <f>INDEX('Atual 2021 1'!O$5:O$857,MATCH($A797,('Atual 2021 1'!$Z$5:$Z$857),0))</f>
        <v>Sim</v>
      </c>
      <c r="S797" s="54" t="str">
        <f>INDEX('Antigo 2020 2'!O$5:O$857,MATCH($A797,('Atual 2021 1'!$Z$5:$Z$857),0))</f>
        <v>Sim</v>
      </c>
      <c r="T797" s="53" t="e">
        <f>INDEX('Atual 2021 1'!P$5:P$857,MATCH($A797,('Atual 2021 1'!$Z$5:$Z$857),0))</f>
        <v>#DIV/0!</v>
      </c>
      <c r="U797" s="55">
        <f>INDEX('Antigo 2020 2'!P$5:P$857,MATCH($A797,('Atual 2021 1'!$Z$5:$Z$857),0))</f>
        <v>3.4814034654786347E-4</v>
      </c>
    </row>
    <row r="798" spans="1:21">
      <c r="A798" s="16">
        <v>795</v>
      </c>
      <c r="B798" s="51">
        <f>INDEX('Atual 2021 1'!X$5:X$857,MATCH($A798,('Atual 2021 1'!$Z$5:$Z$857),0))</f>
        <v>0</v>
      </c>
      <c r="C798" s="57" t="str">
        <f>INDEX('Atual 2021 1'!A$5:A$857,MATCH($A798,('Atual 2021 1'!$Z$5:$Z$857),0))</f>
        <v>Simonésia</v>
      </c>
      <c r="D798" s="50">
        <f>INDEX('Atual 2021 1'!H$5:H$857,MATCH($A798,('Atual 2021 1'!$Z$5:$Z$857),0))</f>
        <v>3730</v>
      </c>
      <c r="E798" s="54">
        <f>INDEX('Antigo 2020 2'!H$5:H$857,MATCH($A798,('Atual 2021 1'!$Z$5:$Z$857),0))</f>
        <v>3730</v>
      </c>
      <c r="F798" s="50">
        <f>INDEX('Atual 2021 1'!I$5:I$857,MATCH($A798,('Atual 2021 1'!$Z$5:$Z$857),0))</f>
        <v>220</v>
      </c>
      <c r="G798" s="54">
        <f>INDEX('Antigo 2020 2'!I$5:I$857,MATCH($A798,('Atual 2021 1'!$Z$5:$Z$857),0))</f>
        <v>531</v>
      </c>
      <c r="H798" s="50">
        <f>INDEX('Atual 2021 1'!J$5:J$857,MATCH($A798,('Atual 2021 1'!$Z$5:$Z$857),0))</f>
        <v>0</v>
      </c>
      <c r="I798" s="54">
        <f>INDEX('Antigo 2020 2'!J$5:J$857,MATCH($A798,('Atual 2021 1'!$Z$5:$Z$857),0))</f>
        <v>0</v>
      </c>
      <c r="J798" s="50">
        <f>INDEX('Atual 2021 1'!K$5:K$857,MATCH($A798,('Atual 2021 1'!$Z$5:$Z$857),0))</f>
        <v>5</v>
      </c>
      <c r="K798" s="54">
        <f>INDEX('Antigo 2020 2'!K$5:K$857,MATCH($A798,('Atual 2021 1'!$Z$5:$Z$857),0))</f>
        <v>100</v>
      </c>
      <c r="L798" s="50">
        <f>INDEX('Atual 2021 1'!L$5:L$857,MATCH($A798,('Atual 2021 1'!$Z$5:$Z$857),0))</f>
        <v>0</v>
      </c>
      <c r="M798" s="54">
        <f>INDEX('Antigo 2020 2'!L$5:L$857,MATCH($A798,('Atual 2021 1'!$Z$5:$Z$857),0))</f>
        <v>0</v>
      </c>
      <c r="N798" s="50">
        <f>INDEX('Atual 2021 1'!M$5:M$857,MATCH($A798,('Atual 2021 1'!$Z$5:$Z$857),0))</f>
        <v>0</v>
      </c>
      <c r="O798" s="54">
        <f>INDEX('Antigo 2020 2'!M$5:M$857,MATCH($A798,('Atual 2021 1'!$Z$5:$Z$857),0))</f>
        <v>0</v>
      </c>
      <c r="P798" s="50">
        <f>INDEX('Atual 2021 1'!N$5:N$857,MATCH($A798,('Atual 2021 1'!$Z$5:$Z$857),0))</f>
        <v>50</v>
      </c>
      <c r="Q798" s="54">
        <f>INDEX('Antigo 2020 2'!N$5:N$857,MATCH($A798,('Atual 2021 1'!$Z$5:$Z$857),0))</f>
        <v>70</v>
      </c>
      <c r="R798" s="50" t="str">
        <f>INDEX('Atual 2021 1'!O$5:O$857,MATCH($A798,('Atual 2021 1'!$Z$5:$Z$857),0))</f>
        <v>Não</v>
      </c>
      <c r="S798" s="54" t="str">
        <f>INDEX('Antigo 2020 2'!O$5:O$857,MATCH($A798,('Atual 2021 1'!$Z$5:$Z$857),0))</f>
        <v>Sim</v>
      </c>
      <c r="T798" s="53" t="e">
        <f>INDEX('Atual 2021 1'!P$5:P$857,MATCH($A798,('Atual 2021 1'!$Z$5:$Z$857),0))</f>
        <v>#DIV/0!</v>
      </c>
      <c r="U798" s="55">
        <f>INDEX('Antigo 2020 2'!P$5:P$857,MATCH($A798,('Atual 2021 1'!$Z$5:$Z$857),0))</f>
        <v>1.919277578525055E-3</v>
      </c>
    </row>
    <row r="799" spans="1:21">
      <c r="A799" s="16">
        <v>796</v>
      </c>
      <c r="B799" s="51">
        <f>INDEX('Atual 2021 1'!X$5:X$857,MATCH($A799,('Atual 2021 1'!$Z$5:$Z$857),0))</f>
        <v>0</v>
      </c>
      <c r="C799" s="57" t="str">
        <f>INDEX('Atual 2021 1'!A$5:A$857,MATCH($A799,('Atual 2021 1'!$Z$5:$Z$857),0))</f>
        <v>Sobrália</v>
      </c>
      <c r="D799" s="50">
        <f>INDEX('Atual 2021 1'!H$5:H$857,MATCH($A799,('Atual 2021 1'!$Z$5:$Z$857),0))</f>
        <v>612</v>
      </c>
      <c r="E799" s="54">
        <f>INDEX('Antigo 2020 2'!H$5:H$857,MATCH($A799,('Atual 2021 1'!$Z$5:$Z$857),0))</f>
        <v>578</v>
      </c>
      <c r="F799" s="50">
        <f>INDEX('Atual 2021 1'!I$5:I$857,MATCH($A799,('Atual 2021 1'!$Z$5:$Z$857),0))</f>
        <v>71</v>
      </c>
      <c r="G799" s="54">
        <f>INDEX('Antigo 2020 2'!I$5:I$857,MATCH($A799,('Atual 2021 1'!$Z$5:$Z$857),0))</f>
        <v>119</v>
      </c>
      <c r="H799" s="50">
        <f>INDEX('Atual 2021 1'!J$5:J$857,MATCH($A799,('Atual 2021 1'!$Z$5:$Z$857),0))</f>
        <v>0</v>
      </c>
      <c r="I799" s="54">
        <f>INDEX('Antigo 2020 2'!J$5:J$857,MATCH($A799,('Atual 2021 1'!$Z$5:$Z$857),0))</f>
        <v>0</v>
      </c>
      <c r="J799" s="50">
        <f>INDEX('Atual 2021 1'!K$5:K$857,MATCH($A799,('Atual 2021 1'!$Z$5:$Z$857),0))</f>
        <v>39</v>
      </c>
      <c r="K799" s="54">
        <f>INDEX('Antigo 2020 2'!K$5:K$857,MATCH($A799,('Atual 2021 1'!$Z$5:$Z$857),0))</f>
        <v>186</v>
      </c>
      <c r="L799" s="50">
        <f>INDEX('Atual 2021 1'!L$5:L$857,MATCH($A799,('Atual 2021 1'!$Z$5:$Z$857),0))</f>
        <v>0</v>
      </c>
      <c r="M799" s="54">
        <f>INDEX('Antigo 2020 2'!L$5:L$857,MATCH($A799,('Atual 2021 1'!$Z$5:$Z$857),0))</f>
        <v>34</v>
      </c>
      <c r="N799" s="50">
        <f>INDEX('Atual 2021 1'!M$5:M$857,MATCH($A799,('Atual 2021 1'!$Z$5:$Z$857),0))</f>
        <v>0</v>
      </c>
      <c r="O799" s="54">
        <f>INDEX('Antigo 2020 2'!M$5:M$857,MATCH($A799,('Atual 2021 1'!$Z$5:$Z$857),0))</f>
        <v>12</v>
      </c>
      <c r="P799" s="50">
        <f>INDEX('Atual 2021 1'!N$5:N$857,MATCH($A799,('Atual 2021 1'!$Z$5:$Z$857),0))</f>
        <v>15</v>
      </c>
      <c r="Q799" s="54">
        <f>INDEX('Antigo 2020 2'!N$5:N$857,MATCH($A799,('Atual 2021 1'!$Z$5:$Z$857),0))</f>
        <v>13</v>
      </c>
      <c r="R799" s="50" t="str">
        <f>INDEX('Atual 2021 1'!O$5:O$857,MATCH($A799,('Atual 2021 1'!$Z$5:$Z$857),0))</f>
        <v>Sim</v>
      </c>
      <c r="S799" s="54" t="str">
        <f>INDEX('Antigo 2020 2'!O$5:O$857,MATCH($A799,('Atual 2021 1'!$Z$5:$Z$857),0))</f>
        <v>Sim</v>
      </c>
      <c r="T799" s="53" t="e">
        <f>INDEX('Atual 2021 1'!P$5:P$857,MATCH($A799,('Atual 2021 1'!$Z$5:$Z$857),0))</f>
        <v>#DIV/0!</v>
      </c>
      <c r="U799" s="55">
        <f>INDEX('Antigo 2020 2'!P$5:P$857,MATCH($A799,('Atual 2021 1'!$Z$5:$Z$857),0))</f>
        <v>6.5976011566884886E-4</v>
      </c>
    </row>
    <row r="800" spans="1:21">
      <c r="A800" s="16">
        <v>797</v>
      </c>
      <c r="B800" s="51">
        <f>INDEX('Atual 2021 1'!X$5:X$857,MATCH($A800,('Atual 2021 1'!$Z$5:$Z$857),0))</f>
        <v>0</v>
      </c>
      <c r="C800" s="57" t="str">
        <f>INDEX('Atual 2021 1'!A$5:A$857,MATCH($A800,('Atual 2021 1'!$Z$5:$Z$857),0))</f>
        <v>Soledade de Minas</v>
      </c>
      <c r="D800" s="50">
        <f>INDEX('Atual 2021 1'!H$5:H$857,MATCH($A800,('Atual 2021 1'!$Z$5:$Z$857),0))</f>
        <v>325</v>
      </c>
      <c r="E800" s="54">
        <f>INDEX('Antigo 2020 2'!H$5:H$857,MATCH($A800,('Atual 2021 1'!$Z$5:$Z$857),0))</f>
        <v>325</v>
      </c>
      <c r="F800" s="50">
        <f>INDEX('Atual 2021 1'!I$5:I$857,MATCH($A800,('Atual 2021 1'!$Z$5:$Z$857),0))</f>
        <v>131</v>
      </c>
      <c r="G800" s="54">
        <f>INDEX('Antigo 2020 2'!I$5:I$857,MATCH($A800,('Atual 2021 1'!$Z$5:$Z$857),0))</f>
        <v>269</v>
      </c>
      <c r="H800" s="50">
        <f>INDEX('Atual 2021 1'!J$5:J$857,MATCH($A800,('Atual 2021 1'!$Z$5:$Z$857),0))</f>
        <v>0</v>
      </c>
      <c r="I800" s="54">
        <f>INDEX('Antigo 2020 2'!J$5:J$857,MATCH($A800,('Atual 2021 1'!$Z$5:$Z$857),0))</f>
        <v>0</v>
      </c>
      <c r="J800" s="50">
        <f>INDEX('Atual 2021 1'!K$5:K$857,MATCH($A800,('Atual 2021 1'!$Z$5:$Z$857),0))</f>
        <v>25</v>
      </c>
      <c r="K800" s="54">
        <f>INDEX('Antigo 2020 2'!K$5:K$857,MATCH($A800,('Atual 2021 1'!$Z$5:$Z$857),0))</f>
        <v>90</v>
      </c>
      <c r="L800" s="50">
        <f>INDEX('Atual 2021 1'!L$5:L$857,MATCH($A800,('Atual 2021 1'!$Z$5:$Z$857),0))</f>
        <v>0</v>
      </c>
      <c r="M800" s="54">
        <f>INDEX('Antigo 2020 2'!L$5:L$857,MATCH($A800,('Atual 2021 1'!$Z$5:$Z$857),0))</f>
        <v>0</v>
      </c>
      <c r="N800" s="50">
        <f>INDEX('Atual 2021 1'!M$5:M$857,MATCH($A800,('Atual 2021 1'!$Z$5:$Z$857),0))</f>
        <v>0</v>
      </c>
      <c r="O800" s="54">
        <f>INDEX('Antigo 2020 2'!M$5:M$857,MATCH($A800,('Atual 2021 1'!$Z$5:$Z$857),0))</f>
        <v>0</v>
      </c>
      <c r="P800" s="50">
        <f>INDEX('Atual 2021 1'!N$5:N$857,MATCH($A800,('Atual 2021 1'!$Z$5:$Z$857),0))</f>
        <v>5</v>
      </c>
      <c r="Q800" s="54">
        <f>INDEX('Antigo 2020 2'!N$5:N$857,MATCH($A800,('Atual 2021 1'!$Z$5:$Z$857),0))</f>
        <v>3</v>
      </c>
      <c r="R800" s="50" t="str">
        <f>INDEX('Atual 2021 1'!O$5:O$857,MATCH($A800,('Atual 2021 1'!$Z$5:$Z$857),0))</f>
        <v>Não</v>
      </c>
      <c r="S800" s="54" t="str">
        <f>INDEX('Antigo 2020 2'!O$5:O$857,MATCH($A800,('Atual 2021 1'!$Z$5:$Z$857),0))</f>
        <v>Não</v>
      </c>
      <c r="T800" s="53" t="e">
        <f>INDEX('Atual 2021 1'!P$5:P$857,MATCH($A800,('Atual 2021 1'!$Z$5:$Z$857),0))</f>
        <v>#DIV/0!</v>
      </c>
      <c r="U800" s="55">
        <f>INDEX('Antigo 2020 2'!P$5:P$857,MATCH($A800,('Atual 2021 1'!$Z$5:$Z$857),0))</f>
        <v>3.9036292807774194E-4</v>
      </c>
    </row>
    <row r="801" spans="1:21">
      <c r="A801" s="16">
        <v>798</v>
      </c>
      <c r="B801" s="51">
        <f>INDEX('Atual 2021 1'!X$5:X$857,MATCH($A801,('Atual 2021 1'!$Z$5:$Z$857),0))</f>
        <v>0</v>
      </c>
      <c r="C801" s="57" t="str">
        <f>INDEX('Atual 2021 1'!A$5:A$857,MATCH($A801,('Atual 2021 1'!$Z$5:$Z$857),0))</f>
        <v>Tabuleiro</v>
      </c>
      <c r="D801" s="50">
        <f>INDEX('Atual 2021 1'!H$5:H$857,MATCH($A801,('Atual 2021 1'!$Z$5:$Z$857),0))</f>
        <v>330</v>
      </c>
      <c r="E801" s="54">
        <f>INDEX('Antigo 2020 2'!H$5:H$857,MATCH($A801,('Atual 2021 1'!$Z$5:$Z$857),0))</f>
        <v>330</v>
      </c>
      <c r="F801" s="50">
        <f>INDEX('Atual 2021 1'!I$5:I$857,MATCH($A801,('Atual 2021 1'!$Z$5:$Z$857),0))</f>
        <v>164</v>
      </c>
      <c r="G801" s="54">
        <f>INDEX('Antigo 2020 2'!I$5:I$857,MATCH($A801,('Atual 2021 1'!$Z$5:$Z$857),0))</f>
        <v>220</v>
      </c>
      <c r="H801" s="50">
        <f>INDEX('Atual 2021 1'!J$5:J$857,MATCH($A801,('Atual 2021 1'!$Z$5:$Z$857),0))</f>
        <v>0</v>
      </c>
      <c r="I801" s="54">
        <f>INDEX('Antigo 2020 2'!J$5:J$857,MATCH($A801,('Atual 2021 1'!$Z$5:$Z$857),0))</f>
        <v>0</v>
      </c>
      <c r="J801" s="50">
        <f>INDEX('Atual 2021 1'!K$5:K$857,MATCH($A801,('Atual 2021 1'!$Z$5:$Z$857),0))</f>
        <v>12</v>
      </c>
      <c r="K801" s="54">
        <f>INDEX('Antigo 2020 2'!K$5:K$857,MATCH($A801,('Atual 2021 1'!$Z$5:$Z$857),0))</f>
        <v>40</v>
      </c>
      <c r="L801" s="50">
        <f>INDEX('Atual 2021 1'!L$5:L$857,MATCH($A801,('Atual 2021 1'!$Z$5:$Z$857),0))</f>
        <v>15</v>
      </c>
      <c r="M801" s="54">
        <f>INDEX('Antigo 2020 2'!L$5:L$857,MATCH($A801,('Atual 2021 1'!$Z$5:$Z$857),0))</f>
        <v>0</v>
      </c>
      <c r="N801" s="50">
        <f>INDEX('Atual 2021 1'!M$5:M$857,MATCH($A801,('Atual 2021 1'!$Z$5:$Z$857),0))</f>
        <v>0</v>
      </c>
      <c r="O801" s="54">
        <f>INDEX('Antigo 2020 2'!M$5:M$857,MATCH($A801,('Atual 2021 1'!$Z$5:$Z$857),0))</f>
        <v>0</v>
      </c>
      <c r="P801" s="50">
        <f>INDEX('Atual 2021 1'!N$5:N$857,MATCH($A801,('Atual 2021 1'!$Z$5:$Z$857),0))</f>
        <v>5</v>
      </c>
      <c r="Q801" s="54">
        <f>INDEX('Antigo 2020 2'!N$5:N$857,MATCH($A801,('Atual 2021 1'!$Z$5:$Z$857),0))</f>
        <v>20</v>
      </c>
      <c r="R801" s="50" t="str">
        <f>INDEX('Atual 2021 1'!O$5:O$857,MATCH($A801,('Atual 2021 1'!$Z$5:$Z$857),0))</f>
        <v>Não</v>
      </c>
      <c r="S801" s="54" t="str">
        <f>INDEX('Antigo 2020 2'!O$5:O$857,MATCH($A801,('Atual 2021 1'!$Z$5:$Z$857),0))</f>
        <v>Não</v>
      </c>
      <c r="T801" s="53" t="e">
        <f>INDEX('Atual 2021 1'!P$5:P$857,MATCH($A801,('Atual 2021 1'!$Z$5:$Z$857),0))</f>
        <v>#DIV/0!</v>
      </c>
      <c r="U801" s="55">
        <f>INDEX('Antigo 2020 2'!P$5:P$857,MATCH($A801,('Atual 2021 1'!$Z$5:$Z$857),0))</f>
        <v>3.0669923511465215E-4</v>
      </c>
    </row>
    <row r="802" spans="1:21">
      <c r="A802" s="16">
        <v>799</v>
      </c>
      <c r="B802" s="51">
        <f>INDEX('Atual 2021 1'!X$5:X$857,MATCH($A802,('Atual 2021 1'!$Z$5:$Z$857),0))</f>
        <v>0</v>
      </c>
      <c r="C802" s="57" t="str">
        <f>INDEX('Atual 2021 1'!A$5:A$857,MATCH($A802,('Atual 2021 1'!$Z$5:$Z$857),0))</f>
        <v>Taiobeiras</v>
      </c>
      <c r="D802" s="50">
        <f>INDEX('Atual 2021 1'!H$5:H$857,MATCH($A802,('Atual 2021 1'!$Z$5:$Z$857),0))</f>
        <v>2930</v>
      </c>
      <c r="E802" s="54">
        <f>INDEX('Antigo 2020 2'!H$5:H$857,MATCH($A802,('Atual 2021 1'!$Z$5:$Z$857),0))</f>
        <v>1500</v>
      </c>
      <c r="F802" s="50">
        <f>INDEX('Atual 2021 1'!I$5:I$857,MATCH($A802,('Atual 2021 1'!$Z$5:$Z$857),0))</f>
        <v>476</v>
      </c>
      <c r="G802" s="54">
        <f>INDEX('Antigo 2020 2'!I$5:I$857,MATCH($A802,('Atual 2021 1'!$Z$5:$Z$857),0))</f>
        <v>863</v>
      </c>
      <c r="H802" s="50">
        <f>INDEX('Atual 2021 1'!J$5:J$857,MATCH($A802,('Atual 2021 1'!$Z$5:$Z$857),0))</f>
        <v>0</v>
      </c>
      <c r="I802" s="54">
        <f>INDEX('Antigo 2020 2'!J$5:J$857,MATCH($A802,('Atual 2021 1'!$Z$5:$Z$857),0))</f>
        <v>0</v>
      </c>
      <c r="J802" s="50">
        <f>INDEX('Atual 2021 1'!K$5:K$857,MATCH($A802,('Atual 2021 1'!$Z$5:$Z$857),0))</f>
        <v>1465</v>
      </c>
      <c r="K802" s="54">
        <f>INDEX('Antigo 2020 2'!K$5:K$857,MATCH($A802,('Atual 2021 1'!$Z$5:$Z$857),0))</f>
        <v>1500</v>
      </c>
      <c r="L802" s="50">
        <f>INDEX('Atual 2021 1'!L$5:L$857,MATCH($A802,('Atual 2021 1'!$Z$5:$Z$857),0))</f>
        <v>0</v>
      </c>
      <c r="M802" s="54">
        <f>INDEX('Antigo 2020 2'!L$5:L$857,MATCH($A802,('Atual 2021 1'!$Z$5:$Z$857),0))</f>
        <v>0</v>
      </c>
      <c r="N802" s="50">
        <f>INDEX('Atual 2021 1'!M$5:M$857,MATCH($A802,('Atual 2021 1'!$Z$5:$Z$857),0))</f>
        <v>0</v>
      </c>
      <c r="O802" s="54">
        <f>INDEX('Antigo 2020 2'!M$5:M$857,MATCH($A802,('Atual 2021 1'!$Z$5:$Z$857),0))</f>
        <v>0</v>
      </c>
      <c r="P802" s="50">
        <f>INDEX('Atual 2021 1'!N$5:N$857,MATCH($A802,('Atual 2021 1'!$Z$5:$Z$857),0))</f>
        <v>1500</v>
      </c>
      <c r="Q802" s="54">
        <f>INDEX('Antigo 2020 2'!N$5:N$857,MATCH($A802,('Atual 2021 1'!$Z$5:$Z$857),0))</f>
        <v>1500</v>
      </c>
      <c r="R802" s="50" t="str">
        <f>INDEX('Atual 2021 1'!O$5:O$857,MATCH($A802,('Atual 2021 1'!$Z$5:$Z$857),0))</f>
        <v>Sim</v>
      </c>
      <c r="S802" s="54" t="str">
        <f>INDEX('Antigo 2020 2'!O$5:O$857,MATCH($A802,('Atual 2021 1'!$Z$5:$Z$857),0))</f>
        <v>Sim</v>
      </c>
      <c r="T802" s="53" t="e">
        <f>INDEX('Atual 2021 1'!P$5:P$857,MATCH($A802,('Atual 2021 1'!$Z$5:$Z$857),0))</f>
        <v>#DIV/0!</v>
      </c>
      <c r="U802" s="55">
        <f>INDEX('Antigo 2020 2'!P$5:P$857,MATCH($A802,('Atual 2021 1'!$Z$5:$Z$857),0))</f>
        <v>4.1283307974977618E-3</v>
      </c>
    </row>
    <row r="803" spans="1:21">
      <c r="A803" s="16">
        <v>800</v>
      </c>
      <c r="B803" s="51">
        <f>INDEX('Atual 2021 1'!X$5:X$857,MATCH($A803,('Atual 2021 1'!$Z$5:$Z$857),0))</f>
        <v>0</v>
      </c>
      <c r="C803" s="57" t="str">
        <f>INDEX('Atual 2021 1'!A$5:A$857,MATCH($A803,('Atual 2021 1'!$Z$5:$Z$857),0))</f>
        <v>Taparuba</v>
      </c>
      <c r="D803" s="50">
        <f>INDEX('Atual 2021 1'!H$5:H$857,MATCH($A803,('Atual 2021 1'!$Z$5:$Z$857),0))</f>
        <v>420</v>
      </c>
      <c r="E803" s="54">
        <f>INDEX('Antigo 2020 2'!H$5:H$857,MATCH($A803,('Atual 2021 1'!$Z$5:$Z$857),0))</f>
        <v>420</v>
      </c>
      <c r="F803" s="50">
        <f>INDEX('Atual 2021 1'!I$5:I$857,MATCH($A803,('Atual 2021 1'!$Z$5:$Z$857),0))</f>
        <v>63</v>
      </c>
      <c r="G803" s="54">
        <f>INDEX('Antigo 2020 2'!I$5:I$857,MATCH($A803,('Atual 2021 1'!$Z$5:$Z$857),0))</f>
        <v>147</v>
      </c>
      <c r="H803" s="50">
        <f>INDEX('Atual 2021 1'!J$5:J$857,MATCH($A803,('Atual 2021 1'!$Z$5:$Z$857),0))</f>
        <v>0</v>
      </c>
      <c r="I803" s="54">
        <f>INDEX('Antigo 2020 2'!J$5:J$857,MATCH($A803,('Atual 2021 1'!$Z$5:$Z$857),0))</f>
        <v>0</v>
      </c>
      <c r="J803" s="50">
        <f>INDEX('Atual 2021 1'!K$5:K$857,MATCH($A803,('Atual 2021 1'!$Z$5:$Z$857),0))</f>
        <v>225</v>
      </c>
      <c r="K803" s="54">
        <f>INDEX('Antigo 2020 2'!K$5:K$857,MATCH($A803,('Atual 2021 1'!$Z$5:$Z$857),0))</f>
        <v>179</v>
      </c>
      <c r="L803" s="50">
        <f>INDEX('Atual 2021 1'!L$5:L$857,MATCH($A803,('Atual 2021 1'!$Z$5:$Z$857),0))</f>
        <v>0</v>
      </c>
      <c r="M803" s="54">
        <f>INDEX('Antigo 2020 2'!L$5:L$857,MATCH($A803,('Atual 2021 1'!$Z$5:$Z$857),0))</f>
        <v>0</v>
      </c>
      <c r="N803" s="50">
        <f>INDEX('Atual 2021 1'!M$5:M$857,MATCH($A803,('Atual 2021 1'!$Z$5:$Z$857),0))</f>
        <v>0</v>
      </c>
      <c r="O803" s="54">
        <f>INDEX('Antigo 2020 2'!M$5:M$857,MATCH($A803,('Atual 2021 1'!$Z$5:$Z$857),0))</f>
        <v>0</v>
      </c>
      <c r="P803" s="50">
        <f>INDEX('Atual 2021 1'!N$5:N$857,MATCH($A803,('Atual 2021 1'!$Z$5:$Z$857),0))</f>
        <v>8</v>
      </c>
      <c r="Q803" s="54">
        <f>INDEX('Antigo 2020 2'!N$5:N$857,MATCH($A803,('Atual 2021 1'!$Z$5:$Z$857),0))</f>
        <v>10</v>
      </c>
      <c r="R803" s="50" t="str">
        <f>INDEX('Atual 2021 1'!O$5:O$857,MATCH($A803,('Atual 2021 1'!$Z$5:$Z$857),0))</f>
        <v>Sim</v>
      </c>
      <c r="S803" s="54" t="str">
        <f>INDEX('Antigo 2020 2'!O$5:O$857,MATCH($A803,('Atual 2021 1'!$Z$5:$Z$857),0))</f>
        <v>Não</v>
      </c>
      <c r="T803" s="53" t="e">
        <f>INDEX('Atual 2021 1'!P$5:P$857,MATCH($A803,('Atual 2021 1'!$Z$5:$Z$857),0))</f>
        <v>#DIV/0!</v>
      </c>
      <c r="U803" s="55">
        <f>INDEX('Antigo 2020 2'!P$5:P$857,MATCH($A803,('Atual 2021 1'!$Z$5:$Z$857),0))</f>
        <v>7.8014799395971697E-4</v>
      </c>
    </row>
    <row r="804" spans="1:21">
      <c r="A804" s="16">
        <v>801</v>
      </c>
      <c r="B804" s="51">
        <f>INDEX('Atual 2021 1'!X$5:X$857,MATCH($A804,('Atual 2021 1'!$Z$5:$Z$857),0))</f>
        <v>0</v>
      </c>
      <c r="C804" s="57" t="str">
        <f>INDEX('Atual 2021 1'!A$5:A$857,MATCH($A804,('Atual 2021 1'!$Z$5:$Z$857),0))</f>
        <v>Tapira</v>
      </c>
      <c r="D804" s="50">
        <f>INDEX('Atual 2021 1'!H$5:H$857,MATCH($A804,('Atual 2021 1'!$Z$5:$Z$857),0))</f>
        <v>908</v>
      </c>
      <c r="E804" s="54">
        <f>INDEX('Antigo 2020 2'!H$5:H$857,MATCH($A804,('Atual 2021 1'!$Z$5:$Z$857),0))</f>
        <v>904</v>
      </c>
      <c r="F804" s="50">
        <f>INDEX('Atual 2021 1'!I$5:I$857,MATCH($A804,('Atual 2021 1'!$Z$5:$Z$857),0))</f>
        <v>109</v>
      </c>
      <c r="G804" s="54">
        <f>INDEX('Antigo 2020 2'!I$5:I$857,MATCH($A804,('Atual 2021 1'!$Z$5:$Z$857),0))</f>
        <v>76</v>
      </c>
      <c r="H804" s="50">
        <f>INDEX('Atual 2021 1'!J$5:J$857,MATCH($A804,('Atual 2021 1'!$Z$5:$Z$857),0))</f>
        <v>0</v>
      </c>
      <c r="I804" s="54">
        <f>INDEX('Antigo 2020 2'!J$5:J$857,MATCH($A804,('Atual 2021 1'!$Z$5:$Z$857),0))</f>
        <v>202</v>
      </c>
      <c r="J804" s="50">
        <f>INDEX('Atual 2021 1'!K$5:K$857,MATCH($A804,('Atual 2021 1'!$Z$5:$Z$857),0))</f>
        <v>95</v>
      </c>
      <c r="K804" s="54">
        <f>INDEX('Antigo 2020 2'!K$5:K$857,MATCH($A804,('Atual 2021 1'!$Z$5:$Z$857),0))</f>
        <v>100</v>
      </c>
      <c r="L804" s="50">
        <f>INDEX('Atual 2021 1'!L$5:L$857,MATCH($A804,('Atual 2021 1'!$Z$5:$Z$857),0))</f>
        <v>58</v>
      </c>
      <c r="M804" s="54">
        <f>INDEX('Antigo 2020 2'!L$5:L$857,MATCH($A804,('Atual 2021 1'!$Z$5:$Z$857),0))</f>
        <v>64</v>
      </c>
      <c r="N804" s="50">
        <f>INDEX('Atual 2021 1'!M$5:M$857,MATCH($A804,('Atual 2021 1'!$Z$5:$Z$857),0))</f>
        <v>114</v>
      </c>
      <c r="O804" s="54">
        <f>INDEX('Antigo 2020 2'!M$5:M$857,MATCH($A804,('Atual 2021 1'!$Z$5:$Z$857),0))</f>
        <v>186</v>
      </c>
      <c r="P804" s="50">
        <f>INDEX('Atual 2021 1'!N$5:N$857,MATCH($A804,('Atual 2021 1'!$Z$5:$Z$857),0))</f>
        <v>32</v>
      </c>
      <c r="Q804" s="54">
        <f>INDEX('Antigo 2020 2'!N$5:N$857,MATCH($A804,('Atual 2021 1'!$Z$5:$Z$857),0))</f>
        <v>16</v>
      </c>
      <c r="R804" s="50" t="str">
        <f>INDEX('Atual 2021 1'!O$5:O$857,MATCH($A804,('Atual 2021 1'!$Z$5:$Z$857),0))</f>
        <v>Sim</v>
      </c>
      <c r="S804" s="54" t="str">
        <f>INDEX('Antigo 2020 2'!O$5:O$857,MATCH($A804,('Atual 2021 1'!$Z$5:$Z$857),0))</f>
        <v>Sim</v>
      </c>
      <c r="T804" s="53" t="e">
        <f>INDEX('Atual 2021 1'!P$5:P$857,MATCH($A804,('Atual 2021 1'!$Z$5:$Z$857),0))</f>
        <v>#DIV/0!</v>
      </c>
      <c r="U804" s="55">
        <f>INDEX('Antigo 2020 2'!P$5:P$857,MATCH($A804,('Atual 2021 1'!$Z$5:$Z$857),0))</f>
        <v>1.5671093589981373E-3</v>
      </c>
    </row>
    <row r="805" spans="1:21">
      <c r="A805" s="16">
        <v>802</v>
      </c>
      <c r="B805" s="51">
        <f>INDEX('Atual 2021 1'!X$5:X$857,MATCH($A805,('Atual 2021 1'!$Z$5:$Z$857),0))</f>
        <v>0</v>
      </c>
      <c r="C805" s="57" t="str">
        <f>INDEX('Atual 2021 1'!A$5:A$857,MATCH($A805,('Atual 2021 1'!$Z$5:$Z$857),0))</f>
        <v>Tapiraí</v>
      </c>
      <c r="D805" s="50">
        <f>INDEX('Atual 2021 1'!H$5:H$857,MATCH($A805,('Atual 2021 1'!$Z$5:$Z$857),0))</f>
        <v>340</v>
      </c>
      <c r="E805" s="54">
        <f>INDEX('Antigo 2020 2'!H$5:H$857,MATCH($A805,('Atual 2021 1'!$Z$5:$Z$857),0))</f>
        <v>340</v>
      </c>
      <c r="F805" s="50">
        <f>INDEX('Atual 2021 1'!I$5:I$857,MATCH($A805,('Atual 2021 1'!$Z$5:$Z$857),0))</f>
        <v>110</v>
      </c>
      <c r="G805" s="54">
        <f>INDEX('Antigo 2020 2'!I$5:I$857,MATCH($A805,('Atual 2021 1'!$Z$5:$Z$857),0))</f>
        <v>119</v>
      </c>
      <c r="H805" s="50">
        <f>INDEX('Atual 2021 1'!J$5:J$857,MATCH($A805,('Atual 2021 1'!$Z$5:$Z$857),0))</f>
        <v>0</v>
      </c>
      <c r="I805" s="54">
        <f>INDEX('Antigo 2020 2'!J$5:J$857,MATCH($A805,('Atual 2021 1'!$Z$5:$Z$857),0))</f>
        <v>0</v>
      </c>
      <c r="J805" s="50">
        <f>INDEX('Atual 2021 1'!K$5:K$857,MATCH($A805,('Atual 2021 1'!$Z$5:$Z$857),0))</f>
        <v>43</v>
      </c>
      <c r="K805" s="54">
        <f>INDEX('Antigo 2020 2'!K$5:K$857,MATCH($A805,('Atual 2021 1'!$Z$5:$Z$857),0))</f>
        <v>68</v>
      </c>
      <c r="L805" s="50">
        <f>INDEX('Atual 2021 1'!L$5:L$857,MATCH($A805,('Atual 2021 1'!$Z$5:$Z$857),0))</f>
        <v>0</v>
      </c>
      <c r="M805" s="54">
        <f>INDEX('Antigo 2020 2'!L$5:L$857,MATCH($A805,('Atual 2021 1'!$Z$5:$Z$857),0))</f>
        <v>0</v>
      </c>
      <c r="N805" s="50">
        <f>INDEX('Atual 2021 1'!M$5:M$857,MATCH($A805,('Atual 2021 1'!$Z$5:$Z$857),0))</f>
        <v>26</v>
      </c>
      <c r="O805" s="54">
        <f>INDEX('Antigo 2020 2'!M$5:M$857,MATCH($A805,('Atual 2021 1'!$Z$5:$Z$857),0))</f>
        <v>39</v>
      </c>
      <c r="P805" s="50">
        <f>INDEX('Atual 2021 1'!N$5:N$857,MATCH($A805,('Atual 2021 1'!$Z$5:$Z$857),0))</f>
        <v>0</v>
      </c>
      <c r="Q805" s="54">
        <f>INDEX('Antigo 2020 2'!N$5:N$857,MATCH($A805,('Atual 2021 1'!$Z$5:$Z$857),0))</f>
        <v>12</v>
      </c>
      <c r="R805" s="50" t="str">
        <f>INDEX('Atual 2021 1'!O$5:O$857,MATCH($A805,('Atual 2021 1'!$Z$5:$Z$857),0))</f>
        <v>Não</v>
      </c>
      <c r="S805" s="54" t="str">
        <f>INDEX('Antigo 2020 2'!O$5:O$857,MATCH($A805,('Atual 2021 1'!$Z$5:$Z$857),0))</f>
        <v>Não</v>
      </c>
      <c r="T805" s="53" t="e">
        <f>INDEX('Atual 2021 1'!P$5:P$857,MATCH($A805,('Atual 2021 1'!$Z$5:$Z$857),0))</f>
        <v>#DIV/0!</v>
      </c>
      <c r="U805" s="55">
        <f>INDEX('Antigo 2020 2'!P$5:P$857,MATCH($A805,('Atual 2021 1'!$Z$5:$Z$857),0))</f>
        <v>5.5886347865094109E-4</v>
      </c>
    </row>
    <row r="806" spans="1:21">
      <c r="A806" s="16">
        <v>803</v>
      </c>
      <c r="B806" s="51">
        <f>INDEX('Atual 2021 1'!X$5:X$857,MATCH($A806,('Atual 2021 1'!$Z$5:$Z$857),0))</f>
        <v>0</v>
      </c>
      <c r="C806" s="57" t="str">
        <f>INDEX('Atual 2021 1'!A$5:A$857,MATCH($A806,('Atual 2021 1'!$Z$5:$Z$857),0))</f>
        <v>Taquaraçu de Minas</v>
      </c>
      <c r="D806" s="50">
        <f>INDEX('Atual 2021 1'!H$5:H$857,MATCH($A806,('Atual 2021 1'!$Z$5:$Z$857),0))</f>
        <v>256</v>
      </c>
      <c r="E806" s="54">
        <f>INDEX('Antigo 2020 2'!H$5:H$857,MATCH($A806,('Atual 2021 1'!$Z$5:$Z$857),0))</f>
        <v>256</v>
      </c>
      <c r="F806" s="50">
        <f>INDEX('Atual 2021 1'!I$5:I$857,MATCH($A806,('Atual 2021 1'!$Z$5:$Z$857),0))</f>
        <v>0</v>
      </c>
      <c r="G806" s="54" t="str">
        <f>INDEX('Antigo 2020 2'!I$5:I$857,MATCH($A806,('Atual 2021 1'!$Z$5:$Z$857),0))</f>
        <v/>
      </c>
      <c r="H806" s="50">
        <f>INDEX('Atual 2021 1'!J$5:J$857,MATCH($A806,('Atual 2021 1'!$Z$5:$Z$857),0))</f>
        <v>0</v>
      </c>
      <c r="I806" s="54">
        <f>INDEX('Antigo 2020 2'!J$5:J$857,MATCH($A806,('Atual 2021 1'!$Z$5:$Z$857),0))</f>
        <v>0</v>
      </c>
      <c r="J806" s="50">
        <f>INDEX('Atual 2021 1'!K$5:K$857,MATCH($A806,('Atual 2021 1'!$Z$5:$Z$857),0))</f>
        <v>0</v>
      </c>
      <c r="K806" s="54">
        <f>INDEX('Antigo 2020 2'!K$5:K$857,MATCH($A806,('Atual 2021 1'!$Z$5:$Z$857),0))</f>
        <v>0</v>
      </c>
      <c r="L806" s="50">
        <f>INDEX('Atual 2021 1'!L$5:L$857,MATCH($A806,('Atual 2021 1'!$Z$5:$Z$857),0))</f>
        <v>0</v>
      </c>
      <c r="M806" s="54">
        <f>INDEX('Antigo 2020 2'!L$5:L$857,MATCH($A806,('Atual 2021 1'!$Z$5:$Z$857),0))</f>
        <v>0</v>
      </c>
      <c r="N806" s="50">
        <f>INDEX('Atual 2021 1'!M$5:M$857,MATCH($A806,('Atual 2021 1'!$Z$5:$Z$857),0))</f>
        <v>0</v>
      </c>
      <c r="O806" s="54">
        <f>INDEX('Antigo 2020 2'!M$5:M$857,MATCH($A806,('Atual 2021 1'!$Z$5:$Z$857),0))</f>
        <v>0</v>
      </c>
      <c r="P806" s="50">
        <f>INDEX('Atual 2021 1'!N$5:N$857,MATCH($A806,('Atual 2021 1'!$Z$5:$Z$857),0))</f>
        <v>22</v>
      </c>
      <c r="Q806" s="54">
        <f>INDEX('Antigo 2020 2'!N$5:N$857,MATCH($A806,('Atual 2021 1'!$Z$5:$Z$857),0))</f>
        <v>22</v>
      </c>
      <c r="R806" s="50" t="str">
        <f>INDEX('Atual 2021 1'!O$5:O$857,MATCH($A806,('Atual 2021 1'!$Z$5:$Z$857),0))</f>
        <v>Não</v>
      </c>
      <c r="S806" s="54" t="str">
        <f>INDEX('Antigo 2020 2'!O$5:O$857,MATCH($A806,('Atual 2021 1'!$Z$5:$Z$857),0))</f>
        <v>Não</v>
      </c>
      <c r="T806" s="53" t="e">
        <f>INDEX('Atual 2021 1'!P$5:P$857,MATCH($A806,('Atual 2021 1'!$Z$5:$Z$857),0))</f>
        <v>#DIV/0!</v>
      </c>
      <c r="U806" s="55">
        <f>INDEX('Antigo 2020 2'!P$5:P$857,MATCH($A806,('Atual 2021 1'!$Z$5:$Z$857),0))</f>
        <v>1.7585928849301905E-4</v>
      </c>
    </row>
    <row r="807" spans="1:21">
      <c r="A807" s="16">
        <v>804</v>
      </c>
      <c r="B807" s="51">
        <f>INDEX('Atual 2021 1'!X$5:X$857,MATCH($A807,('Atual 2021 1'!$Z$5:$Z$857),0))</f>
        <v>0</v>
      </c>
      <c r="C807" s="57" t="str">
        <f>INDEX('Atual 2021 1'!A$5:A$857,MATCH($A807,('Atual 2021 1'!$Z$5:$Z$857),0))</f>
        <v>Tarumirim</v>
      </c>
      <c r="D807" s="50">
        <f>INDEX('Atual 2021 1'!H$5:H$857,MATCH($A807,('Atual 2021 1'!$Z$5:$Z$857),0))</f>
        <v>1500</v>
      </c>
      <c r="E807" s="54">
        <f>INDEX('Antigo 2020 2'!H$5:H$857,MATCH($A807,('Atual 2021 1'!$Z$5:$Z$857),0))</f>
        <v>1500</v>
      </c>
      <c r="F807" s="50">
        <f>INDEX('Atual 2021 1'!I$5:I$857,MATCH($A807,('Atual 2021 1'!$Z$5:$Z$857),0))</f>
        <v>256</v>
      </c>
      <c r="G807" s="54">
        <f>INDEX('Antigo 2020 2'!I$5:I$857,MATCH($A807,('Atual 2021 1'!$Z$5:$Z$857),0))</f>
        <v>481</v>
      </c>
      <c r="H807" s="50">
        <f>INDEX('Atual 2021 1'!J$5:J$857,MATCH($A807,('Atual 2021 1'!$Z$5:$Z$857),0))</f>
        <v>0</v>
      </c>
      <c r="I807" s="54">
        <f>INDEX('Antigo 2020 2'!J$5:J$857,MATCH($A807,('Atual 2021 1'!$Z$5:$Z$857),0))</f>
        <v>0</v>
      </c>
      <c r="J807" s="50">
        <f>INDEX('Atual 2021 1'!K$5:K$857,MATCH($A807,('Atual 2021 1'!$Z$5:$Z$857),0))</f>
        <v>0</v>
      </c>
      <c r="K807" s="54">
        <f>INDEX('Antigo 2020 2'!K$5:K$857,MATCH($A807,('Atual 2021 1'!$Z$5:$Z$857),0))</f>
        <v>0</v>
      </c>
      <c r="L807" s="50">
        <f>INDEX('Atual 2021 1'!L$5:L$857,MATCH($A807,('Atual 2021 1'!$Z$5:$Z$857),0))</f>
        <v>0</v>
      </c>
      <c r="M807" s="54">
        <f>INDEX('Antigo 2020 2'!L$5:L$857,MATCH($A807,('Atual 2021 1'!$Z$5:$Z$857),0))</f>
        <v>0</v>
      </c>
      <c r="N807" s="50">
        <f>INDEX('Atual 2021 1'!M$5:M$857,MATCH($A807,('Atual 2021 1'!$Z$5:$Z$857),0))</f>
        <v>0</v>
      </c>
      <c r="O807" s="54">
        <f>INDEX('Antigo 2020 2'!M$5:M$857,MATCH($A807,('Atual 2021 1'!$Z$5:$Z$857),0))</f>
        <v>0</v>
      </c>
      <c r="P807" s="50">
        <f>INDEX('Atual 2021 1'!N$5:N$857,MATCH($A807,('Atual 2021 1'!$Z$5:$Z$857),0))</f>
        <v>0</v>
      </c>
      <c r="Q807" s="54">
        <f>INDEX('Antigo 2020 2'!N$5:N$857,MATCH($A807,('Atual 2021 1'!$Z$5:$Z$857),0))</f>
        <v>0</v>
      </c>
      <c r="R807" s="50" t="str">
        <f>INDEX('Atual 2021 1'!O$5:O$857,MATCH($A807,('Atual 2021 1'!$Z$5:$Z$857),0))</f>
        <v>Não</v>
      </c>
      <c r="S807" s="54" t="str">
        <f>INDEX('Antigo 2020 2'!O$5:O$857,MATCH($A807,('Atual 2021 1'!$Z$5:$Z$857),0))</f>
        <v>Não</v>
      </c>
      <c r="T807" s="53" t="e">
        <f>INDEX('Atual 2021 1'!P$5:P$857,MATCH($A807,('Atual 2021 1'!$Z$5:$Z$857),0))</f>
        <v>#DIV/0!</v>
      </c>
      <c r="U807" s="55">
        <f>INDEX('Antigo 2020 2'!P$5:P$857,MATCH($A807,('Atual 2021 1'!$Z$5:$Z$857),0))</f>
        <v>7.9915657321297619E-4</v>
      </c>
    </row>
    <row r="808" spans="1:21">
      <c r="A808" s="16">
        <v>805</v>
      </c>
      <c r="B808" s="51">
        <f>INDEX('Atual 2021 1'!X$5:X$857,MATCH($A808,('Atual 2021 1'!$Z$5:$Z$857),0))</f>
        <v>0</v>
      </c>
      <c r="C808" s="57" t="str">
        <f>INDEX('Atual 2021 1'!A$5:A$857,MATCH($A808,('Atual 2021 1'!$Z$5:$Z$857),0))</f>
        <v>Teixeiras</v>
      </c>
      <c r="D808" s="50">
        <f>INDEX('Atual 2021 1'!H$5:H$857,MATCH($A808,('Atual 2021 1'!$Z$5:$Z$857),0))</f>
        <v>1200</v>
      </c>
      <c r="E808" s="54">
        <f>INDEX('Antigo 2020 2'!H$5:H$857,MATCH($A808,('Atual 2021 1'!$Z$5:$Z$857),0))</f>
        <v>1200</v>
      </c>
      <c r="F808" s="50">
        <f>INDEX('Atual 2021 1'!I$5:I$857,MATCH($A808,('Atual 2021 1'!$Z$5:$Z$857),0))</f>
        <v>166</v>
      </c>
      <c r="G808" s="54">
        <f>INDEX('Antigo 2020 2'!I$5:I$857,MATCH($A808,('Atual 2021 1'!$Z$5:$Z$857),0))</f>
        <v>282</v>
      </c>
      <c r="H808" s="50">
        <f>INDEX('Atual 2021 1'!J$5:J$857,MATCH($A808,('Atual 2021 1'!$Z$5:$Z$857),0))</f>
        <v>0</v>
      </c>
      <c r="I808" s="54">
        <f>INDEX('Antigo 2020 2'!J$5:J$857,MATCH($A808,('Atual 2021 1'!$Z$5:$Z$857),0))</f>
        <v>0</v>
      </c>
      <c r="J808" s="50">
        <f>INDEX('Atual 2021 1'!K$5:K$857,MATCH($A808,('Atual 2021 1'!$Z$5:$Z$857),0))</f>
        <v>35</v>
      </c>
      <c r="K808" s="54">
        <f>INDEX('Antigo 2020 2'!K$5:K$857,MATCH($A808,('Atual 2021 1'!$Z$5:$Z$857),0))</f>
        <v>23</v>
      </c>
      <c r="L808" s="50">
        <f>INDEX('Atual 2021 1'!L$5:L$857,MATCH($A808,('Atual 2021 1'!$Z$5:$Z$857),0))</f>
        <v>30</v>
      </c>
      <c r="M808" s="54">
        <f>INDEX('Antigo 2020 2'!L$5:L$857,MATCH($A808,('Atual 2021 1'!$Z$5:$Z$857),0))</f>
        <v>30</v>
      </c>
      <c r="N808" s="50">
        <f>INDEX('Atual 2021 1'!M$5:M$857,MATCH($A808,('Atual 2021 1'!$Z$5:$Z$857),0))</f>
        <v>30</v>
      </c>
      <c r="O808" s="54">
        <f>INDEX('Antigo 2020 2'!M$5:M$857,MATCH($A808,('Atual 2021 1'!$Z$5:$Z$857),0))</f>
        <v>0</v>
      </c>
      <c r="P808" s="50">
        <f>INDEX('Atual 2021 1'!N$5:N$857,MATCH($A808,('Atual 2021 1'!$Z$5:$Z$857),0))</f>
        <v>11</v>
      </c>
      <c r="Q808" s="54">
        <f>INDEX('Antigo 2020 2'!N$5:N$857,MATCH($A808,('Atual 2021 1'!$Z$5:$Z$857),0))</f>
        <v>10</v>
      </c>
      <c r="R808" s="50" t="str">
        <f>INDEX('Atual 2021 1'!O$5:O$857,MATCH($A808,('Atual 2021 1'!$Z$5:$Z$857),0))</f>
        <v>Não</v>
      </c>
      <c r="S808" s="54" t="str">
        <f>INDEX('Antigo 2020 2'!O$5:O$857,MATCH($A808,('Atual 2021 1'!$Z$5:$Z$857),0))</f>
        <v>Não</v>
      </c>
      <c r="T808" s="53" t="e">
        <f>INDEX('Atual 2021 1'!P$5:P$857,MATCH($A808,('Atual 2021 1'!$Z$5:$Z$857),0))</f>
        <v>#DIV/0!</v>
      </c>
      <c r="U808" s="55">
        <f>INDEX('Antigo 2020 2'!P$5:P$857,MATCH($A808,('Atual 2021 1'!$Z$5:$Z$857),0))</f>
        <v>4.8145469388869084E-4</v>
      </c>
    </row>
    <row r="809" spans="1:21">
      <c r="A809" s="16">
        <v>806</v>
      </c>
      <c r="B809" s="51">
        <f>INDEX('Atual 2021 1'!X$5:X$857,MATCH($A809,('Atual 2021 1'!$Z$5:$Z$857),0))</f>
        <v>0</v>
      </c>
      <c r="C809" s="57" t="str">
        <f>INDEX('Atual 2021 1'!A$5:A$857,MATCH($A809,('Atual 2021 1'!$Z$5:$Z$857),0))</f>
        <v>Teófilo Otoni</v>
      </c>
      <c r="D809" s="50">
        <f>INDEX('Atual 2021 1'!H$5:H$857,MATCH($A809,('Atual 2021 1'!$Z$5:$Z$857),0))</f>
        <v>7200</v>
      </c>
      <c r="E809" s="54">
        <f>INDEX('Antigo 2020 2'!H$5:H$857,MATCH($A809,('Atual 2021 1'!$Z$5:$Z$857),0))</f>
        <v>7200</v>
      </c>
      <c r="F809" s="50">
        <f>INDEX('Atual 2021 1'!I$5:I$857,MATCH($A809,('Atual 2021 1'!$Z$5:$Z$857),0))</f>
        <v>375</v>
      </c>
      <c r="G809" s="54">
        <f>INDEX('Antigo 2020 2'!I$5:I$857,MATCH($A809,('Atual 2021 1'!$Z$5:$Z$857),0))</f>
        <v>681</v>
      </c>
      <c r="H809" s="50">
        <f>INDEX('Atual 2021 1'!J$5:J$857,MATCH($A809,('Atual 2021 1'!$Z$5:$Z$857),0))</f>
        <v>0</v>
      </c>
      <c r="I809" s="54">
        <f>INDEX('Antigo 2020 2'!J$5:J$857,MATCH($A809,('Atual 2021 1'!$Z$5:$Z$857),0))</f>
        <v>0</v>
      </c>
      <c r="J809" s="50">
        <f>INDEX('Atual 2021 1'!K$5:K$857,MATCH($A809,('Atual 2021 1'!$Z$5:$Z$857),0))</f>
        <v>450</v>
      </c>
      <c r="K809" s="54">
        <f>INDEX('Antigo 2020 2'!K$5:K$857,MATCH($A809,('Atual 2021 1'!$Z$5:$Z$857),0))</f>
        <v>740</v>
      </c>
      <c r="L809" s="50">
        <f>INDEX('Atual 2021 1'!L$5:L$857,MATCH($A809,('Atual 2021 1'!$Z$5:$Z$857),0))</f>
        <v>320</v>
      </c>
      <c r="M809" s="54">
        <f>INDEX('Antigo 2020 2'!L$5:L$857,MATCH($A809,('Atual 2021 1'!$Z$5:$Z$857),0))</f>
        <v>250</v>
      </c>
      <c r="N809" s="50">
        <f>INDEX('Atual 2021 1'!M$5:M$857,MATCH($A809,('Atual 2021 1'!$Z$5:$Z$857),0))</f>
        <v>0</v>
      </c>
      <c r="O809" s="54">
        <f>INDEX('Antigo 2020 2'!M$5:M$857,MATCH($A809,('Atual 2021 1'!$Z$5:$Z$857),0))</f>
        <v>0</v>
      </c>
      <c r="P809" s="50">
        <f>INDEX('Atual 2021 1'!N$5:N$857,MATCH($A809,('Atual 2021 1'!$Z$5:$Z$857),0))</f>
        <v>750</v>
      </c>
      <c r="Q809" s="54">
        <f>INDEX('Antigo 2020 2'!N$5:N$857,MATCH($A809,('Atual 2021 1'!$Z$5:$Z$857),0))</f>
        <v>700</v>
      </c>
      <c r="R809" s="50" t="str">
        <f>INDEX('Atual 2021 1'!O$5:O$857,MATCH($A809,('Atual 2021 1'!$Z$5:$Z$857),0))</f>
        <v>Sim</v>
      </c>
      <c r="S809" s="54" t="str">
        <f>INDEX('Antigo 2020 2'!O$5:O$857,MATCH($A809,('Atual 2021 1'!$Z$5:$Z$857),0))</f>
        <v>Sim</v>
      </c>
      <c r="T809" s="53" t="e">
        <f>INDEX('Atual 2021 1'!P$5:P$857,MATCH($A809,('Atual 2021 1'!$Z$5:$Z$857),0))</f>
        <v>#DIV/0!</v>
      </c>
      <c r="U809" s="55">
        <f>INDEX('Antigo 2020 2'!P$5:P$857,MATCH($A809,('Atual 2021 1'!$Z$5:$Z$857),0))</f>
        <v>5.7713230729525469E-3</v>
      </c>
    </row>
    <row r="810" spans="1:21">
      <c r="A810" s="16">
        <v>807</v>
      </c>
      <c r="B810" s="51">
        <f>INDEX('Atual 2021 1'!X$5:X$857,MATCH($A810,('Atual 2021 1'!$Z$5:$Z$857),0))</f>
        <v>0</v>
      </c>
      <c r="C810" s="57" t="str">
        <f>INDEX('Atual 2021 1'!A$5:A$857,MATCH($A810,('Atual 2021 1'!$Z$5:$Z$857),0))</f>
        <v>Timóteo</v>
      </c>
      <c r="D810" s="50">
        <f>INDEX('Atual 2021 1'!H$5:H$857,MATCH($A810,('Atual 2021 1'!$Z$5:$Z$857),0))</f>
        <v>65</v>
      </c>
      <c r="E810" s="54">
        <f>INDEX('Antigo 2020 2'!H$5:H$857,MATCH($A810,('Atual 2021 1'!$Z$5:$Z$857),0))</f>
        <v>64</v>
      </c>
      <c r="F810" s="50">
        <f>INDEX('Atual 2021 1'!I$5:I$857,MATCH($A810,('Atual 2021 1'!$Z$5:$Z$857),0))</f>
        <v>30</v>
      </c>
      <c r="G810" s="54">
        <f>INDEX('Antigo 2020 2'!I$5:I$857,MATCH($A810,('Atual 2021 1'!$Z$5:$Z$857),0))</f>
        <v>57</v>
      </c>
      <c r="H810" s="50">
        <f>INDEX('Atual 2021 1'!J$5:J$857,MATCH($A810,('Atual 2021 1'!$Z$5:$Z$857),0))</f>
        <v>0</v>
      </c>
      <c r="I810" s="54">
        <f>INDEX('Antigo 2020 2'!J$5:J$857,MATCH($A810,('Atual 2021 1'!$Z$5:$Z$857),0))</f>
        <v>0</v>
      </c>
      <c r="J810" s="50">
        <f>INDEX('Atual 2021 1'!K$5:K$857,MATCH($A810,('Atual 2021 1'!$Z$5:$Z$857),0))</f>
        <v>12</v>
      </c>
      <c r="K810" s="54">
        <f>INDEX('Antigo 2020 2'!K$5:K$857,MATCH($A810,('Atual 2021 1'!$Z$5:$Z$857),0))</f>
        <v>2</v>
      </c>
      <c r="L810" s="50">
        <f>INDEX('Atual 2021 1'!L$5:L$857,MATCH($A810,('Atual 2021 1'!$Z$5:$Z$857),0))</f>
        <v>0</v>
      </c>
      <c r="M810" s="54">
        <f>INDEX('Antigo 2020 2'!L$5:L$857,MATCH($A810,('Atual 2021 1'!$Z$5:$Z$857),0))</f>
        <v>0</v>
      </c>
      <c r="N810" s="50">
        <f>INDEX('Atual 2021 1'!M$5:M$857,MATCH($A810,('Atual 2021 1'!$Z$5:$Z$857),0))</f>
        <v>0</v>
      </c>
      <c r="O810" s="54">
        <f>INDEX('Antigo 2020 2'!M$5:M$857,MATCH($A810,('Atual 2021 1'!$Z$5:$Z$857),0))</f>
        <v>0</v>
      </c>
      <c r="P810" s="50">
        <f>INDEX('Atual 2021 1'!N$5:N$857,MATCH($A810,('Atual 2021 1'!$Z$5:$Z$857),0))</f>
        <v>40</v>
      </c>
      <c r="Q810" s="54">
        <f>INDEX('Antigo 2020 2'!N$5:N$857,MATCH($A810,('Atual 2021 1'!$Z$5:$Z$857),0))</f>
        <v>40</v>
      </c>
      <c r="R810" s="50" t="str">
        <f>INDEX('Atual 2021 1'!O$5:O$857,MATCH($A810,('Atual 2021 1'!$Z$5:$Z$857),0))</f>
        <v>Não</v>
      </c>
      <c r="S810" s="54" t="str">
        <f>INDEX('Antigo 2020 2'!O$5:O$857,MATCH($A810,('Atual 2021 1'!$Z$5:$Z$857),0))</f>
        <v>Não</v>
      </c>
      <c r="T810" s="53" t="e">
        <f>INDEX('Atual 2021 1'!P$5:P$857,MATCH($A810,('Atual 2021 1'!$Z$5:$Z$857),0))</f>
        <v>#DIV/0!</v>
      </c>
      <c r="U810" s="55">
        <f>INDEX('Antigo 2020 2'!P$5:P$857,MATCH($A810,('Atual 2021 1'!$Z$5:$Z$857),0))</f>
        <v>1.0269627547285637E-4</v>
      </c>
    </row>
    <row r="811" spans="1:21">
      <c r="A811" s="16">
        <v>808</v>
      </c>
      <c r="B811" s="51">
        <f>INDEX('Atual 2021 1'!X$5:X$857,MATCH($A811,('Atual 2021 1'!$Z$5:$Z$857),0))</f>
        <v>0</v>
      </c>
      <c r="C811" s="57" t="str">
        <f>INDEX('Atual 2021 1'!A$5:A$857,MATCH($A811,('Atual 2021 1'!$Z$5:$Z$857),0))</f>
        <v>Tiradentes</v>
      </c>
      <c r="D811" s="50">
        <f>INDEX('Atual 2021 1'!H$5:H$857,MATCH($A811,('Atual 2021 1'!$Z$5:$Z$857),0))</f>
        <v>185</v>
      </c>
      <c r="E811" s="54">
        <f>INDEX('Antigo 2020 2'!H$5:H$857,MATCH($A811,('Atual 2021 1'!$Z$5:$Z$857),0))</f>
        <v>185</v>
      </c>
      <c r="F811" s="50">
        <f>INDEX('Atual 2021 1'!I$5:I$857,MATCH($A811,('Atual 2021 1'!$Z$5:$Z$857),0))</f>
        <v>60</v>
      </c>
      <c r="G811" s="54">
        <f>INDEX('Antigo 2020 2'!I$5:I$857,MATCH($A811,('Atual 2021 1'!$Z$5:$Z$857),0))</f>
        <v>117</v>
      </c>
      <c r="H811" s="50">
        <f>INDEX('Atual 2021 1'!J$5:J$857,MATCH($A811,('Atual 2021 1'!$Z$5:$Z$857),0))</f>
        <v>0</v>
      </c>
      <c r="I811" s="54">
        <f>INDEX('Antigo 2020 2'!J$5:J$857,MATCH($A811,('Atual 2021 1'!$Z$5:$Z$857),0))</f>
        <v>0</v>
      </c>
      <c r="J811" s="50">
        <f>INDEX('Atual 2021 1'!K$5:K$857,MATCH($A811,('Atual 2021 1'!$Z$5:$Z$857),0))</f>
        <v>40</v>
      </c>
      <c r="K811" s="54">
        <f>INDEX('Antigo 2020 2'!K$5:K$857,MATCH($A811,('Atual 2021 1'!$Z$5:$Z$857),0))</f>
        <v>40</v>
      </c>
      <c r="L811" s="50">
        <f>INDEX('Atual 2021 1'!L$5:L$857,MATCH($A811,('Atual 2021 1'!$Z$5:$Z$857),0))</f>
        <v>0</v>
      </c>
      <c r="M811" s="54">
        <f>INDEX('Antigo 2020 2'!L$5:L$857,MATCH($A811,('Atual 2021 1'!$Z$5:$Z$857),0))</f>
        <v>0</v>
      </c>
      <c r="N811" s="50">
        <f>INDEX('Atual 2021 1'!M$5:M$857,MATCH($A811,('Atual 2021 1'!$Z$5:$Z$857),0))</f>
        <v>0</v>
      </c>
      <c r="O811" s="54">
        <f>INDEX('Antigo 2020 2'!M$5:M$857,MATCH($A811,('Atual 2021 1'!$Z$5:$Z$857),0))</f>
        <v>0</v>
      </c>
      <c r="P811" s="50">
        <f>INDEX('Atual 2021 1'!N$5:N$857,MATCH($A811,('Atual 2021 1'!$Z$5:$Z$857),0))</f>
        <v>73</v>
      </c>
      <c r="Q811" s="54">
        <f>INDEX('Antigo 2020 2'!N$5:N$857,MATCH($A811,('Atual 2021 1'!$Z$5:$Z$857),0))</f>
        <v>60</v>
      </c>
      <c r="R811" s="50" t="str">
        <f>INDEX('Atual 2021 1'!O$5:O$857,MATCH($A811,('Atual 2021 1'!$Z$5:$Z$857),0))</f>
        <v>Não</v>
      </c>
      <c r="S811" s="54" t="str">
        <f>INDEX('Antigo 2020 2'!O$5:O$857,MATCH($A811,('Atual 2021 1'!$Z$5:$Z$857),0))</f>
        <v>Não</v>
      </c>
      <c r="T811" s="53" t="e">
        <f>INDEX('Atual 2021 1'!P$5:P$857,MATCH($A811,('Atual 2021 1'!$Z$5:$Z$857),0))</f>
        <v>#DIV/0!</v>
      </c>
      <c r="U811" s="55">
        <f>INDEX('Antigo 2020 2'!P$5:P$857,MATCH($A811,('Atual 2021 1'!$Z$5:$Z$857),0))</f>
        <v>2.4011867275922766E-4</v>
      </c>
    </row>
    <row r="812" spans="1:21">
      <c r="A812" s="16">
        <v>809</v>
      </c>
      <c r="B812" s="51">
        <f>INDEX('Atual 2021 1'!X$5:X$857,MATCH($A812,('Atual 2021 1'!$Z$5:$Z$857),0))</f>
        <v>0</v>
      </c>
      <c r="C812" s="57" t="str">
        <f>INDEX('Atual 2021 1'!A$5:A$857,MATCH($A812,('Atual 2021 1'!$Z$5:$Z$857),0))</f>
        <v>Tiros</v>
      </c>
      <c r="D812" s="50">
        <f>INDEX('Atual 2021 1'!H$5:H$857,MATCH($A812,('Atual 2021 1'!$Z$5:$Z$857),0))</f>
        <v>1400</v>
      </c>
      <c r="E812" s="54">
        <f>INDEX('Antigo 2020 2'!H$5:H$857,MATCH($A812,('Atual 2021 1'!$Z$5:$Z$857),0))</f>
        <v>1380</v>
      </c>
      <c r="F812" s="50">
        <f>INDEX('Atual 2021 1'!I$5:I$857,MATCH($A812,('Atual 2021 1'!$Z$5:$Z$857),0))</f>
        <v>37</v>
      </c>
      <c r="G812" s="54">
        <f>INDEX('Antigo 2020 2'!I$5:I$857,MATCH($A812,('Atual 2021 1'!$Z$5:$Z$857),0))</f>
        <v>215</v>
      </c>
      <c r="H812" s="50">
        <f>INDEX('Atual 2021 1'!J$5:J$857,MATCH($A812,('Atual 2021 1'!$Z$5:$Z$857),0))</f>
        <v>0</v>
      </c>
      <c r="I812" s="54">
        <f>INDEX('Antigo 2020 2'!J$5:J$857,MATCH($A812,('Atual 2021 1'!$Z$5:$Z$857),0))</f>
        <v>0</v>
      </c>
      <c r="J812" s="50">
        <f>INDEX('Atual 2021 1'!K$5:K$857,MATCH($A812,('Atual 2021 1'!$Z$5:$Z$857),0))</f>
        <v>60</v>
      </c>
      <c r="K812" s="54">
        <f>INDEX('Antigo 2020 2'!K$5:K$857,MATCH($A812,('Atual 2021 1'!$Z$5:$Z$857),0))</f>
        <v>90</v>
      </c>
      <c r="L812" s="50">
        <f>INDEX('Atual 2021 1'!L$5:L$857,MATCH($A812,('Atual 2021 1'!$Z$5:$Z$857),0))</f>
        <v>0</v>
      </c>
      <c r="M812" s="54">
        <f>INDEX('Antigo 2020 2'!L$5:L$857,MATCH($A812,('Atual 2021 1'!$Z$5:$Z$857),0))</f>
        <v>0</v>
      </c>
      <c r="N812" s="50">
        <f>INDEX('Atual 2021 1'!M$5:M$857,MATCH($A812,('Atual 2021 1'!$Z$5:$Z$857),0))</f>
        <v>0</v>
      </c>
      <c r="O812" s="54">
        <f>INDEX('Antigo 2020 2'!M$5:M$857,MATCH($A812,('Atual 2021 1'!$Z$5:$Z$857),0))</f>
        <v>0</v>
      </c>
      <c r="P812" s="50">
        <f>INDEX('Atual 2021 1'!N$5:N$857,MATCH($A812,('Atual 2021 1'!$Z$5:$Z$857),0))</f>
        <v>20</v>
      </c>
      <c r="Q812" s="54">
        <f>INDEX('Antigo 2020 2'!N$5:N$857,MATCH($A812,('Atual 2021 1'!$Z$5:$Z$857),0))</f>
        <v>40</v>
      </c>
      <c r="R812" s="50" t="str">
        <f>INDEX('Atual 2021 1'!O$5:O$857,MATCH($A812,('Atual 2021 1'!$Z$5:$Z$857),0))</f>
        <v>Não</v>
      </c>
      <c r="S812" s="54" t="str">
        <f>INDEX('Antigo 2020 2'!O$5:O$857,MATCH($A812,('Atual 2021 1'!$Z$5:$Z$857),0))</f>
        <v>Não</v>
      </c>
      <c r="T812" s="53" t="e">
        <f>INDEX('Atual 2021 1'!P$5:P$857,MATCH($A812,('Atual 2021 1'!$Z$5:$Z$857),0))</f>
        <v>#DIV/0!</v>
      </c>
      <c r="U812" s="55">
        <f>INDEX('Antigo 2020 2'!P$5:P$857,MATCH($A812,('Atual 2021 1'!$Z$5:$Z$857),0))</f>
        <v>1.6929047406313345E-3</v>
      </c>
    </row>
    <row r="813" spans="1:21">
      <c r="A813" s="16">
        <v>810</v>
      </c>
      <c r="B813" s="51">
        <f>INDEX('Atual 2021 1'!X$5:X$857,MATCH($A813,('Atual 2021 1'!$Z$5:$Z$857),0))</f>
        <v>0</v>
      </c>
      <c r="C813" s="57" t="str">
        <f>INDEX('Atual 2021 1'!A$5:A$857,MATCH($A813,('Atual 2021 1'!$Z$5:$Z$857),0))</f>
        <v>Tocantins</v>
      </c>
      <c r="D813" s="50">
        <f>INDEX('Atual 2021 1'!H$5:H$857,MATCH($A813,('Atual 2021 1'!$Z$5:$Z$857),0))</f>
        <v>1200</v>
      </c>
      <c r="E813" s="54">
        <f>INDEX('Antigo 2020 2'!H$5:H$857,MATCH($A813,('Atual 2021 1'!$Z$5:$Z$857),0))</f>
        <v>1200</v>
      </c>
      <c r="F813" s="50">
        <f>INDEX('Atual 2021 1'!I$5:I$857,MATCH($A813,('Atual 2021 1'!$Z$5:$Z$857),0))</f>
        <v>422</v>
      </c>
      <c r="G813" s="54">
        <f>INDEX('Antigo 2020 2'!I$5:I$857,MATCH($A813,('Atual 2021 1'!$Z$5:$Z$857),0))</f>
        <v>560</v>
      </c>
      <c r="H813" s="50">
        <f>INDEX('Atual 2021 1'!J$5:J$857,MATCH($A813,('Atual 2021 1'!$Z$5:$Z$857),0))</f>
        <v>0</v>
      </c>
      <c r="I813" s="54">
        <f>INDEX('Antigo 2020 2'!J$5:J$857,MATCH($A813,('Atual 2021 1'!$Z$5:$Z$857),0))</f>
        <v>0</v>
      </c>
      <c r="J813" s="50">
        <f>INDEX('Atual 2021 1'!K$5:K$857,MATCH($A813,('Atual 2021 1'!$Z$5:$Z$857),0))</f>
        <v>150</v>
      </c>
      <c r="K813" s="54">
        <f>INDEX('Antigo 2020 2'!K$5:K$857,MATCH($A813,('Atual 2021 1'!$Z$5:$Z$857),0))</f>
        <v>150</v>
      </c>
      <c r="L813" s="50">
        <f>INDEX('Atual 2021 1'!L$5:L$857,MATCH($A813,('Atual 2021 1'!$Z$5:$Z$857),0))</f>
        <v>50</v>
      </c>
      <c r="M813" s="54">
        <f>INDEX('Antigo 2020 2'!L$5:L$857,MATCH($A813,('Atual 2021 1'!$Z$5:$Z$857),0))</f>
        <v>0</v>
      </c>
      <c r="N813" s="50">
        <f>INDEX('Atual 2021 1'!M$5:M$857,MATCH($A813,('Atual 2021 1'!$Z$5:$Z$857),0))</f>
        <v>0</v>
      </c>
      <c r="O813" s="54">
        <f>INDEX('Antigo 2020 2'!M$5:M$857,MATCH($A813,('Atual 2021 1'!$Z$5:$Z$857),0))</f>
        <v>0</v>
      </c>
      <c r="P813" s="50">
        <f>INDEX('Atual 2021 1'!N$5:N$857,MATCH($A813,('Atual 2021 1'!$Z$5:$Z$857),0))</f>
        <v>12</v>
      </c>
      <c r="Q813" s="54">
        <f>INDEX('Antigo 2020 2'!N$5:N$857,MATCH($A813,('Atual 2021 1'!$Z$5:$Z$857),0))</f>
        <v>12</v>
      </c>
      <c r="R813" s="50" t="str">
        <f>INDEX('Atual 2021 1'!O$5:O$857,MATCH($A813,('Atual 2021 1'!$Z$5:$Z$857),0))</f>
        <v>Não</v>
      </c>
      <c r="S813" s="54" t="str">
        <f>INDEX('Antigo 2020 2'!O$5:O$857,MATCH($A813,('Atual 2021 1'!$Z$5:$Z$857),0))</f>
        <v>Não</v>
      </c>
      <c r="T813" s="53" t="e">
        <f>INDEX('Atual 2021 1'!P$5:P$857,MATCH($A813,('Atual 2021 1'!$Z$5:$Z$857),0))</f>
        <v>#DIV/0!</v>
      </c>
      <c r="U813" s="55">
        <f>INDEX('Antigo 2020 2'!P$5:P$857,MATCH($A813,('Atual 2021 1'!$Z$5:$Z$857),0))</f>
        <v>8.4730439195697231E-4</v>
      </c>
    </row>
    <row r="814" spans="1:21">
      <c r="A814" s="16">
        <v>811</v>
      </c>
      <c r="B814" s="51">
        <f>INDEX('Atual 2021 1'!X$5:X$857,MATCH($A814,('Atual 2021 1'!$Z$5:$Z$857),0))</f>
        <v>0</v>
      </c>
      <c r="C814" s="57" t="str">
        <f>INDEX('Atual 2021 1'!A$5:A$857,MATCH($A814,('Atual 2021 1'!$Z$5:$Z$857),0))</f>
        <v>Tocos do Moji</v>
      </c>
      <c r="D814" s="50">
        <f>INDEX('Atual 2021 1'!H$5:H$857,MATCH($A814,('Atual 2021 1'!$Z$5:$Z$857),0))</f>
        <v>1174</v>
      </c>
      <c r="E814" s="54">
        <f>INDEX('Antigo 2020 2'!H$5:H$857,MATCH($A814,('Atual 2021 1'!$Z$5:$Z$857),0))</f>
        <v>1174</v>
      </c>
      <c r="F814" s="50">
        <f>INDEX('Atual 2021 1'!I$5:I$857,MATCH($A814,('Atual 2021 1'!$Z$5:$Z$857),0))</f>
        <v>123</v>
      </c>
      <c r="G814" s="54">
        <f>INDEX('Antigo 2020 2'!I$5:I$857,MATCH($A814,('Atual 2021 1'!$Z$5:$Z$857),0))</f>
        <v>244</v>
      </c>
      <c r="H814" s="50">
        <f>INDEX('Atual 2021 1'!J$5:J$857,MATCH($A814,('Atual 2021 1'!$Z$5:$Z$857),0))</f>
        <v>0</v>
      </c>
      <c r="I814" s="54">
        <f>INDEX('Antigo 2020 2'!J$5:J$857,MATCH($A814,('Atual 2021 1'!$Z$5:$Z$857),0))</f>
        <v>0</v>
      </c>
      <c r="J814" s="50">
        <f>INDEX('Atual 2021 1'!K$5:K$857,MATCH($A814,('Atual 2021 1'!$Z$5:$Z$857),0))</f>
        <v>0</v>
      </c>
      <c r="K814" s="54">
        <f>INDEX('Antigo 2020 2'!K$5:K$857,MATCH($A814,('Atual 2021 1'!$Z$5:$Z$857),0))</f>
        <v>0</v>
      </c>
      <c r="L814" s="50">
        <f>INDEX('Atual 2021 1'!L$5:L$857,MATCH($A814,('Atual 2021 1'!$Z$5:$Z$857),0))</f>
        <v>0</v>
      </c>
      <c r="M814" s="54">
        <f>INDEX('Antigo 2020 2'!L$5:L$857,MATCH($A814,('Atual 2021 1'!$Z$5:$Z$857),0))</f>
        <v>0</v>
      </c>
      <c r="N814" s="50">
        <f>INDEX('Atual 2021 1'!M$5:M$857,MATCH($A814,('Atual 2021 1'!$Z$5:$Z$857),0))</f>
        <v>0</v>
      </c>
      <c r="O814" s="54">
        <f>INDEX('Antigo 2020 2'!M$5:M$857,MATCH($A814,('Atual 2021 1'!$Z$5:$Z$857),0))</f>
        <v>0</v>
      </c>
      <c r="P814" s="50">
        <f>INDEX('Atual 2021 1'!N$5:N$857,MATCH($A814,('Atual 2021 1'!$Z$5:$Z$857),0))</f>
        <v>4</v>
      </c>
      <c r="Q814" s="54">
        <f>INDEX('Antigo 2020 2'!N$5:N$857,MATCH($A814,('Atual 2021 1'!$Z$5:$Z$857),0))</f>
        <v>4</v>
      </c>
      <c r="R814" s="50" t="str">
        <f>INDEX('Atual 2021 1'!O$5:O$857,MATCH($A814,('Atual 2021 1'!$Z$5:$Z$857),0))</f>
        <v>Não</v>
      </c>
      <c r="S814" s="54" t="str">
        <f>INDEX('Antigo 2020 2'!O$5:O$857,MATCH($A814,('Atual 2021 1'!$Z$5:$Z$857),0))</f>
        <v>Não</v>
      </c>
      <c r="T814" s="53" t="e">
        <f>INDEX('Atual 2021 1'!P$5:P$857,MATCH($A814,('Atual 2021 1'!$Z$5:$Z$857),0))</f>
        <v>#DIV/0!</v>
      </c>
      <c r="U814" s="55">
        <f>INDEX('Antigo 2020 2'!P$5:P$857,MATCH($A814,('Atual 2021 1'!$Z$5:$Z$857),0))</f>
        <v>5.3668388092548884E-4</v>
      </c>
    </row>
    <row r="815" spans="1:21">
      <c r="A815" s="16">
        <v>812</v>
      </c>
      <c r="B815" s="51">
        <f>INDEX('Atual 2021 1'!X$5:X$857,MATCH($A815,('Atual 2021 1'!$Z$5:$Z$857),0))</f>
        <v>0</v>
      </c>
      <c r="C815" s="57" t="str">
        <f>INDEX('Atual 2021 1'!A$5:A$857,MATCH($A815,('Atual 2021 1'!$Z$5:$Z$857),0))</f>
        <v>Toledo</v>
      </c>
      <c r="D815" s="50">
        <f>INDEX('Atual 2021 1'!H$5:H$857,MATCH($A815,('Atual 2021 1'!$Z$5:$Z$857),0))</f>
        <v>72</v>
      </c>
      <c r="E815" s="54">
        <f>INDEX('Antigo 2020 2'!H$5:H$857,MATCH($A815,('Atual 2021 1'!$Z$5:$Z$857),0))</f>
        <v>500</v>
      </c>
      <c r="F815" s="50">
        <f>INDEX('Atual 2021 1'!I$5:I$857,MATCH($A815,('Atual 2021 1'!$Z$5:$Z$857),0))</f>
        <v>0</v>
      </c>
      <c r="G815" s="54" t="str">
        <f>INDEX('Antigo 2020 2'!I$5:I$857,MATCH($A815,('Atual 2021 1'!$Z$5:$Z$857),0))</f>
        <v/>
      </c>
      <c r="H815" s="50">
        <f>INDEX('Atual 2021 1'!J$5:J$857,MATCH($A815,('Atual 2021 1'!$Z$5:$Z$857),0))</f>
        <v>0</v>
      </c>
      <c r="I815" s="54">
        <f>INDEX('Antigo 2020 2'!J$5:J$857,MATCH($A815,('Atual 2021 1'!$Z$5:$Z$857),0))</f>
        <v>0</v>
      </c>
      <c r="J815" s="50">
        <f>INDEX('Atual 2021 1'!K$5:K$857,MATCH($A815,('Atual 2021 1'!$Z$5:$Z$857),0))</f>
        <v>0</v>
      </c>
      <c r="K815" s="54">
        <f>INDEX('Antigo 2020 2'!K$5:K$857,MATCH($A815,('Atual 2021 1'!$Z$5:$Z$857),0))</f>
        <v>0</v>
      </c>
      <c r="L815" s="50">
        <f>INDEX('Atual 2021 1'!L$5:L$857,MATCH($A815,('Atual 2021 1'!$Z$5:$Z$857),0))</f>
        <v>0</v>
      </c>
      <c r="M815" s="54">
        <f>INDEX('Antigo 2020 2'!L$5:L$857,MATCH($A815,('Atual 2021 1'!$Z$5:$Z$857),0))</f>
        <v>0</v>
      </c>
      <c r="N815" s="50">
        <f>INDEX('Atual 2021 1'!M$5:M$857,MATCH($A815,('Atual 2021 1'!$Z$5:$Z$857),0))</f>
        <v>0</v>
      </c>
      <c r="O815" s="54">
        <f>INDEX('Antigo 2020 2'!M$5:M$857,MATCH($A815,('Atual 2021 1'!$Z$5:$Z$857),0))</f>
        <v>0</v>
      </c>
      <c r="P815" s="50">
        <f>INDEX('Atual 2021 1'!N$5:N$857,MATCH($A815,('Atual 2021 1'!$Z$5:$Z$857),0))</f>
        <v>0</v>
      </c>
      <c r="Q815" s="54">
        <f>INDEX('Antigo 2020 2'!N$5:N$857,MATCH($A815,('Atual 2021 1'!$Z$5:$Z$857),0))</f>
        <v>0</v>
      </c>
      <c r="R815" s="50" t="str">
        <f>INDEX('Atual 2021 1'!O$5:O$857,MATCH($A815,('Atual 2021 1'!$Z$5:$Z$857),0))</f>
        <v>Não</v>
      </c>
      <c r="S815" s="54" t="str">
        <f>INDEX('Antigo 2020 2'!O$5:O$857,MATCH($A815,('Atual 2021 1'!$Z$5:$Z$857),0))</f>
        <v>Não</v>
      </c>
      <c r="T815" s="53" t="e">
        <f>INDEX('Atual 2021 1'!P$5:P$857,MATCH($A815,('Atual 2021 1'!$Z$5:$Z$857),0))</f>
        <v>#DIV/0!</v>
      </c>
      <c r="U815" s="55">
        <f>INDEX('Antigo 2020 2'!P$5:P$857,MATCH($A815,('Atual 2021 1'!$Z$5:$Z$857),0))</f>
        <v>1.7859636710922816E-4</v>
      </c>
    </row>
    <row r="816" spans="1:21">
      <c r="A816" s="16">
        <v>813</v>
      </c>
      <c r="B816" s="51">
        <f>INDEX('Atual 2021 1'!X$5:X$857,MATCH($A816,('Atual 2021 1'!$Z$5:$Z$857),0))</f>
        <v>0</v>
      </c>
      <c r="C816" s="57" t="str">
        <f>INDEX('Atual 2021 1'!A$5:A$857,MATCH($A816,('Atual 2021 1'!$Z$5:$Z$857),0))</f>
        <v>Tombos</v>
      </c>
      <c r="D816" s="50">
        <f>INDEX('Atual 2021 1'!H$5:H$857,MATCH($A816,('Atual 2021 1'!$Z$5:$Z$857),0))</f>
        <v>1200</v>
      </c>
      <c r="E816" s="54">
        <f>INDEX('Antigo 2020 2'!H$5:H$857,MATCH($A816,('Atual 2021 1'!$Z$5:$Z$857),0))</f>
        <v>1500</v>
      </c>
      <c r="F816" s="50">
        <f>INDEX('Atual 2021 1'!I$5:I$857,MATCH($A816,('Atual 2021 1'!$Z$5:$Z$857),0))</f>
        <v>221</v>
      </c>
      <c r="G816" s="54">
        <f>INDEX('Antigo 2020 2'!I$5:I$857,MATCH($A816,('Atual 2021 1'!$Z$5:$Z$857),0))</f>
        <v>152</v>
      </c>
      <c r="H816" s="50">
        <f>INDEX('Atual 2021 1'!J$5:J$857,MATCH($A816,('Atual 2021 1'!$Z$5:$Z$857),0))</f>
        <v>0</v>
      </c>
      <c r="I816" s="54">
        <f>INDEX('Antigo 2020 2'!J$5:J$857,MATCH($A816,('Atual 2021 1'!$Z$5:$Z$857),0))</f>
        <v>0</v>
      </c>
      <c r="J816" s="50">
        <f>INDEX('Atual 2021 1'!K$5:K$857,MATCH($A816,('Atual 2021 1'!$Z$5:$Z$857),0))</f>
        <v>80</v>
      </c>
      <c r="K816" s="54">
        <f>INDEX('Antigo 2020 2'!K$5:K$857,MATCH($A816,('Atual 2021 1'!$Z$5:$Z$857),0))</f>
        <v>250</v>
      </c>
      <c r="L816" s="50">
        <f>INDEX('Atual 2021 1'!L$5:L$857,MATCH($A816,('Atual 2021 1'!$Z$5:$Z$857),0))</f>
        <v>50</v>
      </c>
      <c r="M816" s="54">
        <f>INDEX('Antigo 2020 2'!L$5:L$857,MATCH($A816,('Atual 2021 1'!$Z$5:$Z$857),0))</f>
        <v>130</v>
      </c>
      <c r="N816" s="50">
        <f>INDEX('Atual 2021 1'!M$5:M$857,MATCH($A816,('Atual 2021 1'!$Z$5:$Z$857),0))</f>
        <v>20</v>
      </c>
      <c r="O816" s="54">
        <f>INDEX('Antigo 2020 2'!M$5:M$857,MATCH($A816,('Atual 2021 1'!$Z$5:$Z$857),0))</f>
        <v>70</v>
      </c>
      <c r="P816" s="50">
        <f>INDEX('Atual 2021 1'!N$5:N$857,MATCH($A816,('Atual 2021 1'!$Z$5:$Z$857),0))</f>
        <v>35</v>
      </c>
      <c r="Q816" s="54">
        <f>INDEX('Antigo 2020 2'!N$5:N$857,MATCH($A816,('Atual 2021 1'!$Z$5:$Z$857),0))</f>
        <v>120</v>
      </c>
      <c r="R816" s="50" t="str">
        <f>INDEX('Atual 2021 1'!O$5:O$857,MATCH($A816,('Atual 2021 1'!$Z$5:$Z$857),0))</f>
        <v>Sim</v>
      </c>
      <c r="S816" s="54" t="str">
        <f>INDEX('Antigo 2020 2'!O$5:O$857,MATCH($A816,('Atual 2021 1'!$Z$5:$Z$857),0))</f>
        <v>Sim</v>
      </c>
      <c r="T816" s="53" t="e">
        <f>INDEX('Atual 2021 1'!P$5:P$857,MATCH($A816,('Atual 2021 1'!$Z$5:$Z$857),0))</f>
        <v>#DIV/0!</v>
      </c>
      <c r="U816" s="55">
        <f>INDEX('Antigo 2020 2'!P$5:P$857,MATCH($A816,('Atual 2021 1'!$Z$5:$Z$857),0))</f>
        <v>1.1412219030523115E-3</v>
      </c>
    </row>
    <row r="817" spans="1:21">
      <c r="A817" s="16">
        <v>814</v>
      </c>
      <c r="B817" s="51">
        <f>INDEX('Atual 2021 1'!X$5:X$857,MATCH($A817,('Atual 2021 1'!$Z$5:$Z$857),0))</f>
        <v>0</v>
      </c>
      <c r="C817" s="57" t="str">
        <f>INDEX('Atual 2021 1'!A$5:A$857,MATCH($A817,('Atual 2021 1'!$Z$5:$Z$857),0))</f>
        <v>Três Corações</v>
      </c>
      <c r="D817" s="50">
        <f>INDEX('Atual 2021 1'!H$5:H$857,MATCH($A817,('Atual 2021 1'!$Z$5:$Z$857),0))</f>
        <v>800</v>
      </c>
      <c r="E817" s="54">
        <f>INDEX('Antigo 2020 2'!H$5:H$857,MATCH($A817,('Atual 2021 1'!$Z$5:$Z$857),0))</f>
        <v>650</v>
      </c>
      <c r="F817" s="50">
        <f>INDEX('Atual 2021 1'!I$5:I$857,MATCH($A817,('Atual 2021 1'!$Z$5:$Z$857),0))</f>
        <v>94</v>
      </c>
      <c r="G817" s="54">
        <f>INDEX('Antigo 2020 2'!I$5:I$857,MATCH($A817,('Atual 2021 1'!$Z$5:$Z$857),0))</f>
        <v>149</v>
      </c>
      <c r="H817" s="50">
        <f>INDEX('Atual 2021 1'!J$5:J$857,MATCH($A817,('Atual 2021 1'!$Z$5:$Z$857),0))</f>
        <v>0</v>
      </c>
      <c r="I817" s="54">
        <f>INDEX('Antigo 2020 2'!J$5:J$857,MATCH($A817,('Atual 2021 1'!$Z$5:$Z$857),0))</f>
        <v>0</v>
      </c>
      <c r="J817" s="50">
        <f>INDEX('Atual 2021 1'!K$5:K$857,MATCH($A817,('Atual 2021 1'!$Z$5:$Z$857),0))</f>
        <v>0</v>
      </c>
      <c r="K817" s="54">
        <f>INDEX('Antigo 2020 2'!K$5:K$857,MATCH($A817,('Atual 2021 1'!$Z$5:$Z$857),0))</f>
        <v>150</v>
      </c>
      <c r="L817" s="50">
        <f>INDEX('Atual 2021 1'!L$5:L$857,MATCH($A817,('Atual 2021 1'!$Z$5:$Z$857),0))</f>
        <v>0</v>
      </c>
      <c r="M817" s="54">
        <f>INDEX('Antigo 2020 2'!L$5:L$857,MATCH($A817,('Atual 2021 1'!$Z$5:$Z$857),0))</f>
        <v>100</v>
      </c>
      <c r="N817" s="50">
        <f>INDEX('Atual 2021 1'!M$5:M$857,MATCH($A817,('Atual 2021 1'!$Z$5:$Z$857),0))</f>
        <v>0</v>
      </c>
      <c r="O817" s="54">
        <f>INDEX('Antigo 2020 2'!M$5:M$857,MATCH($A817,('Atual 2021 1'!$Z$5:$Z$857),0))</f>
        <v>0</v>
      </c>
      <c r="P817" s="50">
        <f>INDEX('Atual 2021 1'!N$5:N$857,MATCH($A817,('Atual 2021 1'!$Z$5:$Z$857),0))</f>
        <v>42</v>
      </c>
      <c r="Q817" s="54">
        <f>INDEX('Antigo 2020 2'!N$5:N$857,MATCH($A817,('Atual 2021 1'!$Z$5:$Z$857),0))</f>
        <v>15</v>
      </c>
      <c r="R817" s="50" t="str">
        <f>INDEX('Atual 2021 1'!O$5:O$857,MATCH($A817,('Atual 2021 1'!$Z$5:$Z$857),0))</f>
        <v>Não</v>
      </c>
      <c r="S817" s="54" t="str">
        <f>INDEX('Antigo 2020 2'!O$5:O$857,MATCH($A817,('Atual 2021 1'!$Z$5:$Z$857),0))</f>
        <v>Não</v>
      </c>
      <c r="T817" s="53" t="e">
        <f>INDEX('Atual 2021 1'!P$5:P$857,MATCH($A817,('Atual 2021 1'!$Z$5:$Z$857),0))</f>
        <v>#DIV/0!</v>
      </c>
      <c r="U817" s="55">
        <f>INDEX('Antigo 2020 2'!P$5:P$857,MATCH($A817,('Atual 2021 1'!$Z$5:$Z$857),0))</f>
        <v>1.5726375052294442E-3</v>
      </c>
    </row>
    <row r="818" spans="1:21">
      <c r="A818" s="16">
        <v>815</v>
      </c>
      <c r="B818" s="51">
        <f>INDEX('Atual 2021 1'!X$5:X$857,MATCH($A818,('Atual 2021 1'!$Z$5:$Z$857),0))</f>
        <v>0</v>
      </c>
      <c r="C818" s="57" t="str">
        <f>INDEX('Atual 2021 1'!A$5:A$857,MATCH($A818,('Atual 2021 1'!$Z$5:$Z$857),0))</f>
        <v>Três Marias</v>
      </c>
      <c r="D818" s="50">
        <f>INDEX('Atual 2021 1'!H$5:H$857,MATCH($A818,('Atual 2021 1'!$Z$5:$Z$857),0))</f>
        <v>650</v>
      </c>
      <c r="E818" s="54">
        <f>INDEX('Antigo 2020 2'!H$5:H$857,MATCH($A818,('Atual 2021 1'!$Z$5:$Z$857),0))</f>
        <v>1200</v>
      </c>
      <c r="F818" s="50">
        <f>INDEX('Atual 2021 1'!I$5:I$857,MATCH($A818,('Atual 2021 1'!$Z$5:$Z$857),0))</f>
        <v>103</v>
      </c>
      <c r="G818" s="54">
        <f>INDEX('Antigo 2020 2'!I$5:I$857,MATCH($A818,('Atual 2021 1'!$Z$5:$Z$857),0))</f>
        <v>748</v>
      </c>
      <c r="H818" s="50">
        <f>INDEX('Atual 2021 1'!J$5:J$857,MATCH($A818,('Atual 2021 1'!$Z$5:$Z$857),0))</f>
        <v>0</v>
      </c>
      <c r="I818" s="54">
        <f>INDEX('Antigo 2020 2'!J$5:J$857,MATCH($A818,('Atual 2021 1'!$Z$5:$Z$857),0))</f>
        <v>0</v>
      </c>
      <c r="J818" s="50">
        <f>INDEX('Atual 2021 1'!K$5:K$857,MATCH($A818,('Atual 2021 1'!$Z$5:$Z$857),0))</f>
        <v>50</v>
      </c>
      <c r="K818" s="54">
        <f>INDEX('Antigo 2020 2'!K$5:K$857,MATCH($A818,('Atual 2021 1'!$Z$5:$Z$857),0))</f>
        <v>326</v>
      </c>
      <c r="L818" s="50">
        <f>INDEX('Atual 2021 1'!L$5:L$857,MATCH($A818,('Atual 2021 1'!$Z$5:$Z$857),0))</f>
        <v>0</v>
      </c>
      <c r="M818" s="54">
        <f>INDEX('Antigo 2020 2'!L$5:L$857,MATCH($A818,('Atual 2021 1'!$Z$5:$Z$857),0))</f>
        <v>155</v>
      </c>
      <c r="N818" s="50">
        <f>INDEX('Atual 2021 1'!M$5:M$857,MATCH($A818,('Atual 2021 1'!$Z$5:$Z$857),0))</f>
        <v>0</v>
      </c>
      <c r="O818" s="54">
        <f>INDEX('Antigo 2020 2'!M$5:M$857,MATCH($A818,('Atual 2021 1'!$Z$5:$Z$857),0))</f>
        <v>0</v>
      </c>
      <c r="P818" s="50">
        <f>INDEX('Atual 2021 1'!N$5:N$857,MATCH($A818,('Atual 2021 1'!$Z$5:$Z$857),0))</f>
        <v>30</v>
      </c>
      <c r="Q818" s="54">
        <f>INDEX('Antigo 2020 2'!N$5:N$857,MATCH($A818,('Atual 2021 1'!$Z$5:$Z$857),0))</f>
        <v>65</v>
      </c>
      <c r="R818" s="50" t="str">
        <f>INDEX('Atual 2021 1'!O$5:O$857,MATCH($A818,('Atual 2021 1'!$Z$5:$Z$857),0))</f>
        <v>Não</v>
      </c>
      <c r="S818" s="54" t="str">
        <f>INDEX('Antigo 2020 2'!O$5:O$857,MATCH($A818,('Atual 2021 1'!$Z$5:$Z$857),0))</f>
        <v>Sim</v>
      </c>
      <c r="T818" s="53" t="e">
        <f>INDEX('Atual 2021 1'!P$5:P$857,MATCH($A818,('Atual 2021 1'!$Z$5:$Z$857),0))</f>
        <v>#DIV/0!</v>
      </c>
      <c r="U818" s="55">
        <f>INDEX('Antigo 2020 2'!P$5:P$857,MATCH($A818,('Atual 2021 1'!$Z$5:$Z$857),0))</f>
        <v>1.7643546969481466E-3</v>
      </c>
    </row>
    <row r="819" spans="1:21">
      <c r="A819" s="16">
        <v>816</v>
      </c>
      <c r="B819" s="51">
        <f>INDEX('Atual 2021 1'!X$5:X$857,MATCH($A819,('Atual 2021 1'!$Z$5:$Z$857),0))</f>
        <v>0</v>
      </c>
      <c r="C819" s="57" t="str">
        <f>INDEX('Atual 2021 1'!A$5:A$857,MATCH($A819,('Atual 2021 1'!$Z$5:$Z$857),0))</f>
        <v>Três Pontas</v>
      </c>
      <c r="D819" s="50">
        <f>INDEX('Atual 2021 1'!H$5:H$857,MATCH($A819,('Atual 2021 1'!$Z$5:$Z$857),0))</f>
        <v>1200</v>
      </c>
      <c r="E819" s="54">
        <f>INDEX('Antigo 2020 2'!H$5:H$857,MATCH($A819,('Atual 2021 1'!$Z$5:$Z$857),0))</f>
        <v>760</v>
      </c>
      <c r="F819" s="50">
        <f>INDEX('Atual 2021 1'!I$5:I$857,MATCH($A819,('Atual 2021 1'!$Z$5:$Z$857),0))</f>
        <v>394</v>
      </c>
      <c r="G819" s="54">
        <f>INDEX('Antigo 2020 2'!I$5:I$857,MATCH($A819,('Atual 2021 1'!$Z$5:$Z$857),0))</f>
        <v>170</v>
      </c>
      <c r="H819" s="50">
        <f>INDEX('Atual 2021 1'!J$5:J$857,MATCH($A819,('Atual 2021 1'!$Z$5:$Z$857),0))</f>
        <v>0</v>
      </c>
      <c r="I819" s="54">
        <f>INDEX('Antigo 2020 2'!J$5:J$857,MATCH($A819,('Atual 2021 1'!$Z$5:$Z$857),0))</f>
        <v>0</v>
      </c>
      <c r="J819" s="50">
        <f>INDEX('Atual 2021 1'!K$5:K$857,MATCH($A819,('Atual 2021 1'!$Z$5:$Z$857),0))</f>
        <v>170</v>
      </c>
      <c r="K819" s="54">
        <f>INDEX('Antigo 2020 2'!K$5:K$857,MATCH($A819,('Atual 2021 1'!$Z$5:$Z$857),0))</f>
        <v>25</v>
      </c>
      <c r="L819" s="50">
        <f>INDEX('Atual 2021 1'!L$5:L$857,MATCH($A819,('Atual 2021 1'!$Z$5:$Z$857),0))</f>
        <v>80</v>
      </c>
      <c r="M819" s="54">
        <f>INDEX('Antigo 2020 2'!L$5:L$857,MATCH($A819,('Atual 2021 1'!$Z$5:$Z$857),0))</f>
        <v>504</v>
      </c>
      <c r="N819" s="50">
        <f>INDEX('Atual 2021 1'!M$5:M$857,MATCH($A819,('Atual 2021 1'!$Z$5:$Z$857),0))</f>
        <v>0</v>
      </c>
      <c r="O819" s="54">
        <f>INDEX('Antigo 2020 2'!M$5:M$857,MATCH($A819,('Atual 2021 1'!$Z$5:$Z$857),0))</f>
        <v>0</v>
      </c>
      <c r="P819" s="50">
        <f>INDEX('Atual 2021 1'!N$5:N$857,MATCH($A819,('Atual 2021 1'!$Z$5:$Z$857),0))</f>
        <v>65</v>
      </c>
      <c r="Q819" s="54">
        <f>INDEX('Antigo 2020 2'!N$5:N$857,MATCH($A819,('Atual 2021 1'!$Z$5:$Z$857),0))</f>
        <v>12</v>
      </c>
      <c r="R819" s="50" t="str">
        <f>INDEX('Atual 2021 1'!O$5:O$857,MATCH($A819,('Atual 2021 1'!$Z$5:$Z$857),0))</f>
        <v>Sim</v>
      </c>
      <c r="S819" s="54" t="str">
        <f>INDEX('Antigo 2020 2'!O$5:O$857,MATCH($A819,('Atual 2021 1'!$Z$5:$Z$857),0))</f>
        <v>Não</v>
      </c>
      <c r="T819" s="53" t="e">
        <f>INDEX('Atual 2021 1'!P$5:P$857,MATCH($A819,('Atual 2021 1'!$Z$5:$Z$857),0))</f>
        <v>#DIV/0!</v>
      </c>
      <c r="U819" s="55">
        <f>INDEX('Antigo 2020 2'!P$5:P$857,MATCH($A819,('Atual 2021 1'!$Z$5:$Z$857),0))</f>
        <v>1.4037504745904449E-3</v>
      </c>
    </row>
    <row r="820" spans="1:21">
      <c r="A820" s="16">
        <v>817</v>
      </c>
      <c r="B820" s="51">
        <f>INDEX('Atual 2021 1'!X$5:X$857,MATCH($A820,('Atual 2021 1'!$Z$5:$Z$857),0))</f>
        <v>0</v>
      </c>
      <c r="C820" s="57" t="str">
        <f>INDEX('Atual 2021 1'!A$5:A$857,MATCH($A820,('Atual 2021 1'!$Z$5:$Z$857),0))</f>
        <v>Tumiritinga</v>
      </c>
      <c r="D820" s="50">
        <f>INDEX('Atual 2021 1'!H$5:H$857,MATCH($A820,('Atual 2021 1'!$Z$5:$Z$857),0))</f>
        <v>760</v>
      </c>
      <c r="E820" s="54">
        <f>INDEX('Antigo 2020 2'!H$5:H$857,MATCH($A820,('Atual 2021 1'!$Z$5:$Z$857),0))</f>
        <v>260</v>
      </c>
      <c r="F820" s="50">
        <f>INDEX('Atual 2021 1'!I$5:I$857,MATCH($A820,('Atual 2021 1'!$Z$5:$Z$857),0))</f>
        <v>84</v>
      </c>
      <c r="G820" s="54">
        <f>INDEX('Antigo 2020 2'!I$5:I$857,MATCH($A820,('Atual 2021 1'!$Z$5:$Z$857),0))</f>
        <v>203</v>
      </c>
      <c r="H820" s="50">
        <f>INDEX('Atual 2021 1'!J$5:J$857,MATCH($A820,('Atual 2021 1'!$Z$5:$Z$857),0))</f>
        <v>0</v>
      </c>
      <c r="I820" s="54">
        <f>INDEX('Antigo 2020 2'!J$5:J$857,MATCH($A820,('Atual 2021 1'!$Z$5:$Z$857),0))</f>
        <v>0</v>
      </c>
      <c r="J820" s="50">
        <f>INDEX('Atual 2021 1'!K$5:K$857,MATCH($A820,('Atual 2021 1'!$Z$5:$Z$857),0))</f>
        <v>182</v>
      </c>
      <c r="K820" s="54">
        <f>INDEX('Antigo 2020 2'!K$5:K$857,MATCH($A820,('Atual 2021 1'!$Z$5:$Z$857),0))</f>
        <v>95</v>
      </c>
      <c r="L820" s="50">
        <f>INDEX('Atual 2021 1'!L$5:L$857,MATCH($A820,('Atual 2021 1'!$Z$5:$Z$857),0))</f>
        <v>0</v>
      </c>
      <c r="M820" s="54">
        <f>INDEX('Antigo 2020 2'!L$5:L$857,MATCH($A820,('Atual 2021 1'!$Z$5:$Z$857),0))</f>
        <v>0</v>
      </c>
      <c r="N820" s="50">
        <f>INDEX('Atual 2021 1'!M$5:M$857,MATCH($A820,('Atual 2021 1'!$Z$5:$Z$857),0))</f>
        <v>0</v>
      </c>
      <c r="O820" s="54">
        <f>INDEX('Antigo 2020 2'!M$5:M$857,MATCH($A820,('Atual 2021 1'!$Z$5:$Z$857),0))</f>
        <v>0</v>
      </c>
      <c r="P820" s="50">
        <f>INDEX('Atual 2021 1'!N$5:N$857,MATCH($A820,('Atual 2021 1'!$Z$5:$Z$857),0))</f>
        <v>15</v>
      </c>
      <c r="Q820" s="54">
        <f>INDEX('Antigo 2020 2'!N$5:N$857,MATCH($A820,('Atual 2021 1'!$Z$5:$Z$857),0))</f>
        <v>10</v>
      </c>
      <c r="R820" s="50" t="str">
        <f>INDEX('Atual 2021 1'!O$5:O$857,MATCH($A820,('Atual 2021 1'!$Z$5:$Z$857),0))</f>
        <v>Não</v>
      </c>
      <c r="S820" s="54" t="str">
        <f>INDEX('Antigo 2020 2'!O$5:O$857,MATCH($A820,('Atual 2021 1'!$Z$5:$Z$857),0))</f>
        <v>Sim</v>
      </c>
      <c r="T820" s="53" t="e">
        <f>INDEX('Atual 2021 1'!P$5:P$857,MATCH($A820,('Atual 2021 1'!$Z$5:$Z$857),0))</f>
        <v>#DIV/0!</v>
      </c>
      <c r="U820" s="55">
        <f>INDEX('Antigo 2020 2'!P$5:P$857,MATCH($A820,('Atual 2021 1'!$Z$5:$Z$857),0))</f>
        <v>2.2204697993326579E-3</v>
      </c>
    </row>
    <row r="821" spans="1:21">
      <c r="A821" s="16">
        <v>818</v>
      </c>
      <c r="B821" s="51">
        <f>INDEX('Atual 2021 1'!X$5:X$857,MATCH($A821,('Atual 2021 1'!$Z$5:$Z$857),0))</f>
        <v>0</v>
      </c>
      <c r="C821" s="57" t="str">
        <f>INDEX('Atual 2021 1'!A$5:A$857,MATCH($A821,('Atual 2021 1'!$Z$5:$Z$857),0))</f>
        <v>Tupaciguara</v>
      </c>
      <c r="D821" s="50">
        <f>INDEX('Atual 2021 1'!H$5:H$857,MATCH($A821,('Atual 2021 1'!$Z$5:$Z$857),0))</f>
        <v>260</v>
      </c>
      <c r="E821" s="54">
        <f>INDEX('Antigo 2020 2'!H$5:H$857,MATCH($A821,('Atual 2021 1'!$Z$5:$Z$857),0))</f>
        <v>1793</v>
      </c>
      <c r="F821" s="50">
        <f>INDEX('Atual 2021 1'!I$5:I$857,MATCH($A821,('Atual 2021 1'!$Z$5:$Z$857),0))</f>
        <v>115</v>
      </c>
      <c r="G821" s="54">
        <f>INDEX('Antigo 2020 2'!I$5:I$857,MATCH($A821,('Atual 2021 1'!$Z$5:$Z$857),0))</f>
        <v>560</v>
      </c>
      <c r="H821" s="50">
        <f>INDEX('Atual 2021 1'!J$5:J$857,MATCH($A821,('Atual 2021 1'!$Z$5:$Z$857),0))</f>
        <v>0</v>
      </c>
      <c r="I821" s="54">
        <f>INDEX('Antigo 2020 2'!J$5:J$857,MATCH($A821,('Atual 2021 1'!$Z$5:$Z$857),0))</f>
        <v>0</v>
      </c>
      <c r="J821" s="50">
        <f>INDEX('Atual 2021 1'!K$5:K$857,MATCH($A821,('Atual 2021 1'!$Z$5:$Z$857),0))</f>
        <v>35</v>
      </c>
      <c r="K821" s="54">
        <f>INDEX('Antigo 2020 2'!K$5:K$857,MATCH($A821,('Atual 2021 1'!$Z$5:$Z$857),0))</f>
        <v>250</v>
      </c>
      <c r="L821" s="50">
        <f>INDEX('Atual 2021 1'!L$5:L$857,MATCH($A821,('Atual 2021 1'!$Z$5:$Z$857),0))</f>
        <v>0</v>
      </c>
      <c r="M821" s="54">
        <f>INDEX('Antigo 2020 2'!L$5:L$857,MATCH($A821,('Atual 2021 1'!$Z$5:$Z$857),0))</f>
        <v>100</v>
      </c>
      <c r="N821" s="50">
        <f>INDEX('Atual 2021 1'!M$5:M$857,MATCH($A821,('Atual 2021 1'!$Z$5:$Z$857),0))</f>
        <v>0</v>
      </c>
      <c r="O821" s="54">
        <f>INDEX('Antigo 2020 2'!M$5:M$857,MATCH($A821,('Atual 2021 1'!$Z$5:$Z$857),0))</f>
        <v>0</v>
      </c>
      <c r="P821" s="50">
        <f>INDEX('Atual 2021 1'!N$5:N$857,MATCH($A821,('Atual 2021 1'!$Z$5:$Z$857),0))</f>
        <v>4</v>
      </c>
      <c r="Q821" s="54">
        <f>INDEX('Antigo 2020 2'!N$5:N$857,MATCH($A821,('Atual 2021 1'!$Z$5:$Z$857),0))</f>
        <v>250</v>
      </c>
      <c r="R821" s="50" t="str">
        <f>INDEX('Atual 2021 1'!O$5:O$857,MATCH($A821,('Atual 2021 1'!$Z$5:$Z$857),0))</f>
        <v>Sim</v>
      </c>
      <c r="S821" s="54" t="str">
        <f>INDEX('Antigo 2020 2'!O$5:O$857,MATCH($A821,('Atual 2021 1'!$Z$5:$Z$857),0))</f>
        <v>Sim</v>
      </c>
      <c r="T821" s="53" t="e">
        <f>INDEX('Atual 2021 1'!P$5:P$857,MATCH($A821,('Atual 2021 1'!$Z$5:$Z$857),0))</f>
        <v>#DIV/0!</v>
      </c>
      <c r="U821" s="55">
        <f>INDEX('Antigo 2020 2'!P$5:P$857,MATCH($A821,('Atual 2021 1'!$Z$5:$Z$857),0))</f>
        <v>1.59840262641827E-3</v>
      </c>
    </row>
    <row r="822" spans="1:21">
      <c r="A822" s="16">
        <v>819</v>
      </c>
      <c r="B822" s="51">
        <f>INDEX('Atual 2021 1'!X$5:X$857,MATCH($A822,('Atual 2021 1'!$Z$5:$Z$857),0))</f>
        <v>0</v>
      </c>
      <c r="C822" s="57" t="str">
        <f>INDEX('Atual 2021 1'!A$5:A$857,MATCH($A822,('Atual 2021 1'!$Z$5:$Z$857),0))</f>
        <v>Turmalina</v>
      </c>
      <c r="D822" s="50">
        <f>INDEX('Atual 2021 1'!H$5:H$857,MATCH($A822,('Atual 2021 1'!$Z$5:$Z$857),0))</f>
        <v>1793</v>
      </c>
      <c r="E822" s="54">
        <f>INDEX('Antigo 2020 2'!H$5:H$857,MATCH($A822,('Atual 2021 1'!$Z$5:$Z$857),0))</f>
        <v>710</v>
      </c>
      <c r="F822" s="50">
        <f>INDEX('Atual 2021 1'!I$5:I$857,MATCH($A822,('Atual 2021 1'!$Z$5:$Z$857),0))</f>
        <v>156</v>
      </c>
      <c r="G822" s="54">
        <f>INDEX('Antigo 2020 2'!I$5:I$857,MATCH($A822,('Atual 2021 1'!$Z$5:$Z$857),0))</f>
        <v>246</v>
      </c>
      <c r="H822" s="50">
        <f>INDEX('Atual 2021 1'!J$5:J$857,MATCH($A822,('Atual 2021 1'!$Z$5:$Z$857),0))</f>
        <v>0</v>
      </c>
      <c r="I822" s="54">
        <f>INDEX('Antigo 2020 2'!J$5:J$857,MATCH($A822,('Atual 2021 1'!$Z$5:$Z$857),0))</f>
        <v>0</v>
      </c>
      <c r="J822" s="50">
        <f>INDEX('Atual 2021 1'!K$5:K$857,MATCH($A822,('Atual 2021 1'!$Z$5:$Z$857),0))</f>
        <v>270</v>
      </c>
      <c r="K822" s="54">
        <f>INDEX('Antigo 2020 2'!K$5:K$857,MATCH($A822,('Atual 2021 1'!$Z$5:$Z$857),0))</f>
        <v>0</v>
      </c>
      <c r="L822" s="50">
        <f>INDEX('Atual 2021 1'!L$5:L$857,MATCH($A822,('Atual 2021 1'!$Z$5:$Z$857),0))</f>
        <v>250</v>
      </c>
      <c r="M822" s="54">
        <f>INDEX('Antigo 2020 2'!L$5:L$857,MATCH($A822,('Atual 2021 1'!$Z$5:$Z$857),0))</f>
        <v>0</v>
      </c>
      <c r="N822" s="50">
        <f>INDEX('Atual 2021 1'!M$5:M$857,MATCH($A822,('Atual 2021 1'!$Z$5:$Z$857),0))</f>
        <v>0</v>
      </c>
      <c r="O822" s="54">
        <f>INDEX('Antigo 2020 2'!M$5:M$857,MATCH($A822,('Atual 2021 1'!$Z$5:$Z$857),0))</f>
        <v>0</v>
      </c>
      <c r="P822" s="50">
        <f>INDEX('Atual 2021 1'!N$5:N$857,MATCH($A822,('Atual 2021 1'!$Z$5:$Z$857),0))</f>
        <v>160</v>
      </c>
      <c r="Q822" s="54">
        <f>INDEX('Antigo 2020 2'!N$5:N$857,MATCH($A822,('Atual 2021 1'!$Z$5:$Z$857),0))</f>
        <v>0</v>
      </c>
      <c r="R822" s="50" t="str">
        <f>INDEX('Atual 2021 1'!O$5:O$857,MATCH($A822,('Atual 2021 1'!$Z$5:$Z$857),0))</f>
        <v>Sim</v>
      </c>
      <c r="S822" s="54" t="str">
        <f>INDEX('Antigo 2020 2'!O$5:O$857,MATCH($A822,('Atual 2021 1'!$Z$5:$Z$857),0))</f>
        <v>Não</v>
      </c>
      <c r="T822" s="53" t="e">
        <f>INDEX('Atual 2021 1'!P$5:P$857,MATCH($A822,('Atual 2021 1'!$Z$5:$Z$857),0))</f>
        <v>#DIV/0!</v>
      </c>
      <c r="U822" s="55">
        <f>INDEX('Antigo 2020 2'!P$5:P$857,MATCH($A822,('Atual 2021 1'!$Z$5:$Z$857),0))</f>
        <v>4.529987636137635E-4</v>
      </c>
    </row>
    <row r="823" spans="1:21">
      <c r="A823" s="16">
        <v>820</v>
      </c>
      <c r="B823" s="51">
        <f>INDEX('Atual 2021 1'!X$5:X$857,MATCH($A823,('Atual 2021 1'!$Z$5:$Z$857),0))</f>
        <v>0</v>
      </c>
      <c r="C823" s="50" t="str">
        <f>INDEX('Atual 2021 1'!A$5:A$857,MATCH($A823,('Atual 2021 1'!$Z$5:$Z$857),0))</f>
        <v>Turvolândia</v>
      </c>
      <c r="D823" s="50">
        <f>INDEX('Atual 2021 1'!H$5:H$857,MATCH($A823,('Atual 2021 1'!$Z$5:$Z$857),0))</f>
        <v>710</v>
      </c>
      <c r="E823" s="54">
        <f>INDEX('Antigo 2020 2'!H$5:H$857,MATCH($A823,('Atual 2021 1'!$Z$5:$Z$857),0))</f>
        <v>910</v>
      </c>
      <c r="F823" s="50">
        <f>INDEX('Atual 2021 1'!I$5:I$857,MATCH($A823,('Atual 2021 1'!$Z$5:$Z$857),0))</f>
        <v>145</v>
      </c>
      <c r="G823" s="54">
        <f>INDEX('Antigo 2020 2'!I$5:I$857,MATCH($A823,('Atual 2021 1'!$Z$5:$Z$857),0))</f>
        <v>287</v>
      </c>
      <c r="H823" s="50">
        <f>INDEX('Atual 2021 1'!J$5:J$857,MATCH($A823,('Atual 2021 1'!$Z$5:$Z$857),0))</f>
        <v>0</v>
      </c>
      <c r="I823" s="54">
        <f>INDEX('Antigo 2020 2'!J$5:J$857,MATCH($A823,('Atual 2021 1'!$Z$5:$Z$857),0))</f>
        <v>0</v>
      </c>
      <c r="J823" s="50">
        <f>INDEX('Atual 2021 1'!K$5:K$857,MATCH($A823,('Atual 2021 1'!$Z$5:$Z$857),0))</f>
        <v>40</v>
      </c>
      <c r="K823" s="54">
        <f>INDEX('Antigo 2020 2'!K$5:K$857,MATCH($A823,('Atual 2021 1'!$Z$5:$Z$857),0))</f>
        <v>145</v>
      </c>
      <c r="L823" s="50">
        <f>INDEX('Atual 2021 1'!L$5:L$857,MATCH($A823,('Atual 2021 1'!$Z$5:$Z$857),0))</f>
        <v>0</v>
      </c>
      <c r="M823" s="54">
        <f>INDEX('Antigo 2020 2'!L$5:L$857,MATCH($A823,('Atual 2021 1'!$Z$5:$Z$857),0))</f>
        <v>0</v>
      </c>
      <c r="N823" s="50">
        <f>INDEX('Atual 2021 1'!M$5:M$857,MATCH($A823,('Atual 2021 1'!$Z$5:$Z$857),0))</f>
        <v>0</v>
      </c>
      <c r="O823" s="54">
        <f>INDEX('Antigo 2020 2'!M$5:M$857,MATCH($A823,('Atual 2021 1'!$Z$5:$Z$857),0))</f>
        <v>0</v>
      </c>
      <c r="P823" s="50">
        <f>INDEX('Atual 2021 1'!N$5:N$857,MATCH($A823,('Atual 2021 1'!$Z$5:$Z$857),0))</f>
        <v>3</v>
      </c>
      <c r="Q823" s="54">
        <f>INDEX('Antigo 2020 2'!N$5:N$857,MATCH($A823,('Atual 2021 1'!$Z$5:$Z$857),0))</f>
        <v>93</v>
      </c>
      <c r="R823" s="50" t="str">
        <f>INDEX('Atual 2021 1'!O$5:O$857,MATCH($A823,('Atual 2021 1'!$Z$5:$Z$857),0))</f>
        <v>Não</v>
      </c>
      <c r="S823" s="54" t="str">
        <f>INDEX('Antigo 2020 2'!O$5:O$857,MATCH($A823,('Atual 2021 1'!$Z$5:$Z$857),0))</f>
        <v>Sim</v>
      </c>
      <c r="T823" s="53" t="e">
        <f>INDEX('Atual 2021 1'!P$5:P$857,MATCH($A823,('Atual 2021 1'!$Z$5:$Z$857),0))</f>
        <v>#DIV/0!</v>
      </c>
      <c r="U823" s="55">
        <f>INDEX('Antigo 2020 2'!P$5:P$857,MATCH($A823,('Atual 2021 1'!$Z$5:$Z$857),0))</f>
        <v>8.1170229250872956E-4</v>
      </c>
    </row>
    <row r="824" spans="1:21">
      <c r="A824" s="16">
        <v>821</v>
      </c>
      <c r="B824" s="51">
        <f>INDEX('Atual 2021 1'!X$5:X$857,MATCH($A824,('Atual 2021 1'!$Z$5:$Z$857),0))</f>
        <v>0</v>
      </c>
      <c r="C824" s="50" t="str">
        <f>INDEX('Atual 2021 1'!A$5:A$857,MATCH($A824,('Atual 2021 1'!$Z$5:$Z$857),0))</f>
        <v>Ubá</v>
      </c>
      <c r="D824" s="50">
        <f>INDEX('Atual 2021 1'!H$5:H$857,MATCH($A824,('Atual 2021 1'!$Z$5:$Z$857),0))</f>
        <v>910</v>
      </c>
      <c r="E824" s="54">
        <f>INDEX('Antigo 2020 2'!H$5:H$857,MATCH($A824,('Atual 2021 1'!$Z$5:$Z$857),0))</f>
        <v>2984</v>
      </c>
      <c r="F824" s="50">
        <f>INDEX('Atual 2021 1'!I$5:I$857,MATCH($A824,('Atual 2021 1'!$Z$5:$Z$857),0))</f>
        <v>107</v>
      </c>
      <c r="G824" s="54">
        <f>INDEX('Antigo 2020 2'!I$5:I$857,MATCH($A824,('Atual 2021 1'!$Z$5:$Z$857),0))</f>
        <v>1235</v>
      </c>
      <c r="H824" s="50">
        <f>INDEX('Atual 2021 1'!J$5:J$857,MATCH($A824,('Atual 2021 1'!$Z$5:$Z$857),0))</f>
        <v>0</v>
      </c>
      <c r="I824" s="54">
        <f>INDEX('Antigo 2020 2'!J$5:J$857,MATCH($A824,('Atual 2021 1'!$Z$5:$Z$857),0))</f>
        <v>0</v>
      </c>
      <c r="J824" s="50">
        <f>INDEX('Atual 2021 1'!K$5:K$857,MATCH($A824,('Atual 2021 1'!$Z$5:$Z$857),0))</f>
        <v>46</v>
      </c>
      <c r="K824" s="54">
        <f>INDEX('Antigo 2020 2'!K$5:K$857,MATCH($A824,('Atual 2021 1'!$Z$5:$Z$857),0))</f>
        <v>384</v>
      </c>
      <c r="L824" s="50">
        <f>INDEX('Atual 2021 1'!L$5:L$857,MATCH($A824,('Atual 2021 1'!$Z$5:$Z$857),0))</f>
        <v>0</v>
      </c>
      <c r="M824" s="54">
        <f>INDEX('Antigo 2020 2'!L$5:L$857,MATCH($A824,('Atual 2021 1'!$Z$5:$Z$857),0))</f>
        <v>0</v>
      </c>
      <c r="N824" s="50">
        <f>INDEX('Atual 2021 1'!M$5:M$857,MATCH($A824,('Atual 2021 1'!$Z$5:$Z$857),0))</f>
        <v>0</v>
      </c>
      <c r="O824" s="54">
        <f>INDEX('Antigo 2020 2'!M$5:M$857,MATCH($A824,('Atual 2021 1'!$Z$5:$Z$857),0))</f>
        <v>0</v>
      </c>
      <c r="P824" s="50">
        <f>INDEX('Atual 2021 1'!N$5:N$857,MATCH($A824,('Atual 2021 1'!$Z$5:$Z$857),0))</f>
        <v>128</v>
      </c>
      <c r="Q824" s="54">
        <f>INDEX('Antigo 2020 2'!N$5:N$857,MATCH($A824,('Atual 2021 1'!$Z$5:$Z$857),0))</f>
        <v>192</v>
      </c>
      <c r="R824" s="50" t="str">
        <f>INDEX('Atual 2021 1'!O$5:O$857,MATCH($A824,('Atual 2021 1'!$Z$5:$Z$857),0))</f>
        <v>Sim</v>
      </c>
      <c r="S824" s="54" t="str">
        <f>INDEX('Antigo 2020 2'!O$5:O$857,MATCH($A824,('Atual 2021 1'!$Z$5:$Z$857),0))</f>
        <v>Sim</v>
      </c>
      <c r="T824" s="53" t="e">
        <f>INDEX('Atual 2021 1'!P$5:P$857,MATCH($A824,('Atual 2021 1'!$Z$5:$Z$857),0))</f>
        <v>#DIV/0!</v>
      </c>
      <c r="U824" s="55">
        <f>INDEX('Antigo 2020 2'!P$5:P$857,MATCH($A824,('Atual 2021 1'!$Z$5:$Z$857),0))</f>
        <v>2.6280111174440558E-3</v>
      </c>
    </row>
    <row r="825" spans="1:21">
      <c r="A825" s="16">
        <v>822</v>
      </c>
      <c r="B825" s="51">
        <f>INDEX('Atual 2021 1'!X$5:X$857,MATCH($A825,('Atual 2021 1'!$Z$5:$Z$857),0))</f>
        <v>0</v>
      </c>
      <c r="C825" s="50" t="str">
        <f>INDEX('Atual 2021 1'!A$5:A$857,MATCH($A825,('Atual 2021 1'!$Z$5:$Z$857),0))</f>
        <v>Ubaí</v>
      </c>
      <c r="D825" s="50">
        <f>INDEX('Atual 2021 1'!H$5:H$857,MATCH($A825,('Atual 2021 1'!$Z$5:$Z$857),0))</f>
        <v>2984</v>
      </c>
      <c r="E825" s="54">
        <f>INDEX('Antigo 2020 2'!H$5:H$857,MATCH($A825,('Atual 2021 1'!$Z$5:$Z$857),0))</f>
        <v>968</v>
      </c>
      <c r="F825" s="50">
        <f>INDEX('Atual 2021 1'!I$5:I$857,MATCH($A825,('Atual 2021 1'!$Z$5:$Z$857),0))</f>
        <v>517</v>
      </c>
      <c r="G825" s="54">
        <f>INDEX('Antigo 2020 2'!I$5:I$857,MATCH($A825,('Atual 2021 1'!$Z$5:$Z$857),0))</f>
        <v>278</v>
      </c>
      <c r="H825" s="50">
        <f>INDEX('Atual 2021 1'!J$5:J$857,MATCH($A825,('Atual 2021 1'!$Z$5:$Z$857),0))</f>
        <v>0</v>
      </c>
      <c r="I825" s="54">
        <f>INDEX('Antigo 2020 2'!J$5:J$857,MATCH($A825,('Atual 2021 1'!$Z$5:$Z$857),0))</f>
        <v>0</v>
      </c>
      <c r="J825" s="50">
        <f>INDEX('Atual 2021 1'!K$5:K$857,MATCH($A825,('Atual 2021 1'!$Z$5:$Z$857),0))</f>
        <v>280</v>
      </c>
      <c r="K825" s="54">
        <f>INDEX('Antigo 2020 2'!K$5:K$857,MATCH($A825,('Atual 2021 1'!$Z$5:$Z$857),0))</f>
        <v>360</v>
      </c>
      <c r="L825" s="50">
        <f>INDEX('Atual 2021 1'!L$5:L$857,MATCH($A825,('Atual 2021 1'!$Z$5:$Z$857),0))</f>
        <v>0</v>
      </c>
      <c r="M825" s="54">
        <f>INDEX('Antigo 2020 2'!L$5:L$857,MATCH($A825,('Atual 2021 1'!$Z$5:$Z$857),0))</f>
        <v>0</v>
      </c>
      <c r="N825" s="50">
        <f>INDEX('Atual 2021 1'!M$5:M$857,MATCH($A825,('Atual 2021 1'!$Z$5:$Z$857),0))</f>
        <v>0</v>
      </c>
      <c r="O825" s="54">
        <f>INDEX('Antigo 2020 2'!M$5:M$857,MATCH($A825,('Atual 2021 1'!$Z$5:$Z$857),0))</f>
        <v>0</v>
      </c>
      <c r="P825" s="50">
        <f>INDEX('Atual 2021 1'!N$5:N$857,MATCH($A825,('Atual 2021 1'!$Z$5:$Z$857),0))</f>
        <v>130</v>
      </c>
      <c r="Q825" s="54">
        <f>INDEX('Antigo 2020 2'!N$5:N$857,MATCH($A825,('Atual 2021 1'!$Z$5:$Z$857),0))</f>
        <v>160</v>
      </c>
      <c r="R825" s="50" t="str">
        <f>INDEX('Atual 2021 1'!O$5:O$857,MATCH($A825,('Atual 2021 1'!$Z$5:$Z$857),0))</f>
        <v>Sim</v>
      </c>
      <c r="S825" s="54" t="str">
        <f>INDEX('Antigo 2020 2'!O$5:O$857,MATCH($A825,('Atual 2021 1'!$Z$5:$Z$857),0))</f>
        <v>Não</v>
      </c>
      <c r="T825" s="53" t="e">
        <f>INDEX('Atual 2021 1'!P$5:P$857,MATCH($A825,('Atual 2021 1'!$Z$5:$Z$857),0))</f>
        <v>#DIV/0!</v>
      </c>
      <c r="U825" s="55">
        <f>INDEX('Antigo 2020 2'!P$5:P$857,MATCH($A825,('Atual 2021 1'!$Z$5:$Z$857),0))</f>
        <v>9.423198313568802E-4</v>
      </c>
    </row>
    <row r="826" spans="1:21">
      <c r="A826" s="16">
        <v>823</v>
      </c>
      <c r="B826" s="51">
        <f>INDEX('Atual 2021 1'!X$5:X$857,MATCH($A826,('Atual 2021 1'!$Z$5:$Z$857),0))</f>
        <v>0</v>
      </c>
      <c r="C826" s="50" t="str">
        <f>INDEX('Atual 2021 1'!A$5:A$857,MATCH($A826,('Atual 2021 1'!$Z$5:$Z$857),0))</f>
        <v>Ubaporanga</v>
      </c>
      <c r="D826" s="50">
        <f>INDEX('Atual 2021 1'!H$5:H$857,MATCH($A826,('Atual 2021 1'!$Z$5:$Z$857),0))</f>
        <v>968</v>
      </c>
      <c r="E826" s="54">
        <f>INDEX('Antigo 2020 2'!H$5:H$857,MATCH($A826,('Atual 2021 1'!$Z$5:$Z$857),0))</f>
        <v>1954</v>
      </c>
      <c r="F826" s="50">
        <f>INDEX('Atual 2021 1'!I$5:I$857,MATCH($A826,('Atual 2021 1'!$Z$5:$Z$857),0))</f>
        <v>116</v>
      </c>
      <c r="G826" s="54">
        <f>INDEX('Antigo 2020 2'!I$5:I$857,MATCH($A826,('Atual 2021 1'!$Z$5:$Z$857),0))</f>
        <v>300</v>
      </c>
      <c r="H826" s="50">
        <f>INDEX('Atual 2021 1'!J$5:J$857,MATCH($A826,('Atual 2021 1'!$Z$5:$Z$857),0))</f>
        <v>0</v>
      </c>
      <c r="I826" s="54">
        <f>INDEX('Antigo 2020 2'!J$5:J$857,MATCH($A826,('Atual 2021 1'!$Z$5:$Z$857),0))</f>
        <v>0</v>
      </c>
      <c r="J826" s="50">
        <f>INDEX('Atual 2021 1'!K$5:K$857,MATCH($A826,('Atual 2021 1'!$Z$5:$Z$857),0))</f>
        <v>370</v>
      </c>
      <c r="K826" s="54">
        <f>INDEX('Antigo 2020 2'!K$5:K$857,MATCH($A826,('Atual 2021 1'!$Z$5:$Z$857),0))</f>
        <v>115</v>
      </c>
      <c r="L826" s="50">
        <f>INDEX('Atual 2021 1'!L$5:L$857,MATCH($A826,('Atual 2021 1'!$Z$5:$Z$857),0))</f>
        <v>0</v>
      </c>
      <c r="M826" s="54">
        <f>INDEX('Antigo 2020 2'!L$5:L$857,MATCH($A826,('Atual 2021 1'!$Z$5:$Z$857),0))</f>
        <v>0</v>
      </c>
      <c r="N826" s="50">
        <f>INDEX('Atual 2021 1'!M$5:M$857,MATCH($A826,('Atual 2021 1'!$Z$5:$Z$857),0))</f>
        <v>0</v>
      </c>
      <c r="O826" s="54">
        <f>INDEX('Antigo 2020 2'!M$5:M$857,MATCH($A826,('Atual 2021 1'!$Z$5:$Z$857),0))</f>
        <v>0</v>
      </c>
      <c r="P826" s="50">
        <f>INDEX('Atual 2021 1'!N$5:N$857,MATCH($A826,('Atual 2021 1'!$Z$5:$Z$857),0))</f>
        <v>250</v>
      </c>
      <c r="Q826" s="54">
        <f>INDEX('Antigo 2020 2'!N$5:N$857,MATCH($A826,('Atual 2021 1'!$Z$5:$Z$857),0))</f>
        <v>90</v>
      </c>
      <c r="R826" s="50" t="str">
        <f>INDEX('Atual 2021 1'!O$5:O$857,MATCH($A826,('Atual 2021 1'!$Z$5:$Z$857),0))</f>
        <v>Não</v>
      </c>
      <c r="S826" s="54" t="str">
        <f>INDEX('Antigo 2020 2'!O$5:O$857,MATCH($A826,('Atual 2021 1'!$Z$5:$Z$857),0))</f>
        <v>Sim</v>
      </c>
      <c r="T826" s="53" t="e">
        <f>INDEX('Atual 2021 1'!P$5:P$857,MATCH($A826,('Atual 2021 1'!$Z$5:$Z$857),0))</f>
        <v>#DIV/0!</v>
      </c>
      <c r="U826" s="55">
        <f>INDEX('Antigo 2020 2'!P$5:P$857,MATCH($A826,('Atual 2021 1'!$Z$5:$Z$857),0))</f>
        <v>6.8060956492364951E-3</v>
      </c>
    </row>
    <row r="827" spans="1:21">
      <c r="A827" s="16">
        <v>824</v>
      </c>
      <c r="B827" s="51">
        <f>INDEX('Atual 2021 1'!X$5:X$857,MATCH($A827,('Atual 2021 1'!$Z$5:$Z$857),0))</f>
        <v>0</v>
      </c>
      <c r="C827" s="50" t="str">
        <f>INDEX('Atual 2021 1'!A$5:A$857,MATCH($A827,('Atual 2021 1'!$Z$5:$Z$857),0))</f>
        <v>Uberaba</v>
      </c>
      <c r="D827" s="50">
        <f>INDEX('Atual 2021 1'!H$5:H$857,MATCH($A827,('Atual 2021 1'!$Z$5:$Z$857),0))</f>
        <v>1954</v>
      </c>
      <c r="E827" s="54">
        <f>INDEX('Antigo 2020 2'!H$5:H$857,MATCH($A827,('Atual 2021 1'!$Z$5:$Z$857),0))</f>
        <v>2020</v>
      </c>
      <c r="F827" s="50">
        <f>INDEX('Atual 2021 1'!I$5:I$857,MATCH($A827,('Atual 2021 1'!$Z$5:$Z$857),0))</f>
        <v>130</v>
      </c>
      <c r="G827" s="54">
        <f>INDEX('Antigo 2020 2'!I$5:I$857,MATCH($A827,('Atual 2021 1'!$Z$5:$Z$857),0))</f>
        <v>607</v>
      </c>
      <c r="H827" s="50">
        <f>INDEX('Atual 2021 1'!J$5:J$857,MATCH($A827,('Atual 2021 1'!$Z$5:$Z$857),0))</f>
        <v>0</v>
      </c>
      <c r="I827" s="54">
        <f>INDEX('Antigo 2020 2'!J$5:J$857,MATCH($A827,('Atual 2021 1'!$Z$5:$Z$857),0))</f>
        <v>0</v>
      </c>
      <c r="J827" s="50">
        <f>INDEX('Atual 2021 1'!K$5:K$857,MATCH($A827,('Atual 2021 1'!$Z$5:$Z$857),0))</f>
        <v>101</v>
      </c>
      <c r="K827" s="54">
        <f>INDEX('Antigo 2020 2'!K$5:K$857,MATCH($A827,('Atual 2021 1'!$Z$5:$Z$857),0))</f>
        <v>137</v>
      </c>
      <c r="L827" s="50">
        <f>INDEX('Atual 2021 1'!L$5:L$857,MATCH($A827,('Atual 2021 1'!$Z$5:$Z$857),0))</f>
        <v>0</v>
      </c>
      <c r="M827" s="54">
        <f>INDEX('Antigo 2020 2'!L$5:L$857,MATCH($A827,('Atual 2021 1'!$Z$5:$Z$857),0))</f>
        <v>37</v>
      </c>
      <c r="N827" s="50">
        <f>INDEX('Atual 2021 1'!M$5:M$857,MATCH($A827,('Atual 2021 1'!$Z$5:$Z$857),0))</f>
        <v>0</v>
      </c>
      <c r="O827" s="54">
        <f>INDEX('Antigo 2020 2'!M$5:M$857,MATCH($A827,('Atual 2021 1'!$Z$5:$Z$857),0))</f>
        <v>20</v>
      </c>
      <c r="P827" s="50">
        <f>INDEX('Atual 2021 1'!N$5:N$857,MATCH($A827,('Atual 2021 1'!$Z$5:$Z$857),0))</f>
        <v>65</v>
      </c>
      <c r="Q827" s="54">
        <f>INDEX('Antigo 2020 2'!N$5:N$857,MATCH($A827,('Atual 2021 1'!$Z$5:$Z$857),0))</f>
        <v>420</v>
      </c>
      <c r="R827" s="50" t="str">
        <f>INDEX('Atual 2021 1'!O$5:O$857,MATCH($A827,('Atual 2021 1'!$Z$5:$Z$857),0))</f>
        <v>Sim</v>
      </c>
      <c r="S827" s="54" t="str">
        <f>INDEX('Antigo 2020 2'!O$5:O$857,MATCH($A827,('Atual 2021 1'!$Z$5:$Z$857),0))</f>
        <v>Sim</v>
      </c>
      <c r="T827" s="53" t="e">
        <f>INDEX('Atual 2021 1'!P$5:P$857,MATCH($A827,('Atual 2021 1'!$Z$5:$Z$857),0))</f>
        <v>#DIV/0!</v>
      </c>
      <c r="U827" s="55">
        <f>INDEX('Antigo 2020 2'!P$5:P$857,MATCH($A827,('Atual 2021 1'!$Z$5:$Z$857),0))</f>
        <v>4.8162064680892279E-3</v>
      </c>
    </row>
    <row r="828" spans="1:21">
      <c r="A828" s="16">
        <v>825</v>
      </c>
      <c r="B828" s="51">
        <f>INDEX('Atual 2021 1'!X$5:X$857,MATCH($A828,('Atual 2021 1'!$Z$5:$Z$857),0))</f>
        <v>0</v>
      </c>
      <c r="C828" s="50" t="str">
        <f>INDEX('Atual 2021 1'!A$5:A$857,MATCH($A828,('Atual 2021 1'!$Z$5:$Z$857),0))</f>
        <v>Uberlândia</v>
      </c>
      <c r="D828" s="50">
        <f>INDEX('Atual 2021 1'!H$5:H$857,MATCH($A828,('Atual 2021 1'!$Z$5:$Z$857),0))</f>
        <v>2020</v>
      </c>
      <c r="E828" s="54">
        <f>INDEX('Antigo 2020 2'!H$5:H$857,MATCH($A828,('Atual 2021 1'!$Z$5:$Z$857),0))</f>
        <v>250</v>
      </c>
      <c r="F828" s="50">
        <f>INDEX('Atual 2021 1'!I$5:I$857,MATCH($A828,('Atual 2021 1'!$Z$5:$Z$857),0))</f>
        <v>373</v>
      </c>
      <c r="G828" s="54">
        <f>INDEX('Antigo 2020 2'!I$5:I$857,MATCH($A828,('Atual 2021 1'!$Z$5:$Z$857),0))</f>
        <v>50</v>
      </c>
      <c r="H828" s="50">
        <f>INDEX('Atual 2021 1'!J$5:J$857,MATCH($A828,('Atual 2021 1'!$Z$5:$Z$857),0))</f>
        <v>0</v>
      </c>
      <c r="I828" s="54">
        <f>INDEX('Antigo 2020 2'!J$5:J$857,MATCH($A828,('Atual 2021 1'!$Z$5:$Z$857),0))</f>
        <v>0</v>
      </c>
      <c r="J828" s="50">
        <f>INDEX('Atual 2021 1'!K$5:K$857,MATCH($A828,('Atual 2021 1'!$Z$5:$Z$857),0))</f>
        <v>95</v>
      </c>
      <c r="K828" s="54">
        <f>INDEX('Antigo 2020 2'!K$5:K$857,MATCH($A828,('Atual 2021 1'!$Z$5:$Z$857),0))</f>
        <v>20</v>
      </c>
      <c r="L828" s="50">
        <f>INDEX('Atual 2021 1'!L$5:L$857,MATCH($A828,('Atual 2021 1'!$Z$5:$Z$857),0))</f>
        <v>0</v>
      </c>
      <c r="M828" s="54">
        <f>INDEX('Antigo 2020 2'!L$5:L$857,MATCH($A828,('Atual 2021 1'!$Z$5:$Z$857),0))</f>
        <v>0</v>
      </c>
      <c r="N828" s="50">
        <f>INDEX('Atual 2021 1'!M$5:M$857,MATCH($A828,('Atual 2021 1'!$Z$5:$Z$857),0))</f>
        <v>0</v>
      </c>
      <c r="O828" s="54">
        <f>INDEX('Antigo 2020 2'!M$5:M$857,MATCH($A828,('Atual 2021 1'!$Z$5:$Z$857),0))</f>
        <v>0</v>
      </c>
      <c r="P828" s="50">
        <f>INDEX('Atual 2021 1'!N$5:N$857,MATCH($A828,('Atual 2021 1'!$Z$5:$Z$857),0))</f>
        <v>150</v>
      </c>
      <c r="Q828" s="54">
        <f>INDEX('Antigo 2020 2'!N$5:N$857,MATCH($A828,('Atual 2021 1'!$Z$5:$Z$857),0))</f>
        <v>9</v>
      </c>
      <c r="R828" s="50" t="str">
        <f>INDEX('Atual 2021 1'!O$5:O$857,MATCH($A828,('Atual 2021 1'!$Z$5:$Z$857),0))</f>
        <v>Sim</v>
      </c>
      <c r="S828" s="54" t="str">
        <f>INDEX('Antigo 2020 2'!O$5:O$857,MATCH($A828,('Atual 2021 1'!$Z$5:$Z$857),0))</f>
        <v>Sim</v>
      </c>
      <c r="T828" s="53" t="e">
        <f>INDEX('Atual 2021 1'!P$5:P$857,MATCH($A828,('Atual 2021 1'!$Z$5:$Z$857),0))</f>
        <v>#DIV/0!</v>
      </c>
      <c r="U828" s="55">
        <f>INDEX('Antigo 2020 2'!P$5:P$857,MATCH($A828,('Atual 2021 1'!$Z$5:$Z$857),0))</f>
        <v>5.6596203229414721E-4</v>
      </c>
    </row>
    <row r="829" spans="1:21">
      <c r="A829" s="16">
        <v>826</v>
      </c>
      <c r="B829" s="51">
        <f>INDEX('Atual 2021 1'!X$5:X$857,MATCH($A829,('Atual 2021 1'!$Z$5:$Z$857),0))</f>
        <v>0</v>
      </c>
      <c r="C829" s="50" t="str">
        <f>INDEX('Atual 2021 1'!A$5:A$857,MATCH($A829,('Atual 2021 1'!$Z$5:$Z$857),0))</f>
        <v>Umburatiba</v>
      </c>
      <c r="D829" s="50">
        <f>INDEX('Atual 2021 1'!H$5:H$857,MATCH($A829,('Atual 2021 1'!$Z$5:$Z$857),0))</f>
        <v>250</v>
      </c>
      <c r="E829" s="54">
        <f>INDEX('Antigo 2020 2'!H$5:H$857,MATCH($A829,('Atual 2021 1'!$Z$5:$Z$857),0))</f>
        <v>4390</v>
      </c>
      <c r="F829" s="50">
        <f>INDEX('Atual 2021 1'!I$5:I$857,MATCH($A829,('Atual 2021 1'!$Z$5:$Z$857),0))</f>
        <v>0</v>
      </c>
      <c r="G829" s="54">
        <f>INDEX('Antigo 2020 2'!I$5:I$857,MATCH($A829,('Atual 2021 1'!$Z$5:$Z$857),0))</f>
        <v>1</v>
      </c>
      <c r="H829" s="50">
        <f>INDEX('Atual 2021 1'!J$5:J$857,MATCH($A829,('Atual 2021 1'!$Z$5:$Z$857),0))</f>
        <v>0</v>
      </c>
      <c r="I829" s="54">
        <f>INDEX('Antigo 2020 2'!J$5:J$857,MATCH($A829,('Atual 2021 1'!$Z$5:$Z$857),0))</f>
        <v>18</v>
      </c>
      <c r="J829" s="50">
        <f>INDEX('Atual 2021 1'!K$5:K$857,MATCH($A829,('Atual 2021 1'!$Z$5:$Z$857),0))</f>
        <v>50</v>
      </c>
      <c r="K829" s="54">
        <f>INDEX('Antigo 2020 2'!K$5:K$857,MATCH($A829,('Atual 2021 1'!$Z$5:$Z$857),0))</f>
        <v>220</v>
      </c>
      <c r="L829" s="50">
        <f>INDEX('Atual 2021 1'!L$5:L$857,MATCH($A829,('Atual 2021 1'!$Z$5:$Z$857),0))</f>
        <v>50</v>
      </c>
      <c r="M829" s="54">
        <f>INDEX('Antigo 2020 2'!L$5:L$857,MATCH($A829,('Atual 2021 1'!$Z$5:$Z$857),0))</f>
        <v>0</v>
      </c>
      <c r="N829" s="50">
        <f>INDEX('Atual 2021 1'!M$5:M$857,MATCH($A829,('Atual 2021 1'!$Z$5:$Z$857),0))</f>
        <v>20</v>
      </c>
      <c r="O829" s="54">
        <f>INDEX('Antigo 2020 2'!M$5:M$857,MATCH($A829,('Atual 2021 1'!$Z$5:$Z$857),0))</f>
        <v>18</v>
      </c>
      <c r="P829" s="50">
        <f>INDEX('Atual 2021 1'!N$5:N$857,MATCH($A829,('Atual 2021 1'!$Z$5:$Z$857),0))</f>
        <v>20</v>
      </c>
      <c r="Q829" s="54">
        <f>INDEX('Antigo 2020 2'!N$5:N$857,MATCH($A829,('Atual 2021 1'!$Z$5:$Z$857),0))</f>
        <v>128</v>
      </c>
      <c r="R829" s="50" t="str">
        <f>INDEX('Atual 2021 1'!O$5:O$857,MATCH($A829,('Atual 2021 1'!$Z$5:$Z$857),0))</f>
        <v>Sim</v>
      </c>
      <c r="S829" s="54" t="str">
        <f>INDEX('Antigo 2020 2'!O$5:O$857,MATCH($A829,('Atual 2021 1'!$Z$5:$Z$857),0))</f>
        <v>Sim</v>
      </c>
      <c r="T829" s="53" t="e">
        <f>INDEX('Atual 2021 1'!P$5:P$857,MATCH($A829,('Atual 2021 1'!$Z$5:$Z$857),0))</f>
        <v>#DIV/0!</v>
      </c>
      <c r="U829" s="55">
        <f>INDEX('Antigo 2020 2'!P$5:P$857,MATCH($A829,('Atual 2021 1'!$Z$5:$Z$857),0))</f>
        <v>8.9376363880086431E-3</v>
      </c>
    </row>
    <row r="830" spans="1:21">
      <c r="A830" s="16">
        <v>827</v>
      </c>
      <c r="B830" s="51">
        <f>INDEX('Atual 2021 1'!X$5:X$857,MATCH($A830,('Atual 2021 1'!$Z$5:$Z$857),0))</f>
        <v>0</v>
      </c>
      <c r="C830" s="50" t="str">
        <f>INDEX('Atual 2021 1'!A$5:A$857,MATCH($A830,('Atual 2021 1'!$Z$5:$Z$857),0))</f>
        <v>Unaí</v>
      </c>
      <c r="D830" s="50">
        <f>INDEX('Atual 2021 1'!H$5:H$857,MATCH($A830,('Atual 2021 1'!$Z$5:$Z$857),0))</f>
        <v>4390</v>
      </c>
      <c r="E830" s="54">
        <f>INDEX('Antigo 2020 2'!H$5:H$857,MATCH($A830,('Atual 2021 1'!$Z$5:$Z$857),0))</f>
        <v>500</v>
      </c>
      <c r="F830" s="50">
        <f>INDEX('Atual 2021 1'!I$5:I$857,MATCH($A830,('Atual 2021 1'!$Z$5:$Z$857),0))</f>
        <v>143</v>
      </c>
      <c r="G830" s="54">
        <f>INDEX('Antigo 2020 2'!I$5:I$857,MATCH($A830,('Atual 2021 1'!$Z$5:$Z$857),0))</f>
        <v>263</v>
      </c>
      <c r="H830" s="50">
        <f>INDEX('Atual 2021 1'!J$5:J$857,MATCH($A830,('Atual 2021 1'!$Z$5:$Z$857),0))</f>
        <v>18</v>
      </c>
      <c r="I830" s="54">
        <f>INDEX('Antigo 2020 2'!J$5:J$857,MATCH($A830,('Atual 2021 1'!$Z$5:$Z$857),0))</f>
        <v>0</v>
      </c>
      <c r="J830" s="50">
        <f>INDEX('Atual 2021 1'!K$5:K$857,MATCH($A830,('Atual 2021 1'!$Z$5:$Z$857),0))</f>
        <v>220</v>
      </c>
      <c r="K830" s="54">
        <f>INDEX('Antigo 2020 2'!K$5:K$857,MATCH($A830,('Atual 2021 1'!$Z$5:$Z$857),0))</f>
        <v>72</v>
      </c>
      <c r="L830" s="50">
        <f>INDEX('Atual 2021 1'!L$5:L$857,MATCH($A830,('Atual 2021 1'!$Z$5:$Z$857),0))</f>
        <v>0</v>
      </c>
      <c r="M830" s="54">
        <f>INDEX('Antigo 2020 2'!L$5:L$857,MATCH($A830,('Atual 2021 1'!$Z$5:$Z$857),0))</f>
        <v>0</v>
      </c>
      <c r="N830" s="50">
        <f>INDEX('Atual 2021 1'!M$5:M$857,MATCH($A830,('Atual 2021 1'!$Z$5:$Z$857),0))</f>
        <v>18</v>
      </c>
      <c r="O830" s="54">
        <f>INDEX('Antigo 2020 2'!M$5:M$857,MATCH($A830,('Atual 2021 1'!$Z$5:$Z$857),0))</f>
        <v>0</v>
      </c>
      <c r="P830" s="50">
        <f>INDEX('Atual 2021 1'!N$5:N$857,MATCH($A830,('Atual 2021 1'!$Z$5:$Z$857),0))</f>
        <v>128</v>
      </c>
      <c r="Q830" s="54">
        <f>INDEX('Antigo 2020 2'!N$5:N$857,MATCH($A830,('Atual 2021 1'!$Z$5:$Z$857),0))</f>
        <v>0</v>
      </c>
      <c r="R830" s="50" t="str">
        <f>INDEX('Atual 2021 1'!O$5:O$857,MATCH($A830,('Atual 2021 1'!$Z$5:$Z$857),0))</f>
        <v>Sim</v>
      </c>
      <c r="S830" s="54" t="str">
        <f>INDEX('Antigo 2020 2'!O$5:O$857,MATCH($A830,('Atual 2021 1'!$Z$5:$Z$857),0))</f>
        <v>Sim</v>
      </c>
      <c r="T830" s="53" t="e">
        <f>INDEX('Atual 2021 1'!P$5:P$857,MATCH($A830,('Atual 2021 1'!$Z$5:$Z$857),0))</f>
        <v>#DIV/0!</v>
      </c>
      <c r="U830" s="55">
        <f>INDEX('Antigo 2020 2'!P$5:P$857,MATCH($A830,('Atual 2021 1'!$Z$5:$Z$857),0))</f>
        <v>1.828610705113086E-3</v>
      </c>
    </row>
    <row r="831" spans="1:21">
      <c r="A831" s="16">
        <v>828</v>
      </c>
      <c r="B831" s="51">
        <f>INDEX('Atual 2021 1'!X$5:X$857,MATCH($A831,('Atual 2021 1'!$Z$5:$Z$857),0))</f>
        <v>0</v>
      </c>
      <c r="C831" s="50" t="str">
        <f>INDEX('Atual 2021 1'!A$5:A$857,MATCH($A831,('Atual 2021 1'!$Z$5:$Z$857),0))</f>
        <v>União de Minas</v>
      </c>
      <c r="D831" s="50">
        <f>INDEX('Atual 2021 1'!H$5:H$857,MATCH($A831,('Atual 2021 1'!$Z$5:$Z$857),0))</f>
        <v>332</v>
      </c>
      <c r="E831" s="54">
        <f>INDEX('Antigo 2020 2'!H$5:H$857,MATCH($A831,('Atual 2021 1'!$Z$5:$Z$857),0))</f>
        <v>600</v>
      </c>
      <c r="F831" s="50">
        <f>INDEX('Atual 2021 1'!I$5:I$857,MATCH($A831,('Atual 2021 1'!$Z$5:$Z$857),0))</f>
        <v>26</v>
      </c>
      <c r="G831" s="54">
        <f>INDEX('Antigo 2020 2'!I$5:I$857,MATCH($A831,('Atual 2021 1'!$Z$5:$Z$857),0))</f>
        <v>387</v>
      </c>
      <c r="H831" s="50">
        <f>INDEX('Atual 2021 1'!J$5:J$857,MATCH($A831,('Atual 2021 1'!$Z$5:$Z$857),0))</f>
        <v>0</v>
      </c>
      <c r="I831" s="54">
        <f>INDEX('Antigo 2020 2'!J$5:J$857,MATCH($A831,('Atual 2021 1'!$Z$5:$Z$857),0))</f>
        <v>0</v>
      </c>
      <c r="J831" s="50">
        <f>INDEX('Atual 2021 1'!K$5:K$857,MATCH($A831,('Atual 2021 1'!$Z$5:$Z$857),0))</f>
        <v>38</v>
      </c>
      <c r="K831" s="54">
        <f>INDEX('Antigo 2020 2'!K$5:K$857,MATCH($A831,('Atual 2021 1'!$Z$5:$Z$857),0))</f>
        <v>150</v>
      </c>
      <c r="L831" s="50">
        <f>INDEX('Atual 2021 1'!L$5:L$857,MATCH($A831,('Atual 2021 1'!$Z$5:$Z$857),0))</f>
        <v>0</v>
      </c>
      <c r="M831" s="54">
        <f>INDEX('Antigo 2020 2'!L$5:L$857,MATCH($A831,('Atual 2021 1'!$Z$5:$Z$857),0))</f>
        <v>0</v>
      </c>
      <c r="N831" s="50">
        <f>INDEX('Atual 2021 1'!M$5:M$857,MATCH($A831,('Atual 2021 1'!$Z$5:$Z$857),0))</f>
        <v>0</v>
      </c>
      <c r="O831" s="54">
        <f>INDEX('Antigo 2020 2'!M$5:M$857,MATCH($A831,('Atual 2021 1'!$Z$5:$Z$857),0))</f>
        <v>0</v>
      </c>
      <c r="P831" s="50">
        <f>INDEX('Atual 2021 1'!N$5:N$857,MATCH($A831,('Atual 2021 1'!$Z$5:$Z$857),0))</f>
        <v>0</v>
      </c>
      <c r="Q831" s="54">
        <f>INDEX('Antigo 2020 2'!N$5:N$857,MATCH($A831,('Atual 2021 1'!$Z$5:$Z$857),0))</f>
        <v>16</v>
      </c>
      <c r="R831" s="50" t="str">
        <f>INDEX('Atual 2021 1'!O$5:O$857,MATCH($A831,('Atual 2021 1'!$Z$5:$Z$857),0))</f>
        <v>Sim</v>
      </c>
      <c r="S831" s="54" t="str">
        <f>INDEX('Antigo 2020 2'!O$5:O$857,MATCH($A831,('Atual 2021 1'!$Z$5:$Z$857),0))</f>
        <v>Não</v>
      </c>
      <c r="T831" s="53" t="e">
        <f>INDEX('Atual 2021 1'!P$5:P$857,MATCH($A831,('Atual 2021 1'!$Z$5:$Z$857),0))</f>
        <v>#DIV/0!</v>
      </c>
      <c r="U831" s="55">
        <f>INDEX('Antigo 2020 2'!P$5:P$857,MATCH($A831,('Atual 2021 1'!$Z$5:$Z$857),0))</f>
        <v>1.0729277583132781E-3</v>
      </c>
    </row>
    <row r="832" spans="1:21">
      <c r="A832" s="16">
        <v>829</v>
      </c>
      <c r="B832" s="51">
        <f>INDEX('Atual 2021 1'!X$5:X$857,MATCH($A832,('Atual 2021 1'!$Z$5:$Z$857),0))</f>
        <v>0</v>
      </c>
      <c r="C832" s="50" t="str">
        <f>INDEX('Atual 2021 1'!A$5:A$857,MATCH($A832,('Atual 2021 1'!$Z$5:$Z$857),0))</f>
        <v>Uruana de Minas</v>
      </c>
      <c r="D832" s="50">
        <f>INDEX('Atual 2021 1'!H$5:H$857,MATCH($A832,('Atual 2021 1'!$Z$5:$Z$857),0))</f>
        <v>600</v>
      </c>
      <c r="E832" s="54">
        <f>INDEX('Antigo 2020 2'!H$5:H$857,MATCH($A832,('Atual 2021 1'!$Z$5:$Z$857),0))</f>
        <v>350</v>
      </c>
      <c r="F832" s="50">
        <f>INDEX('Atual 2021 1'!I$5:I$857,MATCH($A832,('Atual 2021 1'!$Z$5:$Z$857),0))</f>
        <v>91</v>
      </c>
      <c r="G832" s="54">
        <f>INDEX('Antigo 2020 2'!I$5:I$857,MATCH($A832,('Atual 2021 1'!$Z$5:$Z$857),0))</f>
        <v>40</v>
      </c>
      <c r="H832" s="50">
        <f>INDEX('Atual 2021 1'!J$5:J$857,MATCH($A832,('Atual 2021 1'!$Z$5:$Z$857),0))</f>
        <v>0</v>
      </c>
      <c r="I832" s="54">
        <f>INDEX('Antigo 2020 2'!J$5:J$857,MATCH($A832,('Atual 2021 1'!$Z$5:$Z$857),0))</f>
        <v>0</v>
      </c>
      <c r="J832" s="50">
        <f>INDEX('Atual 2021 1'!K$5:K$857,MATCH($A832,('Atual 2021 1'!$Z$5:$Z$857),0))</f>
        <v>120</v>
      </c>
      <c r="K832" s="54">
        <f>INDEX('Antigo 2020 2'!K$5:K$857,MATCH($A832,('Atual 2021 1'!$Z$5:$Z$857),0))</f>
        <v>100</v>
      </c>
      <c r="L832" s="50">
        <f>INDEX('Atual 2021 1'!L$5:L$857,MATCH($A832,('Atual 2021 1'!$Z$5:$Z$857),0))</f>
        <v>0</v>
      </c>
      <c r="M832" s="54">
        <f>INDEX('Antigo 2020 2'!L$5:L$857,MATCH($A832,('Atual 2021 1'!$Z$5:$Z$857),0))</f>
        <v>0</v>
      </c>
      <c r="N832" s="50">
        <f>INDEX('Atual 2021 1'!M$5:M$857,MATCH($A832,('Atual 2021 1'!$Z$5:$Z$857),0))</f>
        <v>0</v>
      </c>
      <c r="O832" s="54">
        <f>INDEX('Antigo 2020 2'!M$5:M$857,MATCH($A832,('Atual 2021 1'!$Z$5:$Z$857),0))</f>
        <v>0</v>
      </c>
      <c r="P832" s="50">
        <f>INDEX('Atual 2021 1'!N$5:N$857,MATCH($A832,('Atual 2021 1'!$Z$5:$Z$857),0))</f>
        <v>20</v>
      </c>
      <c r="Q832" s="54">
        <f>INDEX('Antigo 2020 2'!N$5:N$857,MATCH($A832,('Atual 2021 1'!$Z$5:$Z$857),0))</f>
        <v>20</v>
      </c>
      <c r="R832" s="50" t="str">
        <f>INDEX('Atual 2021 1'!O$5:O$857,MATCH($A832,('Atual 2021 1'!$Z$5:$Z$857),0))</f>
        <v>Não</v>
      </c>
      <c r="S832" s="54" t="str">
        <f>INDEX('Antigo 2020 2'!O$5:O$857,MATCH($A832,('Atual 2021 1'!$Z$5:$Z$857),0))</f>
        <v>Não</v>
      </c>
      <c r="T832" s="53" t="e">
        <f>INDEX('Atual 2021 1'!P$5:P$857,MATCH($A832,('Atual 2021 1'!$Z$5:$Z$857),0))</f>
        <v>#DIV/0!</v>
      </c>
      <c r="U832" s="55">
        <f>INDEX('Antigo 2020 2'!P$5:P$857,MATCH($A832,('Atual 2021 1'!$Z$5:$Z$857),0))</f>
        <v>3.3975499055403208E-4</v>
      </c>
    </row>
    <row r="833" spans="1:21">
      <c r="A833" s="16">
        <v>830</v>
      </c>
      <c r="B833" s="51">
        <f>INDEX('Atual 2021 1'!X$5:X$857,MATCH($A833,('Atual 2021 1'!$Z$5:$Z$857),0))</f>
        <v>0</v>
      </c>
      <c r="C833" s="50" t="str">
        <f>INDEX('Atual 2021 1'!A$5:A$857,MATCH($A833,('Atual 2021 1'!$Z$5:$Z$857),0))</f>
        <v>Urucânia</v>
      </c>
      <c r="D833" s="50">
        <f>INDEX('Atual 2021 1'!H$5:H$857,MATCH($A833,('Atual 2021 1'!$Z$5:$Z$857),0))</f>
        <v>350</v>
      </c>
      <c r="E833" s="54">
        <f>INDEX('Antigo 2020 2'!H$5:H$857,MATCH($A833,('Atual 2021 1'!$Z$5:$Z$857),0))</f>
        <v>2762</v>
      </c>
      <c r="F833" s="50">
        <f>INDEX('Atual 2021 1'!I$5:I$857,MATCH($A833,('Atual 2021 1'!$Z$5:$Z$857),0))</f>
        <v>24</v>
      </c>
      <c r="G833" s="54">
        <f>INDEX('Antigo 2020 2'!I$5:I$857,MATCH($A833,('Atual 2021 1'!$Z$5:$Z$857),0))</f>
        <v>964</v>
      </c>
      <c r="H833" s="50">
        <f>INDEX('Atual 2021 1'!J$5:J$857,MATCH($A833,('Atual 2021 1'!$Z$5:$Z$857),0))</f>
        <v>0</v>
      </c>
      <c r="I833" s="54">
        <f>INDEX('Antigo 2020 2'!J$5:J$857,MATCH($A833,('Atual 2021 1'!$Z$5:$Z$857),0))</f>
        <v>0</v>
      </c>
      <c r="J833" s="50">
        <f>INDEX('Atual 2021 1'!K$5:K$857,MATCH($A833,('Atual 2021 1'!$Z$5:$Z$857),0))</f>
        <v>150</v>
      </c>
      <c r="K833" s="54">
        <f>INDEX('Antigo 2020 2'!K$5:K$857,MATCH($A833,('Atual 2021 1'!$Z$5:$Z$857),0))</f>
        <v>300</v>
      </c>
      <c r="L833" s="50">
        <f>INDEX('Atual 2021 1'!L$5:L$857,MATCH($A833,('Atual 2021 1'!$Z$5:$Z$857),0))</f>
        <v>0</v>
      </c>
      <c r="M833" s="54">
        <f>INDEX('Antigo 2020 2'!L$5:L$857,MATCH($A833,('Atual 2021 1'!$Z$5:$Z$857),0))</f>
        <v>0</v>
      </c>
      <c r="N833" s="50">
        <f>INDEX('Atual 2021 1'!M$5:M$857,MATCH($A833,('Atual 2021 1'!$Z$5:$Z$857),0))</f>
        <v>0</v>
      </c>
      <c r="O833" s="54">
        <f>INDEX('Antigo 2020 2'!M$5:M$857,MATCH($A833,('Atual 2021 1'!$Z$5:$Z$857),0))</f>
        <v>0</v>
      </c>
      <c r="P833" s="50">
        <f>INDEX('Atual 2021 1'!N$5:N$857,MATCH($A833,('Atual 2021 1'!$Z$5:$Z$857),0))</f>
        <v>30</v>
      </c>
      <c r="Q833" s="54">
        <f>INDEX('Antigo 2020 2'!N$5:N$857,MATCH($A833,('Atual 2021 1'!$Z$5:$Z$857),0))</f>
        <v>50</v>
      </c>
      <c r="R833" s="50" t="str">
        <f>INDEX('Atual 2021 1'!O$5:O$857,MATCH($A833,('Atual 2021 1'!$Z$5:$Z$857),0))</f>
        <v>Não</v>
      </c>
      <c r="S833" s="54" t="str">
        <f>INDEX('Antigo 2020 2'!O$5:O$857,MATCH($A833,('Atual 2021 1'!$Z$5:$Z$857),0))</f>
        <v>Sim</v>
      </c>
      <c r="T833" s="53" t="e">
        <f>INDEX('Atual 2021 1'!P$5:P$857,MATCH($A833,('Atual 2021 1'!$Z$5:$Z$857),0))</f>
        <v>#DIV/0!</v>
      </c>
      <c r="U833" s="55">
        <f>INDEX('Antigo 2020 2'!P$5:P$857,MATCH($A833,('Atual 2021 1'!$Z$5:$Z$857),0))</f>
        <v>2.5005835537263298E-3</v>
      </c>
    </row>
    <row r="834" spans="1:21">
      <c r="A834" s="16">
        <v>831</v>
      </c>
      <c r="B834" s="51">
        <f>INDEX('Atual 2021 1'!X$5:X$857,MATCH($A834,('Atual 2021 1'!$Z$5:$Z$857),0))</f>
        <v>0</v>
      </c>
      <c r="C834" s="50" t="str">
        <f>INDEX('Atual 2021 1'!A$5:A$857,MATCH($A834,('Atual 2021 1'!$Z$5:$Z$857),0))</f>
        <v>Urucuia</v>
      </c>
      <c r="D834" s="50">
        <f>INDEX('Atual 2021 1'!H$5:H$857,MATCH($A834,('Atual 2021 1'!$Z$5:$Z$857),0))</f>
        <v>1903</v>
      </c>
      <c r="E834" s="54">
        <f>INDEX('Antigo 2020 2'!H$5:H$857,MATCH($A834,('Atual 2021 1'!$Z$5:$Z$857),0))</f>
        <v>380</v>
      </c>
      <c r="F834" s="50">
        <f>INDEX('Atual 2021 1'!I$5:I$857,MATCH($A834,('Atual 2021 1'!$Z$5:$Z$857),0))</f>
        <v>343</v>
      </c>
      <c r="G834" s="54" t="str">
        <f>INDEX('Antigo 2020 2'!I$5:I$857,MATCH($A834,('Atual 2021 1'!$Z$5:$Z$857),0))</f>
        <v/>
      </c>
      <c r="H834" s="50">
        <f>INDEX('Atual 2021 1'!J$5:J$857,MATCH($A834,('Atual 2021 1'!$Z$5:$Z$857),0))</f>
        <v>0</v>
      </c>
      <c r="I834" s="54">
        <f>INDEX('Antigo 2020 2'!J$5:J$857,MATCH($A834,('Atual 2021 1'!$Z$5:$Z$857),0))</f>
        <v>0</v>
      </c>
      <c r="J834" s="50">
        <f>INDEX('Atual 2021 1'!K$5:K$857,MATCH($A834,('Atual 2021 1'!$Z$5:$Z$857),0))</f>
        <v>300</v>
      </c>
      <c r="K834" s="54">
        <f>INDEX('Antigo 2020 2'!K$5:K$857,MATCH($A834,('Atual 2021 1'!$Z$5:$Z$857),0))</f>
        <v>203</v>
      </c>
      <c r="L834" s="50">
        <f>INDEX('Atual 2021 1'!L$5:L$857,MATCH($A834,('Atual 2021 1'!$Z$5:$Z$857),0))</f>
        <v>0</v>
      </c>
      <c r="M834" s="54">
        <f>INDEX('Antigo 2020 2'!L$5:L$857,MATCH($A834,('Atual 2021 1'!$Z$5:$Z$857),0))</f>
        <v>0</v>
      </c>
      <c r="N834" s="50">
        <f>INDEX('Atual 2021 1'!M$5:M$857,MATCH($A834,('Atual 2021 1'!$Z$5:$Z$857),0))</f>
        <v>0</v>
      </c>
      <c r="O834" s="54">
        <f>INDEX('Antigo 2020 2'!M$5:M$857,MATCH($A834,('Atual 2021 1'!$Z$5:$Z$857),0))</f>
        <v>0</v>
      </c>
      <c r="P834" s="50">
        <f>INDEX('Atual 2021 1'!N$5:N$857,MATCH($A834,('Atual 2021 1'!$Z$5:$Z$857),0))</f>
        <v>66</v>
      </c>
      <c r="Q834" s="54">
        <f>INDEX('Antigo 2020 2'!N$5:N$857,MATCH($A834,('Atual 2021 1'!$Z$5:$Z$857),0))</f>
        <v>8</v>
      </c>
      <c r="R834" s="50" t="str">
        <f>INDEX('Atual 2021 1'!O$5:O$857,MATCH($A834,('Atual 2021 1'!$Z$5:$Z$857),0))</f>
        <v>Sim</v>
      </c>
      <c r="S834" s="54" t="str">
        <f>INDEX('Antigo 2020 2'!O$5:O$857,MATCH($A834,('Atual 2021 1'!$Z$5:$Z$857),0))</f>
        <v>Sim</v>
      </c>
      <c r="T834" s="53" t="e">
        <f>INDEX('Atual 2021 1'!P$5:P$857,MATCH($A834,('Atual 2021 1'!$Z$5:$Z$857),0))</f>
        <v>#DIV/0!</v>
      </c>
      <c r="U834" s="55">
        <f>INDEX('Antigo 2020 2'!P$5:P$857,MATCH($A834,('Atual 2021 1'!$Z$5:$Z$857),0))</f>
        <v>3.7517476826654319E-4</v>
      </c>
    </row>
    <row r="835" spans="1:21">
      <c r="A835" s="16">
        <v>832</v>
      </c>
      <c r="B835" s="51">
        <f>INDEX('Atual 2021 1'!X$5:X$857,MATCH($A835,('Atual 2021 1'!$Z$5:$Z$857),0))</f>
        <v>0</v>
      </c>
      <c r="C835" s="50" t="str">
        <f>INDEX('Atual 2021 1'!A$5:A$857,MATCH($A835,('Atual 2021 1'!$Z$5:$Z$857),0))</f>
        <v>Vargem Alegre</v>
      </c>
      <c r="D835" s="50">
        <f>INDEX('Atual 2021 1'!H$5:H$857,MATCH($A835,('Atual 2021 1'!$Z$5:$Z$857),0))</f>
        <v>380</v>
      </c>
      <c r="E835" s="54">
        <f>INDEX('Antigo 2020 2'!H$5:H$857,MATCH($A835,('Atual 2021 1'!$Z$5:$Z$857),0))</f>
        <v>325</v>
      </c>
      <c r="F835" s="50">
        <f>INDEX('Atual 2021 1'!I$5:I$857,MATCH($A835,('Atual 2021 1'!$Z$5:$Z$857),0))</f>
        <v>0</v>
      </c>
      <c r="G835" s="54">
        <f>INDEX('Antigo 2020 2'!I$5:I$857,MATCH($A835,('Atual 2021 1'!$Z$5:$Z$857),0))</f>
        <v>28</v>
      </c>
      <c r="H835" s="50">
        <f>INDEX('Atual 2021 1'!J$5:J$857,MATCH($A835,('Atual 2021 1'!$Z$5:$Z$857),0))</f>
        <v>0</v>
      </c>
      <c r="I835" s="54">
        <f>INDEX('Antigo 2020 2'!J$5:J$857,MATCH($A835,('Atual 2021 1'!$Z$5:$Z$857),0))</f>
        <v>0</v>
      </c>
      <c r="J835" s="50">
        <f>INDEX('Atual 2021 1'!K$5:K$857,MATCH($A835,('Atual 2021 1'!$Z$5:$Z$857),0))</f>
        <v>203</v>
      </c>
      <c r="K835" s="54">
        <f>INDEX('Antigo 2020 2'!K$5:K$857,MATCH($A835,('Atual 2021 1'!$Z$5:$Z$857),0))</f>
        <v>50</v>
      </c>
      <c r="L835" s="50">
        <f>INDEX('Atual 2021 1'!L$5:L$857,MATCH($A835,('Atual 2021 1'!$Z$5:$Z$857),0))</f>
        <v>0</v>
      </c>
      <c r="M835" s="54">
        <f>INDEX('Antigo 2020 2'!L$5:L$857,MATCH($A835,('Atual 2021 1'!$Z$5:$Z$857),0))</f>
        <v>100</v>
      </c>
      <c r="N835" s="50">
        <f>INDEX('Atual 2021 1'!M$5:M$857,MATCH($A835,('Atual 2021 1'!$Z$5:$Z$857),0))</f>
        <v>0</v>
      </c>
      <c r="O835" s="54">
        <f>INDEX('Antigo 2020 2'!M$5:M$857,MATCH($A835,('Atual 2021 1'!$Z$5:$Z$857),0))</f>
        <v>0</v>
      </c>
      <c r="P835" s="50">
        <f>INDEX('Atual 2021 1'!N$5:N$857,MATCH($A835,('Atual 2021 1'!$Z$5:$Z$857),0))</f>
        <v>0</v>
      </c>
      <c r="Q835" s="54">
        <f>INDEX('Antigo 2020 2'!N$5:N$857,MATCH($A835,('Atual 2021 1'!$Z$5:$Z$857),0))</f>
        <v>10</v>
      </c>
      <c r="R835" s="50" t="str">
        <f>INDEX('Atual 2021 1'!O$5:O$857,MATCH($A835,('Atual 2021 1'!$Z$5:$Z$857),0))</f>
        <v>Sim</v>
      </c>
      <c r="S835" s="54" t="str">
        <f>INDEX('Antigo 2020 2'!O$5:O$857,MATCH($A835,('Atual 2021 1'!$Z$5:$Z$857),0))</f>
        <v>Não</v>
      </c>
      <c r="T835" s="53" t="e">
        <f>INDEX('Atual 2021 1'!P$5:P$857,MATCH($A835,('Atual 2021 1'!$Z$5:$Z$857),0))</f>
        <v>#DIV/0!</v>
      </c>
      <c r="U835" s="55">
        <f>INDEX('Antigo 2020 2'!P$5:P$857,MATCH($A835,('Atual 2021 1'!$Z$5:$Z$857),0))</f>
        <v>4.8113786640888233E-4</v>
      </c>
    </row>
    <row r="836" spans="1:21">
      <c r="A836" s="16">
        <v>833</v>
      </c>
      <c r="B836" s="51">
        <f>INDEX('Atual 2021 1'!X$5:X$857,MATCH($A836,('Atual 2021 1'!$Z$5:$Z$857),0))</f>
        <v>0</v>
      </c>
      <c r="C836" s="50" t="str">
        <f>INDEX('Atual 2021 1'!A$5:A$857,MATCH($A836,('Atual 2021 1'!$Z$5:$Z$857),0))</f>
        <v>Vargem Bonita</v>
      </c>
      <c r="D836" s="50">
        <f>INDEX('Atual 2021 1'!H$5:H$857,MATCH($A836,('Atual 2021 1'!$Z$5:$Z$857),0))</f>
        <v>325</v>
      </c>
      <c r="E836" s="54">
        <f>INDEX('Antigo 2020 2'!H$5:H$857,MATCH($A836,('Atual 2021 1'!$Z$5:$Z$857),0))</f>
        <v>750</v>
      </c>
      <c r="F836" s="50">
        <f>INDEX('Atual 2021 1'!I$5:I$857,MATCH($A836,('Atual 2021 1'!$Z$5:$Z$857),0))</f>
        <v>56</v>
      </c>
      <c r="G836" s="54">
        <f>INDEX('Antigo 2020 2'!I$5:I$857,MATCH($A836,('Atual 2021 1'!$Z$5:$Z$857),0))</f>
        <v>724</v>
      </c>
      <c r="H836" s="50">
        <f>INDEX('Atual 2021 1'!J$5:J$857,MATCH($A836,('Atual 2021 1'!$Z$5:$Z$857),0))</f>
        <v>0</v>
      </c>
      <c r="I836" s="54">
        <f>INDEX('Antigo 2020 2'!J$5:J$857,MATCH($A836,('Atual 2021 1'!$Z$5:$Z$857),0))</f>
        <v>0</v>
      </c>
      <c r="J836" s="50">
        <f>INDEX('Atual 2021 1'!K$5:K$857,MATCH($A836,('Atual 2021 1'!$Z$5:$Z$857),0))</f>
        <v>50</v>
      </c>
      <c r="K836" s="54">
        <f>INDEX('Antigo 2020 2'!K$5:K$857,MATCH($A836,('Atual 2021 1'!$Z$5:$Z$857),0))</f>
        <v>0</v>
      </c>
      <c r="L836" s="50">
        <f>INDEX('Atual 2021 1'!L$5:L$857,MATCH($A836,('Atual 2021 1'!$Z$5:$Z$857),0))</f>
        <v>100</v>
      </c>
      <c r="M836" s="54">
        <f>INDEX('Antigo 2020 2'!L$5:L$857,MATCH($A836,('Atual 2021 1'!$Z$5:$Z$857),0))</f>
        <v>0</v>
      </c>
      <c r="N836" s="50">
        <f>INDEX('Atual 2021 1'!M$5:M$857,MATCH($A836,('Atual 2021 1'!$Z$5:$Z$857),0))</f>
        <v>0</v>
      </c>
      <c r="O836" s="54">
        <f>INDEX('Antigo 2020 2'!M$5:M$857,MATCH($A836,('Atual 2021 1'!$Z$5:$Z$857),0))</f>
        <v>0</v>
      </c>
      <c r="P836" s="50">
        <f>INDEX('Atual 2021 1'!N$5:N$857,MATCH($A836,('Atual 2021 1'!$Z$5:$Z$857),0))</f>
        <v>15</v>
      </c>
      <c r="Q836" s="54">
        <f>INDEX('Antigo 2020 2'!N$5:N$857,MATCH($A836,('Atual 2021 1'!$Z$5:$Z$857),0))</f>
        <v>40</v>
      </c>
      <c r="R836" s="50" t="str">
        <f>INDEX('Atual 2021 1'!O$5:O$857,MATCH($A836,('Atual 2021 1'!$Z$5:$Z$857),0))</f>
        <v>Não</v>
      </c>
      <c r="S836" s="54" t="str">
        <f>INDEX('Antigo 2020 2'!O$5:O$857,MATCH($A836,('Atual 2021 1'!$Z$5:$Z$857),0))</f>
        <v>Sim</v>
      </c>
      <c r="T836" s="53" t="e">
        <f>INDEX('Atual 2021 1'!P$5:P$857,MATCH($A836,('Atual 2021 1'!$Z$5:$Z$857),0))</f>
        <v>#DIV/0!</v>
      </c>
      <c r="U836" s="55">
        <f>INDEX('Antigo 2020 2'!P$5:P$857,MATCH($A836,('Atual 2021 1'!$Z$5:$Z$857),0))</f>
        <v>1.0211263157217894E-3</v>
      </c>
    </row>
    <row r="837" spans="1:21">
      <c r="A837" s="16">
        <v>834</v>
      </c>
      <c r="B837" s="51">
        <f>INDEX('Atual 2021 1'!X$5:X$857,MATCH($A837,('Atual 2021 1'!$Z$5:$Z$857),0))</f>
        <v>0</v>
      </c>
      <c r="C837" s="50" t="str">
        <f>INDEX('Atual 2021 1'!A$5:A$857,MATCH($A837,('Atual 2021 1'!$Z$5:$Z$857),0))</f>
        <v>Vargem Grande do Rio Pardo</v>
      </c>
      <c r="D837" s="50">
        <f>INDEX('Atual 2021 1'!H$5:H$857,MATCH($A837,('Atual 2021 1'!$Z$5:$Z$857),0))</f>
        <v>750</v>
      </c>
      <c r="E837" s="54">
        <f>INDEX('Antigo 2020 2'!H$5:H$857,MATCH($A837,('Atual 2021 1'!$Z$5:$Z$857),0))</f>
        <v>900</v>
      </c>
      <c r="F837" s="50">
        <f>INDEX('Atual 2021 1'!I$5:I$857,MATCH($A837,('Atual 2021 1'!$Z$5:$Z$857),0))</f>
        <v>415</v>
      </c>
      <c r="G837" s="54">
        <f>INDEX('Antigo 2020 2'!I$5:I$857,MATCH($A837,('Atual 2021 1'!$Z$5:$Z$857),0))</f>
        <v>478</v>
      </c>
      <c r="H837" s="50">
        <f>INDEX('Atual 2021 1'!J$5:J$857,MATCH($A837,('Atual 2021 1'!$Z$5:$Z$857),0))</f>
        <v>0</v>
      </c>
      <c r="I837" s="54">
        <f>INDEX('Antigo 2020 2'!J$5:J$857,MATCH($A837,('Atual 2021 1'!$Z$5:$Z$857),0))</f>
        <v>0</v>
      </c>
      <c r="J837" s="50">
        <f>INDEX('Atual 2021 1'!K$5:K$857,MATCH($A837,('Atual 2021 1'!$Z$5:$Z$857),0))</f>
        <v>0</v>
      </c>
      <c r="K837" s="54">
        <f>INDEX('Antigo 2020 2'!K$5:K$857,MATCH($A837,('Atual 2021 1'!$Z$5:$Z$857),0))</f>
        <v>10</v>
      </c>
      <c r="L837" s="50">
        <f>INDEX('Atual 2021 1'!L$5:L$857,MATCH($A837,('Atual 2021 1'!$Z$5:$Z$857),0))</f>
        <v>25</v>
      </c>
      <c r="M837" s="54">
        <f>INDEX('Antigo 2020 2'!L$5:L$857,MATCH($A837,('Atual 2021 1'!$Z$5:$Z$857),0))</f>
        <v>0</v>
      </c>
      <c r="N837" s="50">
        <f>INDEX('Atual 2021 1'!M$5:M$857,MATCH($A837,('Atual 2021 1'!$Z$5:$Z$857),0))</f>
        <v>0</v>
      </c>
      <c r="O837" s="54">
        <f>INDEX('Antigo 2020 2'!M$5:M$857,MATCH($A837,('Atual 2021 1'!$Z$5:$Z$857),0))</f>
        <v>0</v>
      </c>
      <c r="P837" s="50">
        <f>INDEX('Atual 2021 1'!N$5:N$857,MATCH($A837,('Atual 2021 1'!$Z$5:$Z$857),0))</f>
        <v>30</v>
      </c>
      <c r="Q837" s="54">
        <f>INDEX('Antigo 2020 2'!N$5:N$857,MATCH($A837,('Atual 2021 1'!$Z$5:$Z$857),0))</f>
        <v>10</v>
      </c>
      <c r="R837" s="50" t="str">
        <f>INDEX('Atual 2021 1'!O$5:O$857,MATCH($A837,('Atual 2021 1'!$Z$5:$Z$857),0))</f>
        <v>Sim</v>
      </c>
      <c r="S837" s="54" t="str">
        <f>INDEX('Antigo 2020 2'!O$5:O$857,MATCH($A837,('Atual 2021 1'!$Z$5:$Z$857),0))</f>
        <v>Sim</v>
      </c>
      <c r="T837" s="53" t="e">
        <f>INDEX('Atual 2021 1'!P$5:P$857,MATCH($A837,('Atual 2021 1'!$Z$5:$Z$857),0))</f>
        <v>#DIV/0!</v>
      </c>
      <c r="U837" s="55">
        <f>INDEX('Antigo 2020 2'!P$5:P$857,MATCH($A837,('Atual 2021 1'!$Z$5:$Z$857),0))</f>
        <v>9.2000288948996937E-4</v>
      </c>
    </row>
    <row r="838" spans="1:21">
      <c r="A838" s="16">
        <v>835</v>
      </c>
      <c r="B838" s="51">
        <f>INDEX('Atual 2021 1'!X$5:X$857,MATCH($A838,('Atual 2021 1'!$Z$5:$Z$857),0))</f>
        <v>0</v>
      </c>
      <c r="C838" s="50" t="str">
        <f>INDEX('Atual 2021 1'!A$5:A$857,MATCH($A838,('Atual 2021 1'!$Z$5:$Z$857),0))</f>
        <v>Varginha</v>
      </c>
      <c r="D838" s="50">
        <f>INDEX('Atual 2021 1'!H$5:H$857,MATCH($A838,('Atual 2021 1'!$Z$5:$Z$857),0))</f>
        <v>850</v>
      </c>
      <c r="E838" s="54">
        <f>INDEX('Antigo 2020 2'!H$5:H$857,MATCH($A838,('Atual 2021 1'!$Z$5:$Z$857),0))</f>
        <v>380</v>
      </c>
      <c r="F838" s="50">
        <f>INDEX('Atual 2021 1'!I$5:I$857,MATCH($A838,('Atual 2021 1'!$Z$5:$Z$857),0))</f>
        <v>217</v>
      </c>
      <c r="G838" s="54">
        <f>INDEX('Antigo 2020 2'!I$5:I$857,MATCH($A838,('Atual 2021 1'!$Z$5:$Z$857),0))</f>
        <v>201</v>
      </c>
      <c r="H838" s="50">
        <f>INDEX('Atual 2021 1'!J$5:J$857,MATCH($A838,('Atual 2021 1'!$Z$5:$Z$857),0))</f>
        <v>0</v>
      </c>
      <c r="I838" s="54">
        <f>INDEX('Antigo 2020 2'!J$5:J$857,MATCH($A838,('Atual 2021 1'!$Z$5:$Z$857),0))</f>
        <v>0</v>
      </c>
      <c r="J838" s="50">
        <f>INDEX('Atual 2021 1'!K$5:K$857,MATCH($A838,('Atual 2021 1'!$Z$5:$Z$857),0))</f>
        <v>15</v>
      </c>
      <c r="K838" s="54">
        <f>INDEX('Antigo 2020 2'!K$5:K$857,MATCH($A838,('Atual 2021 1'!$Z$5:$Z$857),0))</f>
        <v>20</v>
      </c>
      <c r="L838" s="50">
        <f>INDEX('Atual 2021 1'!L$5:L$857,MATCH($A838,('Atual 2021 1'!$Z$5:$Z$857),0))</f>
        <v>0</v>
      </c>
      <c r="M838" s="54">
        <f>INDEX('Antigo 2020 2'!L$5:L$857,MATCH($A838,('Atual 2021 1'!$Z$5:$Z$857),0))</f>
        <v>150</v>
      </c>
      <c r="N838" s="50">
        <f>INDEX('Atual 2021 1'!M$5:M$857,MATCH($A838,('Atual 2021 1'!$Z$5:$Z$857),0))</f>
        <v>0</v>
      </c>
      <c r="O838" s="54">
        <f>INDEX('Antigo 2020 2'!M$5:M$857,MATCH($A838,('Atual 2021 1'!$Z$5:$Z$857),0))</f>
        <v>0</v>
      </c>
      <c r="P838" s="50">
        <f>INDEX('Atual 2021 1'!N$5:N$857,MATCH($A838,('Atual 2021 1'!$Z$5:$Z$857),0))</f>
        <v>58</v>
      </c>
      <c r="Q838" s="54">
        <f>INDEX('Antigo 2020 2'!N$5:N$857,MATCH($A838,('Atual 2021 1'!$Z$5:$Z$857),0))</f>
        <v>15</v>
      </c>
      <c r="R838" s="50" t="str">
        <f>INDEX('Atual 2021 1'!O$5:O$857,MATCH($A838,('Atual 2021 1'!$Z$5:$Z$857),0))</f>
        <v>Sim</v>
      </c>
      <c r="S838" s="54" t="str">
        <f>INDEX('Antigo 2020 2'!O$5:O$857,MATCH($A838,('Atual 2021 1'!$Z$5:$Z$857),0))</f>
        <v>Não</v>
      </c>
      <c r="T838" s="53" t="e">
        <f>INDEX('Atual 2021 1'!P$5:P$857,MATCH($A838,('Atual 2021 1'!$Z$5:$Z$857),0))</f>
        <v>#DIV/0!</v>
      </c>
      <c r="U838" s="55">
        <f>INDEX('Antigo 2020 2'!P$5:P$857,MATCH($A838,('Atual 2021 1'!$Z$5:$Z$857),0))</f>
        <v>8.1375202643608731E-4</v>
      </c>
    </row>
    <row r="839" spans="1:21">
      <c r="A839" s="16">
        <v>836</v>
      </c>
      <c r="B839" s="51">
        <f>INDEX('Atual 2021 1'!X$5:X$857,MATCH($A839,('Atual 2021 1'!$Z$5:$Z$857),0))</f>
        <v>0</v>
      </c>
      <c r="C839" s="50" t="str">
        <f>INDEX('Atual 2021 1'!A$5:A$857,MATCH($A839,('Atual 2021 1'!$Z$5:$Z$857),0))</f>
        <v>Varjão de Minas</v>
      </c>
      <c r="D839" s="50">
        <f>INDEX('Atual 2021 1'!H$5:H$857,MATCH($A839,('Atual 2021 1'!$Z$5:$Z$857),0))</f>
        <v>380</v>
      </c>
      <c r="E839" s="54">
        <f>INDEX('Antigo 2020 2'!H$5:H$857,MATCH($A839,('Atual 2021 1'!$Z$5:$Z$857),0))</f>
        <v>2864</v>
      </c>
      <c r="F839" s="50">
        <f>INDEX('Atual 2021 1'!I$5:I$857,MATCH($A839,('Atual 2021 1'!$Z$5:$Z$857),0))</f>
        <v>48</v>
      </c>
      <c r="G839" s="54">
        <f>INDEX('Antigo 2020 2'!I$5:I$857,MATCH($A839,('Atual 2021 1'!$Z$5:$Z$857),0))</f>
        <v>705</v>
      </c>
      <c r="H839" s="50">
        <f>INDEX('Atual 2021 1'!J$5:J$857,MATCH($A839,('Atual 2021 1'!$Z$5:$Z$857),0))</f>
        <v>0</v>
      </c>
      <c r="I839" s="54">
        <f>INDEX('Antigo 2020 2'!J$5:J$857,MATCH($A839,('Atual 2021 1'!$Z$5:$Z$857),0))</f>
        <v>0</v>
      </c>
      <c r="J839" s="50">
        <f>INDEX('Atual 2021 1'!K$5:K$857,MATCH($A839,('Atual 2021 1'!$Z$5:$Z$857),0))</f>
        <v>30</v>
      </c>
      <c r="K839" s="54">
        <f>INDEX('Antigo 2020 2'!K$5:K$857,MATCH($A839,('Atual 2021 1'!$Z$5:$Z$857),0))</f>
        <v>229</v>
      </c>
      <c r="L839" s="50">
        <f>INDEX('Atual 2021 1'!L$5:L$857,MATCH($A839,('Atual 2021 1'!$Z$5:$Z$857),0))</f>
        <v>32</v>
      </c>
      <c r="M839" s="54">
        <f>INDEX('Antigo 2020 2'!L$5:L$857,MATCH($A839,('Atual 2021 1'!$Z$5:$Z$857),0))</f>
        <v>1415</v>
      </c>
      <c r="N839" s="50">
        <f>INDEX('Atual 2021 1'!M$5:M$857,MATCH($A839,('Atual 2021 1'!$Z$5:$Z$857),0))</f>
        <v>0</v>
      </c>
      <c r="O839" s="54">
        <f>INDEX('Antigo 2020 2'!M$5:M$857,MATCH($A839,('Atual 2021 1'!$Z$5:$Z$857),0))</f>
        <v>0</v>
      </c>
      <c r="P839" s="50">
        <f>INDEX('Atual 2021 1'!N$5:N$857,MATCH($A839,('Atual 2021 1'!$Z$5:$Z$857),0))</f>
        <v>15</v>
      </c>
      <c r="Q839" s="54">
        <f>INDEX('Antigo 2020 2'!N$5:N$857,MATCH($A839,('Atual 2021 1'!$Z$5:$Z$857),0))</f>
        <v>105</v>
      </c>
      <c r="R839" s="50" t="str">
        <f>INDEX('Atual 2021 1'!O$5:O$857,MATCH($A839,('Atual 2021 1'!$Z$5:$Z$857),0))</f>
        <v>Não</v>
      </c>
      <c r="S839" s="54" t="str">
        <f>INDEX('Antigo 2020 2'!O$5:O$857,MATCH($A839,('Atual 2021 1'!$Z$5:$Z$857),0))</f>
        <v>Sim</v>
      </c>
      <c r="T839" s="53" t="e">
        <f>INDEX('Atual 2021 1'!P$5:P$857,MATCH($A839,('Atual 2021 1'!$Z$5:$Z$857),0))</f>
        <v>#DIV/0!</v>
      </c>
      <c r="U839" s="55">
        <f>INDEX('Antigo 2020 2'!P$5:P$857,MATCH($A839,('Atual 2021 1'!$Z$5:$Z$857),0))</f>
        <v>3.7805415490794756E-3</v>
      </c>
    </row>
    <row r="840" spans="1:21">
      <c r="A840" s="16">
        <v>837</v>
      </c>
      <c r="B840" s="51">
        <f>INDEX('Atual 2021 1'!X$5:X$857,MATCH($A840,('Atual 2021 1'!$Z$5:$Z$857),0))</f>
        <v>0</v>
      </c>
      <c r="C840" s="50" t="str">
        <f>INDEX('Atual 2021 1'!A$5:A$857,MATCH($A840,('Atual 2021 1'!$Z$5:$Z$857),0))</f>
        <v>Várzea da Palma</v>
      </c>
      <c r="D840" s="50">
        <f>INDEX('Atual 2021 1'!H$5:H$857,MATCH($A840,('Atual 2021 1'!$Z$5:$Z$857),0))</f>
        <v>2864</v>
      </c>
      <c r="E840" s="54">
        <f>INDEX('Antigo 2020 2'!H$5:H$857,MATCH($A840,('Atual 2021 1'!$Z$5:$Z$857),0))</f>
        <v>7500</v>
      </c>
      <c r="F840" s="50">
        <f>INDEX('Atual 2021 1'!I$5:I$857,MATCH($A840,('Atual 2021 1'!$Z$5:$Z$857),0))</f>
        <v>377</v>
      </c>
      <c r="G840" s="54">
        <f>INDEX('Antigo 2020 2'!I$5:I$857,MATCH($A840,('Atual 2021 1'!$Z$5:$Z$857),0))</f>
        <v>2149</v>
      </c>
      <c r="H840" s="50">
        <f>INDEX('Atual 2021 1'!J$5:J$857,MATCH($A840,('Atual 2021 1'!$Z$5:$Z$857),0))</f>
        <v>0</v>
      </c>
      <c r="I840" s="54">
        <f>INDEX('Antigo 2020 2'!J$5:J$857,MATCH($A840,('Atual 2021 1'!$Z$5:$Z$857),0))</f>
        <v>0</v>
      </c>
      <c r="J840" s="50">
        <f>INDEX('Atual 2021 1'!K$5:K$857,MATCH($A840,('Atual 2021 1'!$Z$5:$Z$857),0))</f>
        <v>20</v>
      </c>
      <c r="K840" s="54">
        <f>INDEX('Antigo 2020 2'!K$5:K$857,MATCH($A840,('Atual 2021 1'!$Z$5:$Z$857),0))</f>
        <v>20</v>
      </c>
      <c r="L840" s="50">
        <f>INDEX('Atual 2021 1'!L$5:L$857,MATCH($A840,('Atual 2021 1'!$Z$5:$Z$857),0))</f>
        <v>75</v>
      </c>
      <c r="M840" s="54">
        <f>INDEX('Antigo 2020 2'!L$5:L$857,MATCH($A840,('Atual 2021 1'!$Z$5:$Z$857),0))</f>
        <v>40</v>
      </c>
      <c r="N840" s="50">
        <f>INDEX('Atual 2021 1'!M$5:M$857,MATCH($A840,('Atual 2021 1'!$Z$5:$Z$857),0))</f>
        <v>0</v>
      </c>
      <c r="O840" s="54">
        <f>INDEX('Antigo 2020 2'!M$5:M$857,MATCH($A840,('Atual 2021 1'!$Z$5:$Z$857),0))</f>
        <v>0</v>
      </c>
      <c r="P840" s="50">
        <f>INDEX('Atual 2021 1'!N$5:N$857,MATCH($A840,('Atual 2021 1'!$Z$5:$Z$857),0))</f>
        <v>105</v>
      </c>
      <c r="Q840" s="54">
        <f>INDEX('Antigo 2020 2'!N$5:N$857,MATCH($A840,('Atual 2021 1'!$Z$5:$Z$857),0))</f>
        <v>45</v>
      </c>
      <c r="R840" s="50" t="str">
        <f>INDEX('Atual 2021 1'!O$5:O$857,MATCH($A840,('Atual 2021 1'!$Z$5:$Z$857),0))</f>
        <v>Sim</v>
      </c>
      <c r="S840" s="54" t="str">
        <f>INDEX('Antigo 2020 2'!O$5:O$857,MATCH($A840,('Atual 2021 1'!$Z$5:$Z$857),0))</f>
        <v>Sim</v>
      </c>
      <c r="T840" s="53" t="e">
        <f>INDEX('Atual 2021 1'!P$5:P$857,MATCH($A840,('Atual 2021 1'!$Z$5:$Z$857),0))</f>
        <v>#DIV/0!</v>
      </c>
      <c r="U840" s="55">
        <f>INDEX('Antigo 2020 2'!P$5:P$857,MATCH($A840,('Atual 2021 1'!$Z$5:$Z$857),0))</f>
        <v>3.7695094292759684E-3</v>
      </c>
    </row>
    <row r="841" spans="1:21">
      <c r="A841" s="16">
        <v>838</v>
      </c>
      <c r="B841" s="51">
        <f>INDEX('Atual 2021 1'!X$5:X$857,MATCH($A841,('Atual 2021 1'!$Z$5:$Z$857),0))</f>
        <v>0</v>
      </c>
      <c r="C841" s="50" t="str">
        <f>INDEX('Atual 2021 1'!A$5:A$857,MATCH($A841,('Atual 2021 1'!$Z$5:$Z$857),0))</f>
        <v>Varzelândia</v>
      </c>
      <c r="D841" s="50">
        <f>INDEX('Atual 2021 1'!H$5:H$857,MATCH($A841,('Atual 2021 1'!$Z$5:$Z$857),0))</f>
        <v>7500</v>
      </c>
      <c r="E841" s="54">
        <f>INDEX('Antigo 2020 2'!H$5:H$857,MATCH($A841,('Atual 2021 1'!$Z$5:$Z$857),0))</f>
        <v>1066</v>
      </c>
      <c r="F841" s="50">
        <f>INDEX('Atual 2021 1'!I$5:I$857,MATCH($A841,('Atual 2021 1'!$Z$5:$Z$857),0))</f>
        <v>821</v>
      </c>
      <c r="G841" s="54">
        <f>INDEX('Antigo 2020 2'!I$5:I$857,MATCH($A841,('Atual 2021 1'!$Z$5:$Z$857),0))</f>
        <v>349</v>
      </c>
      <c r="H841" s="50">
        <f>INDEX('Atual 2021 1'!J$5:J$857,MATCH($A841,('Atual 2021 1'!$Z$5:$Z$857),0))</f>
        <v>0</v>
      </c>
      <c r="I841" s="54">
        <f>INDEX('Antigo 2020 2'!J$5:J$857,MATCH($A841,('Atual 2021 1'!$Z$5:$Z$857),0))</f>
        <v>0</v>
      </c>
      <c r="J841" s="50">
        <f>INDEX('Atual 2021 1'!K$5:K$857,MATCH($A841,('Atual 2021 1'!$Z$5:$Z$857),0))</f>
        <v>0</v>
      </c>
      <c r="K841" s="54">
        <f>INDEX('Antigo 2020 2'!K$5:K$857,MATCH($A841,('Atual 2021 1'!$Z$5:$Z$857),0))</f>
        <v>250</v>
      </c>
      <c r="L841" s="50">
        <f>INDEX('Atual 2021 1'!L$5:L$857,MATCH($A841,('Atual 2021 1'!$Z$5:$Z$857),0))</f>
        <v>50</v>
      </c>
      <c r="M841" s="54">
        <f>INDEX('Antigo 2020 2'!L$5:L$857,MATCH($A841,('Atual 2021 1'!$Z$5:$Z$857),0))</f>
        <v>0</v>
      </c>
      <c r="N841" s="50">
        <f>INDEX('Atual 2021 1'!M$5:M$857,MATCH($A841,('Atual 2021 1'!$Z$5:$Z$857),0))</f>
        <v>0</v>
      </c>
      <c r="O841" s="54">
        <f>INDEX('Antigo 2020 2'!M$5:M$857,MATCH($A841,('Atual 2021 1'!$Z$5:$Z$857),0))</f>
        <v>0</v>
      </c>
      <c r="P841" s="50">
        <f>INDEX('Atual 2021 1'!N$5:N$857,MATCH($A841,('Atual 2021 1'!$Z$5:$Z$857),0))</f>
        <v>150</v>
      </c>
      <c r="Q841" s="54">
        <f>INDEX('Antigo 2020 2'!N$5:N$857,MATCH($A841,('Atual 2021 1'!$Z$5:$Z$857),0))</f>
        <v>30</v>
      </c>
      <c r="R841" s="50" t="str">
        <f>INDEX('Atual 2021 1'!O$5:O$857,MATCH($A841,('Atual 2021 1'!$Z$5:$Z$857),0))</f>
        <v>Sim</v>
      </c>
      <c r="S841" s="54" t="str">
        <f>INDEX('Antigo 2020 2'!O$5:O$857,MATCH($A841,('Atual 2021 1'!$Z$5:$Z$857),0))</f>
        <v>Não</v>
      </c>
      <c r="T841" s="53" t="e">
        <f>INDEX('Atual 2021 1'!P$5:P$857,MATCH($A841,('Atual 2021 1'!$Z$5:$Z$857),0))</f>
        <v>#DIV/0!</v>
      </c>
      <c r="U841" s="55">
        <f>INDEX('Antigo 2020 2'!P$5:P$857,MATCH($A841,('Atual 2021 1'!$Z$5:$Z$857),0))</f>
        <v>2.2210376426163815E-3</v>
      </c>
    </row>
    <row r="842" spans="1:21">
      <c r="A842" s="16">
        <v>839</v>
      </c>
      <c r="B842" s="51">
        <f>INDEX('Atual 2021 1'!X$5:X$857,MATCH($A842,('Atual 2021 1'!$Z$5:$Z$857),0))</f>
        <v>0</v>
      </c>
      <c r="C842" s="50" t="str">
        <f>INDEX('Atual 2021 1'!A$5:A$857,MATCH($A842,('Atual 2021 1'!$Z$5:$Z$857),0))</f>
        <v>Vazante</v>
      </c>
      <c r="D842" s="50">
        <f>INDEX('Atual 2021 1'!H$5:H$857,MATCH($A842,('Atual 2021 1'!$Z$5:$Z$857),0))</f>
        <v>1100</v>
      </c>
      <c r="E842" s="54">
        <f>INDEX('Antigo 2020 2'!H$5:H$857,MATCH($A842,('Atual 2021 1'!$Z$5:$Z$857),0))</f>
        <v>1980</v>
      </c>
      <c r="F842" s="50">
        <f>INDEX('Atual 2021 1'!I$5:I$857,MATCH($A842,('Atual 2021 1'!$Z$5:$Z$857),0))</f>
        <v>199</v>
      </c>
      <c r="G842" s="54">
        <f>INDEX('Antigo 2020 2'!I$5:I$857,MATCH($A842,('Atual 2021 1'!$Z$5:$Z$857),0))</f>
        <v>1160</v>
      </c>
      <c r="H842" s="50">
        <f>INDEX('Atual 2021 1'!J$5:J$857,MATCH($A842,('Atual 2021 1'!$Z$5:$Z$857),0))</f>
        <v>0</v>
      </c>
      <c r="I842" s="54">
        <f>INDEX('Antigo 2020 2'!J$5:J$857,MATCH($A842,('Atual 2021 1'!$Z$5:$Z$857),0))</f>
        <v>0</v>
      </c>
      <c r="J842" s="50">
        <f>INDEX('Atual 2021 1'!K$5:K$857,MATCH($A842,('Atual 2021 1'!$Z$5:$Z$857),0))</f>
        <v>15</v>
      </c>
      <c r="K842" s="54">
        <f>INDEX('Antigo 2020 2'!K$5:K$857,MATCH($A842,('Atual 2021 1'!$Z$5:$Z$857),0))</f>
        <v>420</v>
      </c>
      <c r="L842" s="50">
        <f>INDEX('Atual 2021 1'!L$5:L$857,MATCH($A842,('Atual 2021 1'!$Z$5:$Z$857),0))</f>
        <v>0</v>
      </c>
      <c r="M842" s="54">
        <f>INDEX('Antigo 2020 2'!L$5:L$857,MATCH($A842,('Atual 2021 1'!$Z$5:$Z$857),0))</f>
        <v>120</v>
      </c>
      <c r="N842" s="50">
        <f>INDEX('Atual 2021 1'!M$5:M$857,MATCH($A842,('Atual 2021 1'!$Z$5:$Z$857),0))</f>
        <v>0</v>
      </c>
      <c r="O842" s="54">
        <f>INDEX('Antigo 2020 2'!M$5:M$857,MATCH($A842,('Atual 2021 1'!$Z$5:$Z$857),0))</f>
        <v>0</v>
      </c>
      <c r="P842" s="50">
        <f>INDEX('Atual 2021 1'!N$5:N$857,MATCH($A842,('Atual 2021 1'!$Z$5:$Z$857),0))</f>
        <v>20</v>
      </c>
      <c r="Q842" s="54">
        <f>INDEX('Antigo 2020 2'!N$5:N$857,MATCH($A842,('Atual 2021 1'!$Z$5:$Z$857),0))</f>
        <v>52</v>
      </c>
      <c r="R842" s="50" t="str">
        <f>INDEX('Atual 2021 1'!O$5:O$857,MATCH($A842,('Atual 2021 1'!$Z$5:$Z$857),0))</f>
        <v>Não</v>
      </c>
      <c r="S842" s="54" t="str">
        <f>INDEX('Antigo 2020 2'!O$5:O$857,MATCH($A842,('Atual 2021 1'!$Z$5:$Z$857),0))</f>
        <v>Sim</v>
      </c>
      <c r="T842" s="53" t="e">
        <f>INDEX('Atual 2021 1'!P$5:P$857,MATCH($A842,('Atual 2021 1'!$Z$5:$Z$857),0))</f>
        <v>#DIV/0!</v>
      </c>
      <c r="U842" s="55">
        <f>INDEX('Antigo 2020 2'!P$5:P$857,MATCH($A842,('Atual 2021 1'!$Z$5:$Z$857),0))</f>
        <v>2.5243447222629044E-3</v>
      </c>
    </row>
    <row r="843" spans="1:21">
      <c r="A843" s="16">
        <v>840</v>
      </c>
      <c r="B843" s="51">
        <f>INDEX('Atual 2021 1'!X$5:X$857,MATCH($A843,('Atual 2021 1'!$Z$5:$Z$857),0))</f>
        <v>0</v>
      </c>
      <c r="C843" s="50" t="str">
        <f>INDEX('Atual 2021 1'!A$5:A$857,MATCH($A843,('Atual 2021 1'!$Z$5:$Z$857),0))</f>
        <v>Verdelândia</v>
      </c>
      <c r="D843" s="50">
        <f>INDEX('Atual 2021 1'!H$5:H$857,MATCH($A843,('Atual 2021 1'!$Z$5:$Z$857),0))</f>
        <v>1980</v>
      </c>
      <c r="E843" s="54">
        <f>INDEX('Antigo 2020 2'!H$5:H$857,MATCH($A843,('Atual 2021 1'!$Z$5:$Z$857),0))</f>
        <v>780</v>
      </c>
      <c r="F843" s="50">
        <f>INDEX('Atual 2021 1'!I$5:I$857,MATCH($A843,('Atual 2021 1'!$Z$5:$Z$857),0))</f>
        <v>544</v>
      </c>
      <c r="G843" s="54">
        <f>INDEX('Antigo 2020 2'!I$5:I$857,MATCH($A843,('Atual 2021 1'!$Z$5:$Z$857),0))</f>
        <v>408</v>
      </c>
      <c r="H843" s="50">
        <f>INDEX('Atual 2021 1'!J$5:J$857,MATCH($A843,('Atual 2021 1'!$Z$5:$Z$857),0))</f>
        <v>0</v>
      </c>
      <c r="I843" s="54">
        <f>INDEX('Antigo 2020 2'!J$5:J$857,MATCH($A843,('Atual 2021 1'!$Z$5:$Z$857),0))</f>
        <v>0</v>
      </c>
      <c r="J843" s="50">
        <f>INDEX('Atual 2021 1'!K$5:K$857,MATCH($A843,('Atual 2021 1'!$Z$5:$Z$857),0))</f>
        <v>120</v>
      </c>
      <c r="K843" s="54">
        <f>INDEX('Antigo 2020 2'!K$5:K$857,MATCH($A843,('Atual 2021 1'!$Z$5:$Z$857),0))</f>
        <v>750</v>
      </c>
      <c r="L843" s="50">
        <f>INDEX('Atual 2021 1'!L$5:L$857,MATCH($A843,('Atual 2021 1'!$Z$5:$Z$857),0))</f>
        <v>110</v>
      </c>
      <c r="M843" s="54">
        <f>INDEX('Antigo 2020 2'!L$5:L$857,MATCH($A843,('Atual 2021 1'!$Z$5:$Z$857),0))</f>
        <v>0</v>
      </c>
      <c r="N843" s="50">
        <f>INDEX('Atual 2021 1'!M$5:M$857,MATCH($A843,('Atual 2021 1'!$Z$5:$Z$857),0))</f>
        <v>0</v>
      </c>
      <c r="O843" s="54">
        <f>INDEX('Antigo 2020 2'!M$5:M$857,MATCH($A843,('Atual 2021 1'!$Z$5:$Z$857),0))</f>
        <v>0</v>
      </c>
      <c r="P843" s="50">
        <f>INDEX('Atual 2021 1'!N$5:N$857,MATCH($A843,('Atual 2021 1'!$Z$5:$Z$857),0))</f>
        <v>48</v>
      </c>
      <c r="Q843" s="54">
        <f>INDEX('Antigo 2020 2'!N$5:N$857,MATCH($A843,('Atual 2021 1'!$Z$5:$Z$857),0))</f>
        <v>110</v>
      </c>
      <c r="R843" s="50" t="str">
        <f>INDEX('Atual 2021 1'!O$5:O$857,MATCH($A843,('Atual 2021 1'!$Z$5:$Z$857),0))</f>
        <v>Sim</v>
      </c>
      <c r="S843" s="54" t="str">
        <f>INDEX('Antigo 2020 2'!O$5:O$857,MATCH($A843,('Atual 2021 1'!$Z$5:$Z$857),0))</f>
        <v>Sim</v>
      </c>
      <c r="T843" s="53" t="e">
        <f>INDEX('Atual 2021 1'!P$5:P$857,MATCH($A843,('Atual 2021 1'!$Z$5:$Z$857),0))</f>
        <v>#DIV/0!</v>
      </c>
      <c r="U843" s="55">
        <f>INDEX('Antigo 2020 2'!P$5:P$857,MATCH($A843,('Atual 2021 1'!$Z$5:$Z$857),0))</f>
        <v>8.4184607336218291E-4</v>
      </c>
    </row>
    <row r="844" spans="1:21">
      <c r="A844" s="16">
        <v>841</v>
      </c>
      <c r="B844" s="51">
        <f>INDEX('Atual 2021 1'!X$5:X$857,MATCH($A844,('Atual 2021 1'!$Z$5:$Z$857),0))</f>
        <v>0</v>
      </c>
      <c r="C844" s="50" t="str">
        <f>INDEX('Atual 2021 1'!A$5:A$857,MATCH($A844,('Atual 2021 1'!$Z$5:$Z$857),0))</f>
        <v>Veredinha</v>
      </c>
      <c r="D844" s="50">
        <f>INDEX('Atual 2021 1'!H$5:H$857,MATCH($A844,('Atual 2021 1'!$Z$5:$Z$857),0))</f>
        <v>720</v>
      </c>
      <c r="E844" s="54">
        <f>INDEX('Antigo 2020 2'!H$5:H$857,MATCH($A844,('Atual 2021 1'!$Z$5:$Z$857),0))</f>
        <v>280</v>
      </c>
      <c r="F844" s="50">
        <f>INDEX('Atual 2021 1'!I$5:I$857,MATCH($A844,('Atual 2021 1'!$Z$5:$Z$857),0))</f>
        <v>202</v>
      </c>
      <c r="G844" s="54">
        <f>INDEX('Antigo 2020 2'!I$5:I$857,MATCH($A844,('Atual 2021 1'!$Z$5:$Z$857),0))</f>
        <v>204</v>
      </c>
      <c r="H844" s="50">
        <f>INDEX('Atual 2021 1'!J$5:J$857,MATCH($A844,('Atual 2021 1'!$Z$5:$Z$857),0))</f>
        <v>0</v>
      </c>
      <c r="I844" s="54">
        <f>INDEX('Antigo 2020 2'!J$5:J$857,MATCH($A844,('Atual 2021 1'!$Z$5:$Z$857),0))</f>
        <v>0</v>
      </c>
      <c r="J844" s="50">
        <f>INDEX('Atual 2021 1'!K$5:K$857,MATCH($A844,('Atual 2021 1'!$Z$5:$Z$857),0))</f>
        <v>260</v>
      </c>
      <c r="K844" s="54">
        <f>INDEX('Antigo 2020 2'!K$5:K$857,MATCH($A844,('Atual 2021 1'!$Z$5:$Z$857),0))</f>
        <v>26</v>
      </c>
      <c r="L844" s="50">
        <f>INDEX('Atual 2021 1'!L$5:L$857,MATCH($A844,('Atual 2021 1'!$Z$5:$Z$857),0))</f>
        <v>0</v>
      </c>
      <c r="M844" s="54">
        <f>INDEX('Antigo 2020 2'!L$5:L$857,MATCH($A844,('Atual 2021 1'!$Z$5:$Z$857),0))</f>
        <v>0</v>
      </c>
      <c r="N844" s="50">
        <f>INDEX('Atual 2021 1'!M$5:M$857,MATCH($A844,('Atual 2021 1'!$Z$5:$Z$857),0))</f>
        <v>0</v>
      </c>
      <c r="O844" s="54">
        <f>INDEX('Antigo 2020 2'!M$5:M$857,MATCH($A844,('Atual 2021 1'!$Z$5:$Z$857),0))</f>
        <v>0</v>
      </c>
      <c r="P844" s="50">
        <f>INDEX('Atual 2021 1'!N$5:N$857,MATCH($A844,('Atual 2021 1'!$Z$5:$Z$857),0))</f>
        <v>62</v>
      </c>
      <c r="Q844" s="54">
        <f>INDEX('Antigo 2020 2'!N$5:N$857,MATCH($A844,('Atual 2021 1'!$Z$5:$Z$857),0))</f>
        <v>5</v>
      </c>
      <c r="R844" s="50" t="str">
        <f>INDEX('Atual 2021 1'!O$5:O$857,MATCH($A844,('Atual 2021 1'!$Z$5:$Z$857),0))</f>
        <v>Sim</v>
      </c>
      <c r="S844" s="54" t="str">
        <f>INDEX('Antigo 2020 2'!O$5:O$857,MATCH($A844,('Atual 2021 1'!$Z$5:$Z$857),0))</f>
        <v>Sim</v>
      </c>
      <c r="T844" s="53" t="e">
        <f>INDEX('Atual 2021 1'!P$5:P$857,MATCH($A844,('Atual 2021 1'!$Z$5:$Z$857),0))</f>
        <v>#DIV/0!</v>
      </c>
      <c r="U844" s="55">
        <f>INDEX('Antigo 2020 2'!P$5:P$857,MATCH($A844,('Atual 2021 1'!$Z$5:$Z$857),0))</f>
        <v>1.2614688159819729E-3</v>
      </c>
    </row>
    <row r="845" spans="1:21">
      <c r="A845" s="16">
        <v>842</v>
      </c>
      <c r="B845" s="51">
        <f>INDEX('Atual 2021 1'!X$5:X$857,MATCH($A845,('Atual 2021 1'!$Z$5:$Z$857),0))</f>
        <v>0</v>
      </c>
      <c r="C845" s="50" t="str">
        <f>INDEX('Atual 2021 1'!A$5:A$857,MATCH($A845,('Atual 2021 1'!$Z$5:$Z$857),0))</f>
        <v>Veríssimo</v>
      </c>
      <c r="D845" s="50">
        <f>INDEX('Atual 2021 1'!H$5:H$857,MATCH($A845,('Atual 2021 1'!$Z$5:$Z$857),0))</f>
        <v>520</v>
      </c>
      <c r="E845" s="54">
        <f>INDEX('Antigo 2020 2'!H$5:H$857,MATCH($A845,('Atual 2021 1'!$Z$5:$Z$857),0))</f>
        <v>1842</v>
      </c>
      <c r="F845" s="50">
        <f>INDEX('Atual 2021 1'!I$5:I$857,MATCH($A845,('Atual 2021 1'!$Z$5:$Z$857),0))</f>
        <v>92</v>
      </c>
      <c r="G845" s="54">
        <f>INDEX('Antigo 2020 2'!I$5:I$857,MATCH($A845,('Atual 2021 1'!$Z$5:$Z$857),0))</f>
        <v>170</v>
      </c>
      <c r="H845" s="50">
        <f>INDEX('Atual 2021 1'!J$5:J$857,MATCH($A845,('Atual 2021 1'!$Z$5:$Z$857),0))</f>
        <v>0</v>
      </c>
      <c r="I845" s="54">
        <f>INDEX('Antigo 2020 2'!J$5:J$857,MATCH($A845,('Atual 2021 1'!$Z$5:$Z$857),0))</f>
        <v>0</v>
      </c>
      <c r="J845" s="50">
        <f>INDEX('Atual 2021 1'!K$5:K$857,MATCH($A845,('Atual 2021 1'!$Z$5:$Z$857),0))</f>
        <v>50</v>
      </c>
      <c r="K845" s="54">
        <f>INDEX('Antigo 2020 2'!K$5:K$857,MATCH($A845,('Atual 2021 1'!$Z$5:$Z$857),0))</f>
        <v>140</v>
      </c>
      <c r="L845" s="50">
        <f>INDEX('Atual 2021 1'!L$5:L$857,MATCH($A845,('Atual 2021 1'!$Z$5:$Z$857),0))</f>
        <v>0</v>
      </c>
      <c r="M845" s="54">
        <f>INDEX('Antigo 2020 2'!L$5:L$857,MATCH($A845,('Atual 2021 1'!$Z$5:$Z$857),0))</f>
        <v>0</v>
      </c>
      <c r="N845" s="50">
        <f>INDEX('Atual 2021 1'!M$5:M$857,MATCH($A845,('Atual 2021 1'!$Z$5:$Z$857),0))</f>
        <v>0</v>
      </c>
      <c r="O845" s="54">
        <f>INDEX('Antigo 2020 2'!M$5:M$857,MATCH($A845,('Atual 2021 1'!$Z$5:$Z$857),0))</f>
        <v>0</v>
      </c>
      <c r="P845" s="50">
        <f>INDEX('Atual 2021 1'!N$5:N$857,MATCH($A845,('Atual 2021 1'!$Z$5:$Z$857),0))</f>
        <v>6</v>
      </c>
      <c r="Q845" s="54">
        <f>INDEX('Antigo 2020 2'!N$5:N$857,MATCH($A845,('Atual 2021 1'!$Z$5:$Z$857),0))</f>
        <v>10</v>
      </c>
      <c r="R845" s="50" t="str">
        <f>INDEX('Atual 2021 1'!O$5:O$857,MATCH($A845,('Atual 2021 1'!$Z$5:$Z$857),0))</f>
        <v>Sim</v>
      </c>
      <c r="S845" s="54" t="str">
        <f>INDEX('Antigo 2020 2'!O$5:O$857,MATCH($A845,('Atual 2021 1'!$Z$5:$Z$857),0))</f>
        <v>Sim</v>
      </c>
      <c r="T845" s="53" t="e">
        <f>INDEX('Atual 2021 1'!P$5:P$857,MATCH($A845,('Atual 2021 1'!$Z$5:$Z$857),0))</f>
        <v>#DIV/0!</v>
      </c>
      <c r="U845" s="55">
        <f>INDEX('Antigo 2020 2'!P$5:P$857,MATCH($A845,('Atual 2021 1'!$Z$5:$Z$857),0))</f>
        <v>9.3675981038487759E-4</v>
      </c>
    </row>
    <row r="846" spans="1:21">
      <c r="A846" s="16">
        <v>843</v>
      </c>
      <c r="B846" s="51">
        <f>INDEX('Atual 2021 1'!X$5:X$857,MATCH($A846,('Atual 2021 1'!$Z$5:$Z$857),0))</f>
        <v>0</v>
      </c>
      <c r="C846" s="50" t="str">
        <f>INDEX('Atual 2021 1'!A$5:A$857,MATCH($A846,('Atual 2021 1'!$Z$5:$Z$857),0))</f>
        <v>Vermelho Novo</v>
      </c>
      <c r="D846" s="50">
        <f>INDEX('Atual 2021 1'!H$5:H$857,MATCH($A846,('Atual 2021 1'!$Z$5:$Z$857),0))</f>
        <v>1842</v>
      </c>
      <c r="E846" s="54">
        <f>INDEX('Antigo 2020 2'!H$5:H$857,MATCH($A846,('Atual 2021 1'!$Z$5:$Z$857),0))</f>
        <v>25</v>
      </c>
      <c r="F846" s="50">
        <f>INDEX('Atual 2021 1'!I$5:I$857,MATCH($A846,('Atual 2021 1'!$Z$5:$Z$857),0))</f>
        <v>84</v>
      </c>
      <c r="G846" s="54">
        <f>INDEX('Antigo 2020 2'!I$5:I$857,MATCH($A846,('Atual 2021 1'!$Z$5:$Z$857),0))</f>
        <v>18</v>
      </c>
      <c r="H846" s="50">
        <f>INDEX('Atual 2021 1'!J$5:J$857,MATCH($A846,('Atual 2021 1'!$Z$5:$Z$857),0))</f>
        <v>0</v>
      </c>
      <c r="I846" s="54">
        <f>INDEX('Antigo 2020 2'!J$5:J$857,MATCH($A846,('Atual 2021 1'!$Z$5:$Z$857),0))</f>
        <v>0</v>
      </c>
      <c r="J846" s="50">
        <f>INDEX('Atual 2021 1'!K$5:K$857,MATCH($A846,('Atual 2021 1'!$Z$5:$Z$857),0))</f>
        <v>278</v>
      </c>
      <c r="K846" s="54">
        <f>INDEX('Antigo 2020 2'!K$5:K$857,MATCH($A846,('Atual 2021 1'!$Z$5:$Z$857),0))</f>
        <v>0</v>
      </c>
      <c r="L846" s="50">
        <f>INDEX('Atual 2021 1'!L$5:L$857,MATCH($A846,('Atual 2021 1'!$Z$5:$Z$857),0))</f>
        <v>0</v>
      </c>
      <c r="M846" s="54">
        <f>INDEX('Antigo 2020 2'!L$5:L$857,MATCH($A846,('Atual 2021 1'!$Z$5:$Z$857),0))</f>
        <v>0</v>
      </c>
      <c r="N846" s="50">
        <f>INDEX('Atual 2021 1'!M$5:M$857,MATCH($A846,('Atual 2021 1'!$Z$5:$Z$857),0))</f>
        <v>0</v>
      </c>
      <c r="O846" s="54">
        <f>INDEX('Antigo 2020 2'!M$5:M$857,MATCH($A846,('Atual 2021 1'!$Z$5:$Z$857),0))</f>
        <v>0</v>
      </c>
      <c r="P846" s="50">
        <f>INDEX('Atual 2021 1'!N$5:N$857,MATCH($A846,('Atual 2021 1'!$Z$5:$Z$857),0))</f>
        <v>5</v>
      </c>
      <c r="Q846" s="54">
        <f>INDEX('Antigo 2020 2'!N$5:N$857,MATCH($A846,('Atual 2021 1'!$Z$5:$Z$857),0))</f>
        <v>4</v>
      </c>
      <c r="R846" s="50" t="str">
        <f>INDEX('Atual 2021 1'!O$5:O$857,MATCH($A846,('Atual 2021 1'!$Z$5:$Z$857),0))</f>
        <v>Sim</v>
      </c>
      <c r="S846" s="54" t="str">
        <f>INDEX('Antigo 2020 2'!O$5:O$857,MATCH($A846,('Atual 2021 1'!$Z$5:$Z$857),0))</f>
        <v>Não</v>
      </c>
      <c r="T846" s="53" t="e">
        <f>INDEX('Atual 2021 1'!P$5:P$857,MATCH($A846,('Atual 2021 1'!$Z$5:$Z$857),0))</f>
        <v>#DIV/0!</v>
      </c>
      <c r="U846" s="55">
        <f>INDEX('Antigo 2020 2'!P$5:P$857,MATCH($A846,('Atual 2021 1'!$Z$5:$Z$857),0))</f>
        <v>3.2022157602836691E-5</v>
      </c>
    </row>
    <row r="847" spans="1:21">
      <c r="A847" s="16">
        <v>844</v>
      </c>
      <c r="B847" s="51">
        <f>INDEX('Atual 2021 1'!X$5:X$857,MATCH($A847,('Atual 2021 1'!$Z$5:$Z$857),0))</f>
        <v>0</v>
      </c>
      <c r="C847" s="50" t="str">
        <f>INDEX('Atual 2021 1'!A$5:A$857,MATCH($A847,('Atual 2021 1'!$Z$5:$Z$857),0))</f>
        <v>Vespasiano</v>
      </c>
      <c r="D847" s="50">
        <f>INDEX('Atual 2021 1'!H$5:H$857,MATCH($A847,('Atual 2021 1'!$Z$5:$Z$857),0))</f>
        <v>25</v>
      </c>
      <c r="E847" s="54">
        <f>INDEX('Antigo 2020 2'!H$5:H$857,MATCH($A847,('Atual 2021 1'!$Z$5:$Z$857),0))</f>
        <v>1856</v>
      </c>
      <c r="F847" s="50">
        <f>INDEX('Atual 2021 1'!I$5:I$857,MATCH($A847,('Atual 2021 1'!$Z$5:$Z$857),0))</f>
        <v>3</v>
      </c>
      <c r="G847" s="54">
        <f>INDEX('Antigo 2020 2'!I$5:I$857,MATCH($A847,('Atual 2021 1'!$Z$5:$Z$857),0))</f>
        <v>1</v>
      </c>
      <c r="H847" s="50">
        <f>INDEX('Atual 2021 1'!J$5:J$857,MATCH($A847,('Atual 2021 1'!$Z$5:$Z$857),0))</f>
        <v>0</v>
      </c>
      <c r="I847" s="54">
        <f>INDEX('Antigo 2020 2'!J$5:J$857,MATCH($A847,('Atual 2021 1'!$Z$5:$Z$857),0))</f>
        <v>0</v>
      </c>
      <c r="J847" s="50">
        <f>INDEX('Atual 2021 1'!K$5:K$857,MATCH($A847,('Atual 2021 1'!$Z$5:$Z$857),0))</f>
        <v>0</v>
      </c>
      <c r="K847" s="54">
        <f>INDEX('Antigo 2020 2'!K$5:K$857,MATCH($A847,('Atual 2021 1'!$Z$5:$Z$857),0))</f>
        <v>304</v>
      </c>
      <c r="L847" s="50">
        <f>INDEX('Atual 2021 1'!L$5:L$857,MATCH($A847,('Atual 2021 1'!$Z$5:$Z$857),0))</f>
        <v>0</v>
      </c>
      <c r="M847" s="54">
        <f>INDEX('Antigo 2020 2'!L$5:L$857,MATCH($A847,('Atual 2021 1'!$Z$5:$Z$857),0))</f>
        <v>0</v>
      </c>
      <c r="N847" s="50">
        <f>INDEX('Atual 2021 1'!M$5:M$857,MATCH($A847,('Atual 2021 1'!$Z$5:$Z$857),0))</f>
        <v>0</v>
      </c>
      <c r="O847" s="54">
        <f>INDEX('Antigo 2020 2'!M$5:M$857,MATCH($A847,('Atual 2021 1'!$Z$5:$Z$857),0))</f>
        <v>0</v>
      </c>
      <c r="P847" s="50">
        <f>INDEX('Atual 2021 1'!N$5:N$857,MATCH($A847,('Atual 2021 1'!$Z$5:$Z$857),0))</f>
        <v>4</v>
      </c>
      <c r="Q847" s="54">
        <f>INDEX('Antigo 2020 2'!N$5:N$857,MATCH($A847,('Atual 2021 1'!$Z$5:$Z$857),0))</f>
        <v>69</v>
      </c>
      <c r="R847" s="50" t="str">
        <f>INDEX('Atual 2021 1'!O$5:O$857,MATCH($A847,('Atual 2021 1'!$Z$5:$Z$857),0))</f>
        <v>Não</v>
      </c>
      <c r="S847" s="54" t="str">
        <f>INDEX('Antigo 2020 2'!O$5:O$857,MATCH($A847,('Atual 2021 1'!$Z$5:$Z$857),0))</f>
        <v>Sim</v>
      </c>
      <c r="T847" s="53" t="e">
        <f>INDEX('Atual 2021 1'!P$5:P$857,MATCH($A847,('Atual 2021 1'!$Z$5:$Z$857),0))</f>
        <v>#DIV/0!</v>
      </c>
      <c r="U847" s="55">
        <f>INDEX('Antigo 2020 2'!P$5:P$857,MATCH($A847,('Atual 2021 1'!$Z$5:$Z$857),0))</f>
        <v>1.4072960735858674E-3</v>
      </c>
    </row>
    <row r="848" spans="1:21">
      <c r="A848" s="16">
        <v>845</v>
      </c>
      <c r="B848" s="51">
        <f>INDEX('Atual 2021 1'!X$5:X$857,MATCH($A848,('Atual 2021 1'!$Z$5:$Z$857),0))</f>
        <v>0</v>
      </c>
      <c r="C848" s="50" t="str">
        <f>INDEX('Atual 2021 1'!A$5:A$857,MATCH($A848,('Atual 2021 1'!$Z$5:$Z$857),0))</f>
        <v>Viçosa</v>
      </c>
      <c r="D848" s="50">
        <f>INDEX('Atual 2021 1'!H$5:H$857,MATCH($A848,('Atual 2021 1'!$Z$5:$Z$857),0))</f>
        <v>1856</v>
      </c>
      <c r="E848" s="54">
        <f>INDEX('Antigo 2020 2'!H$5:H$857,MATCH($A848,('Atual 2021 1'!$Z$5:$Z$857),0))</f>
        <v>600</v>
      </c>
      <c r="F848" s="50">
        <f>INDEX('Atual 2021 1'!I$5:I$857,MATCH($A848,('Atual 2021 1'!$Z$5:$Z$857),0))</f>
        <v>357</v>
      </c>
      <c r="G848" s="54">
        <f>INDEX('Antigo 2020 2'!I$5:I$857,MATCH($A848,('Atual 2021 1'!$Z$5:$Z$857),0))</f>
        <v>294</v>
      </c>
      <c r="H848" s="50">
        <f>INDEX('Atual 2021 1'!J$5:J$857,MATCH($A848,('Atual 2021 1'!$Z$5:$Z$857),0))</f>
        <v>0</v>
      </c>
      <c r="I848" s="54">
        <f>INDEX('Antigo 2020 2'!J$5:J$857,MATCH($A848,('Atual 2021 1'!$Z$5:$Z$857),0))</f>
        <v>0</v>
      </c>
      <c r="J848" s="50">
        <f>INDEX('Atual 2021 1'!K$5:K$857,MATCH($A848,('Atual 2021 1'!$Z$5:$Z$857),0))</f>
        <v>0</v>
      </c>
      <c r="K848" s="54">
        <f>INDEX('Antigo 2020 2'!K$5:K$857,MATCH($A848,('Atual 2021 1'!$Z$5:$Z$857),0))</f>
        <v>160</v>
      </c>
      <c r="L848" s="50">
        <f>INDEX('Atual 2021 1'!L$5:L$857,MATCH($A848,('Atual 2021 1'!$Z$5:$Z$857),0))</f>
        <v>0</v>
      </c>
      <c r="M848" s="54">
        <f>INDEX('Antigo 2020 2'!L$5:L$857,MATCH($A848,('Atual 2021 1'!$Z$5:$Z$857),0))</f>
        <v>0</v>
      </c>
      <c r="N848" s="50">
        <f>INDEX('Atual 2021 1'!M$5:M$857,MATCH($A848,('Atual 2021 1'!$Z$5:$Z$857),0))</f>
        <v>0</v>
      </c>
      <c r="O848" s="54">
        <f>INDEX('Antigo 2020 2'!M$5:M$857,MATCH($A848,('Atual 2021 1'!$Z$5:$Z$857),0))</f>
        <v>0</v>
      </c>
      <c r="P848" s="50">
        <f>INDEX('Atual 2021 1'!N$5:N$857,MATCH($A848,('Atual 2021 1'!$Z$5:$Z$857),0))</f>
        <v>55</v>
      </c>
      <c r="Q848" s="54">
        <f>INDEX('Antigo 2020 2'!N$5:N$857,MATCH($A848,('Atual 2021 1'!$Z$5:$Z$857),0))</f>
        <v>150</v>
      </c>
      <c r="R848" s="50" t="str">
        <f>INDEX('Atual 2021 1'!O$5:O$857,MATCH($A848,('Atual 2021 1'!$Z$5:$Z$857),0))</f>
        <v>Sim</v>
      </c>
      <c r="S848" s="54" t="str">
        <f>INDEX('Antigo 2020 2'!O$5:O$857,MATCH($A848,('Atual 2021 1'!$Z$5:$Z$857),0))</f>
        <v>Sim</v>
      </c>
      <c r="T848" s="53" t="e">
        <f>INDEX('Atual 2021 1'!P$5:P$857,MATCH($A848,('Atual 2021 1'!$Z$5:$Z$857),0))</f>
        <v>#DIV/0!</v>
      </c>
      <c r="U848" s="55">
        <f>INDEX('Antigo 2020 2'!P$5:P$857,MATCH($A848,('Atual 2021 1'!$Z$5:$Z$857),0))</f>
        <v>8.4327924869516293E-4</v>
      </c>
    </row>
    <row r="849" spans="1:21">
      <c r="A849" s="16">
        <v>846</v>
      </c>
      <c r="B849" s="51">
        <f>INDEX('Atual 2021 1'!X$5:X$857,MATCH($A849,('Atual 2021 1'!$Z$5:$Z$857),0))</f>
        <v>0</v>
      </c>
      <c r="C849" s="50" t="str">
        <f>INDEX('Atual 2021 1'!A$5:A$857,MATCH($A849,('Atual 2021 1'!$Z$5:$Z$857),0))</f>
        <v>Vieiras</v>
      </c>
      <c r="D849" s="50">
        <f>INDEX('Atual 2021 1'!H$5:H$857,MATCH($A849,('Atual 2021 1'!$Z$5:$Z$857),0))</f>
        <v>600</v>
      </c>
      <c r="E849" s="54">
        <f>INDEX('Antigo 2020 2'!H$5:H$857,MATCH($A849,('Atual 2021 1'!$Z$5:$Z$857),0))</f>
        <v>1820</v>
      </c>
      <c r="F849" s="50">
        <f>INDEX('Atual 2021 1'!I$5:I$857,MATCH($A849,('Atual 2021 1'!$Z$5:$Z$857),0))</f>
        <v>130</v>
      </c>
      <c r="G849" s="54">
        <f>INDEX('Antigo 2020 2'!I$5:I$857,MATCH($A849,('Atual 2021 1'!$Z$5:$Z$857),0))</f>
        <v>1033</v>
      </c>
      <c r="H849" s="50">
        <f>INDEX('Atual 2021 1'!J$5:J$857,MATCH($A849,('Atual 2021 1'!$Z$5:$Z$857),0))</f>
        <v>0</v>
      </c>
      <c r="I849" s="54">
        <f>INDEX('Antigo 2020 2'!J$5:J$857,MATCH($A849,('Atual 2021 1'!$Z$5:$Z$857),0))</f>
        <v>0</v>
      </c>
      <c r="J849" s="50">
        <f>INDEX('Atual 2021 1'!K$5:K$857,MATCH($A849,('Atual 2021 1'!$Z$5:$Z$857),0))</f>
        <v>160</v>
      </c>
      <c r="K849" s="54">
        <f>INDEX('Antigo 2020 2'!K$5:K$857,MATCH($A849,('Atual 2021 1'!$Z$5:$Z$857),0))</f>
        <v>480</v>
      </c>
      <c r="L849" s="50">
        <f>INDEX('Atual 2021 1'!L$5:L$857,MATCH($A849,('Atual 2021 1'!$Z$5:$Z$857),0))</f>
        <v>0</v>
      </c>
      <c r="M849" s="54">
        <f>INDEX('Antigo 2020 2'!L$5:L$857,MATCH($A849,('Atual 2021 1'!$Z$5:$Z$857),0))</f>
        <v>120</v>
      </c>
      <c r="N849" s="50">
        <f>INDEX('Atual 2021 1'!M$5:M$857,MATCH($A849,('Atual 2021 1'!$Z$5:$Z$857),0))</f>
        <v>0</v>
      </c>
      <c r="O849" s="54">
        <f>INDEX('Antigo 2020 2'!M$5:M$857,MATCH($A849,('Atual 2021 1'!$Z$5:$Z$857),0))</f>
        <v>0</v>
      </c>
      <c r="P849" s="50">
        <f>INDEX('Atual 2021 1'!N$5:N$857,MATCH($A849,('Atual 2021 1'!$Z$5:$Z$857),0))</f>
        <v>80</v>
      </c>
      <c r="Q849" s="54">
        <f>INDEX('Antigo 2020 2'!N$5:N$857,MATCH($A849,('Atual 2021 1'!$Z$5:$Z$857),0))</f>
        <v>190</v>
      </c>
      <c r="R849" s="50" t="str">
        <f>INDEX('Atual 2021 1'!O$5:O$857,MATCH($A849,('Atual 2021 1'!$Z$5:$Z$857),0))</f>
        <v>Sim</v>
      </c>
      <c r="S849" s="54" t="str">
        <f>INDEX('Antigo 2020 2'!O$5:O$857,MATCH($A849,('Atual 2021 1'!$Z$5:$Z$857),0))</f>
        <v>Sim</v>
      </c>
      <c r="T849" s="53" t="e">
        <f>INDEX('Atual 2021 1'!P$5:P$857,MATCH($A849,('Atual 2021 1'!$Z$5:$Z$857),0))</f>
        <v>#DIV/0!</v>
      </c>
      <c r="U849" s="55">
        <f>INDEX('Antigo 2020 2'!P$5:P$857,MATCH($A849,('Atual 2021 1'!$Z$5:$Z$857),0))</f>
        <v>2.1493503691959147E-3</v>
      </c>
    </row>
    <row r="850" spans="1:21">
      <c r="A850" s="16">
        <v>847</v>
      </c>
      <c r="B850" s="51">
        <f>INDEX('Atual 2021 1'!X$5:X$857,MATCH($A850,('Atual 2021 1'!$Z$5:$Z$857),0))</f>
        <v>0</v>
      </c>
      <c r="C850" s="50" t="str">
        <f>INDEX('Atual 2021 1'!A$5:A$857,MATCH($A850,('Atual 2021 1'!$Z$5:$Z$857),0))</f>
        <v>Virgem da Lapa</v>
      </c>
      <c r="D850" s="50">
        <f>INDEX('Atual 2021 1'!H$5:H$857,MATCH($A850,('Atual 2021 1'!$Z$5:$Z$857),0))</f>
        <v>3324</v>
      </c>
      <c r="E850" s="54">
        <f>INDEX('Antigo 2020 2'!H$5:H$857,MATCH($A850,('Atual 2021 1'!$Z$5:$Z$857),0))</f>
        <v>1200</v>
      </c>
      <c r="F850" s="50">
        <f>INDEX('Atual 2021 1'!I$5:I$857,MATCH($A850,('Atual 2021 1'!$Z$5:$Z$857),0))</f>
        <v>358</v>
      </c>
      <c r="G850" s="54" t="str">
        <f>INDEX('Antigo 2020 2'!I$5:I$857,MATCH($A850,('Atual 2021 1'!$Z$5:$Z$857),0))</f>
        <v/>
      </c>
      <c r="H850" s="50">
        <f>INDEX('Atual 2021 1'!J$5:J$857,MATCH($A850,('Atual 2021 1'!$Z$5:$Z$857),0))</f>
        <v>0</v>
      </c>
      <c r="I850" s="54">
        <f>INDEX('Antigo 2020 2'!J$5:J$857,MATCH($A850,('Atual 2021 1'!$Z$5:$Z$857),0))</f>
        <v>0</v>
      </c>
      <c r="J850" s="50">
        <f>INDEX('Atual 2021 1'!K$5:K$857,MATCH($A850,('Atual 2021 1'!$Z$5:$Z$857),0))</f>
        <v>610</v>
      </c>
      <c r="K850" s="54">
        <f>INDEX('Antigo 2020 2'!K$5:K$857,MATCH($A850,('Atual 2021 1'!$Z$5:$Z$857),0))</f>
        <v>0</v>
      </c>
      <c r="L850" s="50">
        <f>INDEX('Atual 2021 1'!L$5:L$857,MATCH($A850,('Atual 2021 1'!$Z$5:$Z$857),0))</f>
        <v>95</v>
      </c>
      <c r="M850" s="54">
        <f>INDEX('Antigo 2020 2'!L$5:L$857,MATCH($A850,('Atual 2021 1'!$Z$5:$Z$857),0))</f>
        <v>0</v>
      </c>
      <c r="N850" s="50">
        <f>INDEX('Atual 2021 1'!M$5:M$857,MATCH($A850,('Atual 2021 1'!$Z$5:$Z$857),0))</f>
        <v>45</v>
      </c>
      <c r="O850" s="54">
        <f>INDEX('Antigo 2020 2'!M$5:M$857,MATCH($A850,('Atual 2021 1'!$Z$5:$Z$857),0))</f>
        <v>0</v>
      </c>
      <c r="P850" s="50">
        <f>INDEX('Atual 2021 1'!N$5:N$857,MATCH($A850,('Atual 2021 1'!$Z$5:$Z$857),0))</f>
        <v>190</v>
      </c>
      <c r="Q850" s="54">
        <f>INDEX('Antigo 2020 2'!N$5:N$857,MATCH($A850,('Atual 2021 1'!$Z$5:$Z$857),0))</f>
        <v>0</v>
      </c>
      <c r="R850" s="50" t="str">
        <f>INDEX('Atual 2021 1'!O$5:O$857,MATCH($A850,('Atual 2021 1'!$Z$5:$Z$857),0))</f>
        <v>Sim</v>
      </c>
      <c r="S850" s="54" t="str">
        <f>INDEX('Antigo 2020 2'!O$5:O$857,MATCH($A850,('Atual 2021 1'!$Z$5:$Z$857),0))</f>
        <v>Não</v>
      </c>
      <c r="T850" s="53" t="e">
        <f>INDEX('Atual 2021 1'!P$5:P$857,MATCH($A850,('Atual 2021 1'!$Z$5:$Z$857),0))</f>
        <v>#DIV/0!</v>
      </c>
      <c r="U850" s="55">
        <f>INDEX('Antigo 2020 2'!P$5:P$857,MATCH($A850,('Atual 2021 1'!$Z$5:$Z$857),0))</f>
        <v>5.2716289230385588E-4</v>
      </c>
    </row>
    <row r="851" spans="1:21">
      <c r="A851" s="16">
        <v>848</v>
      </c>
      <c r="B851" s="51">
        <f>INDEX('Atual 2021 1'!X$5:X$857,MATCH($A851,('Atual 2021 1'!$Z$5:$Z$857),0))</f>
        <v>0</v>
      </c>
      <c r="C851" s="50" t="str">
        <f>INDEX('Atual 2021 1'!A$5:A$857,MATCH($A851,('Atual 2021 1'!$Z$5:$Z$857),0))</f>
        <v>Virgínia</v>
      </c>
      <c r="D851" s="50">
        <f>INDEX('Atual 2021 1'!H$5:H$857,MATCH($A851,('Atual 2021 1'!$Z$5:$Z$857),0))</f>
        <v>1200</v>
      </c>
      <c r="E851" s="54">
        <f>INDEX('Antigo 2020 2'!H$5:H$857,MATCH($A851,('Atual 2021 1'!$Z$5:$Z$857),0))</f>
        <v>2295</v>
      </c>
      <c r="F851" s="50">
        <f>INDEX('Atual 2021 1'!I$5:I$857,MATCH($A851,('Atual 2021 1'!$Z$5:$Z$857),0))</f>
        <v>0</v>
      </c>
      <c r="G851" s="54">
        <f>INDEX('Antigo 2020 2'!I$5:I$857,MATCH($A851,('Atual 2021 1'!$Z$5:$Z$857),0))</f>
        <v>230</v>
      </c>
      <c r="H851" s="50">
        <f>INDEX('Atual 2021 1'!J$5:J$857,MATCH($A851,('Atual 2021 1'!$Z$5:$Z$857),0))</f>
        <v>0</v>
      </c>
      <c r="I851" s="54">
        <f>INDEX('Antigo 2020 2'!J$5:J$857,MATCH($A851,('Atual 2021 1'!$Z$5:$Z$857),0))</f>
        <v>0</v>
      </c>
      <c r="J851" s="50">
        <f>INDEX('Atual 2021 1'!K$5:K$857,MATCH($A851,('Atual 2021 1'!$Z$5:$Z$857),0))</f>
        <v>0</v>
      </c>
      <c r="K851" s="54">
        <f>INDEX('Antigo 2020 2'!K$5:K$857,MATCH($A851,('Atual 2021 1'!$Z$5:$Z$857),0))</f>
        <v>278</v>
      </c>
      <c r="L851" s="50">
        <f>INDEX('Atual 2021 1'!L$5:L$857,MATCH($A851,('Atual 2021 1'!$Z$5:$Z$857),0))</f>
        <v>0</v>
      </c>
      <c r="M851" s="54">
        <f>INDEX('Antigo 2020 2'!L$5:L$857,MATCH($A851,('Atual 2021 1'!$Z$5:$Z$857),0))</f>
        <v>105</v>
      </c>
      <c r="N851" s="50">
        <f>INDEX('Atual 2021 1'!M$5:M$857,MATCH($A851,('Atual 2021 1'!$Z$5:$Z$857),0))</f>
        <v>0</v>
      </c>
      <c r="O851" s="54">
        <f>INDEX('Antigo 2020 2'!M$5:M$857,MATCH($A851,('Atual 2021 1'!$Z$5:$Z$857),0))</f>
        <v>5</v>
      </c>
      <c r="P851" s="50">
        <f>INDEX('Atual 2021 1'!N$5:N$857,MATCH($A851,('Atual 2021 1'!$Z$5:$Z$857),0))</f>
        <v>0</v>
      </c>
      <c r="Q851" s="54">
        <f>INDEX('Antigo 2020 2'!N$5:N$857,MATCH($A851,('Atual 2021 1'!$Z$5:$Z$857),0))</f>
        <v>45</v>
      </c>
      <c r="R851" s="50" t="str">
        <f>INDEX('Atual 2021 1'!O$5:O$857,MATCH($A851,('Atual 2021 1'!$Z$5:$Z$857),0))</f>
        <v>Não</v>
      </c>
      <c r="S851" s="54" t="str">
        <f>INDEX('Antigo 2020 2'!O$5:O$857,MATCH($A851,('Atual 2021 1'!$Z$5:$Z$857),0))</f>
        <v>Não</v>
      </c>
      <c r="T851" s="53" t="e">
        <f>INDEX('Atual 2021 1'!P$5:P$857,MATCH($A851,('Atual 2021 1'!$Z$5:$Z$857),0))</f>
        <v>#DIV/0!</v>
      </c>
      <c r="U851" s="55">
        <f>INDEX('Antigo 2020 2'!P$5:P$857,MATCH($A851,('Atual 2021 1'!$Z$5:$Z$857),0))</f>
        <v>1.318595629536577E-3</v>
      </c>
    </row>
    <row r="852" spans="1:21">
      <c r="A852" s="16">
        <v>849</v>
      </c>
      <c r="B852" s="51">
        <f>INDEX('Atual 2021 1'!X$5:X$857,MATCH($A852,('Atual 2021 1'!$Z$5:$Z$857),0))</f>
        <v>0</v>
      </c>
      <c r="C852" s="50" t="str">
        <f>INDEX('Atual 2021 1'!A$5:A$857,MATCH($A852,('Atual 2021 1'!$Z$5:$Z$857),0))</f>
        <v>Virginópolis</v>
      </c>
      <c r="D852" s="50">
        <f>INDEX('Atual 2021 1'!H$5:H$857,MATCH($A852,('Atual 2021 1'!$Z$5:$Z$857),0))</f>
        <v>2295</v>
      </c>
      <c r="E852" s="54">
        <f>INDEX('Antigo 2020 2'!H$5:H$857,MATCH($A852,('Atual 2021 1'!$Z$5:$Z$857),0))</f>
        <v>400</v>
      </c>
      <c r="F852" s="50">
        <f>INDEX('Atual 2021 1'!I$5:I$857,MATCH($A852,('Atual 2021 1'!$Z$5:$Z$857),0))</f>
        <v>50</v>
      </c>
      <c r="G852" s="54" t="str">
        <f>INDEX('Antigo 2020 2'!I$5:I$857,MATCH($A852,('Atual 2021 1'!$Z$5:$Z$857),0))</f>
        <v/>
      </c>
      <c r="H852" s="50">
        <f>INDEX('Atual 2021 1'!J$5:J$857,MATCH($A852,('Atual 2021 1'!$Z$5:$Z$857),0))</f>
        <v>0</v>
      </c>
      <c r="I852" s="54">
        <f>INDEX('Antigo 2020 2'!J$5:J$857,MATCH($A852,('Atual 2021 1'!$Z$5:$Z$857),0))</f>
        <v>0</v>
      </c>
      <c r="J852" s="50">
        <f>INDEX('Atual 2021 1'!K$5:K$857,MATCH($A852,('Atual 2021 1'!$Z$5:$Z$857),0))</f>
        <v>231</v>
      </c>
      <c r="K852" s="54">
        <f>INDEX('Antigo 2020 2'!K$5:K$857,MATCH($A852,('Atual 2021 1'!$Z$5:$Z$857),0))</f>
        <v>220</v>
      </c>
      <c r="L852" s="50">
        <f>INDEX('Atual 2021 1'!L$5:L$857,MATCH($A852,('Atual 2021 1'!$Z$5:$Z$857),0))</f>
        <v>205</v>
      </c>
      <c r="M852" s="54">
        <f>INDEX('Antigo 2020 2'!L$5:L$857,MATCH($A852,('Atual 2021 1'!$Z$5:$Z$857),0))</f>
        <v>0</v>
      </c>
      <c r="N852" s="50">
        <f>INDEX('Atual 2021 1'!M$5:M$857,MATCH($A852,('Atual 2021 1'!$Z$5:$Z$857),0))</f>
        <v>70</v>
      </c>
      <c r="O852" s="54">
        <f>INDEX('Antigo 2020 2'!M$5:M$857,MATCH($A852,('Atual 2021 1'!$Z$5:$Z$857),0))</f>
        <v>0</v>
      </c>
      <c r="P852" s="50">
        <f>INDEX('Atual 2021 1'!N$5:N$857,MATCH($A852,('Atual 2021 1'!$Z$5:$Z$857),0))</f>
        <v>34</v>
      </c>
      <c r="Q852" s="54">
        <f>INDEX('Antigo 2020 2'!N$5:N$857,MATCH($A852,('Atual 2021 1'!$Z$5:$Z$857),0))</f>
        <v>15</v>
      </c>
      <c r="R852" s="50" t="str">
        <f>INDEX('Atual 2021 1'!O$5:O$857,MATCH($A852,('Atual 2021 1'!$Z$5:$Z$857),0))</f>
        <v>Não</v>
      </c>
      <c r="S852" s="54" t="str">
        <f>INDEX('Antigo 2020 2'!O$5:O$857,MATCH($A852,('Atual 2021 1'!$Z$5:$Z$857),0))</f>
        <v>Não</v>
      </c>
      <c r="T852" s="53" t="e">
        <f>INDEX('Atual 2021 1'!P$5:P$857,MATCH($A852,('Atual 2021 1'!$Z$5:$Z$857),0))</f>
        <v>#DIV/0!</v>
      </c>
      <c r="U852" s="55">
        <f>INDEX('Antigo 2020 2'!P$5:P$857,MATCH($A852,('Atual 2021 1'!$Z$5:$Z$857),0))</f>
        <v>3.4533479382006918E-4</v>
      </c>
    </row>
    <row r="853" spans="1:21">
      <c r="A853" s="16">
        <v>850</v>
      </c>
      <c r="B853" s="51">
        <f>INDEX('Atual 2021 1'!X$5:X$857,MATCH($A853,('Atual 2021 1'!$Z$5:$Z$857),0))</f>
        <v>0</v>
      </c>
      <c r="C853" s="50" t="str">
        <f>INDEX('Atual 2021 1'!A$5:A$857,MATCH($A853,('Atual 2021 1'!$Z$5:$Z$857),0))</f>
        <v>Virgolândia</v>
      </c>
      <c r="D853" s="50">
        <f>INDEX('Atual 2021 1'!H$5:H$857,MATCH($A853,('Atual 2021 1'!$Z$5:$Z$857),0))</f>
        <v>400</v>
      </c>
      <c r="E853" s="54">
        <f>INDEX('Antigo 2020 2'!H$5:H$857,MATCH($A853,('Atual 2021 1'!$Z$5:$Z$857),0))</f>
        <v>1295</v>
      </c>
      <c r="F853" s="50">
        <f>INDEX('Atual 2021 1'!I$5:I$857,MATCH($A853,('Atual 2021 1'!$Z$5:$Z$857),0))</f>
        <v>0</v>
      </c>
      <c r="G853" s="54">
        <f>INDEX('Antigo 2020 2'!I$5:I$857,MATCH($A853,('Atual 2021 1'!$Z$5:$Z$857),0))</f>
        <v>428</v>
      </c>
      <c r="H853" s="50">
        <f>INDEX('Atual 2021 1'!J$5:J$857,MATCH($A853,('Atual 2021 1'!$Z$5:$Z$857),0))</f>
        <v>0</v>
      </c>
      <c r="I853" s="54">
        <f>INDEX('Antigo 2020 2'!J$5:J$857,MATCH($A853,('Atual 2021 1'!$Z$5:$Z$857),0))</f>
        <v>0</v>
      </c>
      <c r="J853" s="50">
        <f>INDEX('Atual 2021 1'!K$5:K$857,MATCH($A853,('Atual 2021 1'!$Z$5:$Z$857),0))</f>
        <v>50</v>
      </c>
      <c r="K853" s="54">
        <f>INDEX('Antigo 2020 2'!K$5:K$857,MATCH($A853,('Atual 2021 1'!$Z$5:$Z$857),0))</f>
        <v>32</v>
      </c>
      <c r="L853" s="50">
        <f>INDEX('Atual 2021 1'!L$5:L$857,MATCH($A853,('Atual 2021 1'!$Z$5:$Z$857),0))</f>
        <v>100</v>
      </c>
      <c r="M853" s="54">
        <f>INDEX('Antigo 2020 2'!L$5:L$857,MATCH($A853,('Atual 2021 1'!$Z$5:$Z$857),0))</f>
        <v>0</v>
      </c>
      <c r="N853" s="50">
        <f>INDEX('Atual 2021 1'!M$5:M$857,MATCH($A853,('Atual 2021 1'!$Z$5:$Z$857),0))</f>
        <v>30</v>
      </c>
      <c r="O853" s="54">
        <f>INDEX('Antigo 2020 2'!M$5:M$857,MATCH($A853,('Atual 2021 1'!$Z$5:$Z$857),0))</f>
        <v>0</v>
      </c>
      <c r="P853" s="50">
        <f>INDEX('Atual 2021 1'!N$5:N$857,MATCH($A853,('Atual 2021 1'!$Z$5:$Z$857),0))</f>
        <v>50</v>
      </c>
      <c r="Q853" s="54">
        <f>INDEX('Antigo 2020 2'!N$5:N$857,MATCH($A853,('Atual 2021 1'!$Z$5:$Z$857),0))</f>
        <v>13</v>
      </c>
      <c r="R853" s="50" t="str">
        <f>INDEX('Atual 2021 1'!O$5:O$857,MATCH($A853,('Atual 2021 1'!$Z$5:$Z$857),0))</f>
        <v>Não</v>
      </c>
      <c r="S853" s="54" t="str">
        <f>INDEX('Antigo 2020 2'!O$5:O$857,MATCH($A853,('Atual 2021 1'!$Z$5:$Z$857),0))</f>
        <v>Sim</v>
      </c>
      <c r="T853" s="53" t="e">
        <f>INDEX('Atual 2021 1'!P$5:P$857,MATCH($A853,('Atual 2021 1'!$Z$5:$Z$857),0))</f>
        <v>#DIV/0!</v>
      </c>
      <c r="U853" s="55">
        <f>INDEX('Antigo 2020 2'!P$5:P$857,MATCH($A853,('Atual 2021 1'!$Z$5:$Z$857),0))</f>
        <v>9.5712071376808944E-4</v>
      </c>
    </row>
    <row r="854" spans="1:21">
      <c r="A854" s="16">
        <v>851</v>
      </c>
      <c r="B854" s="51">
        <f>INDEX('Atual 2021 1'!X$5:X$857,MATCH($A854,('Atual 2021 1'!$Z$5:$Z$857),0))</f>
        <v>0</v>
      </c>
      <c r="C854" s="50" t="str">
        <f>INDEX('Atual 2021 1'!A$5:A$857,MATCH($A854,('Atual 2021 1'!$Z$5:$Z$857),0))</f>
        <v>Visconde do Rio Branco</v>
      </c>
      <c r="D854" s="50">
        <f>INDEX('Atual 2021 1'!H$5:H$857,MATCH($A854,('Atual 2021 1'!$Z$5:$Z$857),0))</f>
        <v>1295</v>
      </c>
      <c r="E854" s="54">
        <f>INDEX('Antigo 2020 2'!H$5:H$857,MATCH($A854,('Atual 2021 1'!$Z$5:$Z$857),0))</f>
        <v>125</v>
      </c>
      <c r="F854" s="50">
        <f>INDEX('Atual 2021 1'!I$5:I$857,MATCH($A854,('Atual 2021 1'!$Z$5:$Z$857),0))</f>
        <v>105</v>
      </c>
      <c r="G854" s="54">
        <f>INDEX('Antigo 2020 2'!I$5:I$857,MATCH($A854,('Atual 2021 1'!$Z$5:$Z$857),0))</f>
        <v>28</v>
      </c>
      <c r="H854" s="50">
        <f>INDEX('Atual 2021 1'!J$5:J$857,MATCH($A854,('Atual 2021 1'!$Z$5:$Z$857),0))</f>
        <v>0</v>
      </c>
      <c r="I854" s="54">
        <f>INDEX('Antigo 2020 2'!J$5:J$857,MATCH($A854,('Atual 2021 1'!$Z$5:$Z$857),0))</f>
        <v>0</v>
      </c>
      <c r="J854" s="50">
        <f>INDEX('Atual 2021 1'!K$5:K$857,MATCH($A854,('Atual 2021 1'!$Z$5:$Z$857),0))</f>
        <v>58</v>
      </c>
      <c r="K854" s="54">
        <f>INDEX('Antigo 2020 2'!K$5:K$857,MATCH($A854,('Atual 2021 1'!$Z$5:$Z$857),0))</f>
        <v>40</v>
      </c>
      <c r="L854" s="50">
        <f>INDEX('Atual 2021 1'!L$5:L$857,MATCH($A854,('Atual 2021 1'!$Z$5:$Z$857),0))</f>
        <v>110</v>
      </c>
      <c r="M854" s="54">
        <f>INDEX('Antigo 2020 2'!L$5:L$857,MATCH($A854,('Atual 2021 1'!$Z$5:$Z$857),0))</f>
        <v>0</v>
      </c>
      <c r="N854" s="50">
        <f>INDEX('Atual 2021 1'!M$5:M$857,MATCH($A854,('Atual 2021 1'!$Z$5:$Z$857),0))</f>
        <v>0</v>
      </c>
      <c r="O854" s="54">
        <f>INDEX('Antigo 2020 2'!M$5:M$857,MATCH($A854,('Atual 2021 1'!$Z$5:$Z$857),0))</f>
        <v>0</v>
      </c>
      <c r="P854" s="50">
        <f>INDEX('Atual 2021 1'!N$5:N$857,MATCH($A854,('Atual 2021 1'!$Z$5:$Z$857),0))</f>
        <v>18</v>
      </c>
      <c r="Q854" s="54">
        <f>INDEX('Antigo 2020 2'!N$5:N$857,MATCH($A854,('Atual 2021 1'!$Z$5:$Z$857),0))</f>
        <v>0</v>
      </c>
      <c r="R854" s="50" t="str">
        <f>INDEX('Atual 2021 1'!O$5:O$857,MATCH($A854,('Atual 2021 1'!$Z$5:$Z$857),0))</f>
        <v>Sim</v>
      </c>
      <c r="S854" s="54" t="str">
        <f>INDEX('Antigo 2020 2'!O$5:O$857,MATCH($A854,('Atual 2021 1'!$Z$5:$Z$857),0))</f>
        <v>Não</v>
      </c>
      <c r="T854" s="53" t="e">
        <f>INDEX('Atual 2021 1'!P$5:P$857,MATCH($A854,('Atual 2021 1'!$Z$5:$Z$857),0))</f>
        <v>#DIV/0!</v>
      </c>
      <c r="U854" s="55">
        <f>INDEX('Antigo 2020 2'!P$5:P$857,MATCH($A854,('Atual 2021 1'!$Z$5:$Z$857),0))</f>
        <v>2.614641368247857E-4</v>
      </c>
    </row>
    <row r="855" spans="1:21">
      <c r="A855" s="16">
        <v>852</v>
      </c>
      <c r="B855" s="51">
        <f>INDEX('Atual 2021 1'!X$5:X$857,MATCH($A855,('Atual 2021 1'!$Z$5:$Z$857),0))</f>
        <v>0</v>
      </c>
      <c r="C855" s="50" t="str">
        <f>INDEX('Atual 2021 1'!A$5:A$857,MATCH($A855,('Atual 2021 1'!$Z$5:$Z$857),0))</f>
        <v>Volta Grande</v>
      </c>
      <c r="D855" s="50">
        <f>INDEX('Atual 2021 1'!H$5:H$857,MATCH($A855,('Atual 2021 1'!$Z$5:$Z$857),0))</f>
        <v>125</v>
      </c>
      <c r="E855" s="54">
        <f>INDEX('Antigo 2020 2'!H$5:H$857,MATCH($A855,('Atual 2021 1'!$Z$5:$Z$857),0))</f>
        <v>200</v>
      </c>
      <c r="F855" s="50">
        <f>INDEX('Atual 2021 1'!I$5:I$857,MATCH($A855,('Atual 2021 1'!$Z$5:$Z$857),0))</f>
        <v>21</v>
      </c>
      <c r="G855" s="54">
        <f>INDEX('Antigo 2020 2'!I$5:I$857,MATCH($A855,('Atual 2021 1'!$Z$5:$Z$857),0))</f>
        <v>164</v>
      </c>
      <c r="H855" s="50">
        <f>INDEX('Atual 2021 1'!J$5:J$857,MATCH($A855,('Atual 2021 1'!$Z$5:$Z$857),0))</f>
        <v>0</v>
      </c>
      <c r="I855" s="54">
        <f>INDEX('Antigo 2020 2'!J$5:J$857,MATCH($A855,('Atual 2021 1'!$Z$5:$Z$857),0))</f>
        <v>0</v>
      </c>
      <c r="J855" s="50">
        <f>INDEX('Atual 2021 1'!K$5:K$857,MATCH($A855,('Atual 2021 1'!$Z$5:$Z$857),0))</f>
        <v>15</v>
      </c>
      <c r="K855" s="54">
        <f>INDEX('Antigo 2020 2'!K$5:K$857,MATCH($A855,('Atual 2021 1'!$Z$5:$Z$857),0))</f>
        <v>90</v>
      </c>
      <c r="L855" s="50">
        <f>INDEX('Atual 2021 1'!L$5:L$857,MATCH($A855,('Atual 2021 1'!$Z$5:$Z$857),0))</f>
        <v>0</v>
      </c>
      <c r="M855" s="54">
        <f>INDEX('Antigo 2020 2'!L$5:L$857,MATCH($A855,('Atual 2021 1'!$Z$5:$Z$857),0))</f>
        <v>0</v>
      </c>
      <c r="N855" s="50">
        <f>INDEX('Atual 2021 1'!M$5:M$857,MATCH($A855,('Atual 2021 1'!$Z$5:$Z$857),0))</f>
        <v>0</v>
      </c>
      <c r="O855" s="54">
        <f>INDEX('Antigo 2020 2'!M$5:M$857,MATCH($A855,('Atual 2021 1'!$Z$5:$Z$857),0))</f>
        <v>0</v>
      </c>
      <c r="P855" s="50">
        <f>INDEX('Atual 2021 1'!N$5:N$857,MATCH($A855,('Atual 2021 1'!$Z$5:$Z$857),0))</f>
        <v>0</v>
      </c>
      <c r="Q855" s="54">
        <f>INDEX('Antigo 2020 2'!N$5:N$857,MATCH($A855,('Atual 2021 1'!$Z$5:$Z$857),0))</f>
        <v>4</v>
      </c>
      <c r="R855" s="50" t="str">
        <f>INDEX('Atual 2021 1'!O$5:O$857,MATCH($A855,('Atual 2021 1'!$Z$5:$Z$857),0))</f>
        <v>Não</v>
      </c>
      <c r="S855" s="54" t="str">
        <f>INDEX('Antigo 2020 2'!O$5:O$857,MATCH($A855,('Atual 2021 1'!$Z$5:$Z$857),0))</f>
        <v>Não</v>
      </c>
      <c r="T855" s="53" t="e">
        <f>INDEX('Atual 2021 1'!P$5:P$857,MATCH($A855,('Atual 2021 1'!$Z$5:$Z$857),0))</f>
        <v>#DIV/0!</v>
      </c>
      <c r="U855" s="55">
        <f>INDEX('Antigo 2020 2'!P$5:P$857,MATCH($A855,('Atual 2021 1'!$Z$5:$Z$857),0))</f>
        <v>2.5563813486601282E-4</v>
      </c>
    </row>
    <row r="856" spans="1:21">
      <c r="A856" s="16">
        <v>853</v>
      </c>
      <c r="B856" s="51" t="e">
        <f>INDEX('Atual 2021 1'!X$5:X$857,MATCH($A856,('Atual 2021 1'!$Z$5:$Z$857),0))</f>
        <v>#N/A</v>
      </c>
      <c r="C856" s="50" t="e">
        <f>INDEX('Atual 2021 1'!A$5:A$857,MATCH($A856,('Atual 2021 1'!$Z$5:$Z$857),0))</f>
        <v>#N/A</v>
      </c>
      <c r="D856" s="50" t="e">
        <f>INDEX('Atual 2021 1'!H$5:H$857,MATCH($A856,('Atual 2021 1'!$Z$5:$Z$857),0))</f>
        <v>#N/A</v>
      </c>
      <c r="E856" s="54" t="e">
        <f>INDEX('Antigo 2020 2'!H$5:H$857,MATCH($A856,('Atual 2021 1'!$Z$5:$Z$857),0))</f>
        <v>#N/A</v>
      </c>
      <c r="F856" s="50" t="e">
        <f>INDEX('Atual 2021 1'!I$5:I$857,MATCH($A856,('Atual 2021 1'!$Z$5:$Z$857),0))</f>
        <v>#N/A</v>
      </c>
      <c r="G856" s="54" t="e">
        <f>INDEX('Antigo 2020 2'!I$5:I$857,MATCH($A856,('Atual 2021 1'!$Z$5:$Z$857),0))</f>
        <v>#N/A</v>
      </c>
      <c r="H856" s="50" t="e">
        <f>INDEX('Atual 2021 1'!J$5:J$857,MATCH($A856,('Atual 2021 1'!$Z$5:$Z$857),0))</f>
        <v>#N/A</v>
      </c>
      <c r="I856" s="54" t="e">
        <f>INDEX('Antigo 2020 2'!J$5:J$857,MATCH($A856,('Atual 2021 1'!$Z$5:$Z$857),0))</f>
        <v>#N/A</v>
      </c>
      <c r="J856" s="50" t="e">
        <f>INDEX('Atual 2021 1'!K$5:K$857,MATCH($A856,('Atual 2021 1'!$Z$5:$Z$857),0))</f>
        <v>#N/A</v>
      </c>
      <c r="K856" s="54" t="e">
        <f>INDEX('Antigo 2020 2'!K$5:K$857,MATCH($A856,('Atual 2021 1'!$Z$5:$Z$857),0))</f>
        <v>#N/A</v>
      </c>
      <c r="L856" s="50" t="e">
        <f>INDEX('Atual 2021 1'!L$5:L$857,MATCH($A856,('Atual 2021 1'!$Z$5:$Z$857),0))</f>
        <v>#N/A</v>
      </c>
      <c r="M856" s="54" t="e">
        <f>INDEX('Antigo 2020 2'!L$5:L$857,MATCH($A856,('Atual 2021 1'!$Z$5:$Z$857),0))</f>
        <v>#N/A</v>
      </c>
      <c r="N856" s="50" t="e">
        <f>INDEX('Atual 2021 1'!M$5:M$857,MATCH($A856,('Atual 2021 1'!$Z$5:$Z$857),0))</f>
        <v>#N/A</v>
      </c>
      <c r="O856" s="54" t="e">
        <f>INDEX('Antigo 2020 2'!M$5:M$857,MATCH($A856,('Atual 2021 1'!$Z$5:$Z$857),0))</f>
        <v>#N/A</v>
      </c>
      <c r="P856" s="50" t="e">
        <f>INDEX('Atual 2021 1'!N$5:N$857,MATCH($A856,('Atual 2021 1'!$Z$5:$Z$857),0))</f>
        <v>#N/A</v>
      </c>
      <c r="Q856" s="54" t="e">
        <f>INDEX('Antigo 2020 2'!N$5:N$857,MATCH($A856,('Atual 2021 1'!$Z$5:$Z$857),0))</f>
        <v>#N/A</v>
      </c>
      <c r="R856" s="50" t="e">
        <f>INDEX('Atual 2021 1'!O$5:O$857,MATCH($A856,('Atual 2021 1'!$Z$5:$Z$857),0))</f>
        <v>#N/A</v>
      </c>
      <c r="S856" s="54" t="e">
        <f>INDEX('Antigo 2020 2'!O$5:O$857,MATCH($A856,('Atual 2021 1'!$Z$5:$Z$857),0))</f>
        <v>#N/A</v>
      </c>
      <c r="T856" s="53" t="e">
        <f>INDEX('Atual 2021 1'!P$5:P$857,MATCH($A856,('Atual 2021 1'!$Z$5:$Z$857),0))</f>
        <v>#N/A</v>
      </c>
      <c r="U856" s="55" t="e">
        <f>INDEX('Antigo 2020 2'!P$5:P$857,MATCH($A856,('Atual 2021 1'!$Z$5:$Z$857),0))</f>
        <v>#N/A</v>
      </c>
    </row>
  </sheetData>
  <autoFilter ref="A4:V856" xr:uid="{00000000-0009-0000-0000-000002000000}"/>
  <mergeCells count="10">
    <mergeCell ref="U2:U3"/>
    <mergeCell ref="F2:F3"/>
    <mergeCell ref="H2:P2"/>
    <mergeCell ref="R2:R3"/>
    <mergeCell ref="T2:T3"/>
    <mergeCell ref="E2:E3"/>
    <mergeCell ref="G2:G3"/>
    <mergeCell ref="S2:S3"/>
    <mergeCell ref="C2:C3"/>
    <mergeCell ref="D2:D3"/>
  </mergeCells>
  <pageMargins left="0.51180555555555496" right="0.51180555555555496" top="0.78749999999999998" bottom="0.78749999999999998" header="0.51180555555555496" footer="0.51180555555555496"/>
  <pageSetup paperSize="0" scale="0" firstPageNumber="0" fitToHeight="11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Atual 2021 1</vt:lpstr>
      <vt:lpstr>Antigo 2020 2</vt:lpstr>
      <vt:lpstr>Análise</vt:lpstr>
      <vt:lpstr>'Atual 2021 1'!Area_de_impressao</vt:lpstr>
      <vt:lpstr>'Atual 2021 1'!Titulos_de_impressao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Spini Logato</dc:creator>
  <cp:lastModifiedBy>Michel Rodrigo</cp:lastModifiedBy>
  <cp:revision>0</cp:revision>
  <cp:lastPrinted>2016-12-14T13:51:10Z</cp:lastPrinted>
  <dcterms:created xsi:type="dcterms:W3CDTF">2015-12-14T13:27:21Z</dcterms:created>
  <dcterms:modified xsi:type="dcterms:W3CDTF">2021-09-22T16:49:08Z</dcterms:modified>
</cp:coreProperties>
</file>