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7400" windowHeight="8370"/>
  </bookViews>
  <sheets>
    <sheet name="INDICE" sheetId="2" r:id="rId1"/>
    <sheet name="CUADROI-1" sheetId="1" r:id="rId2"/>
    <sheet name="CUADRO I-2" sheetId="3" r:id="rId3"/>
    <sheet name="CUADRO I-3" sheetId="4" r:id="rId4"/>
    <sheet name="CUADRO I-4" sheetId="5" r:id="rId5"/>
    <sheet name="CUADRO I-5" sheetId="6" r:id="rId6"/>
    <sheet name="CUADRO I-6" sheetId="7" r:id="rId7"/>
    <sheet name="CUADRO I-7" sheetId="8" r:id="rId8"/>
    <sheet name="CUADRO I-8" sheetId="9" r:id="rId9"/>
    <sheet name="CUADRO I-9" sheetId="10" r:id="rId10"/>
    <sheet name="CUADRO I-10" sheetId="11" r:id="rId11"/>
    <sheet name="CUADRO I-11" sheetId="12" r:id="rId12"/>
    <sheet name="CUADRO I-12" sheetId="13" r:id="rId13"/>
    <sheet name="CUADRO I-13" sheetId="14" r:id="rId14"/>
    <sheet name="CUADRO I-14" sheetId="15" r:id="rId15"/>
    <sheet name="CUADRO I-15" sheetId="16" r:id="rId16"/>
    <sheet name="CUADRO I-16" sheetId="17" r:id="rId17"/>
    <sheet name="CUADRO I-17" sheetId="18" r:id="rId18"/>
    <sheet name="CUDRO I-18" sheetId="19" r:id="rId19"/>
    <sheet name="CUADRO I-19" sheetId="20" r:id="rId20"/>
    <sheet name="CUADRO I-20" sheetId="21" r:id="rId21"/>
    <sheet name="CUADRO I-21" sheetId="22" r:id="rId22"/>
    <sheet name="CUADRO I-22" sheetId="23" r:id="rId23"/>
    <sheet name="CUADRO I-23" sheetId="24" r:id="rId24"/>
  </sheets>
  <calcPr calcId="144525"/>
</workbook>
</file>

<file path=xl/calcChain.xml><?xml version="1.0" encoding="utf-8"?>
<calcChain xmlns="http://schemas.openxmlformats.org/spreadsheetml/2006/main">
  <c r="C22" i="24"/>
  <c r="B22"/>
  <c r="E20"/>
  <c r="D20"/>
  <c r="C20"/>
  <c r="B20"/>
  <c r="E12"/>
  <c r="D12"/>
  <c r="B12"/>
  <c r="F24" i="23"/>
  <c r="B24"/>
  <c r="F23"/>
  <c r="B23"/>
  <c r="F22"/>
  <c r="B22"/>
  <c r="F21"/>
  <c r="B21"/>
  <c r="F20"/>
  <c r="B20"/>
  <c r="F19"/>
  <c r="B19"/>
  <c r="F18"/>
  <c r="B18"/>
  <c r="F17"/>
  <c r="B17"/>
  <c r="F16"/>
  <c r="B16"/>
  <c r="F15"/>
  <c r="B15"/>
  <c r="F14"/>
  <c r="B14"/>
  <c r="F13"/>
  <c r="B13"/>
  <c r="I11"/>
  <c r="H11"/>
  <c r="G11"/>
  <c r="F11"/>
  <c r="E11"/>
  <c r="D11"/>
  <c r="C11"/>
  <c r="B11"/>
  <c r="C12" i="22"/>
  <c r="B12"/>
  <c r="C27" i="21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I14"/>
  <c r="F14"/>
  <c r="C14"/>
  <c r="B14"/>
  <c r="E25" i="18"/>
  <c r="B25"/>
  <c r="E24"/>
  <c r="B24"/>
  <c r="E23"/>
  <c r="B23"/>
  <c r="E22"/>
  <c r="B22"/>
  <c r="E21"/>
  <c r="B21"/>
  <c r="E20"/>
  <c r="B20"/>
  <c r="E19"/>
  <c r="B19"/>
  <c r="E18"/>
  <c r="B18"/>
  <c r="E17"/>
  <c r="B17"/>
  <c r="E16"/>
  <c r="B16"/>
  <c r="E15"/>
  <c r="B15"/>
  <c r="E14"/>
  <c r="B14"/>
  <c r="K12"/>
  <c r="J12"/>
  <c r="I12"/>
  <c r="H12"/>
  <c r="G12"/>
  <c r="F12"/>
  <c r="E12"/>
  <c r="D12"/>
  <c r="B12"/>
  <c r="B29" i="8"/>
  <c r="B28"/>
  <c r="B27"/>
  <c r="B26"/>
  <c r="B25"/>
  <c r="B24"/>
  <c r="B23"/>
  <c r="B22"/>
  <c r="B21"/>
  <c r="B20"/>
  <c r="B19"/>
  <c r="B18"/>
  <c r="J16"/>
  <c r="I16"/>
  <c r="H16"/>
  <c r="G16"/>
  <c r="F16"/>
  <c r="D16"/>
  <c r="C16"/>
  <c r="B16"/>
  <c r="C39" i="1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H28"/>
  <c r="G28"/>
  <c r="E28"/>
  <c r="D28"/>
  <c r="C28"/>
  <c r="B28"/>
  <c r="C26"/>
  <c r="B26"/>
  <c r="C25"/>
  <c r="B25"/>
  <c r="C24"/>
  <c r="B24"/>
  <c r="C23"/>
  <c r="B23"/>
  <c r="C22"/>
  <c r="B22"/>
  <c r="C21"/>
  <c r="B21"/>
  <c r="C20"/>
  <c r="B20"/>
  <c r="H18"/>
  <c r="G18"/>
  <c r="E18"/>
  <c r="D18"/>
  <c r="C18"/>
  <c r="B18"/>
</calcChain>
</file>

<file path=xl/sharedStrings.xml><?xml version="1.0" encoding="utf-8"?>
<sst xmlns="http://schemas.openxmlformats.org/spreadsheetml/2006/main" count="888" uniqueCount="273">
  <si>
    <t xml:space="preserve">CAPÍTULO I                                                                          </t>
  </si>
  <si>
    <t xml:space="preserve">PRODUCTOS DE ORIGEN VEGETAL                                     </t>
  </si>
  <si>
    <t xml:space="preserve">CUADRO I-1    </t>
  </si>
  <si>
    <t xml:space="preserve">Producción de caña de azúcar ingresada a los ingenios de la República y  superficie   cosechada por origen, seún mes,Zafra  2015/2016 </t>
  </si>
  <si>
    <t>CUADRO I-2</t>
  </si>
  <si>
    <t>Caña molida y producción de azúcar blanca y cruda en los ingenios de la República, según mes. Zafra  2015/2016</t>
  </si>
  <si>
    <t>CUADRO I-3</t>
  </si>
  <si>
    <t>Azúcar   blanca   y   cruda:   existencias,    producción  y   movimiento   en  los  Ingenios  de  la República, según  mes. Año azucarero 2015/2016.</t>
  </si>
  <si>
    <t>CUADRO I-4</t>
  </si>
  <si>
    <t>Azúcar  blanca: existencias,  producción y movimiento en los Ingenios de  la República,  según mes.  Año  azucarero 2015/2016.</t>
  </si>
  <si>
    <t>CUADRO I-5</t>
  </si>
  <si>
    <t>Azúcar  cruda: existencias,  producción y movimiento  en   los Ingenios de la República, según mes.  Año azucarero  2015/2016.</t>
  </si>
  <si>
    <t xml:space="preserve">CUADRO I-6 </t>
  </si>
  <si>
    <t>Melazas: producción, movimiento y existencia en  los  ingenios  de  la  República,  según   mes. Año azucarero 2015/2016.</t>
  </si>
  <si>
    <t>CUADRO I-7</t>
  </si>
  <si>
    <t>Arroz en granza ingresado a los beneficios de la República, por departamento  de  procedencia,según  mes.  Año  2016.</t>
  </si>
  <si>
    <t>CUADRO I-8</t>
  </si>
  <si>
    <t>Movimiento      de     arroz   en    granza   en   los     beneficios    de    la      República,     según   mes.   Año 2016</t>
  </si>
  <si>
    <t>CUADRO I-9</t>
  </si>
  <si>
    <t>Arroz      beneficiado    en    la    República,      según     mes.      Año     2016.</t>
  </si>
  <si>
    <t>CUADRO I-10</t>
  </si>
  <si>
    <t>Trigo  en  grano   importado,   movimiento   en   los   molinos    de  la     República,  según  mes Año  2016.</t>
  </si>
  <si>
    <t>CUADRO I-11</t>
  </si>
  <si>
    <t>Harina: Existencia, producción y movimiento,  según mes.   Año  2016.</t>
  </si>
  <si>
    <t>CUADRO I-12</t>
  </si>
  <si>
    <t>Semolina: Existencia, producción y movimiento,  según mes.   Año  2016.</t>
  </si>
  <si>
    <t>CUADRO I-13</t>
  </si>
  <si>
    <t>Afrecho: Existencia, producción y movimiento,  según mes.   Año  2016.</t>
  </si>
  <si>
    <t>CUADRO I-14</t>
  </si>
  <si>
    <t>Granillo: Existencia, producción y movimiento,  según mes.   Año  2016.</t>
  </si>
  <si>
    <t xml:space="preserve">CUADRO I-15 </t>
  </si>
  <si>
    <t>Impurezas: Existencia, producción y movimiento,  según mes.   Año  2016.</t>
  </si>
  <si>
    <t>CUADRO I-16</t>
  </si>
  <si>
    <t>Germen: Existencia, producción y movimiento, según mes.  Año 2016.</t>
  </si>
  <si>
    <t>CUADRO I-17</t>
  </si>
  <si>
    <t>Trigo   Molido   y   productos   obtenidos,   según   mes.   Año   2016.</t>
  </si>
  <si>
    <t>CUADRO I-18</t>
  </si>
  <si>
    <t>Banano: Superficie cultivada, producción y exportación de las compañías bananeras que operan   en la República, según mes. Año 2016.</t>
  </si>
  <si>
    <t>CUADRO I-19</t>
  </si>
  <si>
    <t>Citronela y té de Limón:  Superficie  cultivada  y  producción  de  zacate  para la elaboración  de aceites esenciales, según mes y departamento. Año 2016.</t>
  </si>
  <si>
    <t>CUADRO I-20</t>
  </si>
  <si>
    <t>Citronela y  té de Limón:  Zacate  procesado,  producción  y  exportación  de  aceites esenciales, por producto, según mes. Año 2016.</t>
  </si>
  <si>
    <t>CUADRO I-21</t>
  </si>
  <si>
    <t>Café  Oro: Superficie  cultivada,   producción  y  rendimiento, en  la  República,  según    Años cafeteros  2015/2016</t>
  </si>
  <si>
    <t>CUADRO I-22</t>
  </si>
  <si>
    <t>Hule Natural: Superficie y número de árboles sembrados en  la República,  según  departamento. Año 2016.</t>
  </si>
  <si>
    <t>CUADRO I-23</t>
  </si>
  <si>
    <t>Hule  Natural:   Producción     por     tipo    y     ventas  por   destino  en   la  República.  Período 2007 - 2016.</t>
  </si>
  <si>
    <t>REGRESAR</t>
  </si>
  <si>
    <t>CUADRO I - 1</t>
  </si>
  <si>
    <t>PRODUCCIÓN DE CAÑA DE AZÚCAR INGRESADA A LOS INGENIOS DE LA REPÚBLICA Y SUPERFICIE COSECHADA</t>
  </si>
  <si>
    <t>POR ORIGEN, SEGÚN MES.  ZAFRA 2015/2016</t>
  </si>
  <si>
    <t>Total</t>
  </si>
  <si>
    <t>Origen de la producción</t>
  </si>
  <si>
    <t>Mes</t>
  </si>
  <si>
    <t>Finca de los Ingenios</t>
  </si>
  <si>
    <t>Otras Fincas</t>
  </si>
  <si>
    <t>y</t>
  </si>
  <si>
    <t>Superficie</t>
  </si>
  <si>
    <t>Producción</t>
  </si>
  <si>
    <t>Rendimiento</t>
  </si>
  <si>
    <t>Departamento</t>
  </si>
  <si>
    <t>cosechada</t>
  </si>
  <si>
    <t>(toneladas)</t>
  </si>
  <si>
    <t>(toneladas/</t>
  </si>
  <si>
    <t>estimada *</t>
  </si>
  <si>
    <t>(manzanas)</t>
  </si>
  <si>
    <t>manzanas)</t>
  </si>
  <si>
    <t>Noviembre</t>
  </si>
  <si>
    <t>Diciembre</t>
  </si>
  <si>
    <t>Enero</t>
  </si>
  <si>
    <t>Febrero</t>
  </si>
  <si>
    <t>Marzo</t>
  </si>
  <si>
    <t>Abril</t>
  </si>
  <si>
    <t>Mayo</t>
  </si>
  <si>
    <t>Escuintla</t>
  </si>
  <si>
    <t>Suchitepéquez</t>
  </si>
  <si>
    <t>Retalhuleu</t>
  </si>
  <si>
    <t>Santa Rosa</t>
  </si>
  <si>
    <t>Sacatepéquez</t>
  </si>
  <si>
    <t>Guatemala</t>
  </si>
  <si>
    <t>Chimaltenango</t>
  </si>
  <si>
    <t>San Marcos</t>
  </si>
  <si>
    <t>Quetzaltenango</t>
  </si>
  <si>
    <t>Sololá</t>
  </si>
  <si>
    <t>*  En base al rendimiento de los ingenios.</t>
  </si>
  <si>
    <t>CUADRO I - 2</t>
  </si>
  <si>
    <t>CAÑA MOLIDA Y PRODUCCIÓN DE AZÚCAR BLANCA Y CRUDA EN LOS INGENIOS</t>
  </si>
  <si>
    <t>DE LA REPÚBLICA, SEGÚN MES.  ZAFRA 2015/2016</t>
  </si>
  <si>
    <t>Azúcar blanca</t>
  </si>
  <si>
    <t>Azúcar cruda</t>
  </si>
  <si>
    <t>Caña molida</t>
  </si>
  <si>
    <t xml:space="preserve">Producción </t>
  </si>
  <si>
    <t>de azúcar</t>
  </si>
  <si>
    <t>(quintales/</t>
  </si>
  <si>
    <t>(quintales)</t>
  </si>
  <si>
    <t>toneladas)</t>
  </si>
  <si>
    <t>NOTA: Tonelada de 20 quintales.</t>
  </si>
  <si>
    <t>CUADRO I - 3</t>
  </si>
  <si>
    <t>AZÚCAR BLANCA Y CRUDA:  EXISTENCIAS, PRODUCCIÓN Y MOVIMIENTO EN LOS INGENIOS DE LA REPÚBLICA,</t>
  </si>
  <si>
    <t>SEGÚN MES.  AÑO AZUCARERO 2015/2016</t>
  </si>
  <si>
    <t>(Quintales)</t>
  </si>
  <si>
    <t xml:space="preserve">Existencia </t>
  </si>
  <si>
    <t>Otros *</t>
  </si>
  <si>
    <t>Movimiento de azúcar blanca y cruda</t>
  </si>
  <si>
    <t xml:space="preserve">Existencia  </t>
  </si>
  <si>
    <t xml:space="preserve">primer día </t>
  </si>
  <si>
    <t>Consumo</t>
  </si>
  <si>
    <t>Mermas y</t>
  </si>
  <si>
    <t xml:space="preserve">último día </t>
  </si>
  <si>
    <t xml:space="preserve"> del año </t>
  </si>
  <si>
    <t>Ingresos</t>
  </si>
  <si>
    <t>Egresos</t>
  </si>
  <si>
    <t>Exportación</t>
  </si>
  <si>
    <t>interno</t>
  </si>
  <si>
    <t>muestras</t>
  </si>
  <si>
    <t xml:space="preserve">  del año </t>
  </si>
  <si>
    <t>y mes</t>
  </si>
  <si>
    <t>Junio</t>
  </si>
  <si>
    <t>-</t>
  </si>
  <si>
    <t>Julio</t>
  </si>
  <si>
    <t>Agosto</t>
  </si>
  <si>
    <t>Septiembre</t>
  </si>
  <si>
    <t>Octubre</t>
  </si>
  <si>
    <t>* Se refiere a movimiento interno en los ingenios.</t>
  </si>
  <si>
    <t>CUADRO I - 4</t>
  </si>
  <si>
    <t>AZÚCAR BLANCA:  EXISTENCIAS, PRODUCCIÓN Y MOVIMIENTO EN LOS INGENIOS DE LA REPÚBLICA,</t>
  </si>
  <si>
    <t xml:space="preserve">Movimiento de azúcar blanca </t>
  </si>
  <si>
    <t>CUADRO I - 5</t>
  </si>
  <si>
    <t>AZÚCAR CRUDA:  EXISTENCIAS, PRODUCCIÓN Y MOVIMIENTO EN LOS INGENIOS DE LA REPÚBLICA,</t>
  </si>
  <si>
    <t>SEGÚN MES,  AÑO AZUCARERO 2015/2016</t>
  </si>
  <si>
    <t>Movimiento de azúcar cruda</t>
  </si>
  <si>
    <t>CUADRO I - 6</t>
  </si>
  <si>
    <t xml:space="preserve">MELAZAS: PRODUCCIÓN, MOVIMIENTO Y EXISTENCIA EN LOS INGENIOS DE LA REPÚBLICA, </t>
  </si>
  <si>
    <t>( Galones )</t>
  </si>
  <si>
    <t>Movimiento</t>
  </si>
  <si>
    <t>Ventas</t>
  </si>
  <si>
    <t>Propio *</t>
  </si>
  <si>
    <t>Pérdida</t>
  </si>
  <si>
    <t xml:space="preserve"> </t>
  </si>
  <si>
    <t>CUADRO  I - 7</t>
  </si>
  <si>
    <t xml:space="preserve">ARROZ EN GRANZA INGRESADO A LOS BENEFICIOS DE LA REPÚBLICA, </t>
  </si>
  <si>
    <t>POR DEPARTAMENTO DE PROCEDENCIA, SEGÚN MES.  AÑO 2016</t>
  </si>
  <si>
    <t>Total República</t>
  </si>
  <si>
    <t>Suchitepequez</t>
  </si>
  <si>
    <t xml:space="preserve">  Santa  Rosa </t>
  </si>
  <si>
    <t>Alta Verapaz</t>
  </si>
  <si>
    <t>Petén</t>
  </si>
  <si>
    <t>Izabal</t>
  </si>
  <si>
    <t>Jutiapa</t>
  </si>
  <si>
    <t>Importación</t>
  </si>
  <si>
    <t xml:space="preserve">              CUADRO  I - 8</t>
  </si>
  <si>
    <t>MOVIMIENTO DE ARROZ EN GRANZA EN LOS BENEFICIOS DE LA REPÚBLICA,</t>
  </si>
  <si>
    <t>SEGÚN MES. AÑO  2016</t>
  </si>
  <si>
    <t xml:space="preserve">             (Quintales)</t>
  </si>
  <si>
    <t>Existencia</t>
  </si>
  <si>
    <t>Ingresado</t>
  </si>
  <si>
    <t>Beneficiado</t>
  </si>
  <si>
    <t>Venta de arroz en granza</t>
  </si>
  <si>
    <t>Pérdidas</t>
  </si>
  <si>
    <t>Existencias</t>
  </si>
  <si>
    <t>primer día del</t>
  </si>
  <si>
    <t>último día del</t>
  </si>
  <si>
    <t>año y mes</t>
  </si>
  <si>
    <t>CUADRO  I - 9</t>
  </si>
  <si>
    <t>ARROZ BENEFICIADO EN LA REPÚBLICA. SEGÚN MES.  AÑO 2016</t>
  </si>
  <si>
    <t xml:space="preserve">     (Quintales)</t>
  </si>
  <si>
    <t>En Granza</t>
  </si>
  <si>
    <t>Mermas</t>
  </si>
  <si>
    <t>En oro</t>
  </si>
  <si>
    <t>Derivados</t>
  </si>
  <si>
    <t>Subtotal</t>
  </si>
  <si>
    <t>Extra 1a. y</t>
  </si>
  <si>
    <t>Precocido</t>
  </si>
  <si>
    <t>Pozol</t>
  </si>
  <si>
    <t>Afrecho</t>
  </si>
  <si>
    <t>Harina de</t>
  </si>
  <si>
    <t xml:space="preserve"> 2a. clase</t>
  </si>
  <si>
    <t>cascarilla</t>
  </si>
  <si>
    <t xml:space="preserve">  CUADRO  I - 10</t>
  </si>
  <si>
    <t>TRIGO EN GRANO IMPORTADO, MOVIMIENTO EN LOS MOLINOS DE LA REPÚBLICA,</t>
  </si>
  <si>
    <t>SEGÚN MES.  AÑO  2016</t>
  </si>
  <si>
    <t>( Quintales )</t>
  </si>
  <si>
    <t>Trigo en grano importado</t>
  </si>
  <si>
    <t>Procesado</t>
  </si>
  <si>
    <t>CUADRO  I - 11</t>
  </si>
  <si>
    <t>HARINA:  EXISTENCIA, PRODUCCIÓN Y MOVIMIENTO, SEGÚN MES.  AÑO 2016</t>
  </si>
  <si>
    <t>Harina</t>
  </si>
  <si>
    <t>Existencia primer día del año y mes</t>
  </si>
  <si>
    <t>Existencia último día del año y mes</t>
  </si>
  <si>
    <t>CUADRO  I - 12</t>
  </si>
  <si>
    <t>SEMOLINA : EXISTENCIA , PRODUCCIÓN Y MOVIMIENTO, SEGÚN MES. AÑO 2016</t>
  </si>
  <si>
    <t xml:space="preserve">                  (Quintales)</t>
  </si>
  <si>
    <t>Semolina</t>
  </si>
  <si>
    <t>CUADRO  I - 13</t>
  </si>
  <si>
    <t>AFRECHO: EXISTENCIA, PRODUCCIÓN Y MOVIMIENTO, SEGÚN MES. AÑO 2016</t>
  </si>
  <si>
    <t xml:space="preserve">                      (Quintales)</t>
  </si>
  <si>
    <t>CUADRO  I - 14</t>
  </si>
  <si>
    <t>GRANILLO: EXISTENCIA, PRODUCCIÓN Y MOVIMIENTO, SEGÚN MES. AÑO 2016</t>
  </si>
  <si>
    <t>Granillo</t>
  </si>
  <si>
    <t>CUADRO  I - 15</t>
  </si>
  <si>
    <t>IMPUREZAS: EXISTENCIA, PRODUCCIÓN Y MOVIMIENTO, SEGÚN MES. AÑO 2016</t>
  </si>
  <si>
    <t>Impurezas</t>
  </si>
  <si>
    <t>CUADRO  I - 16</t>
  </si>
  <si>
    <t>GERMEN: EXISTENCIA, PRODUCCIÓN Y MOVIMIENTO, SEGÚN MES, AÑO 2016</t>
  </si>
  <si>
    <t>Germen</t>
  </si>
  <si>
    <t xml:space="preserve">                                               CUADRO  I - 17</t>
  </si>
  <si>
    <t>TRIGO MOLIDO Y PRODUCTOS OBTENIDOS, SEGÚN MES</t>
  </si>
  <si>
    <t>AÑO   2016</t>
  </si>
  <si>
    <t xml:space="preserve">  (Quintales)</t>
  </si>
  <si>
    <t xml:space="preserve">Trigo molido </t>
  </si>
  <si>
    <t>Productos obtenidos</t>
  </si>
  <si>
    <t>Nacional</t>
  </si>
  <si>
    <t>Importado</t>
  </si>
  <si>
    <t>CUADRO  I - 18</t>
  </si>
  <si>
    <t>BANANO: SUPERFICIE CULTIVADA, PRODUCCIÓN Y EXPORTACIÓN DE LAS COMPAÑÍAS</t>
  </si>
  <si>
    <t>BANANERAS QUE OPERAN EN LA REPÚBLICA, SEGÚN MES. AÑO 2016</t>
  </si>
  <si>
    <t>Superficie cultivada (hectáreas)</t>
  </si>
  <si>
    <t>Producción (quintales)</t>
  </si>
  <si>
    <t>Exportación (quintales)</t>
  </si>
  <si>
    <t xml:space="preserve">En producción </t>
  </si>
  <si>
    <t>En plantía</t>
  </si>
  <si>
    <t>Propia</t>
  </si>
  <si>
    <t>Otras fincas</t>
  </si>
  <si>
    <t>Fuente: Dos Compañías Exportadoras de Banano.</t>
  </si>
  <si>
    <t>CUADRO  I - 19</t>
  </si>
  <si>
    <t xml:space="preserve">CITRONELA Y TÉ DE LIMÓN: SUPERFICIE CULTIVADA Y PRODUCCIÓN DE ZACATE PARA LA </t>
  </si>
  <si>
    <t>ELABORACIÓN DE ACEITES ESENCIALES. SEGÚN MES Y  DEPARTAMENTO. AÑO 2016</t>
  </si>
  <si>
    <t>Mes y Departamento</t>
  </si>
  <si>
    <t>Citronela</t>
  </si>
  <si>
    <t>Té de limón</t>
  </si>
  <si>
    <t>CUADRO  I - 20</t>
  </si>
  <si>
    <t>CITRONELA Y TÉ DE LIMÓN: ZACATE PROCESADO, PRODUCCIÓN Y EXPORTACIÓN DE ACEITES ESENCIALES</t>
  </si>
  <si>
    <t>POR PRODUCTO, SEGÚN MES. AÑO 2016</t>
  </si>
  <si>
    <t>Producto</t>
  </si>
  <si>
    <t>Procesamiento</t>
  </si>
  <si>
    <t>Aceites esenciales</t>
  </si>
  <si>
    <t>de zacate</t>
  </si>
  <si>
    <t>(galones)</t>
  </si>
  <si>
    <t>CUADRO  I - 21</t>
  </si>
  <si>
    <t>CAFÉ ORO : SUPERFICIE CULTIVADA Y PRODUCCIÓN  EN LA REPÚBLICA, SEGÚN</t>
  </si>
  <si>
    <t>DEPARTAMENTO.  AÑOS CAFETEROS   2015/2016</t>
  </si>
  <si>
    <t>2015/2016</t>
  </si>
  <si>
    <t>República</t>
  </si>
  <si>
    <t>El Progreso</t>
  </si>
  <si>
    <t>Totonicapán</t>
  </si>
  <si>
    <t>Retalhulleu</t>
  </si>
  <si>
    <t>Huehuetenango</t>
  </si>
  <si>
    <t>Quiché</t>
  </si>
  <si>
    <t>Baja Verapaz</t>
  </si>
  <si>
    <t>Zacapa</t>
  </si>
  <si>
    <t>Chiquimula</t>
  </si>
  <si>
    <t>Jalapa</t>
  </si>
  <si>
    <t>Fuente: Asociación Nacional del Café -ANACAFE-</t>
  </si>
  <si>
    <t>CUADRO  I - 22</t>
  </si>
  <si>
    <t>HULE NATURAL: SUPERFICIE Y NÚMERO DE ÁRBOLES SEMBRADOS EN LA REPÚBLICA,</t>
  </si>
  <si>
    <t>SEGÚN DEPARTAMENTO.   AÑO 2016</t>
  </si>
  <si>
    <t>Superficie sembrada (hectáreas)</t>
  </si>
  <si>
    <t>Árboles sembrados</t>
  </si>
  <si>
    <t>Pica</t>
  </si>
  <si>
    <t>Crecimiento</t>
  </si>
  <si>
    <t>Improductivo</t>
  </si>
  <si>
    <t>Fuente: Gremial de Huleros.</t>
  </si>
  <si>
    <t>CUADRO  I - 23</t>
  </si>
  <si>
    <t>HULE NATURAL: PRODUCCION POR TIPO Y VENTAS POR DESTINO EN LA REPÚBLICA</t>
  </si>
  <si>
    <t>PERÍODO 2007 - 2016</t>
  </si>
  <si>
    <t>Años</t>
  </si>
  <si>
    <t>Producción por tipo</t>
  </si>
  <si>
    <t>Ventas por destino</t>
  </si>
  <si>
    <t xml:space="preserve">         Sólido</t>
  </si>
  <si>
    <t xml:space="preserve">            Látex</t>
  </si>
  <si>
    <t xml:space="preserve">     Consumo interno</t>
  </si>
  <si>
    <t xml:space="preserve">       Exportación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</si>
</sst>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#,##0;\-#,##0"/>
    <numFmt numFmtId="168" formatCode="#,##0;[Red]#,##0"/>
    <numFmt numFmtId="169" formatCode="_(* #,##0.000_);_(* \(#,##0.000\);_(* &quot;-&quot;??_);_(@_)"/>
    <numFmt numFmtId="171" formatCode="_(* #,##0_);_(* \(#,##0\);_(* \-??_);_(@_)"/>
    <numFmt numFmtId="173" formatCode="#,##0.0"/>
    <numFmt numFmtId="174" formatCode="0.0000"/>
  </numFmts>
  <fonts count="10">
    <font>
      <sz val="10"/>
      <name val="Arial"/>
      <charset val="134"/>
    </font>
    <font>
      <u/>
      <sz val="10"/>
      <color theme="10"/>
      <name val="Arial"/>
      <charset val="134"/>
    </font>
    <font>
      <b/>
      <sz val="10"/>
      <name val="Arial"/>
      <charset val="134"/>
    </font>
    <font>
      <sz val="9"/>
      <name val="Arial"/>
      <charset val="134"/>
    </font>
    <font>
      <sz val="10"/>
      <name val="Arial"/>
      <charset val="134"/>
    </font>
    <font>
      <sz val="8"/>
      <name val="Arial"/>
      <charset val="134"/>
    </font>
    <font>
      <u/>
      <sz val="10"/>
      <color rgb="FF800080"/>
      <name val="Arial"/>
      <charset val="134"/>
    </font>
    <font>
      <b/>
      <sz val="11"/>
      <name val="Arial"/>
      <charset val="134"/>
    </font>
    <font>
      <sz val="11"/>
      <name val="Arial"/>
      <charset val="134"/>
    </font>
    <font>
      <b/>
      <sz val="14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</cellStyleXfs>
  <cellXfs count="219">
    <xf numFmtId="0" fontId="0" fillId="0" borderId="0" xfId="0"/>
    <xf numFmtId="0" fontId="1" fillId="0" borderId="0" xfId="2" applyAlignment="1" applyProtection="1"/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1" applyNumberFormat="1" applyFont="1" applyFill="1" applyBorder="1" applyAlignment="1" applyProtection="1"/>
    <xf numFmtId="3" fontId="0" fillId="0" borderId="0" xfId="0" applyNumberFormat="1"/>
    <xf numFmtId="168" fontId="0" fillId="0" borderId="0" xfId="0" applyNumberFormat="1"/>
    <xf numFmtId="167" fontId="0" fillId="0" borderId="0" xfId="0" applyNumberFormat="1"/>
    <xf numFmtId="4" fontId="0" fillId="0" borderId="0" xfId="0" applyNumberFormat="1"/>
    <xf numFmtId="0" fontId="0" fillId="0" borderId="1" xfId="0" applyFill="1" applyBorder="1" applyAlignment="1">
      <alignment horizontal="center"/>
    </xf>
    <xf numFmtId="173" fontId="0" fillId="0" borderId="1" xfId="0" applyNumberFormat="1" applyBorder="1"/>
    <xf numFmtId="173" fontId="0" fillId="0" borderId="1" xfId="0" applyNumberFormat="1" applyBorder="1" applyAlignment="1">
      <alignment horizontal="right"/>
    </xf>
    <xf numFmtId="0" fontId="2" fillId="0" borderId="0" xfId="0" applyFont="1"/>
    <xf numFmtId="165" fontId="0" fillId="0" borderId="0" xfId="1" applyNumberFormat="1" applyFont="1"/>
    <xf numFmtId="43" fontId="0" fillId="0" borderId="0" xfId="0" applyNumberFormat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3" fontId="2" fillId="0" borderId="0" xfId="1" applyNumberFormat="1" applyFont="1" applyFill="1" applyBorder="1" applyAlignment="1" applyProtection="1">
      <alignment horizontal="right"/>
    </xf>
    <xf numFmtId="3" fontId="0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0" fillId="0" borderId="0" xfId="0" applyBorder="1"/>
    <xf numFmtId="3" fontId="0" fillId="0" borderId="0" xfId="0" applyNumberFormat="1" applyBorder="1"/>
    <xf numFmtId="0" fontId="0" fillId="0" borderId="0" xfId="0" applyFill="1" applyBorder="1"/>
    <xf numFmtId="0" fontId="2" fillId="0" borderId="0" xfId="0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 applyBorder="1"/>
    <xf numFmtId="0" fontId="4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0" xfId="0" applyNumberFormat="1"/>
    <xf numFmtId="165" fontId="2" fillId="0" borderId="0" xfId="0" applyNumberFormat="1" applyFont="1"/>
    <xf numFmtId="165" fontId="0" fillId="0" borderId="0" xfId="1" applyNumberFormat="1" applyFont="1" applyAlignment="1">
      <alignment horizontal="right"/>
    </xf>
    <xf numFmtId="165" fontId="0" fillId="0" borderId="1" xfId="1" applyNumberFormat="1" applyFont="1" applyBorder="1"/>
    <xf numFmtId="0" fontId="5" fillId="0" borderId="0" xfId="0" applyFont="1" applyFill="1" applyBorder="1"/>
    <xf numFmtId="0" fontId="5" fillId="0" borderId="0" xfId="0" applyFont="1"/>
    <xf numFmtId="43" fontId="0" fillId="0" borderId="1" xfId="0" applyNumberFormat="1" applyBorder="1"/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/>
    <xf numFmtId="0" fontId="0" fillId="0" borderId="10" xfId="0" applyBorder="1"/>
    <xf numFmtId="165" fontId="2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43" fontId="0" fillId="0" borderId="0" xfId="0" applyNumberFormat="1" applyBorder="1"/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3" fontId="2" fillId="0" borderId="0" xfId="1" applyNumberFormat="1" applyFont="1"/>
    <xf numFmtId="3" fontId="0" fillId="0" borderId="0" xfId="1" applyNumberFormat="1" applyFont="1"/>
    <xf numFmtId="3" fontId="2" fillId="0" borderId="0" xfId="0" applyNumberFormat="1" applyFont="1"/>
    <xf numFmtId="3" fontId="0" fillId="0" borderId="1" xfId="1" applyNumberFormat="1" applyFont="1" applyBorder="1"/>
    <xf numFmtId="3" fontId="0" fillId="0" borderId="1" xfId="0" applyNumberFormat="1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3" fontId="0" fillId="0" borderId="0" xfId="1" applyNumberFormat="1" applyFont="1" applyBorder="1"/>
    <xf numFmtId="43" fontId="0" fillId="0" borderId="0" xfId="1" applyNumberFormat="1" applyFont="1"/>
    <xf numFmtId="0" fontId="4" fillId="0" borderId="0" xfId="0" applyFont="1" applyAlignment="1">
      <alignment horizontal="right"/>
    </xf>
    <xf numFmtId="3" fontId="4" fillId="0" borderId="0" xfId="1" applyNumberFormat="1" applyFont="1"/>
    <xf numFmtId="3" fontId="4" fillId="2" borderId="0" xfId="1" applyNumberFormat="1" applyFont="1" applyFill="1"/>
    <xf numFmtId="165" fontId="0" fillId="0" borderId="0" xfId="1" applyNumberFormat="1" applyFont="1" applyBorder="1"/>
    <xf numFmtId="0" fontId="0" fillId="0" borderId="6" xfId="0" applyFill="1" applyBorder="1" applyAlignment="1">
      <alignment horizontal="center"/>
    </xf>
    <xf numFmtId="169" fontId="0" fillId="0" borderId="0" xfId="0" applyNumberFormat="1"/>
    <xf numFmtId="3" fontId="2" fillId="0" borderId="0" xfId="1" applyNumberFormat="1" applyFont="1" applyAlignment="1">
      <alignment horizontal="right"/>
    </xf>
    <xf numFmtId="3" fontId="0" fillId="0" borderId="0" xfId="1" applyNumberFormat="1" applyFont="1" applyAlignment="1" applyProtection="1">
      <alignment horizontal="right"/>
    </xf>
    <xf numFmtId="3" fontId="4" fillId="0" borderId="0" xfId="1" applyNumberFormat="1" applyFont="1" applyAlignment="1">
      <alignment horizontal="right"/>
    </xf>
    <xf numFmtId="3" fontId="0" fillId="0" borderId="0" xfId="1" applyNumberFormat="1" applyFont="1" applyBorder="1" applyAlignment="1" applyProtection="1">
      <alignment horizontal="right"/>
    </xf>
    <xf numFmtId="3" fontId="0" fillId="0" borderId="0" xfId="1" applyNumberFormat="1" applyFont="1" applyAlignment="1">
      <alignment horizontal="right"/>
    </xf>
    <xf numFmtId="3" fontId="0" fillId="0" borderId="0" xfId="1" applyNumberFormat="1" applyFont="1" applyBorder="1" applyAlignment="1">
      <alignment horizontal="right"/>
    </xf>
    <xf numFmtId="3" fontId="4" fillId="0" borderId="0" xfId="1" applyNumberFormat="1" applyFont="1" applyBorder="1"/>
    <xf numFmtId="171" fontId="2" fillId="0" borderId="0" xfId="1" applyNumberFormat="1" applyFont="1" applyFill="1" applyBorder="1" applyAlignment="1" applyProtection="1"/>
    <xf numFmtId="171" fontId="0" fillId="0" borderId="0" xfId="1" applyNumberFormat="1" applyFont="1" applyFill="1" applyBorder="1" applyAlignment="1" applyProtection="1"/>
    <xf numFmtId="171" fontId="4" fillId="0" borderId="0" xfId="1" applyNumberFormat="1" applyFont="1" applyFill="1" applyBorder="1" applyAlignment="1" applyProtection="1">
      <alignment horizontal="right"/>
    </xf>
    <xf numFmtId="3" fontId="2" fillId="0" borderId="0" xfId="1" applyNumberFormat="1" applyFont="1" applyAlignment="1" applyProtection="1">
      <alignment horizontal="right"/>
    </xf>
    <xf numFmtId="3" fontId="4" fillId="0" borderId="0" xfId="1" applyNumberFormat="1" applyFont="1" applyAlignment="1" applyProtection="1">
      <alignment horizontal="right"/>
    </xf>
    <xf numFmtId="165" fontId="4" fillId="0" borderId="0" xfId="1" applyNumberFormat="1" applyFont="1" applyAlignment="1">
      <alignment horizontal="right"/>
    </xf>
    <xf numFmtId="165" fontId="4" fillId="0" borderId="0" xfId="1" applyNumberFormat="1" applyFont="1"/>
    <xf numFmtId="165" fontId="4" fillId="0" borderId="0" xfId="1" applyNumberFormat="1" applyFont="1" applyBorder="1"/>
    <xf numFmtId="0" fontId="6" fillId="0" borderId="0" xfId="2" applyFont="1" applyAlignment="1" applyProtection="1"/>
    <xf numFmtId="165" fontId="0" fillId="0" borderId="0" xfId="1" applyNumberFormat="1" applyFont="1" applyFill="1"/>
    <xf numFmtId="3" fontId="2" fillId="0" borderId="1" xfId="1" applyNumberFormat="1" applyFont="1" applyBorder="1"/>
    <xf numFmtId="165" fontId="2" fillId="0" borderId="1" xfId="0" applyNumberFormat="1" applyFont="1" applyBorder="1"/>
    <xf numFmtId="165" fontId="4" fillId="0" borderId="0" xfId="0" applyNumberFormat="1" applyFont="1"/>
    <xf numFmtId="165" fontId="4" fillId="0" borderId="0" xfId="0" applyNumberFormat="1" applyFont="1" applyBorder="1"/>
    <xf numFmtId="3" fontId="0" fillId="0" borderId="1" xfId="1" applyNumberFormat="1" applyFont="1" applyBorder="1" applyAlignment="1">
      <alignment horizontal="right"/>
    </xf>
    <xf numFmtId="3" fontId="4" fillId="0" borderId="1" xfId="0" applyNumberFormat="1" applyFont="1" applyBorder="1"/>
    <xf numFmtId="0" fontId="7" fillId="0" borderId="0" xfId="0" applyFont="1"/>
    <xf numFmtId="0" fontId="8" fillId="0" borderId="0" xfId="0" applyFont="1"/>
    <xf numFmtId="0" fontId="8" fillId="0" borderId="1" xfId="0" applyFont="1" applyBorder="1"/>
    <xf numFmtId="3" fontId="2" fillId="2" borderId="0" xfId="1" applyNumberFormat="1" applyFont="1" applyFill="1" applyAlignment="1">
      <alignment horizontal="right"/>
    </xf>
    <xf numFmtId="3" fontId="4" fillId="0" borderId="0" xfId="1" applyNumberFormat="1" applyFont="1" applyFill="1"/>
    <xf numFmtId="0" fontId="0" fillId="0" borderId="2" xfId="0" applyBorder="1" applyAlignment="1">
      <alignment horizontal="center"/>
    </xf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  <xf numFmtId="3" fontId="2" fillId="2" borderId="0" xfId="0" applyNumberFormat="1" applyFont="1" applyFill="1"/>
    <xf numFmtId="0" fontId="0" fillId="2" borderId="0" xfId="0" applyFill="1"/>
    <xf numFmtId="3" fontId="0" fillId="2" borderId="0" xfId="0" applyNumberFormat="1" applyFill="1"/>
    <xf numFmtId="3" fontId="4" fillId="0" borderId="0" xfId="1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65" fontId="2" fillId="0" borderId="0" xfId="1" applyNumberFormat="1" applyFont="1" applyFill="1" applyAlignment="1">
      <alignment horizontal="right"/>
    </xf>
    <xf numFmtId="165" fontId="4" fillId="0" borderId="0" xfId="1" applyNumberFormat="1" applyFont="1" applyFill="1" applyAlignment="1">
      <alignment horizontal="right"/>
    </xf>
    <xf numFmtId="3" fontId="2" fillId="0" borderId="0" xfId="1" applyNumberFormat="1" applyFont="1" applyFill="1"/>
    <xf numFmtId="43" fontId="0" fillId="0" borderId="1" xfId="1" applyFont="1" applyBorder="1"/>
    <xf numFmtId="43" fontId="2" fillId="0" borderId="0" xfId="1" applyNumberFormat="1" applyFont="1"/>
    <xf numFmtId="164" fontId="0" fillId="0" borderId="0" xfId="1" applyNumberFormat="1" applyFont="1"/>
    <xf numFmtId="1" fontId="0" fillId="0" borderId="1" xfId="1" applyNumberFormat="1" applyFont="1" applyBorder="1"/>
    <xf numFmtId="39" fontId="0" fillId="0" borderId="1" xfId="1" applyNumberFormat="1" applyFont="1" applyBorder="1"/>
    <xf numFmtId="4" fontId="0" fillId="0" borderId="0" xfId="1" applyNumberFormat="1" applyFont="1" applyBorder="1" applyAlignment="1">
      <alignment horizontal="right"/>
    </xf>
    <xf numFmtId="0" fontId="0" fillId="0" borderId="1" xfId="0" applyBorder="1" applyAlignment="1">
      <alignment horizontal="center"/>
    </xf>
    <xf numFmtId="43" fontId="0" fillId="0" borderId="1" xfId="1" applyNumberFormat="1" applyFont="1" applyBorder="1"/>
    <xf numFmtId="43" fontId="5" fillId="0" borderId="1" xfId="0" applyNumberFormat="1" applyFont="1" applyBorder="1" applyAlignment="1">
      <alignment horizontal="right"/>
    </xf>
    <xf numFmtId="0" fontId="0" fillId="0" borderId="2" xfId="0" applyBorder="1"/>
    <xf numFmtId="165" fontId="0" fillId="0" borderId="0" xfId="0" applyNumberFormat="1" applyFill="1" applyBorder="1"/>
    <xf numFmtId="164" fontId="2" fillId="0" borderId="0" xfId="1" applyNumberFormat="1" applyFont="1"/>
    <xf numFmtId="164" fontId="0" fillId="0" borderId="1" xfId="1" applyNumberFormat="1" applyFont="1" applyBorder="1"/>
    <xf numFmtId="164" fontId="0" fillId="0" borderId="0" xfId="0" applyNumberFormat="1" applyFill="1" applyBorder="1"/>
    <xf numFmtId="165" fontId="0" fillId="0" borderId="0" xfId="1" applyNumberFormat="1" applyFont="1" applyFill="1" applyBorder="1"/>
    <xf numFmtId="174" fontId="0" fillId="0" borderId="0" xfId="0" applyNumberFormat="1" applyFill="1" applyBorder="1"/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  <xf numFmtId="0" fontId="7" fillId="0" borderId="0" xfId="0" applyFont="1" applyAlignment="1"/>
    <xf numFmtId="0" fontId="6" fillId="0" borderId="0" xfId="2" applyFont="1" applyAlignment="1" applyProtection="1">
      <alignment horizontal="left" vertical="justify" wrapText="1"/>
    </xf>
    <xf numFmtId="0" fontId="6" fillId="0" borderId="0" xfId="2" applyFont="1" applyAlignment="1" applyProtection="1">
      <alignment horizontal="left" wrapText="1"/>
    </xf>
    <xf numFmtId="0" fontId="6" fillId="0" borderId="0" xfId="2" applyFont="1" applyAlignment="1" applyProtection="1">
      <alignment wrapText="1"/>
    </xf>
    <xf numFmtId="0" fontId="6" fillId="0" borderId="0" xfId="2" applyFont="1" applyAlignment="1" applyProtection="1"/>
    <xf numFmtId="0" fontId="1" fillId="0" borderId="0" xfId="2" applyAlignment="1" applyProtection="1">
      <alignment wrapText="1"/>
    </xf>
    <xf numFmtId="0" fontId="1" fillId="0" borderId="0" xfId="2" applyAlignment="1" applyProtection="1"/>
    <xf numFmtId="0" fontId="1" fillId="0" borderId="0" xfId="2" applyAlignment="1" applyProtection="1">
      <alignment vertical="center" wrapText="1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0" xfId="0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/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29" xfId="0" applyBorder="1" applyAlignment="1" applyProtection="1">
      <alignment horizontal="center" vertical="center"/>
    </xf>
    <xf numFmtId="0" fontId="0" fillId="0" borderId="29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5" xfId="0" applyBorder="1" applyAlignment="1"/>
    <xf numFmtId="0" fontId="0" fillId="0" borderId="28" xfId="0" applyBorder="1" applyAlignment="1">
      <alignment horizontal="center" vertical="center"/>
    </xf>
    <xf numFmtId="0" fontId="0" fillId="0" borderId="1" xfId="0" applyBorder="1" applyAlignment="1"/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 vertic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CAPITULO%20I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6"/>
  <sheetViews>
    <sheetView tabSelected="1" workbookViewId="0">
      <selection sqref="A1:L1"/>
    </sheetView>
  </sheetViews>
  <sheetFormatPr baseColWidth="10" defaultColWidth="9" defaultRowHeight="12.75"/>
  <cols>
    <col min="1" max="1" width="12.42578125" customWidth="1"/>
  </cols>
  <sheetData>
    <row r="1" spans="1:12" ht="18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</row>
    <row r="2" spans="1:12" ht="18.75" customHeight="1">
      <c r="A2" s="136" t="s">
        <v>1</v>
      </c>
      <c r="B2" s="136"/>
      <c r="C2" s="136"/>
      <c r="D2" s="136"/>
      <c r="E2" s="101"/>
    </row>
    <row r="3" spans="1:12">
      <c r="A3" t="s">
        <v>2</v>
      </c>
      <c r="B3" s="137" t="s">
        <v>3</v>
      </c>
      <c r="C3" s="137"/>
      <c r="D3" s="137"/>
      <c r="E3" s="137"/>
      <c r="F3" s="137"/>
      <c r="G3" s="137"/>
      <c r="H3" s="137"/>
      <c r="I3" s="137"/>
      <c r="J3" s="138"/>
      <c r="K3" s="139"/>
      <c r="L3" s="139"/>
    </row>
    <row r="4" spans="1:12">
      <c r="A4" t="s">
        <v>4</v>
      </c>
      <c r="B4" s="139" t="s">
        <v>5</v>
      </c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2">
      <c r="A5" t="s">
        <v>6</v>
      </c>
      <c r="B5" s="139" t="s">
        <v>7</v>
      </c>
      <c r="C5" s="139"/>
      <c r="D5" s="139"/>
      <c r="E5" s="139"/>
      <c r="F5" s="139"/>
      <c r="G5" s="139"/>
      <c r="H5" s="139"/>
      <c r="I5" s="139"/>
      <c r="J5" s="139"/>
      <c r="K5" s="139"/>
      <c r="L5" s="139"/>
    </row>
    <row r="6" spans="1:12">
      <c r="A6" t="s">
        <v>8</v>
      </c>
      <c r="B6" s="139" t="s">
        <v>9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</row>
    <row r="7" spans="1:12">
      <c r="A7" t="s">
        <v>10</v>
      </c>
      <c r="B7" s="140" t="s">
        <v>11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</row>
    <row r="8" spans="1:12">
      <c r="A8" t="s">
        <v>12</v>
      </c>
      <c r="B8" s="140" t="s">
        <v>13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</row>
    <row r="9" spans="1:12">
      <c r="A9" s="134" t="s">
        <v>14</v>
      </c>
      <c r="B9" s="139" t="s">
        <v>15</v>
      </c>
      <c r="C9" s="139"/>
      <c r="D9" s="139"/>
      <c r="E9" s="139"/>
      <c r="F9" s="139"/>
      <c r="G9" s="139"/>
      <c r="H9" s="139"/>
      <c r="I9" s="139"/>
      <c r="J9" s="139"/>
      <c r="K9" s="139"/>
      <c r="L9" s="139"/>
    </row>
    <row r="10" spans="1:12">
      <c r="A10" t="s">
        <v>16</v>
      </c>
      <c r="B10" s="139" t="s">
        <v>17</v>
      </c>
      <c r="C10" s="139"/>
      <c r="D10" s="139"/>
      <c r="E10" s="139"/>
      <c r="F10" s="139"/>
      <c r="G10" s="139"/>
      <c r="H10" s="139"/>
      <c r="I10" s="139"/>
      <c r="J10" s="139"/>
      <c r="K10" s="139"/>
      <c r="L10" s="139"/>
    </row>
    <row r="11" spans="1:12">
      <c r="A11" t="s">
        <v>18</v>
      </c>
      <c r="B11" s="139" t="s">
        <v>19</v>
      </c>
      <c r="C11" s="139"/>
      <c r="D11" s="139"/>
      <c r="E11" s="139"/>
      <c r="F11" s="139"/>
      <c r="G11" s="139"/>
      <c r="H11" s="139"/>
      <c r="I11" s="139"/>
      <c r="J11" s="139"/>
      <c r="K11" s="139"/>
      <c r="L11" s="139"/>
    </row>
    <row r="12" spans="1:12">
      <c r="A12" t="s">
        <v>20</v>
      </c>
      <c r="B12" s="141" t="s">
        <v>21</v>
      </c>
      <c r="C12" s="141"/>
      <c r="D12" s="141"/>
      <c r="E12" s="141"/>
      <c r="F12" s="141"/>
      <c r="G12" s="141"/>
      <c r="H12" s="141"/>
      <c r="I12" s="141"/>
      <c r="J12" s="141"/>
      <c r="K12" s="141"/>
      <c r="L12" s="141"/>
    </row>
    <row r="13" spans="1:12">
      <c r="A13" t="s">
        <v>22</v>
      </c>
      <c r="B13" s="141" t="s">
        <v>23</v>
      </c>
      <c r="C13" s="141"/>
      <c r="D13" s="141"/>
      <c r="E13" s="141"/>
      <c r="F13" s="141"/>
      <c r="G13" s="141"/>
      <c r="H13" s="141"/>
      <c r="I13" s="141"/>
      <c r="J13" s="141"/>
      <c r="K13" s="141"/>
      <c r="L13" s="141"/>
    </row>
    <row r="14" spans="1:12">
      <c r="A14" t="s">
        <v>24</v>
      </c>
      <c r="B14" s="141" t="s">
        <v>25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</row>
    <row r="15" spans="1:12">
      <c r="A15" t="s">
        <v>26</v>
      </c>
      <c r="B15" s="141" t="s">
        <v>27</v>
      </c>
      <c r="C15" s="141"/>
      <c r="D15" s="141"/>
      <c r="E15" s="141"/>
      <c r="F15" s="141"/>
      <c r="G15" s="141"/>
      <c r="H15" s="141"/>
      <c r="I15" s="141"/>
      <c r="J15" s="141"/>
      <c r="K15" s="141"/>
      <c r="L15" s="141"/>
    </row>
    <row r="16" spans="1:12">
      <c r="A16" t="s">
        <v>28</v>
      </c>
      <c r="B16" s="141" t="s">
        <v>29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</row>
    <row r="17" spans="1:12">
      <c r="A17" t="s">
        <v>30</v>
      </c>
      <c r="B17" s="141" t="s">
        <v>31</v>
      </c>
      <c r="C17" s="141"/>
      <c r="D17" s="141"/>
      <c r="E17" s="141"/>
      <c r="F17" s="141"/>
      <c r="G17" s="141"/>
      <c r="H17" s="141"/>
      <c r="I17" s="141"/>
      <c r="J17" s="141"/>
      <c r="K17" s="141"/>
      <c r="L17" s="141"/>
    </row>
    <row r="18" spans="1:12">
      <c r="A18" t="s">
        <v>32</v>
      </c>
      <c r="B18" s="141" t="s">
        <v>33</v>
      </c>
      <c r="C18" s="141"/>
      <c r="D18" s="141"/>
      <c r="E18" s="141"/>
      <c r="F18" s="141"/>
      <c r="G18" s="141"/>
      <c r="H18" s="141"/>
      <c r="I18" s="141"/>
      <c r="J18" s="141"/>
      <c r="K18" s="141"/>
      <c r="L18" s="141"/>
    </row>
    <row r="19" spans="1:12">
      <c r="A19" t="s">
        <v>34</v>
      </c>
      <c r="B19" s="141" t="s">
        <v>35</v>
      </c>
      <c r="C19" s="141"/>
      <c r="D19" s="141"/>
      <c r="E19" s="141"/>
      <c r="F19" s="141"/>
      <c r="G19" s="141"/>
      <c r="H19" s="141"/>
      <c r="I19" s="141"/>
      <c r="J19" s="141"/>
      <c r="K19" s="141"/>
      <c r="L19" s="141"/>
    </row>
    <row r="20" spans="1:12">
      <c r="A20" t="s">
        <v>36</v>
      </c>
      <c r="B20" s="141" t="s">
        <v>37</v>
      </c>
      <c r="C20" s="141"/>
      <c r="D20" s="141"/>
      <c r="E20" s="141"/>
      <c r="F20" s="141"/>
      <c r="G20" s="141"/>
      <c r="H20" s="141"/>
      <c r="I20" s="141"/>
      <c r="J20" s="141"/>
      <c r="K20" s="141"/>
      <c r="L20" s="141"/>
    </row>
    <row r="21" spans="1:12">
      <c r="A21" t="s">
        <v>38</v>
      </c>
      <c r="B21" s="143" t="s">
        <v>39</v>
      </c>
      <c r="C21" s="143"/>
      <c r="D21" s="143"/>
      <c r="E21" s="143"/>
      <c r="F21" s="143"/>
      <c r="G21" s="143"/>
      <c r="H21" s="143"/>
      <c r="I21" s="143"/>
      <c r="J21" s="143"/>
      <c r="K21" s="143"/>
      <c r="L21" s="143"/>
    </row>
    <row r="22" spans="1:12"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</row>
    <row r="23" spans="1:12">
      <c r="A23" t="s">
        <v>40</v>
      </c>
      <c r="B23" s="142" t="s">
        <v>41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</row>
    <row r="24" spans="1:12">
      <c r="A24" t="s">
        <v>42</v>
      </c>
      <c r="B24" s="142" t="s">
        <v>43</v>
      </c>
      <c r="C24" s="142"/>
      <c r="D24" s="142"/>
      <c r="E24" s="142"/>
      <c r="F24" s="142"/>
      <c r="G24" s="142"/>
      <c r="H24" s="142"/>
      <c r="I24" s="142"/>
      <c r="J24" s="142"/>
      <c r="K24" s="142"/>
      <c r="L24" s="142"/>
    </row>
    <row r="25" spans="1:12">
      <c r="A25" t="s">
        <v>44</v>
      </c>
      <c r="B25" s="142" t="s">
        <v>45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</row>
    <row r="26" spans="1:12">
      <c r="A26" t="s">
        <v>46</v>
      </c>
      <c r="B26" s="142" t="s">
        <v>47</v>
      </c>
      <c r="C26" s="142"/>
      <c r="D26" s="142"/>
      <c r="E26" s="142"/>
      <c r="F26" s="142"/>
      <c r="G26" s="142"/>
      <c r="H26" s="142"/>
      <c r="I26" s="142"/>
      <c r="J26" s="142"/>
      <c r="K26" s="142"/>
      <c r="L26" s="142"/>
    </row>
  </sheetData>
  <mergeCells count="25">
    <mergeCell ref="B23:L23"/>
    <mergeCell ref="B24:L24"/>
    <mergeCell ref="B25:L25"/>
    <mergeCell ref="B26:L26"/>
    <mergeCell ref="B21:L22"/>
    <mergeCell ref="B16:L16"/>
    <mergeCell ref="B17:L17"/>
    <mergeCell ref="B18:L18"/>
    <mergeCell ref="B19:L19"/>
    <mergeCell ref="B20:L20"/>
    <mergeCell ref="B11:L11"/>
    <mergeCell ref="B12:L12"/>
    <mergeCell ref="B13:L13"/>
    <mergeCell ref="B14:L14"/>
    <mergeCell ref="B15:L15"/>
    <mergeCell ref="B6:L6"/>
    <mergeCell ref="B7:L7"/>
    <mergeCell ref="B8:L8"/>
    <mergeCell ref="B9:L9"/>
    <mergeCell ref="B10:L10"/>
    <mergeCell ref="A1:L1"/>
    <mergeCell ref="A2:D2"/>
    <mergeCell ref="B3:L3"/>
    <mergeCell ref="B4:L4"/>
    <mergeCell ref="B5:L5"/>
  </mergeCells>
  <hyperlinks>
    <hyperlink ref="B3:L3" location="'CUADROI-1'!A1" display="Producción de caña de azúcar ingresada a los ingenios de la República y  superficie   cosechada por origen, seún mes,Zafra  2015/2016 "/>
    <hyperlink ref="B4:L4" location="'CUADRO I-2'!A1" display="Caña molida y producción de azúcar blanca y cruda en los ingenios de la República, según mes. Zafra  2015/2016"/>
    <hyperlink ref="B5:L5" location="'CUADRO I-3'!A1" display="Azúcar   blanca   y   cruda:   existencias,    producción  y   movimiento   en  los  Ingenios  de  la República, según  mes. Año azucarero 2015/2016."/>
    <hyperlink ref="B6:L6" location="'CUADRO I-4'!A1" display="Azúcar  blanca: existencias,  producción y movimiento en los Ingenios de  la República,  según mes.  Año  azucarero 2015/2016."/>
    <hyperlink ref="B7:L7" location="'CUADRO I-5'!A1" display="Azúcar  cruda: existencias,  producción y movimiento  en   los Ingenios de la República, según mes.  Año azucarero  2015/2016."/>
    <hyperlink ref="B8:L8" location="'CUADRO I-6'!A1" display="Melazas: producción, movimiento y existencia en  los  ingenios  de  la  República,  según   mes. Año azucarero 2015/2016."/>
    <hyperlink ref="B9:L9" location="'CUADRO I-7'!A1" display="Arroz en granza ingresado a los beneficios de la República, por departamento  de  procedencia,según  mes.  Año  2016."/>
    <hyperlink ref="B10:L10" location="'CUADRO I-8'!A1" display="Movimiento      de     arroz   en    granza   en   los     beneficios    de    la      República,     según   mes.   Año 2016"/>
    <hyperlink ref="B11:L11" location="'CUADRO I-9'!A1" display="Arroz      beneficiado    en    la    República,      según     mes.      Año     2016."/>
    <hyperlink ref="B12:L12" location="'CUADRO I-10'!A1" display="Trigo  en  grano   importado,   movimiento   en   los   molinos    de  la     República,  según  mes Año  2016."/>
    <hyperlink ref="B13:L13" location="'CUADRO I-11'!A1" display="Harina: Existencia, producción y movimiento,  según mes.   Año  2016."/>
    <hyperlink ref="B14:L14" location="'CUADRO I-12'!A1" display="Semolina: Existencia, producción y movimiento,  según mes.   Año  2016."/>
    <hyperlink ref="B15:L15" location="'CUADRO I-13'!A1" display="Afrecho: Existencia, producción y movimiento,  según mes.   Año  2016."/>
    <hyperlink ref="B16:L16" location="'CUADRO I-14'!A1" display="Granillo: Existencia, producción y movimiento,  según mes.   Año  2016."/>
    <hyperlink ref="B17:L17" location="'CUADRO I-15'!A1" display="Impurezas: Existencia, producción y movimiento,  según mes.   Año  2016."/>
    <hyperlink ref="B18:L18" location="'CUADRO I-16'!A1" display="Germen: Existencia, producción y movimiento, según mes.  Año 2016."/>
    <hyperlink ref="B19:L19" location="'CUADRO I-17'!A1" display="Trigo   Molido   y   productos   obtenidos,   según   mes.   Año   2016."/>
    <hyperlink ref="B20:L20" location="'CUDRO I-18'!A1" display="Banano: Superficie cultivada, producción y exportación de las compañías bananeras que operan   en la República, según mes. Año 2016."/>
    <hyperlink ref="B21:L22" location="'CUDRO I-18'!A1" display="Citronela y té de Limón:  Superficie  cultivada  y  producción  de  zacate  para la elaboración  de aceites esenciales, según mes y departamento. Año 2016."/>
    <hyperlink ref="B23:L23" location="'CUADRO I-20'!A1" display="Citronela y  té de Limón:  Zacate  procesado,  producción  y  exportación  de  aceites esenciales, por producto, según mes. Año 2016."/>
    <hyperlink ref="B24:L24" location="'CUADRO I-21'!A1" display="Café  Oro: Superficie  cultivada,   producción  y  rendimiento, en  la  República,  según    Años cafeteros  2015/2016"/>
    <hyperlink ref="B25:L25" location="'CUADRO I-22'!A1" display="Hule Natural: Superficie y número de árboles sembrados en  la República,  según  departamento. Año 2016."/>
    <hyperlink ref="B26:L26" location="'CUADRO I-23'!A1" display="Hule  Natural:   Producción     por     tipo    y     ventas  por   destino  en   la  República.  Período 2007 - 2016."/>
  </hyperlinks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1"/>
  <sheetViews>
    <sheetView topLeftCell="A4" workbookViewId="0">
      <selection activeCell="A5" sqref="A5"/>
    </sheetView>
  </sheetViews>
  <sheetFormatPr baseColWidth="10" defaultColWidth="9" defaultRowHeight="12.75"/>
  <cols>
    <col min="1" max="1" width="16.7109375" customWidth="1"/>
    <col min="2" max="11" width="10.7109375" customWidth="1"/>
  </cols>
  <sheetData>
    <row r="1" spans="1:11"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>
      <c r="A2" s="21"/>
    </row>
    <row r="5" spans="1:11">
      <c r="A5" s="93" t="s">
        <v>48</v>
      </c>
    </row>
    <row r="6" spans="1:11">
      <c r="A6" s="188" t="s">
        <v>164</v>
      </c>
      <c r="B6" s="189"/>
      <c r="C6" s="189"/>
      <c r="D6" s="189"/>
      <c r="E6" s="189"/>
      <c r="F6" s="189"/>
      <c r="G6" s="189"/>
      <c r="H6" s="189"/>
      <c r="I6" s="189"/>
      <c r="J6" s="189"/>
      <c r="K6" s="189"/>
    </row>
    <row r="7" spans="1:11">
      <c r="C7" s="4"/>
      <c r="D7" s="4"/>
      <c r="E7" s="4"/>
      <c r="F7" s="4"/>
      <c r="G7" s="4"/>
      <c r="H7" s="4"/>
      <c r="I7" s="4"/>
    </row>
    <row r="8" spans="1:11">
      <c r="A8" s="144" t="s">
        <v>165</v>
      </c>
      <c r="B8" s="144"/>
      <c r="C8" s="144"/>
      <c r="D8" s="144"/>
      <c r="E8" s="144"/>
      <c r="F8" s="144"/>
      <c r="G8" s="144"/>
      <c r="H8" s="144"/>
      <c r="I8" s="144"/>
      <c r="J8" s="144"/>
      <c r="K8" s="144"/>
    </row>
    <row r="9" spans="1:11">
      <c r="A9" s="144" t="s">
        <v>166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</row>
    <row r="10" spans="1:1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>
      <c r="A11" s="184" t="s">
        <v>54</v>
      </c>
      <c r="B11" s="193" t="s">
        <v>167</v>
      </c>
      <c r="C11" s="190" t="s">
        <v>92</v>
      </c>
      <c r="D11" s="191"/>
      <c r="E11" s="191"/>
      <c r="F11" s="191"/>
      <c r="G11" s="191"/>
      <c r="H11" s="191"/>
      <c r="I11" s="191"/>
      <c r="J11" s="192"/>
      <c r="K11" s="196" t="s">
        <v>168</v>
      </c>
    </row>
    <row r="12" spans="1:11">
      <c r="A12" s="184"/>
      <c r="B12" s="168"/>
      <c r="C12" s="168" t="s">
        <v>52</v>
      </c>
      <c r="D12" s="155" t="s">
        <v>169</v>
      </c>
      <c r="E12" s="165"/>
      <c r="F12" s="165"/>
      <c r="G12" s="148" t="s">
        <v>170</v>
      </c>
      <c r="H12" s="149"/>
      <c r="I12" s="149"/>
      <c r="J12" s="150"/>
      <c r="K12" s="197"/>
    </row>
    <row r="13" spans="1:11">
      <c r="A13" s="184"/>
      <c r="B13" s="168"/>
      <c r="C13" s="168"/>
      <c r="D13" s="193" t="s">
        <v>171</v>
      </c>
      <c r="E13" s="41" t="s">
        <v>172</v>
      </c>
      <c r="F13" s="194" t="s">
        <v>173</v>
      </c>
      <c r="G13" s="168" t="s">
        <v>171</v>
      </c>
      <c r="H13" s="196" t="s">
        <v>174</v>
      </c>
      <c r="I13" s="196" t="s">
        <v>175</v>
      </c>
      <c r="J13" s="60" t="s">
        <v>176</v>
      </c>
      <c r="K13" s="196"/>
    </row>
    <row r="14" spans="1:11">
      <c r="A14" s="185"/>
      <c r="B14" s="169"/>
      <c r="C14" s="169"/>
      <c r="D14" s="169"/>
      <c r="E14" s="67" t="s">
        <v>177</v>
      </c>
      <c r="F14" s="195"/>
      <c r="G14" s="169"/>
      <c r="H14" s="195"/>
      <c r="I14" s="195"/>
      <c r="J14" s="67" t="s">
        <v>178</v>
      </c>
      <c r="K14" s="195"/>
    </row>
    <row r="15" spans="1:11">
      <c r="B15" s="56"/>
      <c r="C15" s="23"/>
      <c r="D15" s="23"/>
      <c r="E15" s="23"/>
      <c r="F15" s="23"/>
      <c r="G15" s="23"/>
      <c r="H15" s="23"/>
      <c r="I15" s="23"/>
      <c r="J15" s="23"/>
      <c r="K15" s="23"/>
    </row>
    <row r="16" spans="1:11">
      <c r="A16" s="2" t="s">
        <v>52</v>
      </c>
      <c r="B16" s="56">
        <v>1712779</v>
      </c>
      <c r="C16" s="56">
        <v>1712779</v>
      </c>
      <c r="D16" s="56">
        <v>1022000</v>
      </c>
      <c r="E16" s="56">
        <v>800242</v>
      </c>
      <c r="F16" s="56">
        <v>221758</v>
      </c>
      <c r="G16" s="56">
        <v>690779</v>
      </c>
      <c r="H16" s="56">
        <v>214017</v>
      </c>
      <c r="I16" s="56">
        <v>182396</v>
      </c>
      <c r="J16" s="56">
        <v>286626</v>
      </c>
      <c r="K16" s="56">
        <v>7748</v>
      </c>
    </row>
    <row r="17" spans="1:11"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1:11">
      <c r="A18" t="s">
        <v>70</v>
      </c>
      <c r="B18" s="22">
        <v>124601</v>
      </c>
      <c r="C18" s="22">
        <v>124601</v>
      </c>
      <c r="D18" s="22">
        <v>74651</v>
      </c>
      <c r="E18" s="22">
        <v>60783</v>
      </c>
      <c r="F18" s="22">
        <v>13868</v>
      </c>
      <c r="G18" s="22">
        <v>49950</v>
      </c>
      <c r="H18" s="22">
        <v>16050</v>
      </c>
      <c r="I18" s="22">
        <v>13487</v>
      </c>
      <c r="J18" s="22">
        <v>19256</v>
      </c>
      <c r="K18" s="22">
        <v>1157</v>
      </c>
    </row>
    <row r="19" spans="1:11">
      <c r="A19" t="s">
        <v>71</v>
      </c>
      <c r="B19" s="22">
        <v>140596</v>
      </c>
      <c r="C19" s="22">
        <v>140596</v>
      </c>
      <c r="D19" s="22">
        <v>83551</v>
      </c>
      <c r="E19" s="22">
        <v>66361</v>
      </c>
      <c r="F19" s="22">
        <v>17190</v>
      </c>
      <c r="G19" s="22">
        <v>57045</v>
      </c>
      <c r="H19" s="22">
        <v>16554</v>
      </c>
      <c r="I19" s="22">
        <v>14935</v>
      </c>
      <c r="J19" s="22">
        <v>24548</v>
      </c>
      <c r="K19" s="22">
        <v>1008</v>
      </c>
    </row>
    <row r="20" spans="1:11">
      <c r="A20" t="s">
        <v>72</v>
      </c>
      <c r="B20" s="22">
        <v>163847</v>
      </c>
      <c r="C20" s="22">
        <v>163847</v>
      </c>
      <c r="D20" s="22">
        <v>97229</v>
      </c>
      <c r="E20" s="22">
        <v>76544</v>
      </c>
      <c r="F20" s="22">
        <v>20685</v>
      </c>
      <c r="G20" s="22">
        <v>66618</v>
      </c>
      <c r="H20" s="22">
        <v>20242</v>
      </c>
      <c r="I20" s="22">
        <v>15731</v>
      </c>
      <c r="J20" s="22">
        <v>29217</v>
      </c>
      <c r="K20" s="22">
        <v>1428</v>
      </c>
    </row>
    <row r="21" spans="1:11">
      <c r="A21" t="s">
        <v>73</v>
      </c>
      <c r="B21" s="22">
        <v>163612</v>
      </c>
      <c r="C21" s="22">
        <v>163612</v>
      </c>
      <c r="D21" s="22">
        <v>97215</v>
      </c>
      <c r="E21" s="22">
        <v>73060</v>
      </c>
      <c r="F21" s="22">
        <v>24155</v>
      </c>
      <c r="G21" s="22">
        <v>66397</v>
      </c>
      <c r="H21" s="22">
        <v>20120</v>
      </c>
      <c r="I21" s="22">
        <v>18389</v>
      </c>
      <c r="J21" s="22">
        <v>27208</v>
      </c>
      <c r="K21" s="22">
        <v>680</v>
      </c>
    </row>
    <row r="22" spans="1:11">
      <c r="A22" t="s">
        <v>74</v>
      </c>
      <c r="B22" s="22">
        <v>145578</v>
      </c>
      <c r="C22" s="22">
        <v>145578</v>
      </c>
      <c r="D22" s="22">
        <v>87576</v>
      </c>
      <c r="E22" s="22">
        <v>69521</v>
      </c>
      <c r="F22" s="22">
        <v>18055</v>
      </c>
      <c r="G22" s="22">
        <v>58002</v>
      </c>
      <c r="H22" s="22">
        <v>18161</v>
      </c>
      <c r="I22" s="22">
        <v>15466</v>
      </c>
      <c r="J22" s="22">
        <v>23911</v>
      </c>
      <c r="K22" s="22">
        <v>464</v>
      </c>
    </row>
    <row r="23" spans="1:11">
      <c r="A23" t="s">
        <v>118</v>
      </c>
      <c r="B23" s="22">
        <v>130204</v>
      </c>
      <c r="C23" s="22">
        <v>130204</v>
      </c>
      <c r="D23" s="22">
        <v>79161</v>
      </c>
      <c r="E23" s="22">
        <v>63056</v>
      </c>
      <c r="F23" s="22">
        <v>16105</v>
      </c>
      <c r="G23" s="22">
        <v>51043</v>
      </c>
      <c r="H23" s="22">
        <v>15137</v>
      </c>
      <c r="I23" s="22">
        <v>13161</v>
      </c>
      <c r="J23" s="22">
        <v>22298</v>
      </c>
      <c r="K23" s="22">
        <v>447</v>
      </c>
    </row>
    <row r="24" spans="1:11">
      <c r="A24" t="s">
        <v>120</v>
      </c>
      <c r="B24" s="94">
        <v>110321</v>
      </c>
      <c r="C24" s="22">
        <v>110321</v>
      </c>
      <c r="D24" s="22">
        <v>67221</v>
      </c>
      <c r="E24" s="22">
        <v>55108</v>
      </c>
      <c r="F24" s="22">
        <v>12113</v>
      </c>
      <c r="G24" s="22">
        <v>43100</v>
      </c>
      <c r="H24" s="22">
        <v>13267</v>
      </c>
      <c r="I24" s="22">
        <v>11171</v>
      </c>
      <c r="J24" s="22">
        <v>18403</v>
      </c>
      <c r="K24" s="22">
        <v>259</v>
      </c>
    </row>
    <row r="25" spans="1:11">
      <c r="A25" t="s">
        <v>121</v>
      </c>
      <c r="B25" s="22">
        <v>152913</v>
      </c>
      <c r="C25" s="22">
        <v>152913</v>
      </c>
      <c r="D25" s="22">
        <v>91827</v>
      </c>
      <c r="E25" s="22">
        <v>71580</v>
      </c>
      <c r="F25" s="22">
        <v>20247</v>
      </c>
      <c r="G25" s="22">
        <v>61086</v>
      </c>
      <c r="H25" s="22">
        <v>18147</v>
      </c>
      <c r="I25" s="22">
        <v>15985</v>
      </c>
      <c r="J25" s="22">
        <v>26586</v>
      </c>
      <c r="K25" s="22">
        <v>368</v>
      </c>
    </row>
    <row r="26" spans="1:11">
      <c r="A26" t="s">
        <v>122</v>
      </c>
      <c r="B26" s="22">
        <v>136340</v>
      </c>
      <c r="C26" s="22">
        <v>136340</v>
      </c>
      <c r="D26" s="22">
        <v>81634</v>
      </c>
      <c r="E26" s="22">
        <v>65204</v>
      </c>
      <c r="F26" s="22">
        <v>16430</v>
      </c>
      <c r="G26" s="22">
        <v>54706</v>
      </c>
      <c r="H26" s="22">
        <v>16504</v>
      </c>
      <c r="I26" s="22">
        <v>13812</v>
      </c>
      <c r="J26" s="22">
        <v>24030</v>
      </c>
      <c r="K26" s="22">
        <v>360</v>
      </c>
    </row>
    <row r="27" spans="1:11">
      <c r="A27" t="s">
        <v>123</v>
      </c>
      <c r="B27" s="22">
        <v>128521</v>
      </c>
      <c r="C27" s="22">
        <v>128521</v>
      </c>
      <c r="D27" s="22">
        <v>76618</v>
      </c>
      <c r="E27" s="22">
        <v>57019</v>
      </c>
      <c r="F27" s="22">
        <v>19599</v>
      </c>
      <c r="G27" s="22">
        <v>51903</v>
      </c>
      <c r="H27" s="22">
        <v>16867</v>
      </c>
      <c r="I27" s="22">
        <v>14972</v>
      </c>
      <c r="J27" s="22">
        <v>19724</v>
      </c>
      <c r="K27" s="22">
        <v>340</v>
      </c>
    </row>
    <row r="28" spans="1:11">
      <c r="A28" t="s">
        <v>68</v>
      </c>
      <c r="B28" s="22">
        <v>153048</v>
      </c>
      <c r="C28" s="22">
        <v>153048</v>
      </c>
      <c r="D28" s="22">
        <v>89425</v>
      </c>
      <c r="E28" s="22">
        <v>68461</v>
      </c>
      <c r="F28" s="22">
        <v>20964</v>
      </c>
      <c r="G28" s="22">
        <v>63623</v>
      </c>
      <c r="H28" s="22">
        <v>20886</v>
      </c>
      <c r="I28" s="22">
        <v>16811</v>
      </c>
      <c r="J28" s="22">
        <v>25391</v>
      </c>
      <c r="K28" s="22">
        <v>535</v>
      </c>
    </row>
    <row r="29" spans="1:11">
      <c r="A29" s="32" t="s">
        <v>69</v>
      </c>
      <c r="B29" s="75">
        <v>163198</v>
      </c>
      <c r="C29" s="22">
        <v>163198</v>
      </c>
      <c r="D29" s="22">
        <v>95892</v>
      </c>
      <c r="E29" s="75">
        <v>73545</v>
      </c>
      <c r="F29" s="75">
        <v>22347</v>
      </c>
      <c r="G29" s="22">
        <v>67306</v>
      </c>
      <c r="H29" s="75">
        <v>22082</v>
      </c>
      <c r="I29" s="75">
        <v>18476</v>
      </c>
      <c r="J29" s="75">
        <v>26054</v>
      </c>
      <c r="K29" s="75">
        <v>694</v>
      </c>
    </row>
    <row r="30" spans="1:1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>
      <c r="B31" s="22"/>
      <c r="C31" s="22"/>
      <c r="D31" s="22"/>
      <c r="E31" s="22"/>
      <c r="F31" s="22"/>
      <c r="G31" s="22"/>
      <c r="H31" s="22"/>
      <c r="I31" s="22"/>
      <c r="J31" s="22"/>
      <c r="K31" s="22"/>
    </row>
  </sheetData>
  <mergeCells count="15">
    <mergeCell ref="A6:K6"/>
    <mergeCell ref="A8:K8"/>
    <mergeCell ref="A9:K9"/>
    <mergeCell ref="C11:J11"/>
    <mergeCell ref="D12:F12"/>
    <mergeCell ref="G12:J12"/>
    <mergeCell ref="A11:A14"/>
    <mergeCell ref="B11:B14"/>
    <mergeCell ref="C12:C14"/>
    <mergeCell ref="D13:D14"/>
    <mergeCell ref="F13:F14"/>
    <mergeCell ref="G13:G14"/>
    <mergeCell ref="H13:H14"/>
    <mergeCell ref="I13:I14"/>
    <mergeCell ref="K11:K14"/>
  </mergeCells>
  <hyperlinks>
    <hyperlink ref="A5" location="INDICE!A1" display="REGRESAR"/>
  </hyperlink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5:G31"/>
  <sheetViews>
    <sheetView workbookViewId="0">
      <selection activeCell="A5" sqref="A5"/>
    </sheetView>
  </sheetViews>
  <sheetFormatPr baseColWidth="10" defaultColWidth="9" defaultRowHeight="12.75"/>
  <cols>
    <col min="1" max="1" width="19.7109375" customWidth="1"/>
    <col min="2" max="2" width="15.7109375" customWidth="1"/>
    <col min="3" max="6" width="14.7109375" customWidth="1"/>
    <col min="7" max="7" width="15.7109375" customWidth="1"/>
  </cols>
  <sheetData>
    <row r="5" spans="1:7">
      <c r="A5" s="1" t="s">
        <v>48</v>
      </c>
    </row>
    <row r="6" spans="1:7">
      <c r="A6" s="144" t="s">
        <v>179</v>
      </c>
      <c r="B6" s="144"/>
      <c r="C6" s="144"/>
      <c r="D6" s="144"/>
      <c r="E6" s="144"/>
      <c r="F6" s="144"/>
      <c r="G6" s="144"/>
    </row>
    <row r="8" spans="1:7">
      <c r="A8" s="144" t="s">
        <v>180</v>
      </c>
      <c r="B8" s="144"/>
      <c r="C8" s="144"/>
      <c r="D8" s="144"/>
      <c r="E8" s="144"/>
      <c r="F8" s="144"/>
      <c r="G8" s="144"/>
    </row>
    <row r="9" spans="1:7">
      <c r="A9" s="144" t="s">
        <v>181</v>
      </c>
      <c r="B9" s="144"/>
      <c r="C9" s="144"/>
      <c r="D9" s="144"/>
      <c r="E9" s="144"/>
      <c r="F9" s="144"/>
      <c r="G9" s="144"/>
    </row>
    <row r="10" spans="1:7">
      <c r="A10" s="2"/>
      <c r="B10" s="2"/>
      <c r="C10" s="2"/>
      <c r="D10" s="2" t="s">
        <v>182</v>
      </c>
      <c r="E10" s="2"/>
      <c r="F10" s="2"/>
      <c r="G10" s="2"/>
    </row>
    <row r="11" spans="1:7">
      <c r="A11" s="6"/>
      <c r="B11" s="6"/>
      <c r="C11" s="6"/>
      <c r="D11" s="6"/>
      <c r="E11" s="6"/>
      <c r="F11" s="6"/>
      <c r="G11" s="6"/>
    </row>
    <row r="12" spans="1:7">
      <c r="A12" s="184" t="s">
        <v>54</v>
      </c>
      <c r="B12" s="148" t="s">
        <v>183</v>
      </c>
      <c r="C12" s="149"/>
      <c r="D12" s="149"/>
      <c r="E12" s="149"/>
      <c r="F12" s="149"/>
      <c r="G12" s="149"/>
    </row>
    <row r="13" spans="1:7">
      <c r="A13" s="184"/>
      <c r="B13" s="41" t="s">
        <v>155</v>
      </c>
      <c r="C13" s="198" t="s">
        <v>156</v>
      </c>
      <c r="D13" s="193" t="s">
        <v>184</v>
      </c>
      <c r="E13" s="193" t="s">
        <v>136</v>
      </c>
      <c r="F13" s="193" t="s">
        <v>159</v>
      </c>
      <c r="G13" s="41" t="s">
        <v>160</v>
      </c>
    </row>
    <row r="14" spans="1:7">
      <c r="A14" s="184"/>
      <c r="B14" s="60" t="s">
        <v>161</v>
      </c>
      <c r="C14" s="186"/>
      <c r="D14" s="168"/>
      <c r="E14" s="168"/>
      <c r="F14" s="168"/>
      <c r="G14" s="60" t="s">
        <v>162</v>
      </c>
    </row>
    <row r="15" spans="1:7">
      <c r="A15" s="185"/>
      <c r="B15" s="67" t="s">
        <v>163</v>
      </c>
      <c r="C15" s="187"/>
      <c r="D15" s="169"/>
      <c r="E15" s="169"/>
      <c r="F15" s="169"/>
      <c r="G15" s="67" t="s">
        <v>163</v>
      </c>
    </row>
    <row r="17" spans="1:7">
      <c r="A17" s="2" t="s">
        <v>52</v>
      </c>
      <c r="B17" s="62">
        <v>2109455</v>
      </c>
      <c r="C17" s="62">
        <v>10587495</v>
      </c>
      <c r="D17" s="62">
        <v>10064042</v>
      </c>
      <c r="E17" s="62">
        <v>1170555</v>
      </c>
      <c r="F17" s="78">
        <v>98</v>
      </c>
      <c r="G17" s="85">
        <v>1462255</v>
      </c>
    </row>
    <row r="18" spans="1:7">
      <c r="B18" s="63"/>
      <c r="C18" s="63"/>
      <c r="D18" s="63"/>
      <c r="E18" s="63"/>
      <c r="F18" s="63"/>
      <c r="G18" s="86"/>
    </row>
    <row r="19" spans="1:7">
      <c r="A19" t="s">
        <v>70</v>
      </c>
      <c r="B19" s="63">
        <v>2109455</v>
      </c>
      <c r="C19" s="63">
        <v>175468</v>
      </c>
      <c r="D19" s="63">
        <v>825129</v>
      </c>
      <c r="E19" s="82">
        <v>59121</v>
      </c>
      <c r="F19" s="82">
        <v>0</v>
      </c>
      <c r="G19" s="86">
        <v>1400673</v>
      </c>
    </row>
    <row r="20" spans="1:7">
      <c r="A20" t="s">
        <v>71</v>
      </c>
      <c r="B20" s="63">
        <v>1400673</v>
      </c>
      <c r="C20" s="63">
        <v>1850529</v>
      </c>
      <c r="D20" s="63">
        <v>856107</v>
      </c>
      <c r="E20" s="63">
        <v>368078</v>
      </c>
      <c r="F20" s="82">
        <v>0</v>
      </c>
      <c r="G20" s="86">
        <v>2027017</v>
      </c>
    </row>
    <row r="21" spans="1:7">
      <c r="A21" t="s">
        <v>72</v>
      </c>
      <c r="B21" s="63">
        <v>2027017</v>
      </c>
      <c r="C21" s="63">
        <v>739775</v>
      </c>
      <c r="D21" s="63">
        <v>837278</v>
      </c>
      <c r="E21" s="63">
        <v>125254</v>
      </c>
      <c r="F21" s="82">
        <v>0</v>
      </c>
      <c r="G21" s="86">
        <v>1804260</v>
      </c>
    </row>
    <row r="22" spans="1:7">
      <c r="A22" t="s">
        <v>73</v>
      </c>
      <c r="B22" s="63">
        <v>1804260</v>
      </c>
      <c r="C22" s="63">
        <v>821276</v>
      </c>
      <c r="D22" s="63">
        <v>875054</v>
      </c>
      <c r="E22" s="63">
        <v>97307</v>
      </c>
      <c r="F22" s="82">
        <v>0</v>
      </c>
      <c r="G22" s="86">
        <v>1653175</v>
      </c>
    </row>
    <row r="23" spans="1:7">
      <c r="A23" t="s">
        <v>74</v>
      </c>
      <c r="B23" s="63">
        <v>1653175</v>
      </c>
      <c r="C23" s="63">
        <v>804413</v>
      </c>
      <c r="D23" s="63">
        <v>829447</v>
      </c>
      <c r="E23" s="63">
        <v>35168</v>
      </c>
      <c r="F23" s="82">
        <v>0</v>
      </c>
      <c r="G23" s="86">
        <v>1592973</v>
      </c>
    </row>
    <row r="24" spans="1:7">
      <c r="A24" t="s">
        <v>118</v>
      </c>
      <c r="B24" s="63">
        <v>1592973</v>
      </c>
      <c r="C24" s="63">
        <v>1130141</v>
      </c>
      <c r="D24" s="63">
        <v>797276</v>
      </c>
      <c r="E24" s="63">
        <v>10150</v>
      </c>
      <c r="F24" s="82">
        <v>0</v>
      </c>
      <c r="G24" s="86">
        <v>1915688</v>
      </c>
    </row>
    <row r="25" spans="1:7">
      <c r="A25" t="s">
        <v>120</v>
      </c>
      <c r="B25" s="63">
        <v>1915688</v>
      </c>
      <c r="C25" s="63">
        <v>736175</v>
      </c>
      <c r="D25" s="63">
        <v>796298</v>
      </c>
      <c r="E25" s="63">
        <v>91964</v>
      </c>
      <c r="F25" s="82">
        <v>0</v>
      </c>
      <c r="G25" s="86">
        <v>1763601</v>
      </c>
    </row>
    <row r="26" spans="1:7">
      <c r="A26" t="s">
        <v>121</v>
      </c>
      <c r="B26" s="63">
        <v>1763601</v>
      </c>
      <c r="C26" s="63">
        <v>683915</v>
      </c>
      <c r="D26" s="63">
        <v>867045</v>
      </c>
      <c r="E26" s="63">
        <v>45234</v>
      </c>
      <c r="F26" s="82">
        <v>98</v>
      </c>
      <c r="G26" s="86">
        <v>1535139</v>
      </c>
    </row>
    <row r="27" spans="1:7">
      <c r="A27" t="s">
        <v>122</v>
      </c>
      <c r="B27" s="63">
        <v>1535139</v>
      </c>
      <c r="C27" s="63">
        <v>1408142</v>
      </c>
      <c r="D27" s="63">
        <v>834505</v>
      </c>
      <c r="E27" s="63">
        <v>27972</v>
      </c>
      <c r="F27" s="82">
        <v>0</v>
      </c>
      <c r="G27" s="86">
        <v>2080804</v>
      </c>
    </row>
    <row r="28" spans="1:7">
      <c r="A28" t="s">
        <v>123</v>
      </c>
      <c r="B28" s="63">
        <v>2080804</v>
      </c>
      <c r="C28" s="63">
        <v>307814</v>
      </c>
      <c r="D28" s="63">
        <v>876247</v>
      </c>
      <c r="E28" s="63">
        <v>221083</v>
      </c>
      <c r="F28" s="82">
        <v>0</v>
      </c>
      <c r="G28" s="86">
        <v>1291288</v>
      </c>
    </row>
    <row r="29" spans="1:7">
      <c r="A29" t="s">
        <v>68</v>
      </c>
      <c r="B29" s="63">
        <v>1291288</v>
      </c>
      <c r="C29" s="63">
        <v>1678341</v>
      </c>
      <c r="D29" s="63">
        <v>865247</v>
      </c>
      <c r="E29" s="63">
        <v>68970</v>
      </c>
      <c r="F29" s="82">
        <v>0</v>
      </c>
      <c r="G29" s="86">
        <v>2035412</v>
      </c>
    </row>
    <row r="30" spans="1:7">
      <c r="A30" s="32" t="s">
        <v>69</v>
      </c>
      <c r="B30" s="70">
        <v>2035412</v>
      </c>
      <c r="C30" s="70">
        <v>251506</v>
      </c>
      <c r="D30" s="70">
        <v>804409</v>
      </c>
      <c r="E30" s="70">
        <v>20254</v>
      </c>
      <c r="F30" s="82">
        <v>0</v>
      </c>
      <c r="G30" s="86">
        <v>1462255</v>
      </c>
    </row>
    <row r="31" spans="1:7">
      <c r="A31" s="6"/>
      <c r="B31" s="6"/>
      <c r="C31" s="6"/>
      <c r="D31" s="6"/>
      <c r="E31" s="6"/>
      <c r="F31" s="6"/>
      <c r="G31" s="6"/>
    </row>
  </sheetData>
  <mergeCells count="9">
    <mergeCell ref="A6:G6"/>
    <mergeCell ref="A8:G8"/>
    <mergeCell ref="A9:G9"/>
    <mergeCell ref="B12:G12"/>
    <mergeCell ref="A12:A15"/>
    <mergeCell ref="C13:C15"/>
    <mergeCell ref="D13:D15"/>
    <mergeCell ref="E13:E15"/>
    <mergeCell ref="F13:F15"/>
  </mergeCells>
  <hyperlinks>
    <hyperlink ref="A5" location="INDICE!A1" display="REGRESAR"/>
  </hyperlink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F28"/>
  <sheetViews>
    <sheetView workbookViewId="0">
      <selection activeCell="A2" sqref="A2"/>
    </sheetView>
  </sheetViews>
  <sheetFormatPr baseColWidth="10" defaultColWidth="9" defaultRowHeight="12.75"/>
  <cols>
    <col min="1" max="1" width="21.7109375" customWidth="1"/>
    <col min="2" max="2" width="16.7109375" customWidth="1"/>
    <col min="3" max="3" width="15.85546875" customWidth="1"/>
    <col min="4" max="4" width="16.42578125" customWidth="1"/>
    <col min="5" max="5" width="16.5703125" customWidth="1"/>
    <col min="6" max="6" width="16.7109375" customWidth="1"/>
  </cols>
  <sheetData>
    <row r="2" spans="1:6">
      <c r="A2" s="1" t="s">
        <v>48</v>
      </c>
    </row>
    <row r="3" spans="1:6">
      <c r="A3" s="144" t="s">
        <v>185</v>
      </c>
      <c r="B3" s="144"/>
      <c r="C3" s="144"/>
      <c r="D3" s="144"/>
      <c r="E3" s="144"/>
      <c r="F3" s="144"/>
    </row>
    <row r="4" spans="1:6">
      <c r="A4" s="4"/>
      <c r="B4" s="4"/>
      <c r="C4" s="4"/>
      <c r="D4" s="4"/>
      <c r="E4" s="4"/>
      <c r="F4" s="4"/>
    </row>
    <row r="5" spans="1:6">
      <c r="A5" s="144" t="s">
        <v>186</v>
      </c>
      <c r="B5" s="144"/>
      <c r="C5" s="144"/>
      <c r="D5" s="144"/>
      <c r="E5" s="144"/>
      <c r="F5" s="144"/>
    </row>
    <row r="6" spans="1:6">
      <c r="A6" s="144" t="s">
        <v>166</v>
      </c>
      <c r="B6" s="144"/>
      <c r="C6" s="159"/>
      <c r="D6" s="144"/>
      <c r="E6" s="144"/>
      <c r="F6" s="144"/>
    </row>
    <row r="7" spans="1:6">
      <c r="A7" s="6"/>
      <c r="B7" s="6"/>
      <c r="C7" s="6"/>
      <c r="D7" s="6"/>
      <c r="E7" s="6"/>
      <c r="F7" s="6"/>
    </row>
    <row r="8" spans="1:6">
      <c r="A8" s="200" t="s">
        <v>54</v>
      </c>
      <c r="B8" s="155" t="s">
        <v>187</v>
      </c>
      <c r="C8" s="199"/>
      <c r="D8" s="199"/>
      <c r="E8" s="199"/>
      <c r="F8" s="199"/>
    </row>
    <row r="9" spans="1:6">
      <c r="A9" s="166"/>
      <c r="B9" s="198" t="s">
        <v>188</v>
      </c>
      <c r="C9" s="193" t="s">
        <v>92</v>
      </c>
      <c r="D9" s="148" t="s">
        <v>135</v>
      </c>
      <c r="E9" s="149"/>
      <c r="F9" s="202" t="s">
        <v>189</v>
      </c>
    </row>
    <row r="10" spans="1:6">
      <c r="A10" s="166"/>
      <c r="B10" s="186"/>
      <c r="C10" s="168"/>
      <c r="D10" s="193" t="s">
        <v>136</v>
      </c>
      <c r="E10" s="194" t="s">
        <v>159</v>
      </c>
      <c r="F10" s="203"/>
    </row>
    <row r="11" spans="1:6">
      <c r="A11" s="166"/>
      <c r="B11" s="186"/>
      <c r="C11" s="168"/>
      <c r="D11" s="168"/>
      <c r="E11" s="196"/>
      <c r="F11" s="203"/>
    </row>
    <row r="12" spans="1:6">
      <c r="A12" s="201"/>
      <c r="B12" s="187"/>
      <c r="C12" s="169"/>
      <c r="D12" s="169"/>
      <c r="E12" s="195"/>
      <c r="F12" s="204"/>
    </row>
    <row r="14" spans="1:6">
      <c r="A14" s="2" t="s">
        <v>52</v>
      </c>
      <c r="B14" s="56">
        <v>195785</v>
      </c>
      <c r="C14" s="56">
        <v>7185884.2000000002</v>
      </c>
      <c r="D14" s="56">
        <v>7148615</v>
      </c>
      <c r="E14" s="56">
        <v>30276</v>
      </c>
      <c r="F14" s="56">
        <v>202778.2</v>
      </c>
    </row>
    <row r="15" spans="1:6">
      <c r="B15" s="22"/>
      <c r="C15" s="22"/>
      <c r="D15" s="22"/>
      <c r="E15" s="22"/>
      <c r="F15" s="22"/>
    </row>
    <row r="16" spans="1:6">
      <c r="A16" t="s">
        <v>70</v>
      </c>
      <c r="B16" s="22">
        <v>195785</v>
      </c>
      <c r="C16" s="22">
        <v>576192</v>
      </c>
      <c r="D16" s="22">
        <v>547691</v>
      </c>
      <c r="E16" s="44">
        <v>1649</v>
      </c>
      <c r="F16" s="22">
        <v>222637</v>
      </c>
    </row>
    <row r="17" spans="1:6">
      <c r="A17" t="s">
        <v>71</v>
      </c>
      <c r="B17" s="22">
        <v>222637</v>
      </c>
      <c r="C17" s="22">
        <v>616800</v>
      </c>
      <c r="D17" s="22">
        <v>608870</v>
      </c>
      <c r="E17" s="22">
        <v>1019</v>
      </c>
      <c r="F17" s="22">
        <v>229548</v>
      </c>
    </row>
    <row r="18" spans="1:6">
      <c r="A18" t="s">
        <v>72</v>
      </c>
      <c r="B18" s="22">
        <v>229548</v>
      </c>
      <c r="C18" s="22">
        <v>606768</v>
      </c>
      <c r="D18" s="22">
        <v>655360</v>
      </c>
      <c r="E18" s="44">
        <v>9252</v>
      </c>
      <c r="F18" s="22">
        <v>171704</v>
      </c>
    </row>
    <row r="19" spans="1:6">
      <c r="A19" t="s">
        <v>73</v>
      </c>
      <c r="B19" s="22">
        <v>156919</v>
      </c>
      <c r="C19" s="22">
        <v>611703</v>
      </c>
      <c r="D19" s="22">
        <v>540631</v>
      </c>
      <c r="E19" s="44">
        <v>730</v>
      </c>
      <c r="F19" s="22">
        <v>227261</v>
      </c>
    </row>
    <row r="20" spans="1:6">
      <c r="A20" t="s">
        <v>74</v>
      </c>
      <c r="B20" s="22">
        <v>242046</v>
      </c>
      <c r="C20" s="22">
        <v>577544</v>
      </c>
      <c r="D20" s="22">
        <v>581823</v>
      </c>
      <c r="E20" s="44">
        <v>744</v>
      </c>
      <c r="F20" s="22">
        <v>237023</v>
      </c>
    </row>
    <row r="21" spans="1:6">
      <c r="A21" t="s">
        <v>118</v>
      </c>
      <c r="B21" s="22">
        <v>237023</v>
      </c>
      <c r="C21" s="22">
        <v>575931</v>
      </c>
      <c r="D21" s="22">
        <v>610979</v>
      </c>
      <c r="E21" s="44">
        <v>320</v>
      </c>
      <c r="F21" s="22">
        <v>201655</v>
      </c>
    </row>
    <row r="22" spans="1:6">
      <c r="A22" t="s">
        <v>120</v>
      </c>
      <c r="B22" s="22">
        <v>201655</v>
      </c>
      <c r="C22" s="22">
        <v>570529</v>
      </c>
      <c r="D22" s="22">
        <v>562350</v>
      </c>
      <c r="E22" s="44">
        <v>580</v>
      </c>
      <c r="F22" s="22">
        <v>209254</v>
      </c>
    </row>
    <row r="23" spans="1:6">
      <c r="A23" t="s">
        <v>121</v>
      </c>
      <c r="B23" s="22">
        <v>209254</v>
      </c>
      <c r="C23" s="22">
        <v>619875</v>
      </c>
      <c r="D23" s="22">
        <v>625167</v>
      </c>
      <c r="E23" s="44">
        <v>322</v>
      </c>
      <c r="F23" s="22">
        <v>203640</v>
      </c>
    </row>
    <row r="24" spans="1:6">
      <c r="A24" t="s">
        <v>122</v>
      </c>
      <c r="B24" s="22">
        <v>203640</v>
      </c>
      <c r="C24" s="22">
        <v>598378.19999999995</v>
      </c>
      <c r="D24" s="22">
        <v>610816</v>
      </c>
      <c r="E24" s="90" t="s">
        <v>119</v>
      </c>
      <c r="F24" s="22">
        <v>191202.2</v>
      </c>
    </row>
    <row r="25" spans="1:6">
      <c r="A25" t="s">
        <v>123</v>
      </c>
      <c r="B25" s="22">
        <v>191202.2</v>
      </c>
      <c r="C25" s="22">
        <v>616930</v>
      </c>
      <c r="D25" s="22">
        <v>598061</v>
      </c>
      <c r="E25" s="44">
        <v>925</v>
      </c>
      <c r="F25" s="22">
        <v>209146.2</v>
      </c>
    </row>
    <row r="26" spans="1:6">
      <c r="A26" t="s">
        <v>68</v>
      </c>
      <c r="B26" s="22">
        <v>209146.2</v>
      </c>
      <c r="C26" s="22">
        <v>619474</v>
      </c>
      <c r="D26" s="22">
        <v>612252</v>
      </c>
      <c r="E26" s="44">
        <v>13389</v>
      </c>
      <c r="F26" s="22">
        <v>202979.20000000001</v>
      </c>
    </row>
    <row r="27" spans="1:6">
      <c r="A27" s="32" t="s">
        <v>69</v>
      </c>
      <c r="B27" s="22">
        <v>202979.20000000001</v>
      </c>
      <c r="C27" s="22">
        <v>595760</v>
      </c>
      <c r="D27" s="22">
        <v>594615</v>
      </c>
      <c r="E27" s="44">
        <v>1346</v>
      </c>
      <c r="F27" s="22">
        <v>202778.2</v>
      </c>
    </row>
    <row r="28" spans="1:6">
      <c r="A28" s="6"/>
      <c r="B28" s="6"/>
      <c r="C28" s="6"/>
      <c r="D28" s="6"/>
      <c r="E28" s="6"/>
      <c r="F28" s="6"/>
    </row>
  </sheetData>
  <mergeCells count="11">
    <mergeCell ref="A3:F3"/>
    <mergeCell ref="A5:F5"/>
    <mergeCell ref="A6:F6"/>
    <mergeCell ref="B8:F8"/>
    <mergeCell ref="D9:E9"/>
    <mergeCell ref="A8:A12"/>
    <mergeCell ref="B9:B12"/>
    <mergeCell ref="C9:C12"/>
    <mergeCell ref="D10:D12"/>
    <mergeCell ref="E10:E12"/>
    <mergeCell ref="F9:F12"/>
  </mergeCells>
  <hyperlinks>
    <hyperlink ref="A2" location="INDICE!A1" display="REGRESAR"/>
  </hyperlink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F28"/>
  <sheetViews>
    <sheetView workbookViewId="0">
      <selection activeCell="A2" sqref="A2"/>
    </sheetView>
  </sheetViews>
  <sheetFormatPr baseColWidth="10" defaultColWidth="9" defaultRowHeight="12.75"/>
  <cols>
    <col min="1" max="1" width="21.7109375" customWidth="1"/>
    <col min="2" max="2" width="16.7109375" customWidth="1"/>
    <col min="3" max="5" width="15.7109375" customWidth="1"/>
    <col min="6" max="6" width="16.7109375" customWidth="1"/>
  </cols>
  <sheetData>
    <row r="2" spans="1:6">
      <c r="A2" s="1" t="s">
        <v>48</v>
      </c>
    </row>
    <row r="3" spans="1:6">
      <c r="A3" s="144" t="s">
        <v>190</v>
      </c>
      <c r="B3" s="144"/>
      <c r="C3" s="144"/>
      <c r="D3" s="144"/>
      <c r="E3" s="144"/>
      <c r="F3" s="144"/>
    </row>
    <row r="4" spans="1:6">
      <c r="A4" s="4"/>
      <c r="B4" s="4"/>
      <c r="C4" s="4"/>
      <c r="D4" s="4"/>
      <c r="E4" s="4"/>
      <c r="F4" s="4"/>
    </row>
    <row r="5" spans="1:6">
      <c r="A5" s="144" t="s">
        <v>191</v>
      </c>
      <c r="B5" s="144"/>
      <c r="C5" s="144"/>
      <c r="D5" s="144"/>
      <c r="E5" s="144"/>
      <c r="F5" s="144"/>
    </row>
    <row r="6" spans="1:6">
      <c r="A6" s="2"/>
      <c r="B6" s="2"/>
      <c r="C6" s="2" t="s">
        <v>192</v>
      </c>
      <c r="D6" s="2"/>
      <c r="E6" s="2"/>
      <c r="F6" s="2"/>
    </row>
    <row r="7" spans="1:6">
      <c r="A7" s="6"/>
      <c r="B7" s="6"/>
      <c r="C7" s="6"/>
      <c r="D7" s="6"/>
      <c r="E7" s="6"/>
      <c r="F7" s="6"/>
    </row>
    <row r="8" spans="1:6">
      <c r="A8" s="200" t="s">
        <v>54</v>
      </c>
      <c r="B8" s="148" t="s">
        <v>193</v>
      </c>
      <c r="C8" s="149"/>
      <c r="D8" s="149"/>
      <c r="E8" s="149"/>
      <c r="F8" s="149"/>
    </row>
    <row r="9" spans="1:6">
      <c r="A9" s="166"/>
      <c r="B9" s="198" t="s">
        <v>188</v>
      </c>
      <c r="C9" s="193" t="s">
        <v>92</v>
      </c>
      <c r="D9" s="148" t="s">
        <v>135</v>
      </c>
      <c r="E9" s="149"/>
      <c r="F9" s="202" t="s">
        <v>189</v>
      </c>
    </row>
    <row r="10" spans="1:6">
      <c r="A10" s="166"/>
      <c r="B10" s="186"/>
      <c r="C10" s="168"/>
      <c r="D10" s="193" t="s">
        <v>136</v>
      </c>
      <c r="E10" s="194" t="s">
        <v>159</v>
      </c>
      <c r="F10" s="203"/>
    </row>
    <row r="11" spans="1:6">
      <c r="A11" s="166"/>
      <c r="B11" s="186"/>
      <c r="C11" s="168"/>
      <c r="D11" s="168"/>
      <c r="E11" s="196"/>
      <c r="F11" s="203"/>
    </row>
    <row r="12" spans="1:6">
      <c r="A12" s="201"/>
      <c r="B12" s="187"/>
      <c r="C12" s="169"/>
      <c r="D12" s="169"/>
      <c r="E12" s="195"/>
      <c r="F12" s="204"/>
    </row>
    <row r="14" spans="1:6">
      <c r="A14" s="2" t="s">
        <v>52</v>
      </c>
      <c r="B14" s="56">
        <v>4047</v>
      </c>
      <c r="C14" s="56">
        <v>906560</v>
      </c>
      <c r="D14" s="56">
        <v>906790</v>
      </c>
      <c r="E14" s="56">
        <v>0</v>
      </c>
      <c r="F14" s="56">
        <v>3817</v>
      </c>
    </row>
    <row r="15" spans="1:6">
      <c r="B15" s="22"/>
      <c r="C15" s="22"/>
      <c r="D15" s="22"/>
      <c r="E15" s="22"/>
      <c r="F15" s="22"/>
    </row>
    <row r="16" spans="1:6">
      <c r="A16" t="s">
        <v>70</v>
      </c>
      <c r="B16" s="22">
        <v>4047</v>
      </c>
      <c r="C16" s="22">
        <v>82936</v>
      </c>
      <c r="D16" s="22">
        <v>78017</v>
      </c>
      <c r="E16" s="90">
        <v>0</v>
      </c>
      <c r="F16" s="91">
        <v>8966</v>
      </c>
    </row>
    <row r="17" spans="1:6">
      <c r="A17" t="s">
        <v>71</v>
      </c>
      <c r="B17" s="22">
        <v>8966</v>
      </c>
      <c r="C17" s="22">
        <v>77744</v>
      </c>
      <c r="D17" s="22">
        <v>74161</v>
      </c>
      <c r="E17" s="90">
        <v>0</v>
      </c>
      <c r="F17" s="91">
        <v>12549</v>
      </c>
    </row>
    <row r="18" spans="1:6">
      <c r="A18" t="s">
        <v>72</v>
      </c>
      <c r="B18" s="22">
        <v>12549</v>
      </c>
      <c r="C18" s="22">
        <v>68515</v>
      </c>
      <c r="D18" s="22">
        <v>78361</v>
      </c>
      <c r="E18" s="90">
        <v>0</v>
      </c>
      <c r="F18" s="91">
        <v>2703</v>
      </c>
    </row>
    <row r="19" spans="1:6">
      <c r="A19" t="s">
        <v>73</v>
      </c>
      <c r="B19" s="22">
        <v>2703</v>
      </c>
      <c r="C19" s="22">
        <v>94336</v>
      </c>
      <c r="D19" s="22">
        <v>93639</v>
      </c>
      <c r="E19" s="90">
        <v>0</v>
      </c>
      <c r="F19" s="91">
        <v>3400</v>
      </c>
    </row>
    <row r="20" spans="1:6">
      <c r="A20" t="s">
        <v>74</v>
      </c>
      <c r="B20" s="22">
        <v>3400</v>
      </c>
      <c r="C20" s="22">
        <v>81721</v>
      </c>
      <c r="D20" s="22">
        <v>83758</v>
      </c>
      <c r="E20" s="90">
        <v>0</v>
      </c>
      <c r="F20" s="91">
        <v>1363</v>
      </c>
    </row>
    <row r="21" spans="1:6">
      <c r="A21" t="s">
        <v>118</v>
      </c>
      <c r="B21" s="22">
        <v>1363</v>
      </c>
      <c r="C21" s="22">
        <v>65553</v>
      </c>
      <c r="D21" s="22">
        <v>64605</v>
      </c>
      <c r="E21" s="90">
        <v>0</v>
      </c>
      <c r="F21" s="91">
        <v>2311</v>
      </c>
    </row>
    <row r="22" spans="1:6">
      <c r="A22" t="s">
        <v>120</v>
      </c>
      <c r="B22" s="22">
        <v>2311</v>
      </c>
      <c r="C22" s="22">
        <v>73095</v>
      </c>
      <c r="D22" s="22">
        <v>69447</v>
      </c>
      <c r="E22" s="22">
        <v>0</v>
      </c>
      <c r="F22" s="91">
        <v>5959</v>
      </c>
    </row>
    <row r="23" spans="1:6">
      <c r="A23" t="s">
        <v>121</v>
      </c>
      <c r="B23" s="22">
        <v>5959</v>
      </c>
      <c r="C23" s="22">
        <v>76909</v>
      </c>
      <c r="D23" s="22">
        <v>80268</v>
      </c>
      <c r="E23" s="90">
        <v>0</v>
      </c>
      <c r="F23" s="91">
        <v>2600</v>
      </c>
    </row>
    <row r="24" spans="1:6">
      <c r="A24" t="s">
        <v>122</v>
      </c>
      <c r="B24" s="22">
        <v>2600</v>
      </c>
      <c r="C24" s="22">
        <v>72744</v>
      </c>
      <c r="D24" s="22">
        <v>71356</v>
      </c>
      <c r="E24" s="90">
        <v>0</v>
      </c>
      <c r="F24" s="91">
        <v>3988</v>
      </c>
    </row>
    <row r="25" spans="1:6">
      <c r="A25" t="s">
        <v>123</v>
      </c>
      <c r="B25" s="22">
        <v>3988</v>
      </c>
      <c r="C25" s="22">
        <v>81629</v>
      </c>
      <c r="D25" s="22">
        <v>77893</v>
      </c>
      <c r="E25" s="90">
        <v>0</v>
      </c>
      <c r="F25" s="91">
        <v>7724</v>
      </c>
    </row>
    <row r="26" spans="1:6">
      <c r="A26" t="s">
        <v>68</v>
      </c>
      <c r="B26" s="22">
        <v>7724</v>
      </c>
      <c r="C26" s="22">
        <v>66079</v>
      </c>
      <c r="D26" s="22">
        <v>65296</v>
      </c>
      <c r="E26" s="90">
        <v>0</v>
      </c>
      <c r="F26" s="91">
        <v>8507</v>
      </c>
    </row>
    <row r="27" spans="1:6">
      <c r="A27" s="32" t="s">
        <v>69</v>
      </c>
      <c r="B27" s="75">
        <v>8507</v>
      </c>
      <c r="C27" s="75">
        <v>65299</v>
      </c>
      <c r="D27" s="75">
        <v>69989</v>
      </c>
      <c r="E27" s="90">
        <v>0</v>
      </c>
      <c r="F27" s="92">
        <v>3817</v>
      </c>
    </row>
    <row r="28" spans="1:6">
      <c r="A28" s="6"/>
      <c r="B28" s="6"/>
      <c r="C28" s="6"/>
      <c r="D28" s="6"/>
      <c r="E28" s="6"/>
      <c r="F28" s="6"/>
    </row>
  </sheetData>
  <mergeCells count="10">
    <mergeCell ref="A3:F3"/>
    <mergeCell ref="A5:F5"/>
    <mergeCell ref="B8:F8"/>
    <mergeCell ref="D9:E9"/>
    <mergeCell ref="A8:A12"/>
    <mergeCell ref="B9:B12"/>
    <mergeCell ref="C9:C12"/>
    <mergeCell ref="D10:D12"/>
    <mergeCell ref="E10:E12"/>
    <mergeCell ref="F9:F12"/>
  </mergeCells>
  <hyperlinks>
    <hyperlink ref="A2" location="INDICE!A1" display="REGRESAR"/>
  </hyperlink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F29"/>
  <sheetViews>
    <sheetView workbookViewId="0">
      <selection activeCell="A2" sqref="A2"/>
    </sheetView>
  </sheetViews>
  <sheetFormatPr baseColWidth="10" defaultColWidth="9" defaultRowHeight="12.75"/>
  <cols>
    <col min="1" max="1" width="21.7109375" customWidth="1"/>
    <col min="2" max="2" width="16.7109375" customWidth="1"/>
    <col min="3" max="5" width="15.7109375" customWidth="1"/>
    <col min="6" max="6" width="16.7109375" customWidth="1"/>
  </cols>
  <sheetData>
    <row r="2" spans="1:6">
      <c r="A2" s="1" t="s">
        <v>48</v>
      </c>
    </row>
    <row r="3" spans="1:6">
      <c r="A3" s="144" t="s">
        <v>194</v>
      </c>
      <c r="B3" s="144"/>
      <c r="C3" s="144"/>
      <c r="D3" s="144"/>
      <c r="E3" s="144"/>
      <c r="F3" s="144"/>
    </row>
    <row r="4" spans="1:6">
      <c r="A4" s="4"/>
      <c r="B4" s="4"/>
      <c r="C4" s="4"/>
      <c r="D4" s="4"/>
      <c r="E4" s="4"/>
      <c r="F4" s="4"/>
    </row>
    <row r="5" spans="1:6">
      <c r="A5" s="144" t="s">
        <v>195</v>
      </c>
      <c r="B5" s="144"/>
      <c r="C5" s="144"/>
      <c r="D5" s="144"/>
      <c r="E5" s="144"/>
      <c r="F5" s="144"/>
    </row>
    <row r="6" spans="1:6">
      <c r="A6" s="2"/>
      <c r="B6" s="2"/>
      <c r="C6" s="2" t="s">
        <v>196</v>
      </c>
      <c r="D6" s="2"/>
      <c r="E6" s="2"/>
      <c r="F6" s="2"/>
    </row>
    <row r="7" spans="1:6">
      <c r="A7" s="6"/>
      <c r="B7" s="6"/>
      <c r="C7" s="6"/>
      <c r="D7" s="6"/>
      <c r="E7" s="6"/>
      <c r="F7" s="6"/>
    </row>
    <row r="8" spans="1:6">
      <c r="A8" s="200" t="s">
        <v>54</v>
      </c>
      <c r="B8" s="148" t="s">
        <v>175</v>
      </c>
      <c r="C8" s="149"/>
      <c r="D8" s="149"/>
      <c r="E8" s="149"/>
      <c r="F8" s="149"/>
    </row>
    <row r="9" spans="1:6">
      <c r="A9" s="166"/>
      <c r="B9" s="198" t="s">
        <v>188</v>
      </c>
      <c r="C9" s="193" t="s">
        <v>92</v>
      </c>
      <c r="D9" s="148" t="s">
        <v>135</v>
      </c>
      <c r="E9" s="149"/>
      <c r="F9" s="202" t="s">
        <v>189</v>
      </c>
    </row>
    <row r="10" spans="1:6">
      <c r="A10" s="166"/>
      <c r="B10" s="186"/>
      <c r="C10" s="168"/>
      <c r="D10" s="193" t="s">
        <v>136</v>
      </c>
      <c r="E10" s="194" t="s">
        <v>159</v>
      </c>
      <c r="F10" s="203"/>
    </row>
    <row r="11" spans="1:6">
      <c r="A11" s="166"/>
      <c r="B11" s="186"/>
      <c r="C11" s="168"/>
      <c r="D11" s="168"/>
      <c r="E11" s="196"/>
      <c r="F11" s="203"/>
    </row>
    <row r="12" spans="1:6">
      <c r="A12" s="201"/>
      <c r="B12" s="187"/>
      <c r="C12" s="169"/>
      <c r="D12" s="169"/>
      <c r="E12" s="195"/>
      <c r="F12" s="204"/>
    </row>
    <row r="14" spans="1:6">
      <c r="A14" s="2" t="s">
        <v>52</v>
      </c>
      <c r="B14" s="62">
        <v>9698</v>
      </c>
      <c r="C14" s="62">
        <v>1192293</v>
      </c>
      <c r="D14" s="62">
        <v>1186614</v>
      </c>
      <c r="E14" s="78">
        <v>3184</v>
      </c>
      <c r="F14" s="62">
        <v>12193</v>
      </c>
    </row>
    <row r="15" spans="1:6">
      <c r="B15" s="63"/>
      <c r="C15" s="63"/>
      <c r="D15" s="63"/>
      <c r="E15" s="62"/>
      <c r="F15" s="63"/>
    </row>
    <row r="16" spans="1:6">
      <c r="A16" t="s">
        <v>70</v>
      </c>
      <c r="B16" s="73">
        <v>9698</v>
      </c>
      <c r="C16" s="73">
        <v>104047</v>
      </c>
      <c r="D16" s="73">
        <v>101798</v>
      </c>
      <c r="E16" s="80">
        <v>274</v>
      </c>
      <c r="F16" s="73">
        <v>11673</v>
      </c>
    </row>
    <row r="17" spans="1:6">
      <c r="A17" t="s">
        <v>71</v>
      </c>
      <c r="B17" s="73">
        <v>11673</v>
      </c>
      <c r="C17" s="73">
        <v>95548</v>
      </c>
      <c r="D17" s="73">
        <v>97636</v>
      </c>
      <c r="E17" s="80">
        <v>150</v>
      </c>
      <c r="F17" s="73">
        <v>9435</v>
      </c>
    </row>
    <row r="18" spans="1:6">
      <c r="A18" t="s">
        <v>72</v>
      </c>
      <c r="B18" s="73">
        <v>9435</v>
      </c>
      <c r="C18" s="73">
        <v>100986</v>
      </c>
      <c r="D18" s="73">
        <v>105541</v>
      </c>
      <c r="E18" s="80">
        <v>0</v>
      </c>
      <c r="F18" s="73">
        <v>4880</v>
      </c>
    </row>
    <row r="19" spans="1:6">
      <c r="A19" t="s">
        <v>73</v>
      </c>
      <c r="B19" s="73">
        <v>4880</v>
      </c>
      <c r="C19" s="73">
        <v>102107</v>
      </c>
      <c r="D19" s="73">
        <v>100640</v>
      </c>
      <c r="E19" s="80">
        <v>962</v>
      </c>
      <c r="F19" s="73">
        <v>5385</v>
      </c>
    </row>
    <row r="20" spans="1:6">
      <c r="A20" t="s">
        <v>74</v>
      </c>
      <c r="B20" s="73">
        <v>5385</v>
      </c>
      <c r="C20" s="73">
        <v>102397</v>
      </c>
      <c r="D20" s="73">
        <v>100141</v>
      </c>
      <c r="E20" s="80">
        <v>632</v>
      </c>
      <c r="F20" s="73">
        <v>7009</v>
      </c>
    </row>
    <row r="21" spans="1:6">
      <c r="A21" t="s">
        <v>118</v>
      </c>
      <c r="B21" s="73">
        <v>7009</v>
      </c>
      <c r="C21" s="73">
        <v>94303</v>
      </c>
      <c r="D21" s="73">
        <v>93044</v>
      </c>
      <c r="E21" s="80">
        <v>419</v>
      </c>
      <c r="F21" s="73">
        <v>7849</v>
      </c>
    </row>
    <row r="22" spans="1:6">
      <c r="A22" t="s">
        <v>120</v>
      </c>
      <c r="B22" s="73">
        <v>7849</v>
      </c>
      <c r="C22" s="73">
        <v>85534</v>
      </c>
      <c r="D22" s="73">
        <v>87313</v>
      </c>
      <c r="E22" s="80">
        <v>186</v>
      </c>
      <c r="F22" s="73">
        <v>5884</v>
      </c>
    </row>
    <row r="23" spans="1:6">
      <c r="A23" t="s">
        <v>121</v>
      </c>
      <c r="B23" s="73">
        <v>5884</v>
      </c>
      <c r="C23" s="73">
        <v>97541</v>
      </c>
      <c r="D23" s="73">
        <v>95715</v>
      </c>
      <c r="E23" s="80">
        <v>459</v>
      </c>
      <c r="F23" s="73">
        <v>7251</v>
      </c>
    </row>
    <row r="24" spans="1:6">
      <c r="A24" t="s">
        <v>122</v>
      </c>
      <c r="B24" s="73">
        <v>7251</v>
      </c>
      <c r="C24" s="73">
        <v>93821</v>
      </c>
      <c r="D24" s="73">
        <v>94575</v>
      </c>
      <c r="E24" s="80">
        <v>0</v>
      </c>
      <c r="F24" s="73">
        <v>6497</v>
      </c>
    </row>
    <row r="25" spans="1:6">
      <c r="A25" t="s">
        <v>123</v>
      </c>
      <c r="B25" s="73">
        <v>6497</v>
      </c>
      <c r="C25" s="73">
        <v>108144</v>
      </c>
      <c r="D25" s="73">
        <v>99822</v>
      </c>
      <c r="E25" s="80">
        <v>38</v>
      </c>
      <c r="F25" s="73">
        <v>14781</v>
      </c>
    </row>
    <row r="26" spans="1:6">
      <c r="A26" t="s">
        <v>68</v>
      </c>
      <c r="B26" s="73">
        <v>14781</v>
      </c>
      <c r="C26" s="73">
        <v>114591</v>
      </c>
      <c r="D26" s="73">
        <v>112372</v>
      </c>
      <c r="E26" s="80">
        <v>26</v>
      </c>
      <c r="F26" s="73">
        <v>16974</v>
      </c>
    </row>
    <row r="27" spans="1:6">
      <c r="A27" s="32" t="s">
        <v>69</v>
      </c>
      <c r="B27" s="84">
        <v>16974</v>
      </c>
      <c r="C27" s="84">
        <v>93274</v>
      </c>
      <c r="D27" s="84">
        <v>98017</v>
      </c>
      <c r="E27" s="80">
        <v>38</v>
      </c>
      <c r="F27" s="84">
        <v>12193</v>
      </c>
    </row>
    <row r="28" spans="1:6">
      <c r="A28" s="6"/>
      <c r="B28" s="6"/>
      <c r="C28" s="6"/>
      <c r="D28" s="6"/>
      <c r="E28" s="6"/>
      <c r="F28" s="6"/>
    </row>
    <row r="29" spans="1:6">
      <c r="B29" s="22"/>
      <c r="C29" s="22"/>
      <c r="D29" s="22"/>
      <c r="E29" s="22"/>
      <c r="F29" s="22"/>
    </row>
  </sheetData>
  <mergeCells count="10">
    <mergeCell ref="A3:F3"/>
    <mergeCell ref="A5:F5"/>
    <mergeCell ref="B8:F8"/>
    <mergeCell ref="D9:E9"/>
    <mergeCell ref="A8:A12"/>
    <mergeCell ref="B9:B12"/>
    <mergeCell ref="C9:C12"/>
    <mergeCell ref="D10:D12"/>
    <mergeCell ref="E10:E12"/>
    <mergeCell ref="F9:F12"/>
  </mergeCells>
  <hyperlinks>
    <hyperlink ref="A2" location="INDICE!A1" display="REGRESAR"/>
  </hyperlink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2:F29"/>
  <sheetViews>
    <sheetView workbookViewId="0">
      <selection activeCell="A2" sqref="A2"/>
    </sheetView>
  </sheetViews>
  <sheetFormatPr baseColWidth="10" defaultColWidth="9" defaultRowHeight="12.75"/>
  <cols>
    <col min="1" max="1" width="21.7109375" customWidth="1"/>
    <col min="2" max="2" width="16.7109375" customWidth="1"/>
    <col min="3" max="5" width="15.7109375" customWidth="1"/>
    <col min="6" max="6" width="16.7109375" customWidth="1"/>
  </cols>
  <sheetData>
    <row r="2" spans="1:6">
      <c r="A2" s="1" t="s">
        <v>48</v>
      </c>
    </row>
    <row r="3" spans="1:6">
      <c r="A3" s="144" t="s">
        <v>197</v>
      </c>
      <c r="B3" s="144"/>
      <c r="C3" s="144"/>
      <c r="D3" s="144"/>
      <c r="E3" s="144"/>
      <c r="F3" s="144"/>
    </row>
    <row r="4" spans="1:6">
      <c r="A4" s="4"/>
      <c r="B4" s="4"/>
      <c r="C4" s="4"/>
      <c r="D4" s="4"/>
      <c r="E4" s="4"/>
      <c r="F4" s="4"/>
    </row>
    <row r="5" spans="1:6">
      <c r="A5" s="144" t="s">
        <v>198</v>
      </c>
      <c r="B5" s="144"/>
      <c r="C5" s="144"/>
      <c r="D5" s="144"/>
      <c r="E5" s="144"/>
      <c r="F5" s="144"/>
    </row>
    <row r="6" spans="1:6">
      <c r="A6" s="2"/>
      <c r="B6" s="2"/>
      <c r="C6" s="2" t="s">
        <v>196</v>
      </c>
      <c r="D6" s="2"/>
      <c r="E6" s="2"/>
      <c r="F6" s="2"/>
    </row>
    <row r="7" spans="1:6">
      <c r="A7" s="6"/>
      <c r="B7" s="6"/>
      <c r="C7" s="6"/>
      <c r="D7" s="6"/>
      <c r="E7" s="6"/>
      <c r="F7" s="6"/>
    </row>
    <row r="8" spans="1:6">
      <c r="A8" s="200" t="s">
        <v>54</v>
      </c>
      <c r="B8" s="148" t="s">
        <v>199</v>
      </c>
      <c r="C8" s="149"/>
      <c r="D8" s="149"/>
      <c r="E8" s="149"/>
      <c r="F8" s="149"/>
    </row>
    <row r="9" spans="1:6">
      <c r="A9" s="166"/>
      <c r="B9" s="198" t="s">
        <v>188</v>
      </c>
      <c r="C9" s="193" t="s">
        <v>92</v>
      </c>
      <c r="D9" s="148" t="s">
        <v>135</v>
      </c>
      <c r="E9" s="149"/>
      <c r="F9" s="202" t="s">
        <v>189</v>
      </c>
    </row>
    <row r="10" spans="1:6">
      <c r="A10" s="166"/>
      <c r="B10" s="186"/>
      <c r="C10" s="168"/>
      <c r="D10" s="193" t="s">
        <v>136</v>
      </c>
      <c r="E10" s="194" t="s">
        <v>159</v>
      </c>
      <c r="F10" s="203"/>
    </row>
    <row r="11" spans="1:6">
      <c r="A11" s="166"/>
      <c r="B11" s="186"/>
      <c r="C11" s="168"/>
      <c r="D11" s="168"/>
      <c r="E11" s="196"/>
      <c r="F11" s="203"/>
    </row>
    <row r="12" spans="1:6">
      <c r="A12" s="201"/>
      <c r="B12" s="187"/>
      <c r="C12" s="169"/>
      <c r="D12" s="169"/>
      <c r="E12" s="195"/>
      <c r="F12" s="204"/>
    </row>
    <row r="14" spans="1:6">
      <c r="A14" s="2" t="s">
        <v>52</v>
      </c>
      <c r="B14" s="62">
        <v>14472</v>
      </c>
      <c r="C14" s="64">
        <v>755248</v>
      </c>
      <c r="D14" s="64">
        <v>744778</v>
      </c>
      <c r="E14" s="64">
        <v>5436</v>
      </c>
      <c r="F14" s="88">
        <v>19506</v>
      </c>
    </row>
    <row r="15" spans="1:6">
      <c r="B15" s="63"/>
      <c r="C15" s="63"/>
      <c r="D15" s="63"/>
      <c r="E15" s="63"/>
      <c r="F15" s="63"/>
    </row>
    <row r="16" spans="1:6">
      <c r="A16" t="s">
        <v>70</v>
      </c>
      <c r="B16" s="63">
        <v>14472</v>
      </c>
      <c r="C16" s="79">
        <v>59211</v>
      </c>
      <c r="D16" s="79">
        <v>59425</v>
      </c>
      <c r="E16" s="89">
        <v>316</v>
      </c>
      <c r="F16" s="79">
        <v>13942</v>
      </c>
    </row>
    <row r="17" spans="1:6">
      <c r="A17" t="s">
        <v>71</v>
      </c>
      <c r="B17" s="63">
        <v>13942</v>
      </c>
      <c r="C17" s="79">
        <v>63466</v>
      </c>
      <c r="D17" s="79">
        <v>59898</v>
      </c>
      <c r="E17" s="89">
        <v>318</v>
      </c>
      <c r="F17" s="79">
        <v>17192</v>
      </c>
    </row>
    <row r="18" spans="1:6">
      <c r="A18" t="s">
        <v>72</v>
      </c>
      <c r="B18" s="63">
        <v>17192</v>
      </c>
      <c r="C18" s="79">
        <v>59415</v>
      </c>
      <c r="D18" s="79">
        <v>70258</v>
      </c>
      <c r="E18" s="89" t="s">
        <v>119</v>
      </c>
      <c r="F18" s="79">
        <v>6349</v>
      </c>
    </row>
    <row r="19" spans="1:6">
      <c r="A19" t="s">
        <v>73</v>
      </c>
      <c r="B19" s="63">
        <v>6349</v>
      </c>
      <c r="C19" s="79">
        <v>64659</v>
      </c>
      <c r="D19" s="79">
        <v>60095</v>
      </c>
      <c r="E19" s="89">
        <v>485</v>
      </c>
      <c r="F19" s="79">
        <v>10428</v>
      </c>
    </row>
    <row r="20" spans="1:6">
      <c r="A20" t="s">
        <v>74</v>
      </c>
      <c r="B20" s="63">
        <v>10428</v>
      </c>
      <c r="C20" s="79">
        <v>65195</v>
      </c>
      <c r="D20" s="79">
        <v>63789</v>
      </c>
      <c r="E20" s="89">
        <v>585</v>
      </c>
      <c r="F20" s="79">
        <v>11249</v>
      </c>
    </row>
    <row r="21" spans="1:6">
      <c r="A21" t="s">
        <v>118</v>
      </c>
      <c r="B21" s="63">
        <v>11249</v>
      </c>
      <c r="C21" s="79">
        <v>59245</v>
      </c>
      <c r="D21" s="79">
        <v>62188</v>
      </c>
      <c r="E21" s="89">
        <v>789</v>
      </c>
      <c r="F21" s="79">
        <v>7517</v>
      </c>
    </row>
    <row r="22" spans="1:6">
      <c r="A22" t="s">
        <v>120</v>
      </c>
      <c r="B22" s="63">
        <v>7517</v>
      </c>
      <c r="C22" s="79">
        <v>65744</v>
      </c>
      <c r="D22" s="79">
        <v>56290</v>
      </c>
      <c r="E22" s="89">
        <v>20</v>
      </c>
      <c r="F22" s="79">
        <v>16951</v>
      </c>
    </row>
    <row r="23" spans="1:6">
      <c r="A23" t="s">
        <v>121</v>
      </c>
      <c r="B23" s="63">
        <v>16951</v>
      </c>
      <c r="C23" s="79">
        <v>71187</v>
      </c>
      <c r="D23" s="79">
        <v>71998</v>
      </c>
      <c r="E23" s="89">
        <v>544</v>
      </c>
      <c r="F23" s="79">
        <v>15596</v>
      </c>
    </row>
    <row r="24" spans="1:6">
      <c r="A24" t="s">
        <v>122</v>
      </c>
      <c r="B24" s="63">
        <v>15596</v>
      </c>
      <c r="C24" s="79">
        <v>67037</v>
      </c>
      <c r="D24" s="79">
        <v>63709</v>
      </c>
      <c r="E24" s="89" t="s">
        <v>119</v>
      </c>
      <c r="F24" s="79">
        <v>18924</v>
      </c>
    </row>
    <row r="25" spans="1:6">
      <c r="A25" t="s">
        <v>123</v>
      </c>
      <c r="B25" s="63">
        <v>18924</v>
      </c>
      <c r="C25" s="79">
        <v>68072</v>
      </c>
      <c r="D25" s="79">
        <v>40525</v>
      </c>
      <c r="E25" s="89">
        <v>696</v>
      </c>
      <c r="F25" s="79">
        <v>45775</v>
      </c>
    </row>
    <row r="26" spans="1:6">
      <c r="A26" t="s">
        <v>68</v>
      </c>
      <c r="B26" s="63">
        <v>45775</v>
      </c>
      <c r="C26" s="79">
        <v>63672</v>
      </c>
      <c r="D26" s="79">
        <v>98414</v>
      </c>
      <c r="E26" s="89">
        <v>586</v>
      </c>
      <c r="F26" s="79">
        <v>10447</v>
      </c>
    </row>
    <row r="27" spans="1:6">
      <c r="A27" s="32" t="s">
        <v>69</v>
      </c>
      <c r="B27" s="70">
        <v>10447</v>
      </c>
      <c r="C27" s="81">
        <v>48345</v>
      </c>
      <c r="D27" s="81">
        <v>38189</v>
      </c>
      <c r="E27" s="89">
        <v>1097</v>
      </c>
      <c r="F27" s="81">
        <v>19506</v>
      </c>
    </row>
    <row r="28" spans="1:6">
      <c r="A28" s="6"/>
      <c r="B28" s="6"/>
      <c r="C28" s="6"/>
      <c r="D28" s="6"/>
      <c r="E28" s="6"/>
      <c r="F28" s="6"/>
    </row>
    <row r="29" spans="1:6">
      <c r="B29" s="22"/>
      <c r="C29" s="22"/>
      <c r="D29" s="22"/>
      <c r="E29" s="22"/>
      <c r="F29" s="22"/>
    </row>
  </sheetData>
  <mergeCells count="10">
    <mergeCell ref="A3:F3"/>
    <mergeCell ref="A5:F5"/>
    <mergeCell ref="B8:F8"/>
    <mergeCell ref="D9:E9"/>
    <mergeCell ref="A8:A12"/>
    <mergeCell ref="B9:B12"/>
    <mergeCell ref="C9:C12"/>
    <mergeCell ref="D10:D12"/>
    <mergeCell ref="E10:E12"/>
    <mergeCell ref="F9:F12"/>
  </mergeCells>
  <hyperlinks>
    <hyperlink ref="A2" location="INDICE!A1" display="REGRESAR"/>
  </hyperlink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2:F28"/>
  <sheetViews>
    <sheetView workbookViewId="0">
      <selection activeCell="A2" sqref="A2"/>
    </sheetView>
  </sheetViews>
  <sheetFormatPr baseColWidth="10" defaultColWidth="9" defaultRowHeight="12.75"/>
  <cols>
    <col min="1" max="1" width="21.7109375" customWidth="1"/>
    <col min="2" max="2" width="16.7109375" customWidth="1"/>
    <col min="3" max="5" width="15.7109375" customWidth="1"/>
    <col min="6" max="6" width="16.7109375" customWidth="1"/>
  </cols>
  <sheetData>
    <row r="2" spans="1:6">
      <c r="A2" s="1" t="s">
        <v>48</v>
      </c>
    </row>
    <row r="3" spans="1:6">
      <c r="A3" s="144" t="s">
        <v>200</v>
      </c>
      <c r="B3" s="144"/>
      <c r="C3" s="144"/>
      <c r="D3" s="144"/>
      <c r="E3" s="144"/>
      <c r="F3" s="144"/>
    </row>
    <row r="4" spans="1:6">
      <c r="A4" s="4"/>
      <c r="B4" s="4"/>
      <c r="C4" s="4"/>
      <c r="D4" s="4"/>
      <c r="E4" s="4"/>
      <c r="F4" s="4"/>
    </row>
    <row r="5" spans="1:6">
      <c r="A5" s="144" t="s">
        <v>201</v>
      </c>
      <c r="B5" s="144"/>
      <c r="C5" s="144"/>
      <c r="D5" s="144"/>
      <c r="E5" s="144"/>
      <c r="F5" s="144"/>
    </row>
    <row r="6" spans="1:6">
      <c r="A6" s="2"/>
      <c r="B6" s="2"/>
      <c r="C6" s="2" t="s">
        <v>196</v>
      </c>
      <c r="D6" s="2"/>
      <c r="E6" s="2"/>
      <c r="F6" s="2"/>
    </row>
    <row r="7" spans="1:6">
      <c r="A7" s="6"/>
      <c r="B7" s="6"/>
      <c r="C7" s="6"/>
      <c r="D7" s="6"/>
      <c r="E7" s="6"/>
      <c r="F7" s="6"/>
    </row>
    <row r="8" spans="1:6">
      <c r="A8" s="200" t="s">
        <v>54</v>
      </c>
      <c r="B8" s="148" t="s">
        <v>202</v>
      </c>
      <c r="C8" s="149"/>
      <c r="D8" s="149"/>
      <c r="E8" s="149"/>
      <c r="F8" s="149"/>
    </row>
    <row r="9" spans="1:6">
      <c r="A9" s="166"/>
      <c r="B9" s="198" t="s">
        <v>188</v>
      </c>
      <c r="C9" s="193" t="s">
        <v>92</v>
      </c>
      <c r="D9" s="148" t="s">
        <v>135</v>
      </c>
      <c r="E9" s="149"/>
      <c r="F9" s="202" t="s">
        <v>189</v>
      </c>
    </row>
    <row r="10" spans="1:6">
      <c r="A10" s="166"/>
      <c r="B10" s="186"/>
      <c r="C10" s="168"/>
      <c r="D10" s="193" t="s">
        <v>136</v>
      </c>
      <c r="E10" s="194" t="s">
        <v>159</v>
      </c>
      <c r="F10" s="203"/>
    </row>
    <row r="11" spans="1:6">
      <c r="A11" s="166"/>
      <c r="B11" s="186"/>
      <c r="C11" s="168"/>
      <c r="D11" s="168"/>
      <c r="E11" s="196"/>
      <c r="F11" s="203"/>
    </row>
    <row r="12" spans="1:6">
      <c r="A12" s="201"/>
      <c r="B12" s="187"/>
      <c r="C12" s="169"/>
      <c r="D12" s="169"/>
      <c r="E12" s="195"/>
      <c r="F12" s="204"/>
    </row>
    <row r="14" spans="1:6">
      <c r="A14" s="2" t="s">
        <v>52</v>
      </c>
      <c r="B14" s="85">
        <v>0</v>
      </c>
      <c r="C14" s="78">
        <v>6369</v>
      </c>
      <c r="D14" s="78">
        <v>6369</v>
      </c>
      <c r="E14" s="85">
        <v>0</v>
      </c>
      <c r="F14" s="85">
        <v>0</v>
      </c>
    </row>
    <row r="15" spans="1:6">
      <c r="B15" s="86"/>
      <c r="C15" s="63"/>
      <c r="D15" s="63"/>
      <c r="E15" s="86"/>
      <c r="F15" s="86"/>
    </row>
    <row r="16" spans="1:6">
      <c r="A16" t="s">
        <v>70</v>
      </c>
      <c r="B16" s="86">
        <v>0</v>
      </c>
      <c r="C16" s="80">
        <v>1314</v>
      </c>
      <c r="D16" s="80">
        <v>1314</v>
      </c>
      <c r="E16" s="86">
        <v>0</v>
      </c>
      <c r="F16" s="86">
        <v>0</v>
      </c>
    </row>
    <row r="17" spans="1:6">
      <c r="A17" t="s">
        <v>71</v>
      </c>
      <c r="B17" s="86">
        <v>0</v>
      </c>
      <c r="C17" s="87">
        <v>1004</v>
      </c>
      <c r="D17" s="87">
        <v>1004</v>
      </c>
      <c r="E17" s="86">
        <v>0</v>
      </c>
      <c r="F17" s="86">
        <v>0</v>
      </c>
    </row>
    <row r="18" spans="1:6">
      <c r="A18" t="s">
        <v>72</v>
      </c>
      <c r="B18" s="86">
        <v>0</v>
      </c>
      <c r="C18" s="87" t="s">
        <v>119</v>
      </c>
      <c r="D18" s="87" t="s">
        <v>119</v>
      </c>
      <c r="E18" s="86">
        <v>0</v>
      </c>
      <c r="F18" s="86">
        <v>0</v>
      </c>
    </row>
    <row r="19" spans="1:6">
      <c r="A19" t="s">
        <v>73</v>
      </c>
      <c r="B19" s="86">
        <v>0</v>
      </c>
      <c r="C19" s="87">
        <v>630</v>
      </c>
      <c r="D19" s="87">
        <v>630</v>
      </c>
      <c r="E19" s="86">
        <v>0</v>
      </c>
      <c r="F19" s="86">
        <v>0</v>
      </c>
    </row>
    <row r="20" spans="1:6">
      <c r="A20" t="s">
        <v>74</v>
      </c>
      <c r="B20" s="86">
        <v>0</v>
      </c>
      <c r="C20" s="80">
        <v>1074</v>
      </c>
      <c r="D20" s="80">
        <v>1074</v>
      </c>
      <c r="E20" s="86">
        <v>0</v>
      </c>
      <c r="F20" s="86">
        <v>0</v>
      </c>
    </row>
    <row r="21" spans="1:6">
      <c r="A21" t="s">
        <v>118</v>
      </c>
      <c r="B21" s="86">
        <v>0</v>
      </c>
      <c r="C21" s="87">
        <v>797</v>
      </c>
      <c r="D21" s="87">
        <v>797</v>
      </c>
      <c r="E21" s="86">
        <v>0</v>
      </c>
      <c r="F21" s="86">
        <v>0</v>
      </c>
    </row>
    <row r="22" spans="1:6">
      <c r="A22" t="s">
        <v>120</v>
      </c>
      <c r="B22" s="86">
        <v>0</v>
      </c>
      <c r="C22" s="87" t="s">
        <v>119</v>
      </c>
      <c r="D22" s="87" t="s">
        <v>119</v>
      </c>
      <c r="E22" s="86">
        <v>0</v>
      </c>
      <c r="F22" s="86">
        <v>0</v>
      </c>
    </row>
    <row r="23" spans="1:6">
      <c r="A23" t="s">
        <v>121</v>
      </c>
      <c r="B23" s="86">
        <v>0</v>
      </c>
      <c r="C23" s="87" t="s">
        <v>119</v>
      </c>
      <c r="D23" s="87" t="s">
        <v>119</v>
      </c>
      <c r="E23" s="86">
        <v>0</v>
      </c>
      <c r="F23" s="86">
        <v>0</v>
      </c>
    </row>
    <row r="24" spans="1:6">
      <c r="A24" t="s">
        <v>122</v>
      </c>
      <c r="B24" s="86">
        <v>0</v>
      </c>
      <c r="C24" s="80">
        <v>1042</v>
      </c>
      <c r="D24" s="80">
        <v>1042</v>
      </c>
      <c r="E24" s="86">
        <v>0</v>
      </c>
      <c r="F24" s="86">
        <v>0</v>
      </c>
    </row>
    <row r="25" spans="1:6">
      <c r="A25" t="s">
        <v>123</v>
      </c>
      <c r="B25" s="86">
        <v>0</v>
      </c>
      <c r="C25" s="87" t="s">
        <v>119</v>
      </c>
      <c r="D25" s="87" t="s">
        <v>119</v>
      </c>
      <c r="E25" s="86">
        <v>0</v>
      </c>
      <c r="F25" s="86">
        <v>0</v>
      </c>
    </row>
    <row r="26" spans="1:6">
      <c r="A26" t="s">
        <v>68</v>
      </c>
      <c r="B26" s="86">
        <v>0</v>
      </c>
      <c r="C26" s="87" t="s">
        <v>119</v>
      </c>
      <c r="D26" s="87" t="s">
        <v>119</v>
      </c>
      <c r="E26" s="86">
        <v>0</v>
      </c>
      <c r="F26" s="86">
        <v>0</v>
      </c>
    </row>
    <row r="27" spans="1:6">
      <c r="A27" s="32" t="s">
        <v>69</v>
      </c>
      <c r="B27" s="86">
        <v>0</v>
      </c>
      <c r="C27" s="87">
        <v>508</v>
      </c>
      <c r="D27" s="87">
        <v>508</v>
      </c>
      <c r="E27" s="86">
        <v>0</v>
      </c>
      <c r="F27" s="86">
        <v>0</v>
      </c>
    </row>
    <row r="28" spans="1:6">
      <c r="A28" s="6"/>
      <c r="B28" s="6"/>
      <c r="C28" s="6"/>
      <c r="D28" s="6"/>
      <c r="E28" s="6"/>
      <c r="F28" s="6"/>
    </row>
  </sheetData>
  <mergeCells count="10">
    <mergeCell ref="A3:F3"/>
    <mergeCell ref="A5:F5"/>
    <mergeCell ref="B8:F8"/>
    <mergeCell ref="D9:E9"/>
    <mergeCell ref="A8:A12"/>
    <mergeCell ref="B9:B12"/>
    <mergeCell ref="C9:C12"/>
    <mergeCell ref="D10:D12"/>
    <mergeCell ref="E10:E12"/>
    <mergeCell ref="F9:F12"/>
  </mergeCells>
  <hyperlinks>
    <hyperlink ref="A2" location="INDICE!A1" display="REGRESAR"/>
  </hyperlink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2:F28"/>
  <sheetViews>
    <sheetView workbookViewId="0">
      <selection activeCell="A2" sqref="A2"/>
    </sheetView>
  </sheetViews>
  <sheetFormatPr baseColWidth="10" defaultColWidth="9" defaultRowHeight="12.75"/>
  <cols>
    <col min="1" max="1" width="21.7109375" customWidth="1"/>
    <col min="2" max="2" width="16.7109375" customWidth="1"/>
    <col min="3" max="5" width="15.7109375" customWidth="1"/>
    <col min="6" max="6" width="16.7109375" customWidth="1"/>
  </cols>
  <sheetData>
    <row r="2" spans="1:6">
      <c r="A2" s="1" t="s">
        <v>48</v>
      </c>
    </row>
    <row r="3" spans="1:6">
      <c r="A3" s="144" t="s">
        <v>203</v>
      </c>
      <c r="B3" s="144"/>
      <c r="C3" s="144"/>
      <c r="D3" s="144"/>
      <c r="E3" s="144"/>
      <c r="F3" s="144"/>
    </row>
    <row r="4" spans="1:6">
      <c r="A4" s="4"/>
      <c r="B4" s="4"/>
      <c r="C4" s="4"/>
      <c r="D4" s="4"/>
      <c r="E4" s="4"/>
      <c r="F4" s="4"/>
    </row>
    <row r="5" spans="1:6">
      <c r="A5" s="144" t="s">
        <v>204</v>
      </c>
      <c r="B5" s="144"/>
      <c r="C5" s="144"/>
      <c r="D5" s="144"/>
      <c r="E5" s="144"/>
      <c r="F5" s="144"/>
    </row>
    <row r="6" spans="1:6">
      <c r="A6" s="144" t="s">
        <v>166</v>
      </c>
      <c r="B6" s="144"/>
      <c r="C6" s="159"/>
      <c r="D6" s="144"/>
      <c r="E6" s="144"/>
      <c r="F6" s="144"/>
    </row>
    <row r="7" spans="1:6">
      <c r="A7" s="6"/>
      <c r="B7" s="6"/>
      <c r="C7" s="6"/>
      <c r="D7" s="6"/>
      <c r="E7" s="6"/>
      <c r="F7" s="6"/>
    </row>
    <row r="8" spans="1:6">
      <c r="A8" s="200" t="s">
        <v>54</v>
      </c>
      <c r="B8" s="148" t="s">
        <v>205</v>
      </c>
      <c r="C8" s="149"/>
      <c r="D8" s="149"/>
      <c r="E8" s="149"/>
      <c r="F8" s="149"/>
    </row>
    <row r="9" spans="1:6">
      <c r="A9" s="166"/>
      <c r="B9" s="198" t="s">
        <v>188</v>
      </c>
      <c r="C9" s="193" t="s">
        <v>92</v>
      </c>
      <c r="D9" s="148" t="s">
        <v>135</v>
      </c>
      <c r="E9" s="149"/>
      <c r="F9" s="202" t="s">
        <v>189</v>
      </c>
    </row>
    <row r="10" spans="1:6">
      <c r="A10" s="166"/>
      <c r="B10" s="186"/>
      <c r="C10" s="168"/>
      <c r="D10" s="193" t="s">
        <v>136</v>
      </c>
      <c r="E10" s="194" t="s">
        <v>159</v>
      </c>
      <c r="F10" s="203"/>
    </row>
    <row r="11" spans="1:6">
      <c r="A11" s="166"/>
      <c r="B11" s="186"/>
      <c r="C11" s="168"/>
      <c r="D11" s="168"/>
      <c r="E11" s="196"/>
      <c r="F11" s="203"/>
    </row>
    <row r="12" spans="1:6">
      <c r="A12" s="201"/>
      <c r="B12" s="187"/>
      <c r="C12" s="169"/>
      <c r="D12" s="169"/>
      <c r="E12" s="195"/>
      <c r="F12" s="204"/>
    </row>
    <row r="14" spans="1:6">
      <c r="A14" s="2" t="s">
        <v>52</v>
      </c>
      <c r="B14" s="62">
        <v>187</v>
      </c>
      <c r="C14" s="62">
        <v>17688</v>
      </c>
      <c r="D14" s="62">
        <v>17372</v>
      </c>
      <c r="E14" s="78" t="s">
        <v>119</v>
      </c>
      <c r="F14" s="62">
        <v>503</v>
      </c>
    </row>
    <row r="15" spans="1:6">
      <c r="B15" s="63"/>
      <c r="C15" s="63"/>
      <c r="D15" s="63"/>
      <c r="E15" s="80"/>
      <c r="F15" s="63"/>
    </row>
    <row r="16" spans="1:6">
      <c r="A16" t="s">
        <v>70</v>
      </c>
      <c r="B16" s="63">
        <v>187</v>
      </c>
      <c r="C16" s="63">
        <v>1428</v>
      </c>
      <c r="D16" s="63">
        <v>1325</v>
      </c>
      <c r="E16" s="78" t="s">
        <v>119</v>
      </c>
      <c r="F16" s="73">
        <v>290</v>
      </c>
    </row>
    <row r="17" spans="1:6">
      <c r="A17" t="s">
        <v>71</v>
      </c>
      <c r="B17" s="63">
        <v>290</v>
      </c>
      <c r="C17" s="63">
        <v>1545</v>
      </c>
      <c r="D17" s="63">
        <v>1710</v>
      </c>
      <c r="E17" s="78" t="s">
        <v>119</v>
      </c>
      <c r="F17" s="73">
        <v>125</v>
      </c>
    </row>
    <row r="18" spans="1:6">
      <c r="A18" t="s">
        <v>72</v>
      </c>
      <c r="B18" s="63">
        <v>125</v>
      </c>
      <c r="C18" s="63">
        <v>1594</v>
      </c>
      <c r="D18" s="63">
        <v>1512</v>
      </c>
      <c r="E18" s="78" t="s">
        <v>119</v>
      </c>
      <c r="F18" s="73">
        <v>207</v>
      </c>
    </row>
    <row r="19" spans="1:6">
      <c r="A19" t="s">
        <v>73</v>
      </c>
      <c r="B19" s="63">
        <v>207</v>
      </c>
      <c r="C19" s="63">
        <v>1619</v>
      </c>
      <c r="D19" s="63">
        <v>1544</v>
      </c>
      <c r="E19" s="78" t="s">
        <v>119</v>
      </c>
      <c r="F19" s="80">
        <v>282</v>
      </c>
    </row>
    <row r="20" spans="1:6">
      <c r="A20" t="s">
        <v>74</v>
      </c>
      <c r="B20" s="82">
        <v>282</v>
      </c>
      <c r="C20" s="63">
        <v>1516</v>
      </c>
      <c r="D20" s="63">
        <v>1663</v>
      </c>
      <c r="E20" s="78" t="s">
        <v>119</v>
      </c>
      <c r="F20" s="80">
        <v>135</v>
      </c>
    </row>
    <row r="21" spans="1:6">
      <c r="A21" t="s">
        <v>118</v>
      </c>
      <c r="B21" s="82">
        <v>135</v>
      </c>
      <c r="C21" s="63">
        <v>1447</v>
      </c>
      <c r="D21" s="63">
        <v>1440</v>
      </c>
      <c r="E21" s="78" t="s">
        <v>119</v>
      </c>
      <c r="F21" s="73">
        <v>142</v>
      </c>
    </row>
    <row r="22" spans="1:6">
      <c r="A22" t="s">
        <v>120</v>
      </c>
      <c r="B22" s="63">
        <v>142</v>
      </c>
      <c r="C22" s="63">
        <v>1396</v>
      </c>
      <c r="D22" s="63">
        <v>1352</v>
      </c>
      <c r="E22" s="78" t="s">
        <v>119</v>
      </c>
      <c r="F22" s="73">
        <v>186</v>
      </c>
    </row>
    <row r="23" spans="1:6">
      <c r="A23" t="s">
        <v>121</v>
      </c>
      <c r="B23" s="63">
        <v>186</v>
      </c>
      <c r="C23" s="63">
        <v>1533</v>
      </c>
      <c r="D23" s="63">
        <v>1543</v>
      </c>
      <c r="E23" s="78" t="s">
        <v>119</v>
      </c>
      <c r="F23" s="82">
        <v>176</v>
      </c>
    </row>
    <row r="24" spans="1:6">
      <c r="A24" t="s">
        <v>122</v>
      </c>
      <c r="B24" s="82">
        <v>176</v>
      </c>
      <c r="C24" s="63">
        <v>1483</v>
      </c>
      <c r="D24" s="63">
        <v>1498</v>
      </c>
      <c r="E24" s="78" t="s">
        <v>119</v>
      </c>
      <c r="F24" s="82">
        <v>161</v>
      </c>
    </row>
    <row r="25" spans="1:6">
      <c r="A25" t="s">
        <v>123</v>
      </c>
      <c r="B25" s="82">
        <v>161</v>
      </c>
      <c r="C25" s="63">
        <v>1472</v>
      </c>
      <c r="D25" s="63">
        <v>1286</v>
      </c>
      <c r="E25" s="78" t="s">
        <v>119</v>
      </c>
      <c r="F25" s="82">
        <v>347</v>
      </c>
    </row>
    <row r="26" spans="1:6">
      <c r="A26" t="s">
        <v>68</v>
      </c>
      <c r="B26" s="82">
        <v>347</v>
      </c>
      <c r="C26" s="63">
        <v>1431</v>
      </c>
      <c r="D26" s="63">
        <v>1285</v>
      </c>
      <c r="E26" s="78" t="s">
        <v>119</v>
      </c>
      <c r="F26" s="82">
        <v>493</v>
      </c>
    </row>
    <row r="27" spans="1:6">
      <c r="A27" s="32" t="s">
        <v>69</v>
      </c>
      <c r="B27" s="83">
        <v>493</v>
      </c>
      <c r="C27" s="70">
        <v>1224</v>
      </c>
      <c r="D27" s="70">
        <v>1214</v>
      </c>
      <c r="E27" s="78" t="s">
        <v>119</v>
      </c>
      <c r="F27" s="84">
        <v>503</v>
      </c>
    </row>
    <row r="28" spans="1:6">
      <c r="A28" s="6"/>
      <c r="B28" s="6"/>
      <c r="C28" s="6"/>
      <c r="D28" s="6"/>
      <c r="E28" s="6"/>
      <c r="F28" s="6"/>
    </row>
  </sheetData>
  <mergeCells count="11">
    <mergeCell ref="A3:F3"/>
    <mergeCell ref="A5:F5"/>
    <mergeCell ref="A6:F6"/>
    <mergeCell ref="B8:F8"/>
    <mergeCell ref="D9:E9"/>
    <mergeCell ref="A8:A12"/>
    <mergeCell ref="B9:B12"/>
    <mergeCell ref="C9:C12"/>
    <mergeCell ref="D10:D12"/>
    <mergeCell ref="E10:E12"/>
    <mergeCell ref="F9:F12"/>
  </mergeCells>
  <hyperlinks>
    <hyperlink ref="A2" location="INDICE!A1" display="REGRESAR"/>
  </hyperlinks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2:K27"/>
  <sheetViews>
    <sheetView workbookViewId="0">
      <selection activeCell="A2" sqref="A2"/>
    </sheetView>
  </sheetViews>
  <sheetFormatPr baseColWidth="10" defaultColWidth="9" defaultRowHeight="12.75"/>
  <cols>
    <col min="1" max="1" width="20.7109375" customWidth="1"/>
    <col min="2" max="2" width="10.5703125" customWidth="1"/>
    <col min="3" max="3" width="9.28515625" customWidth="1"/>
    <col min="4" max="4" width="10.28515625" customWidth="1"/>
    <col min="5" max="5" width="10.5703125" customWidth="1"/>
    <col min="6" max="6" width="10.7109375" customWidth="1"/>
    <col min="7" max="7" width="9.42578125" customWidth="1"/>
    <col min="8" max="8" width="11.7109375" customWidth="1"/>
    <col min="9" max="9" width="9.28515625" customWidth="1"/>
    <col min="10" max="10" width="10.7109375" customWidth="1"/>
    <col min="11" max="11" width="8.42578125" customWidth="1"/>
  </cols>
  <sheetData>
    <row r="2" spans="1:11">
      <c r="A2" s="1" t="s">
        <v>48</v>
      </c>
      <c r="E2" s="2"/>
      <c r="F2" s="2"/>
      <c r="G2" s="2"/>
    </row>
    <row r="3" spans="1:11">
      <c r="D3" s="2" t="s">
        <v>206</v>
      </c>
      <c r="E3" s="4"/>
      <c r="F3" s="4"/>
      <c r="G3" s="4"/>
    </row>
    <row r="4" spans="1:11">
      <c r="D4" s="4"/>
      <c r="E4" s="4"/>
      <c r="F4" s="4"/>
      <c r="G4" s="4"/>
    </row>
    <row r="5" spans="1:11">
      <c r="A5" s="144" t="s">
        <v>207</v>
      </c>
      <c r="B5" s="144"/>
      <c r="C5" s="144"/>
      <c r="D5" s="144"/>
      <c r="E5" s="144"/>
      <c r="F5" s="144"/>
      <c r="G5" s="144"/>
      <c r="H5" s="144"/>
      <c r="I5" s="144"/>
      <c r="J5" s="144"/>
      <c r="K5" s="166"/>
    </row>
    <row r="6" spans="1:11">
      <c r="A6" s="144" t="s">
        <v>208</v>
      </c>
      <c r="B6" s="144"/>
      <c r="C6" s="144"/>
      <c r="D6" s="144"/>
      <c r="E6" s="144"/>
      <c r="F6" s="144"/>
      <c r="G6" s="144"/>
      <c r="H6" s="144"/>
      <c r="I6" s="144"/>
      <c r="J6" s="144"/>
      <c r="K6" s="166"/>
    </row>
    <row r="7" spans="1:11">
      <c r="A7" s="205" t="s">
        <v>209</v>
      </c>
      <c r="B7" s="159"/>
      <c r="C7" s="159"/>
      <c r="D7" s="159"/>
      <c r="E7" s="159"/>
      <c r="F7" s="159"/>
      <c r="G7" s="159"/>
      <c r="H7" s="159"/>
      <c r="I7" s="159"/>
      <c r="J7" s="159"/>
      <c r="K7" s="166"/>
    </row>
    <row r="8" spans="1:11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>
      <c r="A9" s="184" t="s">
        <v>54</v>
      </c>
      <c r="B9" s="148" t="s">
        <v>210</v>
      </c>
      <c r="C9" s="149"/>
      <c r="D9" s="150"/>
      <c r="E9" s="155" t="s">
        <v>211</v>
      </c>
      <c r="F9" s="165"/>
      <c r="G9" s="165"/>
      <c r="H9" s="165"/>
      <c r="I9" s="165"/>
      <c r="J9" s="165"/>
      <c r="K9" s="206"/>
    </row>
    <row r="10" spans="1:11">
      <c r="A10" s="154"/>
      <c r="B10" s="49" t="s">
        <v>52</v>
      </c>
      <c r="C10" s="49" t="s">
        <v>212</v>
      </c>
      <c r="D10" s="49" t="s">
        <v>213</v>
      </c>
      <c r="E10" s="49" t="s">
        <v>52</v>
      </c>
      <c r="F10" s="49" t="s">
        <v>187</v>
      </c>
      <c r="G10" s="49" t="s">
        <v>193</v>
      </c>
      <c r="H10" s="49" t="s">
        <v>175</v>
      </c>
      <c r="I10" s="49" t="s">
        <v>199</v>
      </c>
      <c r="J10" s="49" t="s">
        <v>202</v>
      </c>
      <c r="K10" s="76" t="s">
        <v>205</v>
      </c>
    </row>
    <row r="11" spans="1:11">
      <c r="E11" s="71"/>
      <c r="F11" s="23"/>
      <c r="G11" s="23"/>
      <c r="H11" s="23"/>
      <c r="I11" s="23"/>
      <c r="J11" s="77"/>
      <c r="K11" s="23"/>
    </row>
    <row r="12" spans="1:11">
      <c r="A12" s="2" t="s">
        <v>52</v>
      </c>
      <c r="B12" s="62">
        <f>SUM(C12:D12)</f>
        <v>10064042</v>
      </c>
      <c r="C12" s="72" t="s">
        <v>119</v>
      </c>
      <c r="D12" s="62">
        <f t="shared" ref="D12:K12" si="0">SUM(D14:D25)</f>
        <v>10064042</v>
      </c>
      <c r="E12" s="62">
        <f t="shared" si="0"/>
        <v>10064042.199999999</v>
      </c>
      <c r="F12" s="62">
        <f t="shared" si="0"/>
        <v>7185884.2000000002</v>
      </c>
      <c r="G12" s="62">
        <f t="shared" si="0"/>
        <v>906560</v>
      </c>
      <c r="H12" s="62">
        <f t="shared" si="0"/>
        <v>1192293</v>
      </c>
      <c r="I12" s="62">
        <f t="shared" si="0"/>
        <v>755248</v>
      </c>
      <c r="J12" s="62">
        <f t="shared" si="0"/>
        <v>6369</v>
      </c>
      <c r="K12" s="62">
        <f t="shared" si="0"/>
        <v>17688</v>
      </c>
    </row>
    <row r="13" spans="1:11">
      <c r="B13" s="63"/>
      <c r="C13" s="36"/>
      <c r="D13" s="63"/>
      <c r="E13" s="63"/>
      <c r="F13" s="63"/>
      <c r="G13" s="22"/>
      <c r="H13" s="63"/>
      <c r="I13" s="63"/>
      <c r="J13" s="78"/>
      <c r="K13" s="14"/>
    </row>
    <row r="14" spans="1:11">
      <c r="A14" t="s">
        <v>70</v>
      </c>
      <c r="B14" s="73">
        <f t="shared" ref="B14:B25" si="1">SUM(C14:D14)</f>
        <v>825129</v>
      </c>
      <c r="C14" s="72" t="s">
        <v>119</v>
      </c>
      <c r="D14" s="63">
        <v>825129</v>
      </c>
      <c r="E14" s="74">
        <f>SUM(F14:K14)</f>
        <v>825128</v>
      </c>
      <c r="F14" s="63">
        <v>576192</v>
      </c>
      <c r="G14" s="22">
        <v>82936</v>
      </c>
      <c r="H14" s="63">
        <v>104047</v>
      </c>
      <c r="I14" s="79">
        <v>59211</v>
      </c>
      <c r="J14" s="80">
        <v>1314</v>
      </c>
      <c r="K14" s="63">
        <v>1428</v>
      </c>
    </row>
    <row r="15" spans="1:11">
      <c r="A15" t="s">
        <v>71</v>
      </c>
      <c r="B15" s="73">
        <f t="shared" si="1"/>
        <v>856107</v>
      </c>
      <c r="C15" s="72" t="s">
        <v>119</v>
      </c>
      <c r="D15" s="63">
        <v>856107</v>
      </c>
      <c r="E15" s="74">
        <f t="shared" ref="E15:E25" si="2">SUM(F15:K15)</f>
        <v>856107</v>
      </c>
      <c r="F15" s="63">
        <v>616800</v>
      </c>
      <c r="G15" s="22">
        <v>77744</v>
      </c>
      <c r="H15" s="63">
        <v>95548</v>
      </c>
      <c r="I15" s="79">
        <v>63466</v>
      </c>
      <c r="J15" s="72">
        <v>1004</v>
      </c>
      <c r="K15" s="63">
        <v>1545</v>
      </c>
    </row>
    <row r="16" spans="1:11">
      <c r="A16" t="s">
        <v>72</v>
      </c>
      <c r="B16" s="73">
        <f t="shared" si="1"/>
        <v>837278</v>
      </c>
      <c r="C16" s="72" t="s">
        <v>119</v>
      </c>
      <c r="D16" s="63">
        <v>837278</v>
      </c>
      <c r="E16" s="74">
        <f t="shared" si="2"/>
        <v>837278</v>
      </c>
      <c r="F16" s="63">
        <v>606768</v>
      </c>
      <c r="G16" s="22">
        <v>68515</v>
      </c>
      <c r="H16" s="63">
        <v>100986</v>
      </c>
      <c r="I16" s="79">
        <v>59415</v>
      </c>
      <c r="J16" s="80" t="s">
        <v>119</v>
      </c>
      <c r="K16" s="63">
        <v>1594</v>
      </c>
    </row>
    <row r="17" spans="1:11">
      <c r="A17" t="s">
        <v>73</v>
      </c>
      <c r="B17" s="73">
        <f t="shared" si="1"/>
        <v>875054</v>
      </c>
      <c r="C17" s="72" t="s">
        <v>119</v>
      </c>
      <c r="D17" s="63">
        <v>875054</v>
      </c>
      <c r="E17" s="74">
        <f t="shared" si="2"/>
        <v>875054</v>
      </c>
      <c r="F17" s="63">
        <v>611703</v>
      </c>
      <c r="G17" s="22">
        <v>94336</v>
      </c>
      <c r="H17" s="63">
        <v>102107</v>
      </c>
      <c r="I17" s="79">
        <v>64659</v>
      </c>
      <c r="J17" s="72">
        <v>630</v>
      </c>
      <c r="K17" s="63">
        <v>1619</v>
      </c>
    </row>
    <row r="18" spans="1:11">
      <c r="A18" t="s">
        <v>74</v>
      </c>
      <c r="B18" s="73">
        <f t="shared" si="1"/>
        <v>829447</v>
      </c>
      <c r="C18" s="72" t="s">
        <v>119</v>
      </c>
      <c r="D18" s="63">
        <v>829447</v>
      </c>
      <c r="E18" s="74">
        <f t="shared" si="2"/>
        <v>829447</v>
      </c>
      <c r="F18" s="63">
        <v>577544</v>
      </c>
      <c r="G18" s="22">
        <v>81721</v>
      </c>
      <c r="H18" s="63">
        <v>102397</v>
      </c>
      <c r="I18" s="79">
        <v>65195</v>
      </c>
      <c r="J18" s="80">
        <v>1074</v>
      </c>
      <c r="K18" s="63">
        <v>1516</v>
      </c>
    </row>
    <row r="19" spans="1:11">
      <c r="A19" t="s">
        <v>118</v>
      </c>
      <c r="B19" s="73">
        <f t="shared" si="1"/>
        <v>797276</v>
      </c>
      <c r="C19" s="72" t="s">
        <v>119</v>
      </c>
      <c r="D19" s="63">
        <v>797276</v>
      </c>
      <c r="E19" s="74">
        <f t="shared" si="2"/>
        <v>797276</v>
      </c>
      <c r="F19" s="63">
        <v>575931</v>
      </c>
      <c r="G19" s="22">
        <v>65553</v>
      </c>
      <c r="H19" s="63">
        <v>94303</v>
      </c>
      <c r="I19" s="79">
        <v>59245</v>
      </c>
      <c r="J19" s="72">
        <v>797</v>
      </c>
      <c r="K19" s="63">
        <v>1447</v>
      </c>
    </row>
    <row r="20" spans="1:11">
      <c r="A20" t="s">
        <v>120</v>
      </c>
      <c r="B20" s="73">
        <f t="shared" si="1"/>
        <v>796298</v>
      </c>
      <c r="C20" s="72" t="s">
        <v>119</v>
      </c>
      <c r="D20" s="63">
        <v>796298</v>
      </c>
      <c r="E20" s="74">
        <f t="shared" si="2"/>
        <v>796298</v>
      </c>
      <c r="F20" s="63">
        <v>570529</v>
      </c>
      <c r="G20" s="22">
        <v>73095</v>
      </c>
      <c r="H20" s="63">
        <v>85534</v>
      </c>
      <c r="I20" s="79">
        <v>65744</v>
      </c>
      <c r="J20" s="72" t="s">
        <v>119</v>
      </c>
      <c r="K20" s="63">
        <v>1396</v>
      </c>
    </row>
    <row r="21" spans="1:11">
      <c r="A21" t="s">
        <v>121</v>
      </c>
      <c r="B21" s="73">
        <f t="shared" si="1"/>
        <v>867045</v>
      </c>
      <c r="C21" s="72" t="s">
        <v>119</v>
      </c>
      <c r="D21" s="63">
        <v>867045</v>
      </c>
      <c r="E21" s="74">
        <f t="shared" si="2"/>
        <v>867045</v>
      </c>
      <c r="F21" s="63">
        <v>619875</v>
      </c>
      <c r="G21" s="22">
        <v>76909</v>
      </c>
      <c r="H21" s="63">
        <v>97541</v>
      </c>
      <c r="I21" s="79">
        <v>71187</v>
      </c>
      <c r="J21" s="80" t="s">
        <v>119</v>
      </c>
      <c r="K21" s="63">
        <v>1533</v>
      </c>
    </row>
    <row r="22" spans="1:11">
      <c r="A22" t="s">
        <v>122</v>
      </c>
      <c r="B22" s="73">
        <f t="shared" si="1"/>
        <v>834505</v>
      </c>
      <c r="C22" s="72" t="s">
        <v>119</v>
      </c>
      <c r="D22" s="63">
        <v>834505</v>
      </c>
      <c r="E22" s="74">
        <f t="shared" si="2"/>
        <v>834505.2</v>
      </c>
      <c r="F22" s="63">
        <v>598378.19999999995</v>
      </c>
      <c r="G22" s="22">
        <v>72744</v>
      </c>
      <c r="H22" s="63">
        <v>93821</v>
      </c>
      <c r="I22" s="79">
        <v>67037</v>
      </c>
      <c r="J22" s="80">
        <v>1042</v>
      </c>
      <c r="K22" s="63">
        <v>1483</v>
      </c>
    </row>
    <row r="23" spans="1:11">
      <c r="A23" t="s">
        <v>123</v>
      </c>
      <c r="B23" s="73">
        <f t="shared" si="1"/>
        <v>876247</v>
      </c>
      <c r="C23" s="72" t="s">
        <v>119</v>
      </c>
      <c r="D23" s="63">
        <v>876247</v>
      </c>
      <c r="E23" s="74">
        <f t="shared" si="2"/>
        <v>876247</v>
      </c>
      <c r="F23" s="63">
        <v>616930</v>
      </c>
      <c r="G23" s="22">
        <v>81629</v>
      </c>
      <c r="H23" s="63">
        <v>108144</v>
      </c>
      <c r="I23" s="79">
        <v>68072</v>
      </c>
      <c r="J23" s="80" t="s">
        <v>119</v>
      </c>
      <c r="K23" s="63">
        <v>1472</v>
      </c>
    </row>
    <row r="24" spans="1:11">
      <c r="A24" t="s">
        <v>68</v>
      </c>
      <c r="B24" s="73">
        <f t="shared" si="1"/>
        <v>865247</v>
      </c>
      <c r="C24" s="72" t="s">
        <v>119</v>
      </c>
      <c r="D24" s="63">
        <v>865247</v>
      </c>
      <c r="E24" s="74">
        <f t="shared" si="2"/>
        <v>865247</v>
      </c>
      <c r="F24" s="63">
        <v>619474</v>
      </c>
      <c r="G24" s="22">
        <v>66079</v>
      </c>
      <c r="H24" s="63">
        <v>114591</v>
      </c>
      <c r="I24" s="79">
        <v>63672</v>
      </c>
      <c r="J24" s="80" t="s">
        <v>119</v>
      </c>
      <c r="K24" s="63">
        <v>1431</v>
      </c>
    </row>
    <row r="25" spans="1:11">
      <c r="A25" s="32" t="s">
        <v>69</v>
      </c>
      <c r="B25" s="73">
        <f t="shared" si="1"/>
        <v>804409</v>
      </c>
      <c r="C25" s="72" t="s">
        <v>119</v>
      </c>
      <c r="D25" s="70">
        <v>804409</v>
      </c>
      <c r="E25" s="74">
        <f t="shared" si="2"/>
        <v>804410</v>
      </c>
      <c r="F25" s="70">
        <v>595760</v>
      </c>
      <c r="G25" s="75">
        <v>65299</v>
      </c>
      <c r="H25" s="70">
        <v>93274</v>
      </c>
      <c r="I25" s="81">
        <v>48345</v>
      </c>
      <c r="J25" s="72">
        <v>508</v>
      </c>
      <c r="K25" s="70">
        <v>1224</v>
      </c>
    </row>
    <row r="26" spans="1:1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>
      <c r="D27" s="42"/>
      <c r="E27" s="42"/>
    </row>
  </sheetData>
  <mergeCells count="6">
    <mergeCell ref="A5:K5"/>
    <mergeCell ref="A6:K6"/>
    <mergeCell ref="A7:K7"/>
    <mergeCell ref="B9:D9"/>
    <mergeCell ref="E9:K9"/>
    <mergeCell ref="A9:A10"/>
  </mergeCells>
  <hyperlinks>
    <hyperlink ref="A2" location="INDICE!A1" display="REGRESAR"/>
  </hyperlinks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2:F27"/>
  <sheetViews>
    <sheetView workbookViewId="0">
      <selection activeCell="A2" sqref="A2"/>
    </sheetView>
  </sheetViews>
  <sheetFormatPr baseColWidth="10" defaultColWidth="9" defaultRowHeight="12.75"/>
  <cols>
    <col min="1" max="1" width="20.7109375" customWidth="1"/>
    <col min="2" max="2" width="16.140625" customWidth="1"/>
    <col min="3" max="6" width="16.7109375" customWidth="1"/>
  </cols>
  <sheetData>
    <row r="2" spans="1:6">
      <c r="A2" s="1" t="s">
        <v>48</v>
      </c>
    </row>
    <row r="3" spans="1:6">
      <c r="A3" s="144" t="s">
        <v>214</v>
      </c>
      <c r="B3" s="159"/>
      <c r="C3" s="159"/>
      <c r="D3" s="159"/>
      <c r="E3" s="159"/>
      <c r="F3" s="159"/>
    </row>
    <row r="4" spans="1:6">
      <c r="B4" s="4"/>
      <c r="C4" s="4"/>
      <c r="D4" s="4"/>
      <c r="E4" s="4"/>
    </row>
    <row r="5" spans="1:6">
      <c r="A5" s="144" t="s">
        <v>215</v>
      </c>
      <c r="B5" s="144"/>
      <c r="C5" s="144"/>
      <c r="D5" s="144"/>
      <c r="E5" s="144"/>
      <c r="F5" s="144"/>
    </row>
    <row r="6" spans="1:6">
      <c r="A6" s="144" t="s">
        <v>216</v>
      </c>
      <c r="B6" s="144"/>
      <c r="C6" s="144"/>
      <c r="D6" s="144"/>
      <c r="E6" s="144"/>
      <c r="F6" s="144"/>
    </row>
    <row r="7" spans="1:6">
      <c r="A7" s="6"/>
      <c r="B7" s="6"/>
      <c r="C7" s="6"/>
      <c r="D7" s="6"/>
      <c r="E7" s="6"/>
      <c r="F7" s="6"/>
    </row>
    <row r="8" spans="1:6">
      <c r="A8" s="152" t="s">
        <v>54</v>
      </c>
      <c r="B8" s="190" t="s">
        <v>217</v>
      </c>
      <c r="C8" s="191"/>
      <c r="D8" s="192"/>
      <c r="E8" s="207" t="s">
        <v>218</v>
      </c>
      <c r="F8" s="210" t="s">
        <v>219</v>
      </c>
    </row>
    <row r="9" spans="1:6">
      <c r="A9" s="184"/>
      <c r="B9" s="148" t="s">
        <v>220</v>
      </c>
      <c r="C9" s="149"/>
      <c r="D9" s="150"/>
      <c r="E9" s="208"/>
      <c r="F9" s="211"/>
    </row>
    <row r="10" spans="1:6">
      <c r="A10" s="185"/>
      <c r="B10" s="67" t="s">
        <v>221</v>
      </c>
      <c r="C10" s="68" t="s">
        <v>222</v>
      </c>
      <c r="D10" s="69" t="s">
        <v>223</v>
      </c>
      <c r="E10" s="209"/>
      <c r="F10" s="212"/>
    </row>
    <row r="12" spans="1:6">
      <c r="A12" s="2" t="s">
        <v>52</v>
      </c>
      <c r="B12" s="62">
        <v>6414</v>
      </c>
      <c r="C12" s="62">
        <v>12119</v>
      </c>
      <c r="D12" s="62">
        <v>10265</v>
      </c>
      <c r="E12" s="62">
        <v>24150404.59</v>
      </c>
      <c r="F12" s="62">
        <v>23240944.350000001</v>
      </c>
    </row>
    <row r="13" spans="1:6">
      <c r="B13" s="14"/>
      <c r="C13" s="14"/>
      <c r="D13" s="14"/>
      <c r="E13" s="14"/>
      <c r="F13" s="14"/>
    </row>
    <row r="14" spans="1:6">
      <c r="A14" t="s">
        <v>70</v>
      </c>
      <c r="B14" s="63">
        <v>6409</v>
      </c>
      <c r="C14" s="63">
        <v>5558</v>
      </c>
      <c r="D14" s="63">
        <v>8572</v>
      </c>
      <c r="E14" s="63">
        <v>1482802</v>
      </c>
      <c r="F14" s="63">
        <v>1379789.6</v>
      </c>
    </row>
    <row r="15" spans="1:6">
      <c r="A15" t="s">
        <v>71</v>
      </c>
      <c r="B15" s="63">
        <v>6409</v>
      </c>
      <c r="C15" s="63">
        <v>5707</v>
      </c>
      <c r="D15" s="63">
        <v>1621</v>
      </c>
      <c r="E15" s="63">
        <v>1505096.1</v>
      </c>
      <c r="F15" s="63">
        <v>1422837.1</v>
      </c>
    </row>
    <row r="16" spans="1:6">
      <c r="A16" t="s">
        <v>72</v>
      </c>
      <c r="B16" s="63">
        <v>6409</v>
      </c>
      <c r="C16" s="63">
        <v>5803</v>
      </c>
      <c r="D16" s="63">
        <v>8619</v>
      </c>
      <c r="E16" s="63">
        <v>2251628.04</v>
      </c>
      <c r="F16" s="63">
        <v>2143083.54</v>
      </c>
    </row>
    <row r="17" spans="1:6">
      <c r="A17" t="s">
        <v>73</v>
      </c>
      <c r="B17" s="63">
        <v>6409</v>
      </c>
      <c r="C17" s="63">
        <v>5520</v>
      </c>
      <c r="D17" s="63">
        <v>8892</v>
      </c>
      <c r="E17" s="63">
        <v>1746010.58</v>
      </c>
      <c r="F17" s="63">
        <v>1699356.42</v>
      </c>
    </row>
    <row r="18" spans="1:6">
      <c r="A18" t="s">
        <v>74</v>
      </c>
      <c r="B18" s="63">
        <v>6409</v>
      </c>
      <c r="C18" s="63">
        <v>5455</v>
      </c>
      <c r="D18" s="63">
        <v>8892</v>
      </c>
      <c r="E18" s="63">
        <v>1669203.23</v>
      </c>
      <c r="F18" s="63">
        <v>1552979.51</v>
      </c>
    </row>
    <row r="19" spans="1:6">
      <c r="A19" t="s">
        <v>118</v>
      </c>
      <c r="B19" s="63">
        <v>6409</v>
      </c>
      <c r="C19" s="63">
        <v>5415</v>
      </c>
      <c r="D19" s="63">
        <v>8906</v>
      </c>
      <c r="E19" s="63">
        <v>1678278.71</v>
      </c>
      <c r="F19" s="63">
        <v>1652930.15</v>
      </c>
    </row>
    <row r="20" spans="1:6">
      <c r="A20" t="s">
        <v>120</v>
      </c>
      <c r="B20" s="63">
        <v>6414</v>
      </c>
      <c r="C20" s="63">
        <v>5395</v>
      </c>
      <c r="D20" s="63">
        <v>10151</v>
      </c>
      <c r="E20" s="63">
        <v>1486387.9</v>
      </c>
      <c r="F20" s="63">
        <v>1418873.17</v>
      </c>
    </row>
    <row r="21" spans="1:6">
      <c r="A21" t="s">
        <v>121</v>
      </c>
      <c r="B21" s="63">
        <v>6414</v>
      </c>
      <c r="C21" s="63">
        <v>5368</v>
      </c>
      <c r="D21" s="63">
        <v>10151</v>
      </c>
      <c r="E21" s="63">
        <v>1907635.09</v>
      </c>
      <c r="F21" s="63">
        <v>1787806.22</v>
      </c>
    </row>
    <row r="22" spans="1:6">
      <c r="A22" t="s">
        <v>122</v>
      </c>
      <c r="B22" s="63">
        <v>6414</v>
      </c>
      <c r="C22" s="63">
        <v>5376</v>
      </c>
      <c r="D22" s="63">
        <v>10151</v>
      </c>
      <c r="E22" s="63">
        <v>2413157.7599999998</v>
      </c>
      <c r="F22" s="63">
        <v>2367143.2599999998</v>
      </c>
    </row>
    <row r="23" spans="1:6">
      <c r="A23" t="s">
        <v>123</v>
      </c>
      <c r="B23" s="63">
        <v>6149</v>
      </c>
      <c r="C23" s="63">
        <v>12104</v>
      </c>
      <c r="D23" s="63">
        <v>10161</v>
      </c>
      <c r="E23" s="63">
        <v>2747783.66</v>
      </c>
      <c r="F23" s="63">
        <v>2660908.96</v>
      </c>
    </row>
    <row r="24" spans="1:6">
      <c r="A24" t="s">
        <v>68</v>
      </c>
      <c r="B24" s="63">
        <v>6149</v>
      </c>
      <c r="C24" s="63">
        <v>12092</v>
      </c>
      <c r="D24" s="63">
        <v>10221</v>
      </c>
      <c r="E24" s="63">
        <v>2526387.67</v>
      </c>
      <c r="F24" s="63">
        <v>2448758.4700000002</v>
      </c>
    </row>
    <row r="25" spans="1:6">
      <c r="A25" s="32" t="s">
        <v>69</v>
      </c>
      <c r="B25" s="70">
        <v>6149</v>
      </c>
      <c r="C25" s="70">
        <v>12119</v>
      </c>
      <c r="D25" s="70">
        <v>10265</v>
      </c>
      <c r="E25" s="70">
        <v>2736033.85</v>
      </c>
      <c r="F25" s="70">
        <v>2706477.95</v>
      </c>
    </row>
    <row r="26" spans="1:6">
      <c r="A26" s="6"/>
      <c r="B26" s="45"/>
      <c r="C26" s="45"/>
      <c r="D26" s="45"/>
      <c r="E26" s="45"/>
      <c r="F26" s="45"/>
    </row>
    <row r="27" spans="1:6">
      <c r="A27" s="34" t="s">
        <v>224</v>
      </c>
      <c r="E27" s="34"/>
    </row>
  </sheetData>
  <mergeCells count="8">
    <mergeCell ref="A3:F3"/>
    <mergeCell ref="A5:F5"/>
    <mergeCell ref="A6:F6"/>
    <mergeCell ref="B8:D8"/>
    <mergeCell ref="B9:D9"/>
    <mergeCell ref="A8:A10"/>
    <mergeCell ref="E8:E10"/>
    <mergeCell ref="F8:F10"/>
  </mergeCells>
  <hyperlinks>
    <hyperlink ref="A2" location="INDICE!A1" display="REGRESAR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K41"/>
  <sheetViews>
    <sheetView workbookViewId="0">
      <selection activeCell="A6" sqref="A6"/>
    </sheetView>
  </sheetViews>
  <sheetFormatPr baseColWidth="10" defaultColWidth="9" defaultRowHeight="12.75"/>
  <cols>
    <col min="1" max="1" width="19.7109375" customWidth="1"/>
    <col min="2" max="8" width="12.7109375" customWidth="1"/>
    <col min="9" max="9" width="14.5703125" customWidth="1"/>
    <col min="10" max="11" width="13.85546875" customWidth="1"/>
  </cols>
  <sheetData>
    <row r="2" spans="1:11">
      <c r="A2" s="21"/>
    </row>
    <row r="6" spans="1:11">
      <c r="A6" s="93" t="s">
        <v>48</v>
      </c>
    </row>
    <row r="7" spans="1:11">
      <c r="A7" s="144" t="s">
        <v>49</v>
      </c>
      <c r="B7" s="144"/>
      <c r="C7" s="144"/>
      <c r="D7" s="144"/>
      <c r="E7" s="144"/>
      <c r="F7" s="144"/>
      <c r="G7" s="144"/>
      <c r="H7" s="144"/>
    </row>
    <row r="9" spans="1:11">
      <c r="A9" s="144" t="s">
        <v>50</v>
      </c>
      <c r="B9" s="144"/>
      <c r="C9" s="144"/>
      <c r="D9" s="144"/>
      <c r="E9" s="144"/>
      <c r="F9" s="144"/>
      <c r="G9" s="144"/>
      <c r="H9" s="144"/>
    </row>
    <row r="10" spans="1:11">
      <c r="A10" s="144" t="s">
        <v>51</v>
      </c>
      <c r="B10" s="144"/>
      <c r="C10" s="144"/>
      <c r="D10" s="144"/>
      <c r="E10" s="144"/>
      <c r="F10" s="144"/>
      <c r="G10" s="144"/>
      <c r="H10" s="144"/>
    </row>
    <row r="11" spans="1:11">
      <c r="A11" s="145"/>
      <c r="B11" s="145"/>
      <c r="C11" s="6"/>
      <c r="D11" s="6"/>
      <c r="E11" s="48"/>
      <c r="F11" s="6"/>
      <c r="G11" s="6"/>
      <c r="H11" s="126"/>
    </row>
    <row r="12" spans="1:11">
      <c r="A12" s="127"/>
      <c r="B12" s="151" t="s">
        <v>52</v>
      </c>
      <c r="C12" s="152"/>
      <c r="D12" s="146" t="s">
        <v>53</v>
      </c>
      <c r="E12" s="147"/>
      <c r="F12" s="147"/>
      <c r="G12" s="147"/>
      <c r="H12" s="147"/>
      <c r="I12" s="34"/>
      <c r="J12" s="34"/>
      <c r="K12" s="34"/>
    </row>
    <row r="13" spans="1:11">
      <c r="A13" s="106" t="s">
        <v>54</v>
      </c>
      <c r="B13" s="153"/>
      <c r="C13" s="154"/>
      <c r="D13" s="148" t="s">
        <v>55</v>
      </c>
      <c r="E13" s="149"/>
      <c r="F13" s="150"/>
      <c r="G13" s="148" t="s">
        <v>56</v>
      </c>
      <c r="H13" s="149"/>
      <c r="I13" s="34"/>
      <c r="J13" s="34"/>
      <c r="K13" s="34"/>
    </row>
    <row r="14" spans="1:11">
      <c r="A14" s="106" t="s">
        <v>57</v>
      </c>
      <c r="B14" s="106" t="s">
        <v>58</v>
      </c>
      <c r="C14" s="50" t="s">
        <v>59</v>
      </c>
      <c r="D14" s="50" t="s">
        <v>58</v>
      </c>
      <c r="E14" s="50" t="s">
        <v>59</v>
      </c>
      <c r="F14" s="106" t="s">
        <v>60</v>
      </c>
      <c r="G14" s="41" t="s">
        <v>58</v>
      </c>
      <c r="H14" s="41" t="s">
        <v>59</v>
      </c>
      <c r="I14" s="34"/>
      <c r="J14" s="34"/>
      <c r="K14" s="34"/>
    </row>
    <row r="15" spans="1:11">
      <c r="A15" s="106" t="s">
        <v>61</v>
      </c>
      <c r="B15" s="106" t="s">
        <v>62</v>
      </c>
      <c r="C15" s="52" t="s">
        <v>63</v>
      </c>
      <c r="D15" s="52" t="s">
        <v>62</v>
      </c>
      <c r="E15" s="52" t="s">
        <v>63</v>
      </c>
      <c r="F15" s="106" t="s">
        <v>64</v>
      </c>
      <c r="G15" s="60" t="s">
        <v>65</v>
      </c>
      <c r="H15" s="60" t="s">
        <v>63</v>
      </c>
      <c r="I15" s="34"/>
      <c r="J15" s="34"/>
      <c r="K15" s="34"/>
    </row>
    <row r="16" spans="1:11">
      <c r="A16" s="107"/>
      <c r="B16" s="108" t="s">
        <v>66</v>
      </c>
      <c r="C16" s="108"/>
      <c r="D16" s="109" t="s">
        <v>66</v>
      </c>
      <c r="E16" s="109"/>
      <c r="F16" s="108" t="s">
        <v>67</v>
      </c>
      <c r="G16" s="67" t="s">
        <v>66</v>
      </c>
      <c r="H16" s="67"/>
      <c r="I16" s="34"/>
      <c r="J16" s="34"/>
      <c r="K16" s="128"/>
    </row>
    <row r="17" spans="1:11">
      <c r="B17" s="22"/>
      <c r="C17" s="128"/>
      <c r="D17" s="22"/>
      <c r="E17" s="23"/>
      <c r="F17" s="23"/>
      <c r="G17" s="22"/>
      <c r="H17" s="23"/>
      <c r="I17" s="34"/>
      <c r="J17" s="34"/>
      <c r="K17" s="34"/>
    </row>
    <row r="18" spans="1:11">
      <c r="A18" s="2" t="s">
        <v>52</v>
      </c>
      <c r="B18" s="56">
        <f>SUM(B20:B26)</f>
        <v>401477.08013451402</v>
      </c>
      <c r="C18" s="56">
        <f>SUM(C20:C26)</f>
        <v>27320230.712760799</v>
      </c>
      <c r="D18" s="56">
        <f>SUM(D20:D26)</f>
        <v>80303.838319085597</v>
      </c>
      <c r="E18" s="56">
        <f>SUM(E20:E26)</f>
        <v>5464046.1425521504</v>
      </c>
      <c r="F18" s="129">
        <v>68.042154110254103</v>
      </c>
      <c r="G18" s="56">
        <f>SUM(G20:G26)</f>
        <v>321173.24181542802</v>
      </c>
      <c r="H18" s="56">
        <f>SUM(H20:H26)</f>
        <v>21856184.570208602</v>
      </c>
      <c r="I18" s="131"/>
      <c r="J18" s="132"/>
      <c r="K18" s="132"/>
    </row>
    <row r="19" spans="1:11">
      <c r="B19" s="22"/>
      <c r="C19" s="22"/>
      <c r="D19" s="22"/>
      <c r="E19" s="22"/>
      <c r="F19" s="120"/>
      <c r="G19" s="22"/>
      <c r="H19" s="22"/>
      <c r="I19" s="131"/>
      <c r="J19" s="133"/>
      <c r="K19" s="34"/>
    </row>
    <row r="20" spans="1:11">
      <c r="A20" t="s">
        <v>68</v>
      </c>
      <c r="B20" s="22">
        <f>+D20+G20</f>
        <v>31594.123550890799</v>
      </c>
      <c r="C20" s="22">
        <f>+E20+H20</f>
        <v>1898174.1007083</v>
      </c>
      <c r="D20" s="22">
        <v>6327.2470023610103</v>
      </c>
      <c r="E20" s="22">
        <v>379634.82014165999</v>
      </c>
      <c r="F20" s="120">
        <v>60</v>
      </c>
      <c r="G20" s="22">
        <v>25266.876548529799</v>
      </c>
      <c r="H20" s="22">
        <v>1518539.28056664</v>
      </c>
      <c r="I20" s="131"/>
      <c r="J20" s="132"/>
      <c r="K20" s="34"/>
    </row>
    <row r="21" spans="1:11">
      <c r="A21" t="s">
        <v>69</v>
      </c>
      <c r="B21" s="22">
        <f t="shared" ref="B21:C26" si="0">+D21+G21</f>
        <v>78083.050352236503</v>
      </c>
      <c r="C21" s="22">
        <f t="shared" si="0"/>
        <v>4798222.5323010599</v>
      </c>
      <c r="D21" s="22">
        <v>15616.610070447299</v>
      </c>
      <c r="E21" s="22">
        <v>959644.50646021205</v>
      </c>
      <c r="F21" s="120">
        <v>61.4502444596624</v>
      </c>
      <c r="G21" s="22">
        <v>62466.440281789197</v>
      </c>
      <c r="H21" s="22">
        <v>3838578.0258408501</v>
      </c>
      <c r="I21" s="131"/>
      <c r="J21" s="132"/>
      <c r="K21" s="34"/>
    </row>
    <row r="22" spans="1:11">
      <c r="A22" t="s">
        <v>70</v>
      </c>
      <c r="B22" s="22">
        <f t="shared" si="0"/>
        <v>76339.526372585606</v>
      </c>
      <c r="C22" s="22">
        <f t="shared" si="0"/>
        <v>4910168.1677084304</v>
      </c>
      <c r="D22" s="22">
        <v>15267.905274517099</v>
      </c>
      <c r="E22" s="22">
        <v>982033.63354168599</v>
      </c>
      <c r="F22" s="120">
        <v>64.320128785495399</v>
      </c>
      <c r="G22" s="22">
        <v>61071.621098068499</v>
      </c>
      <c r="H22" s="22">
        <v>3928134.5341667398</v>
      </c>
      <c r="I22" s="131"/>
      <c r="J22" s="133"/>
      <c r="K22" s="34"/>
    </row>
    <row r="23" spans="1:11">
      <c r="A23" t="s">
        <v>71</v>
      </c>
      <c r="B23" s="22">
        <f t="shared" si="0"/>
        <v>51140.750478421098</v>
      </c>
      <c r="C23" s="22">
        <f t="shared" si="0"/>
        <v>4557233.5983152296</v>
      </c>
      <c r="D23" s="22">
        <v>10228.150095684199</v>
      </c>
      <c r="E23" s="22">
        <v>911446.71966304502</v>
      </c>
      <c r="F23" s="120">
        <v>89.1115901836082</v>
      </c>
      <c r="G23" s="22">
        <v>40912.600382736899</v>
      </c>
      <c r="H23" s="22">
        <v>3645786.8786521801</v>
      </c>
      <c r="I23" s="131"/>
      <c r="J23" s="133"/>
      <c r="K23" s="34"/>
    </row>
    <row r="24" spans="1:11">
      <c r="A24" t="s">
        <v>72</v>
      </c>
      <c r="B24" s="22">
        <f t="shared" si="0"/>
        <v>69335.458353581795</v>
      </c>
      <c r="C24" s="22">
        <f t="shared" si="0"/>
        <v>4817121.0454624398</v>
      </c>
      <c r="D24" s="22">
        <v>13867.0916707164</v>
      </c>
      <c r="E24" s="22">
        <v>963424.20909248805</v>
      </c>
      <c r="F24" s="120">
        <v>69.475578006524998</v>
      </c>
      <c r="G24" s="22">
        <v>55468.366682865497</v>
      </c>
      <c r="H24" s="22">
        <v>3853696.8363699499</v>
      </c>
      <c r="I24" s="131"/>
      <c r="J24" s="133"/>
      <c r="K24" s="34"/>
    </row>
    <row r="25" spans="1:11">
      <c r="A25" t="s">
        <v>73</v>
      </c>
      <c r="B25" s="22">
        <f t="shared" si="0"/>
        <v>68091.283927449098</v>
      </c>
      <c r="C25" s="22">
        <f t="shared" si="0"/>
        <v>4497453.7695953101</v>
      </c>
      <c r="D25" s="22">
        <v>13618.256785489801</v>
      </c>
      <c r="E25" s="22">
        <v>899490.75391906197</v>
      </c>
      <c r="F25" s="120">
        <v>66.0503593145243</v>
      </c>
      <c r="G25" s="22">
        <v>54473.027141959297</v>
      </c>
      <c r="H25" s="22">
        <v>3597963.0156762502</v>
      </c>
      <c r="I25" s="131"/>
      <c r="J25" s="133"/>
      <c r="K25" s="34"/>
    </row>
    <row r="26" spans="1:11">
      <c r="A26" t="s">
        <v>74</v>
      </c>
      <c r="B26" s="22">
        <f t="shared" si="0"/>
        <v>26892.8870993487</v>
      </c>
      <c r="C26" s="22">
        <f t="shared" si="0"/>
        <v>1841857.4986699999</v>
      </c>
      <c r="D26" s="22">
        <v>5378.57741986974</v>
      </c>
      <c r="E26" s="22">
        <v>368371.49973399902</v>
      </c>
      <c r="F26" s="120">
        <v>68.488648759270006</v>
      </c>
      <c r="G26" s="22">
        <v>21514.309679479</v>
      </c>
      <c r="H26" s="22">
        <v>1473485.998936</v>
      </c>
      <c r="I26" s="131"/>
      <c r="J26" s="133"/>
      <c r="K26" s="34"/>
    </row>
    <row r="27" spans="1:11">
      <c r="A27" s="32"/>
      <c r="B27" s="22"/>
      <c r="C27" s="22"/>
      <c r="D27" s="71"/>
      <c r="E27" s="22"/>
      <c r="F27" s="120"/>
      <c r="G27" s="71"/>
      <c r="H27" s="22"/>
      <c r="I27" s="34"/>
      <c r="J27" s="133"/>
      <c r="K27" s="34"/>
    </row>
    <row r="28" spans="1:11">
      <c r="A28" s="2" t="s">
        <v>52</v>
      </c>
      <c r="B28" s="56">
        <f>SUM(B30:B39)</f>
        <v>401477.08013451402</v>
      </c>
      <c r="C28" s="56">
        <f>SUM(C30:C39)</f>
        <v>27320230.712760799</v>
      </c>
      <c r="D28" s="56">
        <f>SUM(D30:D39)</f>
        <v>80303.838319085597</v>
      </c>
      <c r="E28" s="56">
        <f>SUM(E30:E39)</f>
        <v>5464046.14255217</v>
      </c>
      <c r="F28" s="129">
        <v>68.042154110254302</v>
      </c>
      <c r="G28" s="56">
        <f>SUM(G30:G39)</f>
        <v>321173.24181542802</v>
      </c>
      <c r="H28" s="56">
        <f>SUM(H30:H39)</f>
        <v>21856184.570208699</v>
      </c>
      <c r="I28" s="131"/>
      <c r="J28" s="133"/>
      <c r="K28" s="34"/>
    </row>
    <row r="29" spans="1:11">
      <c r="B29" s="22"/>
      <c r="C29" s="22"/>
      <c r="D29" s="22"/>
      <c r="E29" s="22"/>
      <c r="F29" s="120"/>
      <c r="G29" s="22"/>
      <c r="H29" s="22"/>
      <c r="I29" s="131"/>
      <c r="J29" s="34"/>
      <c r="K29" s="34"/>
    </row>
    <row r="30" spans="1:11">
      <c r="A30" t="s">
        <v>75</v>
      </c>
      <c r="B30" s="22">
        <f>+D30+G30</f>
        <v>344828.74241064599</v>
      </c>
      <c r="C30" s="22">
        <f>+E30+H30</f>
        <v>24031950.509326201</v>
      </c>
      <c r="D30" s="22">
        <v>68972.982390527395</v>
      </c>
      <c r="E30" s="22">
        <v>4806390.1018652301</v>
      </c>
      <c r="F30" s="120">
        <v>69.685113435450504</v>
      </c>
      <c r="G30" s="22">
        <v>275855.76002011902</v>
      </c>
      <c r="H30" s="22">
        <v>19225560.407460898</v>
      </c>
      <c r="I30" s="131"/>
      <c r="J30" s="132"/>
      <c r="K30" s="34"/>
    </row>
    <row r="31" spans="1:11">
      <c r="A31" t="s">
        <v>76</v>
      </c>
      <c r="B31" s="22">
        <f t="shared" ref="B31:C39" si="1">+D31+G31</f>
        <v>36198.036778943999</v>
      </c>
      <c r="C31" s="22">
        <f t="shared" si="1"/>
        <v>2261624.6713088299</v>
      </c>
      <c r="D31" s="22">
        <v>7240.3667277611503</v>
      </c>
      <c r="E31" s="22">
        <v>452324.93426176597</v>
      </c>
      <c r="F31" s="120">
        <v>62.472655221655103</v>
      </c>
      <c r="G31" s="22">
        <v>28957.670051182798</v>
      </c>
      <c r="H31" s="22">
        <v>1809299.7370470599</v>
      </c>
      <c r="I31" s="131"/>
      <c r="J31" s="132"/>
      <c r="K31" s="34"/>
    </row>
    <row r="32" spans="1:11">
      <c r="A32" t="s">
        <v>77</v>
      </c>
      <c r="B32" s="22">
        <f t="shared" si="1"/>
        <v>8668.7855069315792</v>
      </c>
      <c r="C32" s="22">
        <f t="shared" si="1"/>
        <v>435218.13725475501</v>
      </c>
      <c r="D32" s="22">
        <v>1733.93895745737</v>
      </c>
      <c r="E32" s="22">
        <v>87043.627450951099</v>
      </c>
      <c r="F32" s="120">
        <v>50.199937590992903</v>
      </c>
      <c r="G32" s="22">
        <v>6934.8465494742104</v>
      </c>
      <c r="H32" s="22">
        <v>348174.50980380399</v>
      </c>
      <c r="I32" s="131"/>
      <c r="J32" s="132"/>
      <c r="K32" s="34"/>
    </row>
    <row r="33" spans="1:11">
      <c r="A33" t="s">
        <v>78</v>
      </c>
      <c r="B33" s="22">
        <f t="shared" si="1"/>
        <v>9141.0874200076505</v>
      </c>
      <c r="C33" s="22">
        <f t="shared" si="1"/>
        <v>456698.87822528201</v>
      </c>
      <c r="D33" s="22">
        <v>1828.4092481468099</v>
      </c>
      <c r="E33" s="22">
        <v>91339.775645056303</v>
      </c>
      <c r="F33" s="120">
        <v>49.955870512924903</v>
      </c>
      <c r="G33" s="22">
        <v>7312.6781718608499</v>
      </c>
      <c r="H33" s="22">
        <v>365359.10258022498</v>
      </c>
      <c r="I33" s="131"/>
      <c r="J33" s="132"/>
      <c r="K33" s="34"/>
    </row>
    <row r="34" spans="1:11">
      <c r="A34" t="s">
        <v>79</v>
      </c>
      <c r="B34" s="22">
        <f t="shared" si="1"/>
        <v>98.551186586738197</v>
      </c>
      <c r="C34" s="22">
        <f t="shared" si="1"/>
        <v>4818.8974444981905</v>
      </c>
      <c r="D34" s="22">
        <v>19.7123047501588</v>
      </c>
      <c r="E34" s="22">
        <v>963.77948889963795</v>
      </c>
      <c r="F34" s="120">
        <v>48.8922782553812</v>
      </c>
      <c r="G34" s="22">
        <v>78.838881836579404</v>
      </c>
      <c r="H34" s="22">
        <v>3855.11795559855</v>
      </c>
      <c r="I34" s="131"/>
      <c r="J34" s="132"/>
      <c r="K34" s="34"/>
    </row>
    <row r="35" spans="1:11">
      <c r="A35" t="s">
        <v>80</v>
      </c>
      <c r="B35" s="22">
        <f t="shared" si="1"/>
        <v>2060.2776365680402</v>
      </c>
      <c r="C35" s="22">
        <f t="shared" si="1"/>
        <v>111331.585270433</v>
      </c>
      <c r="D35" s="22">
        <v>412.09874836181001</v>
      </c>
      <c r="E35" s="22">
        <v>22266.317054086499</v>
      </c>
      <c r="F35" s="120">
        <v>54.031508570701497</v>
      </c>
      <c r="G35" s="22">
        <v>1648.1788882062301</v>
      </c>
      <c r="H35" s="22">
        <v>89065.268216345998</v>
      </c>
      <c r="I35" s="131"/>
      <c r="J35" s="132"/>
      <c r="K35" s="34"/>
    </row>
    <row r="36" spans="1:11">
      <c r="A36" t="s">
        <v>81</v>
      </c>
      <c r="B36" s="22">
        <f t="shared" si="1"/>
        <v>120.86466279505601</v>
      </c>
      <c r="C36" s="22">
        <f t="shared" si="1"/>
        <v>6858.3752774300101</v>
      </c>
      <c r="D36" s="22">
        <v>24.1754680898174</v>
      </c>
      <c r="E36" s="22">
        <v>1371.675055486</v>
      </c>
      <c r="F36" s="120">
        <v>56.7383039033584</v>
      </c>
      <c r="G36" s="22">
        <v>96.689194705238805</v>
      </c>
      <c r="H36" s="22">
        <v>5486.7002219440001</v>
      </c>
      <c r="I36" s="131"/>
      <c r="J36" s="132"/>
      <c r="K36" s="34"/>
    </row>
    <row r="37" spans="1:11">
      <c r="A37" t="s">
        <v>82</v>
      </c>
      <c r="B37" s="22">
        <f t="shared" si="1"/>
        <v>124.583575496443</v>
      </c>
      <c r="C37" s="22">
        <f t="shared" si="1"/>
        <v>4554.0025455295599</v>
      </c>
      <c r="D37" s="22">
        <v>24.9193286464272</v>
      </c>
      <c r="E37" s="22">
        <v>910.80050910591103</v>
      </c>
      <c r="F37" s="120">
        <v>36.549961759764301</v>
      </c>
      <c r="G37" s="22">
        <v>99.664246850015402</v>
      </c>
      <c r="H37" s="22">
        <v>3643.20203642365</v>
      </c>
      <c r="I37" s="131"/>
      <c r="J37" s="132"/>
      <c r="K37" s="34"/>
    </row>
    <row r="38" spans="1:11">
      <c r="A38" t="s">
        <v>83</v>
      </c>
      <c r="B38" s="22">
        <f t="shared" si="1"/>
        <v>198.96182952417001</v>
      </c>
      <c r="C38" s="22">
        <f t="shared" si="1"/>
        <v>6334.8200896292201</v>
      </c>
      <c r="D38" s="22">
        <v>39.796539778622503</v>
      </c>
      <c r="E38" s="22">
        <v>1266.9640179258399</v>
      </c>
      <c r="F38" s="120">
        <v>31.836034614406799</v>
      </c>
      <c r="G38" s="22">
        <v>159.165289745547</v>
      </c>
      <c r="H38" s="22">
        <v>5067.8560717033697</v>
      </c>
      <c r="I38" s="131"/>
      <c r="J38" s="132"/>
      <c r="K38" s="34"/>
    </row>
    <row r="39" spans="1:11">
      <c r="A39" s="6" t="s">
        <v>84</v>
      </c>
      <c r="B39" s="45">
        <f t="shared" si="1"/>
        <v>37.189127013863498</v>
      </c>
      <c r="C39" s="45">
        <f t="shared" si="1"/>
        <v>840.83601828187602</v>
      </c>
      <c r="D39" s="45">
        <v>7.4386055660976602</v>
      </c>
      <c r="E39" s="45">
        <v>168.16720365637499</v>
      </c>
      <c r="F39" s="130">
        <v>22.607355930097601</v>
      </c>
      <c r="G39" s="45">
        <v>29.750521447765799</v>
      </c>
      <c r="H39" s="45">
        <v>672.668814625501</v>
      </c>
      <c r="I39" s="131"/>
      <c r="J39" s="132"/>
      <c r="K39" s="34"/>
    </row>
    <row r="40" spans="1:11">
      <c r="A40" t="s">
        <v>85</v>
      </c>
      <c r="F40" s="32"/>
      <c r="I40" s="34"/>
      <c r="J40" s="34"/>
      <c r="K40" s="34"/>
    </row>
    <row r="41" spans="1:1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</sheetData>
  <mergeCells count="8">
    <mergeCell ref="D13:F13"/>
    <mergeCell ref="G13:H13"/>
    <mergeCell ref="B12:C13"/>
    <mergeCell ref="A7:H7"/>
    <mergeCell ref="A9:H9"/>
    <mergeCell ref="A10:H10"/>
    <mergeCell ref="A11:B11"/>
    <mergeCell ref="D12:H12"/>
  </mergeCells>
  <hyperlinks>
    <hyperlink ref="A6" location="INDICE!A1" display="REGRESAR"/>
  </hyperlinks>
  <printOptions horizontalCentered="1" verticalCentered="1"/>
  <pageMargins left="0.98402777777777795" right="0.74791666666666701" top="0.98402777777777795" bottom="0.98402777777777795" header="0" footer="0"/>
  <pageSetup scale="90" orientation="landscape" horizontalDpi="300" verticalDpi="300"/>
  <headerFooter alignWithMargins="0">
    <oddFooter>&amp;C7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D34" sqref="D34"/>
    </sheetView>
  </sheetViews>
  <sheetFormatPr baseColWidth="10" defaultColWidth="9" defaultRowHeight="12.75"/>
  <cols>
    <col min="1" max="1" width="21.7109375" customWidth="1"/>
    <col min="2" max="2" width="15.28515625" customWidth="1"/>
    <col min="3" max="6" width="14.7109375" customWidth="1"/>
    <col min="7" max="7" width="14.42578125" customWidth="1"/>
  </cols>
  <sheetData>
    <row r="1" spans="1:7">
      <c r="B1" s="2"/>
      <c r="C1" s="2"/>
      <c r="D1" s="2"/>
      <c r="E1" s="2"/>
      <c r="F1" s="2"/>
      <c r="G1" s="2"/>
    </row>
    <row r="2" spans="1:7">
      <c r="A2" s="1" t="s">
        <v>48</v>
      </c>
      <c r="B2" s="2"/>
      <c r="C2" s="2"/>
      <c r="D2" s="2"/>
      <c r="E2" s="2"/>
      <c r="F2" s="2"/>
      <c r="G2" s="2"/>
    </row>
    <row r="3" spans="1:7">
      <c r="A3" s="144" t="s">
        <v>225</v>
      </c>
      <c r="B3" s="144"/>
      <c r="C3" s="144"/>
      <c r="D3" s="144"/>
      <c r="E3" s="144"/>
      <c r="F3" s="144"/>
      <c r="G3" s="144"/>
    </row>
    <row r="4" spans="1:7">
      <c r="B4" s="4"/>
      <c r="C4" s="4"/>
      <c r="D4" s="4"/>
      <c r="E4" s="4"/>
      <c r="F4" s="4"/>
    </row>
    <row r="5" spans="1:7">
      <c r="A5" s="144" t="s">
        <v>226</v>
      </c>
      <c r="B5" s="144"/>
      <c r="C5" s="144"/>
      <c r="D5" s="144"/>
      <c r="E5" s="144"/>
      <c r="F5" s="144"/>
      <c r="G5" s="144"/>
    </row>
    <row r="6" spans="1:7">
      <c r="A6" s="144" t="s">
        <v>227</v>
      </c>
      <c r="B6" s="144"/>
      <c r="C6" s="144"/>
      <c r="D6" s="144"/>
      <c r="E6" s="144"/>
      <c r="F6" s="144"/>
      <c r="G6" s="144"/>
    </row>
    <row r="7" spans="1:7">
      <c r="A7" s="6"/>
      <c r="B7" s="6"/>
      <c r="C7" s="6"/>
      <c r="D7" s="6"/>
      <c r="E7" s="6"/>
      <c r="F7" s="6"/>
      <c r="G7" s="6"/>
    </row>
    <row r="8" spans="1:7">
      <c r="A8" s="184" t="s">
        <v>228</v>
      </c>
      <c r="B8" s="155" t="s">
        <v>52</v>
      </c>
      <c r="C8" s="156"/>
      <c r="D8" s="155" t="s">
        <v>229</v>
      </c>
      <c r="E8" s="156"/>
      <c r="F8" s="155" t="s">
        <v>230</v>
      </c>
      <c r="G8" s="165"/>
    </row>
    <row r="9" spans="1:7">
      <c r="A9" s="184"/>
      <c r="B9" s="41" t="s">
        <v>58</v>
      </c>
      <c r="C9" s="41" t="s">
        <v>59</v>
      </c>
      <c r="D9" s="41" t="s">
        <v>58</v>
      </c>
      <c r="E9" s="50" t="s">
        <v>59</v>
      </c>
      <c r="F9" s="41" t="s">
        <v>58</v>
      </c>
      <c r="G9" s="41" t="s">
        <v>59</v>
      </c>
    </row>
    <row r="10" spans="1:7">
      <c r="A10" s="154"/>
      <c r="B10" s="8" t="s">
        <v>66</v>
      </c>
      <c r="C10" s="8" t="s">
        <v>95</v>
      </c>
      <c r="D10" s="8" t="s">
        <v>66</v>
      </c>
      <c r="E10" s="53" t="s">
        <v>95</v>
      </c>
      <c r="F10" s="8" t="s">
        <v>66</v>
      </c>
      <c r="G10" s="8" t="s">
        <v>95</v>
      </c>
    </row>
    <row r="11" spans="1:7">
      <c r="E11" s="42"/>
    </row>
    <row r="12" spans="1:7">
      <c r="A12" s="2" t="s">
        <v>52</v>
      </c>
      <c r="B12" s="62">
        <v>366.31486843893998</v>
      </c>
      <c r="C12" s="62">
        <v>68668.280889413305</v>
      </c>
      <c r="D12" s="62">
        <v>167.457412413768</v>
      </c>
      <c r="E12" s="62">
        <v>37845.375205511496</v>
      </c>
      <c r="F12" s="62">
        <v>198.85745602517201</v>
      </c>
      <c r="G12" s="62">
        <v>30822.905683901699</v>
      </c>
    </row>
    <row r="13" spans="1:7">
      <c r="B13" s="14"/>
      <c r="C13" s="63"/>
      <c r="D13" s="14"/>
      <c r="E13" s="63"/>
      <c r="F13" s="14"/>
      <c r="G13" s="63"/>
    </row>
    <row r="14" spans="1:7">
      <c r="A14" t="s">
        <v>70</v>
      </c>
      <c r="B14" s="63">
        <v>14.2304104382041</v>
      </c>
      <c r="C14" s="63">
        <v>2696.6990201978801</v>
      </c>
      <c r="D14" s="14">
        <v>6.91528735600341</v>
      </c>
      <c r="E14" s="14">
        <v>1562.85494245677</v>
      </c>
      <c r="F14" s="63">
        <v>7.3151230822007003</v>
      </c>
      <c r="G14" s="63">
        <v>1133.8440777411099</v>
      </c>
    </row>
    <row r="15" spans="1:7">
      <c r="A15" t="s">
        <v>71</v>
      </c>
      <c r="B15" s="63">
        <v>9.8210396395699995</v>
      </c>
      <c r="C15" s="63">
        <v>1872.96500290209</v>
      </c>
      <c r="D15" s="14">
        <v>4.9394909685738702</v>
      </c>
      <c r="E15" s="14">
        <v>1116.3249588976901</v>
      </c>
      <c r="F15" s="63">
        <v>4.8815486709961302</v>
      </c>
      <c r="G15" s="63">
        <v>756.64004400440001</v>
      </c>
    </row>
    <row r="16" spans="1:7">
      <c r="A16" t="s">
        <v>72</v>
      </c>
      <c r="B16" s="63">
        <v>7.8959485195831398</v>
      </c>
      <c r="C16" s="63">
        <v>1436.87202053539</v>
      </c>
      <c r="D16" s="14">
        <v>3</v>
      </c>
      <c r="E16" s="14">
        <v>678</v>
      </c>
      <c r="F16" s="63">
        <v>4.8959485195831398</v>
      </c>
      <c r="G16" s="63">
        <v>758.87202053538704</v>
      </c>
    </row>
    <row r="17" spans="1:7">
      <c r="A17" t="s">
        <v>73</v>
      </c>
      <c r="B17" s="63">
        <v>11.0450267694658</v>
      </c>
      <c r="C17" s="63">
        <v>2062.68300803594</v>
      </c>
      <c r="D17" s="14">
        <v>4.9394909685738702</v>
      </c>
      <c r="E17" s="14">
        <v>1116.3249588976901</v>
      </c>
      <c r="F17" s="63">
        <v>6.1055358008919196</v>
      </c>
      <c r="G17" s="63">
        <v>946.358049138247</v>
      </c>
    </row>
    <row r="18" spans="1:7">
      <c r="A18" t="s">
        <v>74</v>
      </c>
      <c r="B18" s="63">
        <v>10.951592774859099</v>
      </c>
      <c r="C18" s="63">
        <v>1978.0599671181501</v>
      </c>
      <c r="D18" s="14">
        <v>3.95159277485909</v>
      </c>
      <c r="E18" s="14">
        <v>893.05996711815499</v>
      </c>
      <c r="F18" s="63">
        <v>7</v>
      </c>
      <c r="G18" s="63">
        <v>1085</v>
      </c>
    </row>
    <row r="19" spans="1:7">
      <c r="A19" t="s">
        <v>118</v>
      </c>
      <c r="B19" s="63">
        <v>21</v>
      </c>
      <c r="C19" s="63">
        <v>3965</v>
      </c>
      <c r="D19" s="14">
        <v>10</v>
      </c>
      <c r="E19" s="14">
        <v>2260</v>
      </c>
      <c r="F19" s="63">
        <v>11</v>
      </c>
      <c r="G19" s="63">
        <v>1705</v>
      </c>
    </row>
    <row r="20" spans="1:7">
      <c r="A20" t="s">
        <v>120</v>
      </c>
      <c r="B20" s="63">
        <v>64.178842847407907</v>
      </c>
      <c r="C20" s="63">
        <v>11993.430486305901</v>
      </c>
      <c r="D20" s="14">
        <v>28.812814717713199</v>
      </c>
      <c r="E20" s="14">
        <v>6511.69612620319</v>
      </c>
      <c r="F20" s="63">
        <v>35.366028129694698</v>
      </c>
      <c r="G20" s="63">
        <v>5481.7343601026796</v>
      </c>
    </row>
    <row r="21" spans="1:7">
      <c r="A21" t="s">
        <v>121</v>
      </c>
      <c r="B21" s="63">
        <v>30</v>
      </c>
      <c r="C21" s="63">
        <v>5715</v>
      </c>
      <c r="D21" s="14">
        <v>15</v>
      </c>
      <c r="E21" s="14">
        <v>3390</v>
      </c>
      <c r="F21" s="63">
        <v>15</v>
      </c>
      <c r="G21" s="63">
        <v>2325</v>
      </c>
    </row>
    <row r="22" spans="1:7">
      <c r="A22" t="s">
        <v>122</v>
      </c>
      <c r="B22" s="63">
        <v>83.642755177976099</v>
      </c>
      <c r="C22" s="63">
        <v>15700.1171509825</v>
      </c>
      <c r="D22" s="14">
        <v>38.528029554876198</v>
      </c>
      <c r="E22" s="14">
        <v>8707.3346794020108</v>
      </c>
      <c r="F22" s="63">
        <v>45.114725623099901</v>
      </c>
      <c r="G22" s="63">
        <v>6992.78247158049</v>
      </c>
    </row>
    <row r="23" spans="1:7">
      <c r="A23" t="s">
        <v>123</v>
      </c>
      <c r="B23" s="63">
        <v>30.894395287612799</v>
      </c>
      <c r="C23" s="63">
        <v>5770.6020741324601</v>
      </c>
      <c r="D23" s="14">
        <v>13.830574712006801</v>
      </c>
      <c r="E23" s="14">
        <v>3125.70988491354</v>
      </c>
      <c r="F23" s="63">
        <v>17.063820575605899</v>
      </c>
      <c r="G23" s="63">
        <v>2644.8921892189201</v>
      </c>
    </row>
    <row r="24" spans="1:7">
      <c r="A24" t="s">
        <v>68</v>
      </c>
      <c r="B24" s="63">
        <v>21.0877554966298</v>
      </c>
      <c r="C24" s="63">
        <v>3899.86904776136</v>
      </c>
      <c r="D24" s="14">
        <v>8.8910837434329597</v>
      </c>
      <c r="E24" s="14">
        <v>2009.3849260158499</v>
      </c>
      <c r="F24" s="63">
        <v>12.196671753196799</v>
      </c>
      <c r="G24" s="63">
        <v>1890.48412174551</v>
      </c>
    </row>
    <row r="25" spans="1:7">
      <c r="A25" t="s">
        <v>69</v>
      </c>
      <c r="B25" s="63">
        <v>61.567101487631497</v>
      </c>
      <c r="C25" s="63">
        <v>11576.983111441599</v>
      </c>
      <c r="D25" s="14">
        <v>28.649047617728399</v>
      </c>
      <c r="E25" s="14">
        <v>6474.6847616066198</v>
      </c>
      <c r="F25" s="63">
        <v>32.918053869903098</v>
      </c>
      <c r="G25" s="63">
        <v>5102.2983498349804</v>
      </c>
    </row>
    <row r="26" spans="1:7">
      <c r="B26" s="14"/>
      <c r="C26" s="63"/>
      <c r="D26" s="14"/>
      <c r="E26" s="63"/>
      <c r="F26" s="14"/>
      <c r="G26" s="63"/>
    </row>
    <row r="27" spans="1:7">
      <c r="A27" s="2" t="s">
        <v>52</v>
      </c>
      <c r="B27" s="64">
        <v>366.31486843893998</v>
      </c>
      <c r="C27" s="64">
        <v>68668.280889413305</v>
      </c>
      <c r="D27" s="64">
        <v>167.457412413768</v>
      </c>
      <c r="E27" s="64">
        <v>37845.375205511496</v>
      </c>
      <c r="F27" s="64">
        <v>198.85745602517201</v>
      </c>
      <c r="G27" s="64">
        <v>30822.905683901699</v>
      </c>
    </row>
    <row r="28" spans="1:7">
      <c r="B28" s="14"/>
      <c r="C28" s="63"/>
      <c r="D28" s="14"/>
      <c r="E28" s="63"/>
      <c r="F28" s="14"/>
      <c r="G28" s="63"/>
    </row>
    <row r="29" spans="1:7">
      <c r="A29" t="s">
        <v>77</v>
      </c>
      <c r="B29" s="63">
        <v>8.6044964659898699</v>
      </c>
      <c r="C29" s="63">
        <v>1522.6982824294</v>
      </c>
      <c r="D29" s="14">
        <v>4.9158033409284698</v>
      </c>
      <c r="E29" s="63">
        <v>950.95084804488101</v>
      </c>
      <c r="F29" s="14">
        <v>3.6886931250614001</v>
      </c>
      <c r="G29" s="63">
        <v>571.74743438451696</v>
      </c>
    </row>
    <row r="30" spans="1:7">
      <c r="A30" t="s">
        <v>148</v>
      </c>
      <c r="B30" s="63">
        <v>124.442383501847</v>
      </c>
      <c r="C30" s="63">
        <v>23290.090412002399</v>
      </c>
      <c r="D30" s="14">
        <v>56.3602569087845</v>
      </c>
      <c r="E30" s="63">
        <v>12737.360790077801</v>
      </c>
      <c r="F30" s="14">
        <v>68.082126593062</v>
      </c>
      <c r="G30" s="63">
        <v>10552.7296219246</v>
      </c>
    </row>
    <row r="31" spans="1:7">
      <c r="A31" s="6" t="s">
        <v>146</v>
      </c>
      <c r="B31" s="65">
        <v>233.26798847110399</v>
      </c>
      <c r="C31" s="65">
        <v>43855.492194981503</v>
      </c>
      <c r="D31" s="66">
        <v>106.181352164055</v>
      </c>
      <c r="E31" s="65">
        <v>24157.063567388901</v>
      </c>
      <c r="F31" s="66">
        <v>127.08663630704901</v>
      </c>
      <c r="G31" s="65">
        <v>19698.428627592599</v>
      </c>
    </row>
  </sheetData>
  <mergeCells count="7">
    <mergeCell ref="A3:G3"/>
    <mergeCell ref="A5:G5"/>
    <mergeCell ref="A6:G6"/>
    <mergeCell ref="B8:C8"/>
    <mergeCell ref="D8:E8"/>
    <mergeCell ref="F8:G8"/>
    <mergeCell ref="A8:A10"/>
  </mergeCells>
  <hyperlinks>
    <hyperlink ref="A2" r:id="rId1"/>
  </hyperlinks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2:J29"/>
  <sheetViews>
    <sheetView workbookViewId="0">
      <selection activeCell="A2" sqref="A2"/>
    </sheetView>
  </sheetViews>
  <sheetFormatPr baseColWidth="10" defaultColWidth="9" defaultRowHeight="12.75"/>
  <sheetData>
    <row r="2" spans="1:10">
      <c r="A2" s="1" t="s">
        <v>48</v>
      </c>
    </row>
    <row r="3" spans="1:10">
      <c r="A3" s="144" t="s">
        <v>231</v>
      </c>
      <c r="B3" s="144"/>
      <c r="C3" s="144"/>
      <c r="D3" s="144"/>
      <c r="E3" s="144"/>
      <c r="F3" s="144"/>
      <c r="G3" s="144"/>
      <c r="H3" s="144"/>
      <c r="I3" s="144"/>
      <c r="J3" s="144"/>
    </row>
    <row r="4" spans="1:10">
      <c r="B4" s="4"/>
      <c r="C4" s="4"/>
      <c r="D4" s="4"/>
      <c r="E4" s="4"/>
      <c r="F4" s="4"/>
      <c r="G4" s="4"/>
      <c r="H4" s="4"/>
      <c r="I4" s="4"/>
    </row>
    <row r="5" spans="1:10">
      <c r="A5" s="144" t="s">
        <v>232</v>
      </c>
      <c r="B5" s="144"/>
      <c r="C5" s="144"/>
      <c r="D5" s="144"/>
      <c r="E5" s="144"/>
      <c r="F5" s="144"/>
      <c r="G5" s="144"/>
      <c r="H5" s="144"/>
      <c r="I5" s="144"/>
      <c r="J5" s="144"/>
    </row>
    <row r="6" spans="1:10">
      <c r="A6" s="144" t="s">
        <v>233</v>
      </c>
      <c r="B6" s="144"/>
      <c r="C6" s="144"/>
      <c r="D6" s="144"/>
      <c r="E6" s="144"/>
      <c r="F6" s="144"/>
      <c r="G6" s="144"/>
      <c r="H6" s="144"/>
      <c r="I6" s="144"/>
      <c r="J6" s="144"/>
    </row>
    <row r="7" spans="1:10">
      <c r="A7" s="6"/>
      <c r="B7" s="6"/>
      <c r="C7" s="6"/>
      <c r="D7" s="6"/>
      <c r="E7" s="6"/>
      <c r="F7" s="48"/>
      <c r="G7" s="6"/>
      <c r="H7" s="6"/>
      <c r="I7" s="48"/>
      <c r="J7" s="6"/>
    </row>
    <row r="8" spans="1:10">
      <c r="A8" s="184" t="s">
        <v>54</v>
      </c>
      <c r="B8" s="196" t="s">
        <v>52</v>
      </c>
      <c r="C8" s="197"/>
      <c r="D8" s="184"/>
      <c r="E8" s="148" t="s">
        <v>234</v>
      </c>
      <c r="F8" s="149"/>
      <c r="G8" s="149"/>
      <c r="H8" s="149"/>
      <c r="I8" s="213"/>
      <c r="J8" s="213"/>
    </row>
    <row r="9" spans="1:10">
      <c r="A9" s="184"/>
      <c r="B9" s="153"/>
      <c r="C9" s="218"/>
      <c r="D9" s="154"/>
      <c r="E9" s="214" t="s">
        <v>229</v>
      </c>
      <c r="F9" s="214"/>
      <c r="G9" s="214"/>
      <c r="H9" s="214" t="s">
        <v>230</v>
      </c>
      <c r="I9" s="214"/>
      <c r="J9" s="148"/>
    </row>
    <row r="10" spans="1:10">
      <c r="A10" s="184"/>
      <c r="B10" s="50" t="s">
        <v>235</v>
      </c>
      <c r="C10" s="215" t="s">
        <v>236</v>
      </c>
      <c r="D10" s="216"/>
      <c r="E10" s="50" t="s">
        <v>235</v>
      </c>
      <c r="F10" s="215" t="s">
        <v>236</v>
      </c>
      <c r="G10" s="216"/>
      <c r="H10" s="50" t="s">
        <v>235</v>
      </c>
      <c r="I10" s="217" t="s">
        <v>236</v>
      </c>
      <c r="J10" s="206"/>
    </row>
    <row r="11" spans="1:10">
      <c r="A11" s="184"/>
      <c r="B11" s="52" t="s">
        <v>237</v>
      </c>
      <c r="C11" s="155" t="s">
        <v>238</v>
      </c>
      <c r="D11" s="156"/>
      <c r="E11" s="52" t="s">
        <v>237</v>
      </c>
      <c r="F11" s="155" t="s">
        <v>238</v>
      </c>
      <c r="G11" s="156"/>
      <c r="H11" s="52" t="s">
        <v>237</v>
      </c>
      <c r="I11" s="155" t="s">
        <v>238</v>
      </c>
      <c r="J11" s="165"/>
    </row>
    <row r="12" spans="1:10">
      <c r="A12" s="154"/>
      <c r="B12" s="53" t="s">
        <v>95</v>
      </c>
      <c r="C12" s="54" t="s">
        <v>59</v>
      </c>
      <c r="D12" s="55" t="s">
        <v>113</v>
      </c>
      <c r="E12" s="53" t="s">
        <v>95</v>
      </c>
      <c r="F12" s="54" t="s">
        <v>59</v>
      </c>
      <c r="G12" s="55" t="s">
        <v>113</v>
      </c>
      <c r="H12" s="53" t="s">
        <v>95</v>
      </c>
      <c r="I12" s="54" t="s">
        <v>59</v>
      </c>
      <c r="J12" s="10" t="s">
        <v>113</v>
      </c>
    </row>
    <row r="13" spans="1:10">
      <c r="H13" s="23"/>
      <c r="I13" s="23"/>
    </row>
    <row r="14" spans="1:10">
      <c r="A14" s="2" t="s">
        <v>52</v>
      </c>
      <c r="B14" s="56">
        <f>SUM(B16:B27)</f>
        <v>68668.280889413305</v>
      </c>
      <c r="C14" s="56">
        <f>SUM(C16:C27)</f>
        <v>13150.869226118701</v>
      </c>
      <c r="D14" s="57" t="s">
        <v>119</v>
      </c>
      <c r="E14" s="56">
        <v>37845.375205511496</v>
      </c>
      <c r="F14" s="56">
        <f>SUM(F16:F27)</f>
        <v>5647.0347493742602</v>
      </c>
      <c r="G14" s="57" t="s">
        <v>119</v>
      </c>
      <c r="H14" s="56">
        <v>30822.905683901699</v>
      </c>
      <c r="I14" s="56">
        <f>SUM(I16:I27)</f>
        <v>7503.8344767444196</v>
      </c>
      <c r="J14" s="57" t="s">
        <v>119</v>
      </c>
    </row>
    <row r="15" spans="1:10">
      <c r="B15" s="22"/>
      <c r="C15" s="22"/>
      <c r="D15" s="4"/>
      <c r="E15" s="22"/>
      <c r="F15" s="22"/>
      <c r="G15" s="2"/>
      <c r="H15" s="22"/>
      <c r="I15" s="22"/>
      <c r="J15" s="2"/>
    </row>
    <row r="16" spans="1:10">
      <c r="A16" t="s">
        <v>70</v>
      </c>
      <c r="B16" s="22">
        <f>+E16+H16</f>
        <v>2696.6990201978801</v>
      </c>
      <c r="C16" s="22">
        <f>+F16+I16</f>
        <v>508.932968516946</v>
      </c>
      <c r="D16" s="57" t="s">
        <v>119</v>
      </c>
      <c r="E16" s="14">
        <v>1562.85494245677</v>
      </c>
      <c r="F16" s="14">
        <v>233.133057714779</v>
      </c>
      <c r="G16" s="57" t="s">
        <v>119</v>
      </c>
      <c r="H16" s="13">
        <v>1133.8440777411099</v>
      </c>
      <c r="I16" s="22">
        <v>275.79991080216701</v>
      </c>
      <c r="J16" s="57" t="s">
        <v>119</v>
      </c>
    </row>
    <row r="17" spans="1:10">
      <c r="A17" t="s">
        <v>71</v>
      </c>
      <c r="B17" s="22">
        <f t="shared" ref="B17:C27" si="0">+E17+H17</f>
        <v>1872.96500290209</v>
      </c>
      <c r="C17" s="22">
        <f t="shared" si="0"/>
        <v>351.045617171647</v>
      </c>
      <c r="D17" s="57" t="s">
        <v>119</v>
      </c>
      <c r="E17" s="14">
        <v>1116.3249588976901</v>
      </c>
      <c r="F17" s="14">
        <v>166.998038900122</v>
      </c>
      <c r="G17" s="57" t="s">
        <v>119</v>
      </c>
      <c r="H17" s="13">
        <v>756.64004400440001</v>
      </c>
      <c r="I17" s="22">
        <v>184.047578271525</v>
      </c>
      <c r="J17" s="57" t="s">
        <v>119</v>
      </c>
    </row>
    <row r="18" spans="1:10">
      <c r="A18" t="s">
        <v>72</v>
      </c>
      <c r="B18" s="22">
        <f t="shared" si="0"/>
        <v>1436.87202053539</v>
      </c>
      <c r="C18" s="22">
        <f t="shared" si="0"/>
        <v>285.72861302872599</v>
      </c>
      <c r="D18" s="57" t="s">
        <v>119</v>
      </c>
      <c r="E18" s="14">
        <v>678</v>
      </c>
      <c r="F18" s="14">
        <v>101.138121546961</v>
      </c>
      <c r="G18" s="57" t="s">
        <v>119</v>
      </c>
      <c r="H18" s="13">
        <v>758.87202053538704</v>
      </c>
      <c r="I18" s="22">
        <v>184.59049148176501</v>
      </c>
      <c r="J18" s="57" t="s">
        <v>119</v>
      </c>
    </row>
    <row r="19" spans="1:10">
      <c r="A19" t="s">
        <v>73</v>
      </c>
      <c r="B19" s="22">
        <f t="shared" si="0"/>
        <v>2062.68300803594</v>
      </c>
      <c r="C19" s="22">
        <f t="shared" si="0"/>
        <v>398.36967301296397</v>
      </c>
      <c r="D19" s="57" t="s">
        <v>119</v>
      </c>
      <c r="E19" s="14">
        <v>1116.3249588976901</v>
      </c>
      <c r="F19" s="14">
        <v>166.88640919497499</v>
      </c>
      <c r="G19" s="57" t="s">
        <v>119</v>
      </c>
      <c r="H19" s="13">
        <v>946.358049138247</v>
      </c>
      <c r="I19" s="22">
        <v>231.48326381798901</v>
      </c>
      <c r="J19" s="57" t="s">
        <v>119</v>
      </c>
    </row>
    <row r="20" spans="1:10">
      <c r="A20" t="s">
        <v>74</v>
      </c>
      <c r="B20" s="22">
        <f t="shared" si="0"/>
        <v>1978.0599671181501</v>
      </c>
      <c r="C20" s="22">
        <f t="shared" si="0"/>
        <v>397.13780904177997</v>
      </c>
      <c r="D20" s="57" t="s">
        <v>119</v>
      </c>
      <c r="E20" s="14">
        <v>893.05996711815499</v>
      </c>
      <c r="F20" s="14">
        <v>133.218890122598</v>
      </c>
      <c r="G20" s="57" t="s">
        <v>119</v>
      </c>
      <c r="H20" s="13">
        <v>1085</v>
      </c>
      <c r="I20" s="22">
        <v>263.918918919183</v>
      </c>
      <c r="J20" s="57" t="s">
        <v>119</v>
      </c>
    </row>
    <row r="21" spans="1:10">
      <c r="A21" t="s">
        <v>118</v>
      </c>
      <c r="B21" s="22">
        <f t="shared" si="0"/>
        <v>3965</v>
      </c>
      <c r="C21" s="22">
        <f t="shared" si="0"/>
        <v>751.85680155368595</v>
      </c>
      <c r="D21" s="57" t="s">
        <v>119</v>
      </c>
      <c r="E21" s="14">
        <v>2260</v>
      </c>
      <c r="F21" s="14">
        <v>337.127071823542</v>
      </c>
      <c r="G21" s="57" t="s">
        <v>119</v>
      </c>
      <c r="H21" s="13">
        <v>1705</v>
      </c>
      <c r="I21" s="22">
        <v>414.72972973014402</v>
      </c>
      <c r="J21" s="57" t="s">
        <v>119</v>
      </c>
    </row>
    <row r="22" spans="1:10">
      <c r="A22" t="s">
        <v>120</v>
      </c>
      <c r="B22" s="22">
        <f t="shared" si="0"/>
        <v>11993.430486305901</v>
      </c>
      <c r="C22" s="22">
        <f t="shared" si="0"/>
        <v>2306.0411342244302</v>
      </c>
      <c r="D22" s="57" t="s">
        <v>119</v>
      </c>
      <c r="E22" s="14">
        <v>6511.69612620319</v>
      </c>
      <c r="F22" s="14">
        <v>971.35798567769098</v>
      </c>
      <c r="G22" s="57" t="s">
        <v>119</v>
      </c>
      <c r="H22" s="13">
        <v>5481.7343601026796</v>
      </c>
      <c r="I22" s="22">
        <v>1334.6831485467401</v>
      </c>
      <c r="J22" s="57" t="s">
        <v>119</v>
      </c>
    </row>
    <row r="23" spans="1:10">
      <c r="A23" t="s">
        <v>121</v>
      </c>
      <c r="B23" s="22">
        <f t="shared" si="0"/>
        <v>5715</v>
      </c>
      <c r="C23" s="22">
        <f t="shared" si="0"/>
        <v>1072.8658167664</v>
      </c>
      <c r="D23" s="57" t="s">
        <v>119</v>
      </c>
      <c r="E23" s="14">
        <v>3390</v>
      </c>
      <c r="F23" s="14">
        <v>506.10681399631699</v>
      </c>
      <c r="G23" s="57" t="s">
        <v>119</v>
      </c>
      <c r="H23" s="13">
        <v>2325</v>
      </c>
      <c r="I23" s="22">
        <v>566.75900277008304</v>
      </c>
      <c r="J23" s="57" t="s">
        <v>119</v>
      </c>
    </row>
    <row r="24" spans="1:10">
      <c r="A24" t="s">
        <v>122</v>
      </c>
      <c r="B24" s="22">
        <f t="shared" si="0"/>
        <v>15700.1171509825</v>
      </c>
      <c r="C24" s="22">
        <f t="shared" si="0"/>
        <v>3001.1194444172902</v>
      </c>
      <c r="D24" s="57" t="s">
        <v>119</v>
      </c>
      <c r="E24" s="14">
        <v>8707.3346794020108</v>
      </c>
      <c r="F24" s="14">
        <v>1298.88417869663</v>
      </c>
      <c r="G24" s="57" t="s">
        <v>119</v>
      </c>
      <c r="H24" s="13">
        <v>6992.78247158049</v>
      </c>
      <c r="I24" s="22">
        <v>1702.23526572066</v>
      </c>
      <c r="J24" s="57" t="s">
        <v>119</v>
      </c>
    </row>
    <row r="25" spans="1:10">
      <c r="A25" t="s">
        <v>123</v>
      </c>
      <c r="B25" s="22">
        <f t="shared" si="0"/>
        <v>5770.6020741324601</v>
      </c>
      <c r="C25" s="22">
        <f t="shared" si="0"/>
        <v>1109.9568796696799</v>
      </c>
      <c r="D25" s="57" t="s">
        <v>119</v>
      </c>
      <c r="E25" s="14">
        <v>3125.70988491354</v>
      </c>
      <c r="F25" s="14">
        <v>466.60472553470498</v>
      </c>
      <c r="G25" s="57" t="s">
        <v>119</v>
      </c>
      <c r="H25" s="13">
        <v>2644.8921892189201</v>
      </c>
      <c r="I25" s="22">
        <v>643.35215413497497</v>
      </c>
      <c r="J25" s="57" t="s">
        <v>119</v>
      </c>
    </row>
    <row r="26" spans="1:10">
      <c r="A26" t="s">
        <v>68</v>
      </c>
      <c r="B26" s="22">
        <f t="shared" si="0"/>
        <v>3899.86904776136</v>
      </c>
      <c r="C26" s="22">
        <f t="shared" si="0"/>
        <v>759.589991849836</v>
      </c>
      <c r="D26" s="57" t="s">
        <v>119</v>
      </c>
      <c r="E26" s="14">
        <v>2009.3849260158499</v>
      </c>
      <c r="F26" s="14">
        <v>299.74250277614499</v>
      </c>
      <c r="G26" s="57" t="s">
        <v>119</v>
      </c>
      <c r="H26" s="13">
        <v>1890.48412174551</v>
      </c>
      <c r="I26" s="22">
        <v>459.84748907369197</v>
      </c>
      <c r="J26" s="57" t="s">
        <v>119</v>
      </c>
    </row>
    <row r="27" spans="1:10">
      <c r="A27" s="32" t="s">
        <v>69</v>
      </c>
      <c r="B27" s="22">
        <f t="shared" si="0"/>
        <v>11576.983111441599</v>
      </c>
      <c r="C27" s="22">
        <f t="shared" si="0"/>
        <v>2208.2244768652999</v>
      </c>
      <c r="D27" s="58" t="s">
        <v>119</v>
      </c>
      <c r="E27" s="14">
        <v>6474.6847616066198</v>
      </c>
      <c r="F27" s="14">
        <v>965.83695338979896</v>
      </c>
      <c r="G27" s="57" t="s">
        <v>119</v>
      </c>
      <c r="H27" s="13">
        <v>5102.2983498349804</v>
      </c>
      <c r="I27" s="22">
        <v>1242.3875234755001</v>
      </c>
      <c r="J27" s="57" t="s">
        <v>119</v>
      </c>
    </row>
    <row r="28" spans="1:10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>
      <c r="A29" s="59"/>
      <c r="B29" s="32"/>
      <c r="C29" s="32"/>
    </row>
  </sheetData>
  <mergeCells count="14">
    <mergeCell ref="C10:D10"/>
    <mergeCell ref="F10:G10"/>
    <mergeCell ref="I10:J10"/>
    <mergeCell ref="C11:D11"/>
    <mergeCell ref="F11:G11"/>
    <mergeCell ref="I11:J11"/>
    <mergeCell ref="A3:J3"/>
    <mergeCell ref="A5:J5"/>
    <mergeCell ref="A6:J6"/>
    <mergeCell ref="E8:J8"/>
    <mergeCell ref="E9:G9"/>
    <mergeCell ref="H9:J9"/>
    <mergeCell ref="A8:A12"/>
    <mergeCell ref="B8:D9"/>
  </mergeCells>
  <hyperlinks>
    <hyperlink ref="A2" location="INDICE!A1" display="REGRESAR"/>
  </hyperlinks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2:D36"/>
  <sheetViews>
    <sheetView workbookViewId="0">
      <selection activeCell="A2" sqref="A2"/>
    </sheetView>
  </sheetViews>
  <sheetFormatPr baseColWidth="10" defaultColWidth="9" defaultRowHeight="12.75"/>
  <cols>
    <col min="1" max="1" width="29.42578125" customWidth="1"/>
    <col min="2" max="3" width="18.7109375" customWidth="1"/>
    <col min="4" max="4" width="18.85546875" customWidth="1"/>
  </cols>
  <sheetData>
    <row r="2" spans="1:4">
      <c r="A2" s="1" t="s">
        <v>48</v>
      </c>
    </row>
    <row r="3" spans="1:4">
      <c r="A3" s="144" t="s">
        <v>239</v>
      </c>
      <c r="B3" s="144"/>
      <c r="C3" s="144"/>
      <c r="D3" s="144"/>
    </row>
    <row r="4" spans="1:4">
      <c r="A4" s="36"/>
      <c r="B4" s="37"/>
      <c r="C4" s="37"/>
      <c r="D4" s="37"/>
    </row>
    <row r="5" spans="1:4">
      <c r="A5" s="144" t="s">
        <v>240</v>
      </c>
      <c r="B5" s="144"/>
      <c r="C5" s="144"/>
      <c r="D5" s="144"/>
    </row>
    <row r="6" spans="1:4">
      <c r="A6" s="144" t="s">
        <v>241</v>
      </c>
      <c r="B6" s="144"/>
      <c r="C6" s="144"/>
      <c r="D6" s="144"/>
    </row>
    <row r="7" spans="1:4">
      <c r="A7" s="38"/>
      <c r="B7" s="38"/>
      <c r="C7" s="38"/>
      <c r="D7" s="39"/>
    </row>
    <row r="8" spans="1:4" ht="12.75" customHeight="1">
      <c r="A8" s="7" t="s">
        <v>61</v>
      </c>
      <c r="B8" s="160" t="s">
        <v>242</v>
      </c>
      <c r="C8" s="191"/>
      <c r="D8" s="32"/>
    </row>
    <row r="9" spans="1:4">
      <c r="A9" s="7"/>
      <c r="B9" s="41" t="s">
        <v>58</v>
      </c>
      <c r="C9" s="41" t="s">
        <v>59</v>
      </c>
    </row>
    <row r="10" spans="1:4">
      <c r="A10" s="9"/>
      <c r="B10" s="8" t="s">
        <v>66</v>
      </c>
      <c r="C10" s="8" t="s">
        <v>95</v>
      </c>
    </row>
    <row r="11" spans="1:4">
      <c r="C11" s="42"/>
    </row>
    <row r="12" spans="1:4">
      <c r="A12" s="21" t="s">
        <v>243</v>
      </c>
      <c r="B12" s="43">
        <f>SUM(B14:B35)</f>
        <v>476893.44339214702</v>
      </c>
      <c r="C12" s="43">
        <f>SUM(C14:C35)</f>
        <v>4687600</v>
      </c>
    </row>
    <row r="14" spans="1:4">
      <c r="A14" t="s">
        <v>80</v>
      </c>
      <c r="B14" s="22">
        <v>24398.212835512499</v>
      </c>
      <c r="C14" s="22">
        <v>239821</v>
      </c>
    </row>
    <row r="15" spans="1:4">
      <c r="A15" t="s">
        <v>244</v>
      </c>
      <c r="B15" s="22">
        <v>6595.4863757814001</v>
      </c>
      <c r="C15" s="22">
        <v>64830</v>
      </c>
    </row>
    <row r="16" spans="1:4">
      <c r="A16" t="s">
        <v>79</v>
      </c>
      <c r="B16" s="22">
        <v>11080.478152371301</v>
      </c>
      <c r="C16" s="22">
        <v>108915</v>
      </c>
    </row>
    <row r="17" spans="1:3">
      <c r="A17" t="s">
        <v>81</v>
      </c>
      <c r="B17" s="22">
        <v>40214.459779995799</v>
      </c>
      <c r="C17" s="22">
        <v>395286</v>
      </c>
    </row>
    <row r="18" spans="1:3">
      <c r="A18" t="s">
        <v>75</v>
      </c>
      <c r="B18" s="22">
        <v>23113.908963726801</v>
      </c>
      <c r="C18" s="22">
        <v>227197</v>
      </c>
    </row>
    <row r="19" spans="1:3">
      <c r="A19" t="s">
        <v>78</v>
      </c>
      <c r="B19" s="22">
        <v>58606.537659978298</v>
      </c>
      <c r="C19" s="22">
        <v>576070</v>
      </c>
    </row>
    <row r="20" spans="1:3">
      <c r="A20" t="s">
        <v>84</v>
      </c>
      <c r="B20" s="22">
        <v>17101.669902342299</v>
      </c>
      <c r="C20" s="22">
        <v>168100</v>
      </c>
    </row>
    <row r="21" spans="1:3">
      <c r="A21" t="s">
        <v>245</v>
      </c>
      <c r="B21" s="22">
        <v>0</v>
      </c>
      <c r="C21" s="44">
        <v>0</v>
      </c>
    </row>
    <row r="22" spans="1:3">
      <c r="A22" t="s">
        <v>83</v>
      </c>
      <c r="B22" s="22">
        <v>21192.031235439201</v>
      </c>
      <c r="C22" s="22">
        <v>208306</v>
      </c>
    </row>
    <row r="23" spans="1:3">
      <c r="A23" t="s">
        <v>76</v>
      </c>
      <c r="B23" s="22">
        <v>24955.619435125402</v>
      </c>
      <c r="C23" s="22">
        <v>245300</v>
      </c>
    </row>
    <row r="24" spans="1:3">
      <c r="A24" t="s">
        <v>246</v>
      </c>
      <c r="B24" s="22">
        <v>5514.0422885601101</v>
      </c>
      <c r="C24" s="22">
        <v>54200</v>
      </c>
    </row>
    <row r="25" spans="1:3">
      <c r="A25" t="s">
        <v>82</v>
      </c>
      <c r="B25" s="22">
        <v>47159.914891434899</v>
      </c>
      <c r="C25" s="22">
        <v>463556</v>
      </c>
    </row>
    <row r="26" spans="1:3">
      <c r="A26" t="s">
        <v>247</v>
      </c>
      <c r="B26" s="22">
        <v>69179.866350938697</v>
      </c>
      <c r="C26" s="22">
        <v>680000</v>
      </c>
    </row>
    <row r="27" spans="1:3">
      <c r="A27" t="s">
        <v>248</v>
      </c>
      <c r="B27" s="22">
        <v>5811.1087734788498</v>
      </c>
      <c r="C27" s="22">
        <v>57120</v>
      </c>
    </row>
    <row r="28" spans="1:3">
      <c r="A28" t="s">
        <v>249</v>
      </c>
      <c r="B28" s="22">
        <v>3560.72841512184</v>
      </c>
      <c r="C28" s="22">
        <v>35000</v>
      </c>
    </row>
    <row r="29" spans="1:3">
      <c r="A29" t="s">
        <v>146</v>
      </c>
      <c r="B29" s="22">
        <v>28994.502808849302</v>
      </c>
      <c r="C29" s="22">
        <v>285000</v>
      </c>
    </row>
    <row r="30" spans="1:3">
      <c r="A30" t="s">
        <v>147</v>
      </c>
      <c r="B30" s="22">
        <v>0</v>
      </c>
      <c r="C30" s="44">
        <v>0</v>
      </c>
    </row>
    <row r="31" spans="1:3">
      <c r="A31" t="s">
        <v>148</v>
      </c>
      <c r="B31" s="22">
        <v>823.342144673745</v>
      </c>
      <c r="C31" s="22">
        <v>8093</v>
      </c>
    </row>
    <row r="32" spans="1:3">
      <c r="A32" t="s">
        <v>250</v>
      </c>
      <c r="B32" s="22">
        <v>15400.862541085</v>
      </c>
      <c r="C32" s="22">
        <v>151382</v>
      </c>
    </row>
    <row r="33" spans="1:3">
      <c r="A33" t="s">
        <v>251</v>
      </c>
      <c r="B33" s="22">
        <v>37763.457809221101</v>
      </c>
      <c r="C33" s="22">
        <v>371194</v>
      </c>
    </row>
    <row r="34" spans="1:3">
      <c r="A34" t="s">
        <v>252</v>
      </c>
      <c r="B34" s="22">
        <v>22451.410008318999</v>
      </c>
      <c r="C34" s="22">
        <v>220685</v>
      </c>
    </row>
    <row r="35" spans="1:3">
      <c r="A35" s="6" t="s">
        <v>149</v>
      </c>
      <c r="B35" s="45">
        <v>12975.803020191899</v>
      </c>
      <c r="C35" s="45">
        <v>127545</v>
      </c>
    </row>
    <row r="36" spans="1:3">
      <c r="A36" s="46" t="s">
        <v>253</v>
      </c>
      <c r="B36" s="47"/>
      <c r="C36" s="47"/>
    </row>
  </sheetData>
  <mergeCells count="4">
    <mergeCell ref="A3:D3"/>
    <mergeCell ref="A5:D5"/>
    <mergeCell ref="A6:D6"/>
    <mergeCell ref="B8:C8"/>
  </mergeCells>
  <hyperlinks>
    <hyperlink ref="A2" location="INDICE!A1" display="REGRESAR"/>
  </hyperlinks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2:I26"/>
  <sheetViews>
    <sheetView workbookViewId="0">
      <selection activeCell="A2" sqref="A2"/>
    </sheetView>
  </sheetViews>
  <sheetFormatPr baseColWidth="10" defaultColWidth="9" defaultRowHeight="12.75"/>
  <cols>
    <col min="1" max="1" width="20.85546875" customWidth="1"/>
    <col min="2" max="2" width="11.5703125" customWidth="1"/>
    <col min="3" max="9" width="11.7109375" customWidth="1"/>
  </cols>
  <sheetData>
    <row r="2" spans="1:9">
      <c r="A2" s="1" t="s">
        <v>48</v>
      </c>
      <c r="F2" s="2"/>
      <c r="G2" s="2"/>
      <c r="H2" s="2"/>
      <c r="I2" s="2"/>
    </row>
    <row r="3" spans="1:9">
      <c r="A3" s="144" t="s">
        <v>254</v>
      </c>
      <c r="B3" s="144"/>
      <c r="C3" s="144"/>
      <c r="D3" s="144"/>
      <c r="E3" s="144"/>
      <c r="F3" s="144"/>
      <c r="G3" s="144"/>
      <c r="H3" s="144"/>
      <c r="I3" s="144"/>
    </row>
    <row r="4" spans="1:9">
      <c r="C4" s="4"/>
      <c r="D4" s="4"/>
      <c r="E4" s="4"/>
      <c r="F4" s="4"/>
      <c r="G4" s="4"/>
      <c r="H4" s="4"/>
      <c r="I4" s="4"/>
    </row>
    <row r="5" spans="1:9">
      <c r="A5" s="144" t="s">
        <v>255</v>
      </c>
      <c r="B5" s="144"/>
      <c r="C5" s="144"/>
      <c r="D5" s="144"/>
      <c r="E5" s="144"/>
      <c r="F5" s="144"/>
      <c r="G5" s="144"/>
      <c r="H5" s="144"/>
      <c r="I5" s="144"/>
    </row>
    <row r="6" spans="1:9">
      <c r="A6" s="144" t="s">
        <v>256</v>
      </c>
      <c r="B6" s="144"/>
      <c r="C6" s="144"/>
      <c r="D6" s="144"/>
      <c r="E6" s="144"/>
      <c r="F6" s="144"/>
      <c r="G6" s="144"/>
      <c r="H6" s="144"/>
      <c r="I6" s="144"/>
    </row>
    <row r="7" spans="1:9">
      <c r="A7" s="6"/>
    </row>
    <row r="8" spans="1:9">
      <c r="A8" s="197" t="s">
        <v>61</v>
      </c>
      <c r="B8" s="190" t="s">
        <v>257</v>
      </c>
      <c r="C8" s="191"/>
      <c r="D8" s="191"/>
      <c r="E8" s="192"/>
      <c r="F8" s="190" t="s">
        <v>258</v>
      </c>
      <c r="G8" s="191"/>
      <c r="H8" s="191"/>
      <c r="I8" s="191"/>
    </row>
    <row r="9" spans="1:9">
      <c r="A9" s="154"/>
      <c r="B9" s="24" t="s">
        <v>52</v>
      </c>
      <c r="C9" s="25" t="s">
        <v>259</v>
      </c>
      <c r="D9" s="25" t="s">
        <v>260</v>
      </c>
      <c r="E9" s="25" t="s">
        <v>261</v>
      </c>
      <c r="F9" s="26" t="s">
        <v>52</v>
      </c>
      <c r="G9" s="27" t="s">
        <v>259</v>
      </c>
      <c r="H9" s="27" t="s">
        <v>260</v>
      </c>
      <c r="I9" s="25" t="s">
        <v>261</v>
      </c>
    </row>
    <row r="10" spans="1:9">
      <c r="B10" s="14"/>
    </row>
    <row r="11" spans="1:9">
      <c r="A11" s="2" t="s">
        <v>52</v>
      </c>
      <c r="B11" s="28">
        <f>SUM(B13:B24)</f>
        <v>98461</v>
      </c>
      <c r="C11" s="28">
        <f t="shared" ref="C11:I11" si="0">SUM(C13:C24)</f>
        <v>63848</v>
      </c>
      <c r="D11" s="28">
        <f t="shared" si="0"/>
        <v>31675</v>
      </c>
      <c r="E11" s="28">
        <f t="shared" si="0"/>
        <v>2938</v>
      </c>
      <c r="F11" s="28">
        <f t="shared" si="0"/>
        <v>44841516</v>
      </c>
      <c r="G11" s="28">
        <f t="shared" si="0"/>
        <v>26744172</v>
      </c>
      <c r="H11" s="28">
        <f t="shared" si="0"/>
        <v>17044861</v>
      </c>
      <c r="I11" s="28">
        <f t="shared" si="0"/>
        <v>1052483</v>
      </c>
    </row>
    <row r="12" spans="1:9">
      <c r="B12" s="13"/>
      <c r="C12" s="14"/>
      <c r="D12" s="14"/>
      <c r="E12" s="14"/>
      <c r="F12" s="14"/>
      <c r="G12" s="14"/>
      <c r="H12" s="14"/>
      <c r="I12" s="14"/>
    </row>
    <row r="13" spans="1:9">
      <c r="A13" t="s">
        <v>82</v>
      </c>
      <c r="B13" s="13">
        <f t="shared" ref="B13:B24" si="1">SUM(C13:E13)</f>
        <v>7427</v>
      </c>
      <c r="C13" s="14">
        <v>4902</v>
      </c>
      <c r="D13" s="14">
        <v>2154</v>
      </c>
      <c r="E13" s="14">
        <v>371</v>
      </c>
      <c r="F13" s="14">
        <f t="shared" ref="F13:F24" si="2">SUM(G13:I13)</f>
        <v>3352744</v>
      </c>
      <c r="G13" s="14">
        <v>2011646</v>
      </c>
      <c r="H13" s="14">
        <v>1206988</v>
      </c>
      <c r="I13" s="14">
        <v>134110</v>
      </c>
    </row>
    <row r="14" spans="1:9">
      <c r="A14" t="s">
        <v>83</v>
      </c>
      <c r="B14" s="13">
        <f t="shared" si="1"/>
        <v>7967</v>
      </c>
      <c r="C14" s="14">
        <v>5736</v>
      </c>
      <c r="D14" s="14">
        <v>1912</v>
      </c>
      <c r="E14" s="14">
        <v>319</v>
      </c>
      <c r="F14" s="14">
        <f t="shared" si="2"/>
        <v>3425491</v>
      </c>
      <c r="G14" s="14">
        <v>2432098</v>
      </c>
      <c r="H14" s="14">
        <v>856373</v>
      </c>
      <c r="I14" s="14">
        <v>137020</v>
      </c>
    </row>
    <row r="15" spans="1:9">
      <c r="A15" t="s">
        <v>77</v>
      </c>
      <c r="B15" s="13">
        <f t="shared" si="1"/>
        <v>7671</v>
      </c>
      <c r="C15" s="14">
        <v>5259</v>
      </c>
      <c r="D15" s="14">
        <v>2023</v>
      </c>
      <c r="E15" s="14">
        <v>389</v>
      </c>
      <c r="F15" s="14">
        <f t="shared" si="2"/>
        <v>3220008</v>
      </c>
      <c r="G15" s="14">
        <v>2058124</v>
      </c>
      <c r="H15" s="14">
        <v>1028737</v>
      </c>
      <c r="I15" s="14">
        <v>133147</v>
      </c>
    </row>
    <row r="16" spans="1:9">
      <c r="A16" t="s">
        <v>76</v>
      </c>
      <c r="B16" s="13">
        <f t="shared" si="1"/>
        <v>43719</v>
      </c>
      <c r="C16" s="14">
        <v>31040</v>
      </c>
      <c r="D16" s="14">
        <v>11367</v>
      </c>
      <c r="E16" s="14">
        <v>1312</v>
      </c>
      <c r="F16" s="14">
        <f t="shared" si="2"/>
        <v>19697336</v>
      </c>
      <c r="G16" s="14">
        <v>12606295</v>
      </c>
      <c r="H16" s="14">
        <v>6697094</v>
      </c>
      <c r="I16" s="14">
        <v>393947</v>
      </c>
    </row>
    <row r="17" spans="1:9">
      <c r="A17" t="s">
        <v>81</v>
      </c>
      <c r="B17" s="13">
        <f t="shared" si="1"/>
        <v>1910</v>
      </c>
      <c r="C17" s="14">
        <v>745</v>
      </c>
      <c r="D17" s="14">
        <v>1127</v>
      </c>
      <c r="E17" s="14">
        <v>38</v>
      </c>
      <c r="F17" s="14">
        <f t="shared" si="2"/>
        <v>823154</v>
      </c>
      <c r="G17" s="14">
        <v>321030</v>
      </c>
      <c r="H17" s="14">
        <v>485661</v>
      </c>
      <c r="I17" s="14">
        <v>16463</v>
      </c>
    </row>
    <row r="18" spans="1:9">
      <c r="A18" t="s">
        <v>75</v>
      </c>
      <c r="B18" s="13">
        <f t="shared" si="1"/>
        <v>8977</v>
      </c>
      <c r="C18" s="14">
        <v>6104</v>
      </c>
      <c r="D18" s="14">
        <v>2693</v>
      </c>
      <c r="E18" s="14">
        <v>180</v>
      </c>
      <c r="F18" s="14">
        <f t="shared" si="2"/>
        <v>3956407</v>
      </c>
      <c r="G18" s="14">
        <v>2611229</v>
      </c>
      <c r="H18" s="14">
        <v>1266050</v>
      </c>
      <c r="I18" s="14">
        <v>79128</v>
      </c>
    </row>
    <row r="19" spans="1:9">
      <c r="A19" t="s">
        <v>78</v>
      </c>
      <c r="B19" s="13">
        <f t="shared" si="1"/>
        <v>56</v>
      </c>
      <c r="C19" s="14">
        <v>14</v>
      </c>
      <c r="D19" s="29">
        <v>41</v>
      </c>
      <c r="E19" s="30">
        <v>1</v>
      </c>
      <c r="F19" s="14">
        <f t="shared" si="2"/>
        <v>22318</v>
      </c>
      <c r="G19" s="14">
        <v>4687</v>
      </c>
      <c r="H19" s="29">
        <v>17408</v>
      </c>
      <c r="I19" s="30">
        <v>223</v>
      </c>
    </row>
    <row r="20" spans="1:9">
      <c r="A20" t="s">
        <v>148</v>
      </c>
      <c r="B20" s="13">
        <f t="shared" si="1"/>
        <v>9831</v>
      </c>
      <c r="C20" s="14">
        <v>5210</v>
      </c>
      <c r="D20" s="14">
        <v>4424</v>
      </c>
      <c r="E20" s="14">
        <v>197</v>
      </c>
      <c r="F20" s="14">
        <f t="shared" si="2"/>
        <v>4888574</v>
      </c>
      <c r="G20" s="14">
        <v>2444288</v>
      </c>
      <c r="H20" s="14">
        <v>2346515</v>
      </c>
      <c r="I20" s="14">
        <v>97771</v>
      </c>
    </row>
    <row r="21" spans="1:9">
      <c r="A21" t="s">
        <v>146</v>
      </c>
      <c r="B21" s="13">
        <f t="shared" si="1"/>
        <v>4647</v>
      </c>
      <c r="C21" s="14">
        <v>1859</v>
      </c>
      <c r="D21" s="14">
        <v>2742</v>
      </c>
      <c r="E21" s="14">
        <v>46</v>
      </c>
      <c r="F21" s="14">
        <f t="shared" si="2"/>
        <v>2293979</v>
      </c>
      <c r="G21" s="14">
        <v>848772</v>
      </c>
      <c r="H21" s="14">
        <v>1422267</v>
      </c>
      <c r="I21" s="14">
        <v>22940</v>
      </c>
    </row>
    <row r="22" spans="1:9">
      <c r="A22" t="s">
        <v>147</v>
      </c>
      <c r="B22" s="13">
        <f t="shared" si="1"/>
        <v>4644</v>
      </c>
      <c r="C22" s="31">
        <v>1927</v>
      </c>
      <c r="D22" s="29">
        <v>2647</v>
      </c>
      <c r="E22" s="29">
        <v>70</v>
      </c>
      <c r="F22" s="14">
        <f t="shared" si="2"/>
        <v>2461011</v>
      </c>
      <c r="G22" s="29">
        <v>959794</v>
      </c>
      <c r="H22" s="29">
        <v>1476607</v>
      </c>
      <c r="I22" s="29">
        <v>24610</v>
      </c>
    </row>
    <row r="23" spans="1:9">
      <c r="A23" s="32" t="s">
        <v>248</v>
      </c>
      <c r="B23" s="13">
        <f t="shared" si="1"/>
        <v>1525</v>
      </c>
      <c r="C23" s="33">
        <v>1052</v>
      </c>
      <c r="D23" s="31">
        <v>458</v>
      </c>
      <c r="E23" s="31">
        <v>15</v>
      </c>
      <c r="F23" s="14">
        <f t="shared" si="2"/>
        <v>656190</v>
      </c>
      <c r="G23" s="33">
        <v>446209</v>
      </c>
      <c r="H23" s="31">
        <v>196857</v>
      </c>
      <c r="I23" s="31">
        <v>13124</v>
      </c>
    </row>
    <row r="24" spans="1:9">
      <c r="A24" s="34" t="s">
        <v>149</v>
      </c>
      <c r="B24" s="13">
        <f t="shared" si="1"/>
        <v>87</v>
      </c>
      <c r="C24" s="31" t="s">
        <v>119</v>
      </c>
      <c r="D24" s="31">
        <v>87</v>
      </c>
      <c r="E24" s="31" t="s">
        <v>119</v>
      </c>
      <c r="F24" s="14">
        <f t="shared" si="2"/>
        <v>44304</v>
      </c>
      <c r="G24" s="31" t="s">
        <v>119</v>
      </c>
      <c r="H24" s="31">
        <v>44304</v>
      </c>
      <c r="I24" s="31" t="s">
        <v>119</v>
      </c>
    </row>
    <row r="25" spans="1:9">
      <c r="A25" s="6"/>
      <c r="B25" s="6"/>
      <c r="C25" s="6"/>
      <c r="D25" s="6"/>
      <c r="E25" s="6"/>
      <c r="F25" s="6"/>
      <c r="G25" s="6"/>
      <c r="H25" s="6"/>
      <c r="I25" s="6"/>
    </row>
    <row r="26" spans="1:9">
      <c r="A26" s="35" t="s">
        <v>262</v>
      </c>
      <c r="B26" s="34"/>
    </row>
  </sheetData>
  <mergeCells count="6">
    <mergeCell ref="A3:I3"/>
    <mergeCell ref="A5:I5"/>
    <mergeCell ref="A6:I6"/>
    <mergeCell ref="B8:E8"/>
    <mergeCell ref="F8:I8"/>
    <mergeCell ref="A8:A9"/>
  </mergeCells>
  <hyperlinks>
    <hyperlink ref="A2" location="INDICE!A1" display="REGRESAR"/>
  </hyperlinks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2:E33"/>
  <sheetViews>
    <sheetView workbookViewId="0">
      <selection activeCell="A2" sqref="A2"/>
    </sheetView>
  </sheetViews>
  <sheetFormatPr baseColWidth="10" defaultColWidth="9" defaultRowHeight="12.75"/>
  <cols>
    <col min="1" max="1" width="24.140625" customWidth="1"/>
    <col min="2" max="5" width="17.7109375" customWidth="1"/>
  </cols>
  <sheetData>
    <row r="2" spans="1:5">
      <c r="A2" s="1" t="s">
        <v>48</v>
      </c>
    </row>
    <row r="3" spans="1:5">
      <c r="A3" s="144" t="s">
        <v>263</v>
      </c>
      <c r="B3" s="166"/>
      <c r="C3" s="166"/>
      <c r="D3" s="166"/>
      <c r="E3" s="166"/>
    </row>
    <row r="4" spans="1:5">
      <c r="A4" s="4"/>
      <c r="B4" s="4"/>
      <c r="C4" s="4"/>
      <c r="D4" s="4"/>
      <c r="E4" s="4"/>
    </row>
    <row r="5" spans="1:5">
      <c r="A5" s="144" t="s">
        <v>264</v>
      </c>
      <c r="B5" s="144"/>
      <c r="C5" s="144"/>
      <c r="D5" s="144"/>
      <c r="E5" s="144"/>
    </row>
    <row r="6" spans="1:5">
      <c r="A6" s="144" t="s">
        <v>265</v>
      </c>
      <c r="B6" s="144"/>
      <c r="C6" s="144"/>
      <c r="D6" s="144"/>
      <c r="E6" s="144"/>
    </row>
    <row r="7" spans="1:5">
      <c r="B7" s="3"/>
      <c r="C7" s="5" t="s">
        <v>209</v>
      </c>
      <c r="D7" s="3"/>
      <c r="E7" s="3"/>
    </row>
    <row r="8" spans="1:5">
      <c r="A8" s="6"/>
      <c r="B8" s="6"/>
      <c r="C8" s="6"/>
      <c r="D8" s="6"/>
      <c r="E8" s="6"/>
    </row>
    <row r="9" spans="1:5">
      <c r="A9" s="184" t="s">
        <v>266</v>
      </c>
      <c r="B9" s="155" t="s">
        <v>267</v>
      </c>
      <c r="C9" s="156"/>
      <c r="D9" s="155" t="s">
        <v>268</v>
      </c>
      <c r="E9" s="165"/>
    </row>
    <row r="10" spans="1:5">
      <c r="A10" s="154"/>
      <c r="B10" s="10" t="s">
        <v>269</v>
      </c>
      <c r="C10" s="10" t="s">
        <v>270</v>
      </c>
      <c r="D10" s="10" t="s">
        <v>271</v>
      </c>
      <c r="E10" s="10" t="s">
        <v>272</v>
      </c>
    </row>
    <row r="12" spans="1:5">
      <c r="A12" s="11">
        <v>2007</v>
      </c>
      <c r="B12" s="12">
        <f>15624951/46</f>
        <v>339672.84782608697</v>
      </c>
      <c r="C12" s="13">
        <v>293378</v>
      </c>
      <c r="D12" s="14">
        <f>627847/46</f>
        <v>13648.847826087</v>
      </c>
      <c r="E12" s="12">
        <f>28492474/46</f>
        <v>619401.60869565199</v>
      </c>
    </row>
    <row r="14" spans="1:5">
      <c r="A14" s="11">
        <v>2008</v>
      </c>
      <c r="B14" s="13">
        <v>402434</v>
      </c>
      <c r="C14" s="13">
        <v>334487.78000000003</v>
      </c>
      <c r="D14" s="13">
        <v>16242</v>
      </c>
      <c r="E14" s="13">
        <v>720680</v>
      </c>
    </row>
    <row r="15" spans="1:5">
      <c r="B15" s="14"/>
      <c r="D15" s="14"/>
    </row>
    <row r="16" spans="1:5">
      <c r="A16" s="11">
        <v>2009</v>
      </c>
      <c r="B16" s="15">
        <v>396023.92</v>
      </c>
      <c r="C16" s="15">
        <v>325974.38</v>
      </c>
      <c r="D16" s="15">
        <v>4947.1444536194404</v>
      </c>
      <c r="E16" s="15">
        <v>717051.15554638102</v>
      </c>
    </row>
    <row r="18" spans="1:5">
      <c r="A18" s="11">
        <v>2010</v>
      </c>
      <c r="B18" s="14">
        <v>380552</v>
      </c>
      <c r="C18" s="14">
        <v>323583</v>
      </c>
      <c r="D18" s="14">
        <v>23096</v>
      </c>
      <c r="E18" s="14">
        <v>681039</v>
      </c>
    </row>
    <row r="20" spans="1:5">
      <c r="A20" s="11">
        <v>2011</v>
      </c>
      <c r="B20" s="14">
        <f>22431166/46</f>
        <v>487634.04347826098</v>
      </c>
      <c r="C20" s="14">
        <f>13253158/46</f>
        <v>288112.130434783</v>
      </c>
      <c r="D20" s="14">
        <f>803695/46</f>
        <v>17471.630434782601</v>
      </c>
      <c r="E20" s="14">
        <f>34880629/46</f>
        <v>758274.54347826098</v>
      </c>
    </row>
    <row r="22" spans="1:5">
      <c r="A22" s="11">
        <v>2012</v>
      </c>
      <c r="B22" s="14">
        <f>42825504/100</f>
        <v>428255.04</v>
      </c>
      <c r="C22" s="14">
        <f>30785852/100</f>
        <v>307858.52</v>
      </c>
      <c r="D22" s="16">
        <v>11287.42</v>
      </c>
      <c r="E22" s="14">
        <v>724826</v>
      </c>
    </row>
    <row r="24" spans="1:5">
      <c r="A24" s="11">
        <v>2013</v>
      </c>
      <c r="B24" s="14">
        <v>522081.677737989</v>
      </c>
      <c r="C24" s="13">
        <v>395834.99387530598</v>
      </c>
      <c r="D24" s="13">
        <v>23778.2923784962</v>
      </c>
      <c r="E24" s="14">
        <v>894138.37923479895</v>
      </c>
    </row>
    <row r="26" spans="1:5">
      <c r="A26" s="11">
        <v>2014</v>
      </c>
      <c r="B26" s="14">
        <v>559506.23360512103</v>
      </c>
      <c r="C26" s="13">
        <v>424209.76639487903</v>
      </c>
      <c r="D26" s="13">
        <v>25482.7996797286</v>
      </c>
      <c r="E26" s="14">
        <v>958233.20032027201</v>
      </c>
    </row>
    <row r="27" spans="1:5">
      <c r="E27" s="17"/>
    </row>
    <row r="28" spans="1:5">
      <c r="A28" s="11">
        <v>2015</v>
      </c>
      <c r="B28" s="14">
        <v>584090.226084186</v>
      </c>
      <c r="C28" s="13">
        <v>442849.00413741602</v>
      </c>
      <c r="D28" s="13">
        <v>26602.481495667202</v>
      </c>
      <c r="E28" s="14">
        <v>1000336.74872594</v>
      </c>
    </row>
    <row r="29" spans="1:5">
      <c r="E29" s="17"/>
    </row>
    <row r="30" spans="1:5">
      <c r="A30" s="11">
        <v>2016</v>
      </c>
      <c r="B30" s="14">
        <v>667350.64134422701</v>
      </c>
      <c r="C30" s="13">
        <v>505975.88134810003</v>
      </c>
      <c r="D30" s="13">
        <v>30394.590244217899</v>
      </c>
      <c r="E30" s="14">
        <v>1142931.9324481101</v>
      </c>
    </row>
    <row r="31" spans="1:5">
      <c r="A31" s="18"/>
      <c r="B31" s="19"/>
      <c r="C31" s="20"/>
      <c r="D31" s="19"/>
      <c r="E31" s="19"/>
    </row>
    <row r="32" spans="1:5">
      <c r="A32" s="21" t="s">
        <v>262</v>
      </c>
      <c r="C32" s="15"/>
      <c r="D32" s="15"/>
    </row>
    <row r="33" spans="3:5">
      <c r="C33" s="22"/>
      <c r="D33" s="22"/>
      <c r="E33" s="23"/>
    </row>
  </sheetData>
  <mergeCells count="6">
    <mergeCell ref="A3:E3"/>
    <mergeCell ref="A5:E5"/>
    <mergeCell ref="A6:E6"/>
    <mergeCell ref="B9:C9"/>
    <mergeCell ref="D9:E9"/>
    <mergeCell ref="A9:A10"/>
  </mergeCells>
  <hyperlinks>
    <hyperlink ref="A2" location="INDICE!A1" display="REGRESAR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27"/>
  <sheetViews>
    <sheetView workbookViewId="0">
      <selection activeCell="A5" sqref="A5"/>
    </sheetView>
  </sheetViews>
  <sheetFormatPr baseColWidth="10" defaultColWidth="9" defaultRowHeight="12.75"/>
  <cols>
    <col min="1" max="1" width="19.7109375" customWidth="1"/>
    <col min="2" max="9" width="11.7109375" customWidth="1"/>
  </cols>
  <sheetData>
    <row r="2" spans="1:9">
      <c r="A2" s="21"/>
    </row>
    <row r="5" spans="1:9">
      <c r="A5" s="93" t="s">
        <v>48</v>
      </c>
    </row>
    <row r="6" spans="1:9">
      <c r="A6" s="144" t="s">
        <v>86</v>
      </c>
      <c r="B6" s="144"/>
      <c r="C6" s="144"/>
      <c r="D6" s="144"/>
      <c r="E6" s="144"/>
      <c r="F6" s="144"/>
      <c r="G6" s="144"/>
      <c r="H6" s="144"/>
      <c r="I6" s="144"/>
    </row>
    <row r="8" spans="1:9">
      <c r="A8" s="144" t="s">
        <v>87</v>
      </c>
      <c r="B8" s="144"/>
      <c r="C8" s="144"/>
      <c r="D8" s="144"/>
      <c r="E8" s="144"/>
      <c r="F8" s="144"/>
      <c r="G8" s="144"/>
      <c r="H8" s="144"/>
      <c r="I8" s="144"/>
    </row>
    <row r="9" spans="1:9">
      <c r="A9" s="144" t="s">
        <v>88</v>
      </c>
      <c r="B9" s="144"/>
      <c r="C9" s="144"/>
      <c r="D9" s="144"/>
      <c r="E9" s="144"/>
      <c r="F9" s="144"/>
      <c r="G9" s="144"/>
      <c r="H9" s="144"/>
      <c r="I9" s="144"/>
    </row>
    <row r="10" spans="1:9">
      <c r="A10" s="145"/>
      <c r="B10" s="145"/>
      <c r="C10" s="6"/>
      <c r="D10" s="118"/>
      <c r="E10" s="118"/>
      <c r="F10" s="118"/>
      <c r="G10" s="118"/>
      <c r="H10" s="118"/>
      <c r="I10" s="114"/>
    </row>
    <row r="11" spans="1:9">
      <c r="A11" s="152" t="s">
        <v>54</v>
      </c>
      <c r="B11" s="155" t="s">
        <v>52</v>
      </c>
      <c r="C11" s="156"/>
      <c r="D11" s="148" t="s">
        <v>89</v>
      </c>
      <c r="E11" s="149"/>
      <c r="F11" s="150"/>
      <c r="G11" s="148" t="s">
        <v>90</v>
      </c>
      <c r="H11" s="149"/>
      <c r="I11" s="149"/>
    </row>
    <row r="12" spans="1:9">
      <c r="A12" s="157"/>
      <c r="B12" s="50" t="s">
        <v>91</v>
      </c>
      <c r="C12" s="106" t="s">
        <v>59</v>
      </c>
      <c r="D12" s="50" t="s">
        <v>91</v>
      </c>
      <c r="E12" s="106" t="s">
        <v>59</v>
      </c>
      <c r="F12" s="106" t="s">
        <v>60</v>
      </c>
      <c r="G12" s="50" t="s">
        <v>91</v>
      </c>
      <c r="H12" s="50" t="s">
        <v>92</v>
      </c>
      <c r="I12" s="61" t="s">
        <v>60</v>
      </c>
    </row>
    <row r="13" spans="1:9">
      <c r="A13" s="157"/>
      <c r="B13" s="52" t="s">
        <v>63</v>
      </c>
      <c r="C13" s="106" t="s">
        <v>93</v>
      </c>
      <c r="D13" s="52" t="s">
        <v>63</v>
      </c>
      <c r="E13" s="106" t="s">
        <v>93</v>
      </c>
      <c r="F13" s="106" t="s">
        <v>94</v>
      </c>
      <c r="G13" s="52" t="s">
        <v>63</v>
      </c>
      <c r="H13" s="52" t="s">
        <v>93</v>
      </c>
      <c r="I13" s="61" t="s">
        <v>94</v>
      </c>
    </row>
    <row r="14" spans="1:9">
      <c r="A14" s="158"/>
      <c r="B14" s="109"/>
      <c r="C14" s="108" t="s">
        <v>95</v>
      </c>
      <c r="D14" s="109"/>
      <c r="E14" s="108" t="s">
        <v>95</v>
      </c>
      <c r="F14" s="108" t="s">
        <v>96</v>
      </c>
      <c r="G14" s="109"/>
      <c r="H14" s="109" t="s">
        <v>95</v>
      </c>
      <c r="I14" s="124" t="s">
        <v>96</v>
      </c>
    </row>
    <row r="15" spans="1:9">
      <c r="D15" s="42"/>
      <c r="E15" s="23"/>
      <c r="F15" s="23"/>
      <c r="G15" s="42"/>
      <c r="H15" s="23"/>
    </row>
    <row r="16" spans="1:9">
      <c r="A16" s="2" t="s">
        <v>52</v>
      </c>
      <c r="B16" s="56">
        <v>27049733.378970999</v>
      </c>
      <c r="C16" s="56">
        <v>60296948.799999997</v>
      </c>
      <c r="D16" s="56">
        <v>16717365.095725499</v>
      </c>
      <c r="E16" s="56">
        <v>37171289.100000001</v>
      </c>
      <c r="F16" s="119">
        <v>2.2235136271268301</v>
      </c>
      <c r="G16" s="56">
        <v>10332368.283245601</v>
      </c>
      <c r="H16" s="56">
        <v>23125659.699999999</v>
      </c>
      <c r="I16" s="119">
        <v>2.23817609535844</v>
      </c>
    </row>
    <row r="17" spans="1:9">
      <c r="B17" s="22"/>
      <c r="C17" s="22"/>
      <c r="D17" s="22"/>
      <c r="E17" s="22"/>
      <c r="F17" s="120"/>
      <c r="G17" s="22"/>
      <c r="H17" s="22"/>
      <c r="I17" s="71"/>
    </row>
    <row r="18" spans="1:9">
      <c r="A18" t="s">
        <v>68</v>
      </c>
      <c r="B18" s="22">
        <v>1879380.29773099</v>
      </c>
      <c r="C18" s="22">
        <v>4048507.1</v>
      </c>
      <c r="D18" s="22">
        <v>779545.84773099096</v>
      </c>
      <c r="E18" s="22">
        <v>1848838.2</v>
      </c>
      <c r="F18" s="71">
        <v>2.3716862906541998</v>
      </c>
      <c r="G18" s="42">
        <v>1099834.45</v>
      </c>
      <c r="H18" s="22">
        <v>2199668.9</v>
      </c>
      <c r="I18" s="71">
        <v>2</v>
      </c>
    </row>
    <row r="19" spans="1:9">
      <c r="A19" t="s">
        <v>69</v>
      </c>
      <c r="B19" s="22">
        <v>4750715.3785159001</v>
      </c>
      <c r="C19" s="22">
        <v>10904204.300000001</v>
      </c>
      <c r="D19" s="22">
        <v>3017415.5023449701</v>
      </c>
      <c r="E19" s="22">
        <v>6912175.5999999996</v>
      </c>
      <c r="F19" s="71">
        <v>2.2907602862874699</v>
      </c>
      <c r="G19" s="42">
        <v>1733299.87617093</v>
      </c>
      <c r="H19" s="22">
        <v>3992028.7</v>
      </c>
      <c r="I19" s="71">
        <v>2.3031379364192102</v>
      </c>
    </row>
    <row r="20" spans="1:9">
      <c r="A20" t="s">
        <v>70</v>
      </c>
      <c r="B20" s="22">
        <v>4861552.6412954703</v>
      </c>
      <c r="C20" s="22">
        <v>11037673.9</v>
      </c>
      <c r="D20" s="22">
        <v>2821734.98145844</v>
      </c>
      <c r="E20" s="22">
        <v>6738355.7999999998</v>
      </c>
      <c r="F20" s="71">
        <v>2.38801866379288</v>
      </c>
      <c r="G20" s="42">
        <v>2039817.6598370301</v>
      </c>
      <c r="H20" s="22">
        <v>4299318.0999999996</v>
      </c>
      <c r="I20" s="71">
        <v>2.1076972636581099</v>
      </c>
    </row>
    <row r="21" spans="1:9">
      <c r="A21" t="s">
        <v>71</v>
      </c>
      <c r="B21" s="22">
        <v>4512112.47357943</v>
      </c>
      <c r="C21" s="22">
        <v>10168298.800000001</v>
      </c>
      <c r="D21" s="22">
        <v>3093921.5519381799</v>
      </c>
      <c r="E21" s="22">
        <v>6694635.2000000002</v>
      </c>
      <c r="F21" s="71">
        <v>2.1638025035916502</v>
      </c>
      <c r="G21" s="42">
        <v>1418190.9216412499</v>
      </c>
      <c r="H21" s="22">
        <v>3473663.6</v>
      </c>
      <c r="I21" s="71">
        <v>2.4493624567699102</v>
      </c>
    </row>
    <row r="22" spans="1:9">
      <c r="A22" t="s">
        <v>72</v>
      </c>
      <c r="B22" s="22">
        <v>4769426.7776855798</v>
      </c>
      <c r="C22" s="22">
        <v>10611874.9</v>
      </c>
      <c r="D22" s="22">
        <v>3434180.2172070998</v>
      </c>
      <c r="E22" s="22">
        <v>7377118.0999999996</v>
      </c>
      <c r="F22" s="71">
        <v>2.1481453020539401</v>
      </c>
      <c r="G22" s="42">
        <v>1335246.5604784801</v>
      </c>
      <c r="H22" s="22">
        <v>3234756.8</v>
      </c>
      <c r="I22" s="71">
        <v>2.4225913743157901</v>
      </c>
    </row>
    <row r="23" spans="1:9">
      <c r="A23" t="s">
        <v>73</v>
      </c>
      <c r="B23" s="22">
        <v>4452924.5243517896</v>
      </c>
      <c r="C23" s="22">
        <v>9588713.1999999993</v>
      </c>
      <c r="D23" s="22">
        <v>2753878.9319827398</v>
      </c>
      <c r="E23" s="22">
        <v>5787118.7000000002</v>
      </c>
      <c r="F23" s="71">
        <v>2.1014426715677699</v>
      </c>
      <c r="G23" s="42">
        <v>1699045.59236905</v>
      </c>
      <c r="H23" s="22">
        <v>3801594.5</v>
      </c>
      <c r="I23" s="71">
        <v>2.2374882210778502</v>
      </c>
    </row>
    <row r="24" spans="1:9">
      <c r="A24" t="s">
        <v>74</v>
      </c>
      <c r="B24" s="22">
        <v>1823621.2858118799</v>
      </c>
      <c r="C24" s="22">
        <v>3937676.6</v>
      </c>
      <c r="D24" s="22">
        <v>816688.06306306296</v>
      </c>
      <c r="E24" s="22">
        <v>1813047.5</v>
      </c>
      <c r="F24" s="71">
        <v>2.2200000000000002</v>
      </c>
      <c r="G24" s="42">
        <v>1006933.22274882</v>
      </c>
      <c r="H24" s="22">
        <v>2124629.1</v>
      </c>
      <c r="I24" s="71">
        <v>2.11</v>
      </c>
    </row>
    <row r="25" spans="1:9">
      <c r="A25" s="6"/>
      <c r="B25" s="45"/>
      <c r="C25" s="45"/>
      <c r="D25" s="121"/>
      <c r="E25" s="99"/>
      <c r="F25" s="122"/>
      <c r="G25" s="45"/>
      <c r="H25" s="99"/>
      <c r="I25" s="125"/>
    </row>
    <row r="26" spans="1:9">
      <c r="A26" t="s">
        <v>97</v>
      </c>
      <c r="E26" s="83"/>
      <c r="F26" s="23"/>
      <c r="H26" s="83"/>
    </row>
    <row r="27" spans="1:9">
      <c r="E27" s="123"/>
      <c r="G27" s="22"/>
      <c r="H27" s="83"/>
    </row>
  </sheetData>
  <mergeCells count="8">
    <mergeCell ref="A6:I6"/>
    <mergeCell ref="A8:I8"/>
    <mergeCell ref="A9:I9"/>
    <mergeCell ref="A10:B10"/>
    <mergeCell ref="B11:C11"/>
    <mergeCell ref="D11:F11"/>
    <mergeCell ref="G11:I11"/>
    <mergeCell ref="A11:A14"/>
  </mergeCells>
  <hyperlinks>
    <hyperlink ref="A5" location="INDICE!A1" display="REGRESAR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J32"/>
  <sheetViews>
    <sheetView workbookViewId="0">
      <selection activeCell="A5" sqref="A5"/>
    </sheetView>
  </sheetViews>
  <sheetFormatPr baseColWidth="10" defaultColWidth="9" defaultRowHeight="12.75"/>
  <cols>
    <col min="1" max="1" width="19.7109375" customWidth="1"/>
    <col min="2" max="10" width="12.28515625" customWidth="1"/>
  </cols>
  <sheetData>
    <row r="2" spans="1:10">
      <c r="A2" s="21"/>
    </row>
    <row r="3" spans="1:10">
      <c r="G3" s="22"/>
    </row>
    <row r="5" spans="1:10">
      <c r="A5" s="93" t="s">
        <v>48</v>
      </c>
    </row>
    <row r="6" spans="1:10">
      <c r="A6" s="144" t="s">
        <v>98</v>
      </c>
      <c r="B6" s="144"/>
      <c r="C6" s="144"/>
      <c r="D6" s="144"/>
      <c r="E6" s="144"/>
      <c r="F6" s="144"/>
      <c r="G6" s="144"/>
      <c r="H6" s="144"/>
      <c r="I6" s="144"/>
      <c r="J6" s="159"/>
    </row>
    <row r="7" spans="1:10">
      <c r="A7" s="2"/>
      <c r="B7" s="2"/>
      <c r="C7" s="2"/>
      <c r="D7" s="2"/>
      <c r="E7" s="2"/>
      <c r="F7" s="2"/>
      <c r="G7" s="2"/>
      <c r="H7" s="2"/>
      <c r="I7" s="2"/>
    </row>
    <row r="8" spans="1:10">
      <c r="A8" s="144" t="s">
        <v>99</v>
      </c>
      <c r="B8" s="144"/>
      <c r="C8" s="144"/>
      <c r="D8" s="144"/>
      <c r="E8" s="144"/>
      <c r="F8" s="144"/>
      <c r="G8" s="144"/>
      <c r="H8" s="144"/>
      <c r="I8" s="144"/>
      <c r="J8" s="144"/>
    </row>
    <row r="9" spans="1:10">
      <c r="A9" s="144" t="s">
        <v>100</v>
      </c>
      <c r="B9" s="144"/>
      <c r="C9" s="144"/>
      <c r="D9" s="144"/>
      <c r="E9" s="144"/>
      <c r="F9" s="144"/>
      <c r="G9" s="144"/>
      <c r="H9" s="144"/>
      <c r="I9" s="144"/>
      <c r="J9" s="144"/>
    </row>
    <row r="10" spans="1:10">
      <c r="A10" s="144" t="s">
        <v>101</v>
      </c>
      <c r="B10" s="144"/>
      <c r="C10" s="144"/>
      <c r="D10" s="144"/>
      <c r="E10" s="159"/>
      <c r="F10" s="144"/>
      <c r="G10" s="144"/>
      <c r="H10" s="144"/>
      <c r="I10" s="144"/>
      <c r="J10" s="144"/>
    </row>
    <row r="11" spans="1:10">
      <c r="A11" s="145"/>
      <c r="B11" s="145"/>
      <c r="C11" s="6"/>
      <c r="D11" s="6"/>
      <c r="E11" s="6"/>
      <c r="F11" s="6"/>
      <c r="G11" s="6"/>
      <c r="H11" s="6"/>
      <c r="I11" s="6"/>
      <c r="J11" s="114"/>
    </row>
    <row r="12" spans="1:10">
      <c r="A12" s="106"/>
      <c r="B12" s="51" t="s">
        <v>102</v>
      </c>
      <c r="C12" s="106"/>
      <c r="D12" s="163" t="s">
        <v>103</v>
      </c>
      <c r="E12" s="164"/>
      <c r="F12" s="160" t="s">
        <v>104</v>
      </c>
      <c r="G12" s="161"/>
      <c r="H12" s="161"/>
      <c r="I12" s="162"/>
      <c r="J12" s="41" t="s">
        <v>105</v>
      </c>
    </row>
    <row r="13" spans="1:10">
      <c r="A13" s="106" t="s">
        <v>54</v>
      </c>
      <c r="B13" s="106" t="s">
        <v>106</v>
      </c>
      <c r="C13" s="106" t="s">
        <v>59</v>
      </c>
      <c r="D13" s="155"/>
      <c r="E13" s="165"/>
      <c r="F13" s="50"/>
      <c r="G13" s="50"/>
      <c r="H13" s="50" t="s">
        <v>107</v>
      </c>
      <c r="I13" s="50" t="s">
        <v>108</v>
      </c>
      <c r="J13" s="4" t="s">
        <v>109</v>
      </c>
    </row>
    <row r="14" spans="1:10">
      <c r="A14" s="106"/>
      <c r="B14" s="106" t="s">
        <v>110</v>
      </c>
      <c r="C14" s="106"/>
      <c r="D14" s="50" t="s">
        <v>111</v>
      </c>
      <c r="E14" s="106" t="s">
        <v>112</v>
      </c>
      <c r="F14" s="52" t="s">
        <v>52</v>
      </c>
      <c r="G14" s="52" t="s">
        <v>113</v>
      </c>
      <c r="H14" s="52" t="s">
        <v>114</v>
      </c>
      <c r="I14" s="60" t="s">
        <v>115</v>
      </c>
      <c r="J14" s="60" t="s">
        <v>116</v>
      </c>
    </row>
    <row r="15" spans="1:10">
      <c r="A15" s="107"/>
      <c r="B15" s="108" t="s">
        <v>117</v>
      </c>
      <c r="C15" s="108"/>
      <c r="D15" s="109"/>
      <c r="E15" s="108"/>
      <c r="F15" s="109"/>
      <c r="G15" s="109"/>
      <c r="H15" s="109"/>
      <c r="I15" s="109"/>
      <c r="J15" s="67" t="s">
        <v>117</v>
      </c>
    </row>
    <row r="16" spans="1:10">
      <c r="C16" s="14"/>
      <c r="D16" s="42"/>
      <c r="E16" s="42"/>
    </row>
    <row r="17" spans="1:10">
      <c r="A17" s="2" t="s">
        <v>52</v>
      </c>
      <c r="B17" s="56">
        <v>6189616</v>
      </c>
      <c r="C17" s="117">
        <v>60296948.799999997</v>
      </c>
      <c r="D17" s="62">
        <v>28758115.100000001</v>
      </c>
      <c r="E17" s="62">
        <v>28758115.100000001</v>
      </c>
      <c r="F17" s="62">
        <v>60503378.178835399</v>
      </c>
      <c r="G17" s="117">
        <v>44539130.253663503</v>
      </c>
      <c r="H17" s="117">
        <v>15883446.325171901</v>
      </c>
      <c r="I17" s="117">
        <v>80801.600000000006</v>
      </c>
      <c r="J17" s="62">
        <v>5983186.6211645901</v>
      </c>
    </row>
    <row r="18" spans="1:10">
      <c r="B18" s="63"/>
      <c r="C18" s="63"/>
      <c r="D18" s="63"/>
      <c r="E18" s="63"/>
      <c r="F18" s="63"/>
      <c r="G18" s="63"/>
      <c r="H18" s="63"/>
      <c r="I18" s="63"/>
      <c r="J18" s="63"/>
    </row>
    <row r="19" spans="1:10">
      <c r="A19" s="36" t="s">
        <v>68</v>
      </c>
      <c r="B19" s="63">
        <v>6189616</v>
      </c>
      <c r="C19" s="63">
        <v>4048507.1</v>
      </c>
      <c r="D19" s="63">
        <v>2852480.4</v>
      </c>
      <c r="E19" s="63">
        <v>2852480.4</v>
      </c>
      <c r="F19" s="63">
        <v>3527170.9</v>
      </c>
      <c r="G19" s="63">
        <v>2191394.7000000002</v>
      </c>
      <c r="H19" s="63">
        <v>1328143.3</v>
      </c>
      <c r="I19" s="63">
        <v>7632.9</v>
      </c>
      <c r="J19" s="63">
        <v>6710952.2000000002</v>
      </c>
    </row>
    <row r="20" spans="1:10">
      <c r="A20" t="s">
        <v>69</v>
      </c>
      <c r="B20" s="63">
        <v>6710952.2000000002</v>
      </c>
      <c r="C20" s="63">
        <v>10904204.300000001</v>
      </c>
      <c r="D20" s="63">
        <v>2596262.9</v>
      </c>
      <c r="E20" s="63">
        <v>2596262.9</v>
      </c>
      <c r="F20" s="63">
        <v>4241756.2</v>
      </c>
      <c r="G20" s="63">
        <v>2746319.4</v>
      </c>
      <c r="H20" s="63">
        <v>1491855.2</v>
      </c>
      <c r="I20" s="63">
        <v>3581.6</v>
      </c>
      <c r="J20" s="63">
        <v>13373400.300000001</v>
      </c>
    </row>
    <row r="21" spans="1:10">
      <c r="A21" t="s">
        <v>70</v>
      </c>
      <c r="B21" s="63">
        <v>13373400.300000001</v>
      </c>
      <c r="C21" s="63">
        <v>11037673.9</v>
      </c>
      <c r="D21" s="63">
        <v>2354326.7000000002</v>
      </c>
      <c r="E21" s="63">
        <v>2354326.7000000002</v>
      </c>
      <c r="F21" s="63">
        <v>5590542.0999999996</v>
      </c>
      <c r="G21" s="63">
        <v>4312044</v>
      </c>
      <c r="H21" s="63">
        <v>1263040.8999999999</v>
      </c>
      <c r="I21" s="63">
        <v>15457.2</v>
      </c>
      <c r="J21" s="63">
        <v>18820532.100000001</v>
      </c>
    </row>
    <row r="22" spans="1:10">
      <c r="A22" t="s">
        <v>71</v>
      </c>
      <c r="B22" s="63">
        <v>18820532.100000001</v>
      </c>
      <c r="C22" s="63">
        <v>10168298.800000001</v>
      </c>
      <c r="D22" s="63">
        <v>2315837.7000000002</v>
      </c>
      <c r="E22" s="63">
        <v>2315837.7000000002</v>
      </c>
      <c r="F22" s="63">
        <v>6040240.7999999998</v>
      </c>
      <c r="G22" s="63">
        <v>4754365</v>
      </c>
      <c r="H22" s="63">
        <v>1283088.3999999999</v>
      </c>
      <c r="I22" s="63">
        <v>2787.4</v>
      </c>
      <c r="J22" s="63">
        <v>22948590.100000001</v>
      </c>
    </row>
    <row r="23" spans="1:10">
      <c r="A23" t="s">
        <v>72</v>
      </c>
      <c r="B23" s="63">
        <v>22948590.100000001</v>
      </c>
      <c r="C23" s="63">
        <v>10611874.9</v>
      </c>
      <c r="D23" s="63">
        <v>2923219.2</v>
      </c>
      <c r="E23" s="63">
        <v>2923219.2</v>
      </c>
      <c r="F23" s="63">
        <v>7727999.4000000004</v>
      </c>
      <c r="G23" s="63">
        <v>6217201.0999999996</v>
      </c>
      <c r="H23" s="63">
        <v>1501827.8</v>
      </c>
      <c r="I23" s="63">
        <v>8970.5</v>
      </c>
      <c r="J23" s="63">
        <v>25832465.600000001</v>
      </c>
    </row>
    <row r="24" spans="1:10">
      <c r="A24" t="s">
        <v>73</v>
      </c>
      <c r="B24" s="63">
        <v>25832465.600000001</v>
      </c>
      <c r="C24" s="63">
        <v>9588713.1999999993</v>
      </c>
      <c r="D24" s="63">
        <v>2413052.4</v>
      </c>
      <c r="E24" s="63">
        <v>2413052.4</v>
      </c>
      <c r="F24" s="63">
        <v>6399677.9000000004</v>
      </c>
      <c r="G24" s="63">
        <v>4977458.2</v>
      </c>
      <c r="H24" s="63">
        <v>1416984.8</v>
      </c>
      <c r="I24" s="63">
        <v>5234.8999999999996</v>
      </c>
      <c r="J24" s="63">
        <v>29021500.899999999</v>
      </c>
    </row>
    <row r="25" spans="1:10">
      <c r="A25" s="32" t="s">
        <v>74</v>
      </c>
      <c r="B25" s="63">
        <v>29021500.899999999</v>
      </c>
      <c r="C25" s="63">
        <v>3937676.6</v>
      </c>
      <c r="D25" s="63">
        <v>2773635.7</v>
      </c>
      <c r="E25" s="63">
        <v>2773635.7</v>
      </c>
      <c r="F25" s="63">
        <v>7142193.2999999998</v>
      </c>
      <c r="G25" s="63">
        <v>5663218</v>
      </c>
      <c r="H25" s="63">
        <v>1466050.3</v>
      </c>
      <c r="I25" s="63">
        <v>12925</v>
      </c>
      <c r="J25" s="63">
        <v>25816984.199999999</v>
      </c>
    </row>
    <row r="26" spans="1:10">
      <c r="A26" t="s">
        <v>118</v>
      </c>
      <c r="B26" s="63">
        <v>25816984.199999999</v>
      </c>
      <c r="C26" s="80" t="s">
        <v>119</v>
      </c>
      <c r="D26" s="63">
        <v>2509157.2000000002</v>
      </c>
      <c r="E26" s="63">
        <v>2509157.2000000002</v>
      </c>
      <c r="F26" s="63">
        <v>5043122.7</v>
      </c>
      <c r="G26" s="63">
        <v>3585505</v>
      </c>
      <c r="H26" s="63">
        <v>1444105.3</v>
      </c>
      <c r="I26" s="63">
        <v>13512.4</v>
      </c>
      <c r="J26" s="63">
        <v>20773861.5</v>
      </c>
    </row>
    <row r="27" spans="1:10">
      <c r="A27" t="s">
        <v>120</v>
      </c>
      <c r="B27" s="63">
        <v>20773861.5</v>
      </c>
      <c r="C27" s="80" t="s">
        <v>119</v>
      </c>
      <c r="D27" s="63">
        <v>2852562.9</v>
      </c>
      <c r="E27" s="63">
        <v>2852562.9</v>
      </c>
      <c r="F27" s="63">
        <v>3655275.8</v>
      </c>
      <c r="G27" s="63">
        <v>2254659</v>
      </c>
      <c r="H27" s="63">
        <v>1399022.9</v>
      </c>
      <c r="I27" s="63">
        <v>1593.9</v>
      </c>
      <c r="J27" s="63">
        <v>17118585.699999999</v>
      </c>
    </row>
    <row r="28" spans="1:10">
      <c r="A28" t="s">
        <v>121</v>
      </c>
      <c r="B28" s="63">
        <v>17118585.699999999</v>
      </c>
      <c r="C28" s="80" t="s">
        <v>119</v>
      </c>
      <c r="D28" s="63">
        <v>2567064.5</v>
      </c>
      <c r="E28" s="63">
        <v>2567064.5</v>
      </c>
      <c r="F28" s="63">
        <v>3651245.4</v>
      </c>
      <c r="G28" s="63">
        <v>2124342</v>
      </c>
      <c r="H28" s="63">
        <v>1522224</v>
      </c>
      <c r="I28" s="63">
        <v>4679.3999999999996</v>
      </c>
      <c r="J28" s="63">
        <v>13467340.300000001</v>
      </c>
    </row>
    <row r="29" spans="1:10">
      <c r="A29" t="s">
        <v>122</v>
      </c>
      <c r="B29" s="63">
        <v>13467340.300000001</v>
      </c>
      <c r="C29" s="80" t="s">
        <v>119</v>
      </c>
      <c r="D29" s="63">
        <v>2600515.5</v>
      </c>
      <c r="E29" s="63">
        <v>2600515.5</v>
      </c>
      <c r="F29" s="63">
        <v>4942554.0999999996</v>
      </c>
      <c r="G29" s="63">
        <v>3465132</v>
      </c>
      <c r="H29" s="63">
        <v>1472995.7</v>
      </c>
      <c r="I29" s="63">
        <v>4426.3999999999996</v>
      </c>
      <c r="J29" s="63">
        <v>8524786.1999999993</v>
      </c>
    </row>
    <row r="30" spans="1:10">
      <c r="A30" s="32" t="s">
        <v>123</v>
      </c>
      <c r="B30" s="63">
        <v>8524786.1999999993</v>
      </c>
      <c r="C30" s="80" t="s">
        <v>119</v>
      </c>
      <c r="D30" s="82" t="s">
        <v>119</v>
      </c>
      <c r="E30" s="82" t="s">
        <v>119</v>
      </c>
      <c r="F30" s="63">
        <v>2541599.5788353998</v>
      </c>
      <c r="G30" s="63">
        <v>2247491.8536635102</v>
      </c>
      <c r="H30" s="63">
        <v>294107.72517189401</v>
      </c>
      <c r="I30" s="63" t="s">
        <v>119</v>
      </c>
      <c r="J30" s="63">
        <v>5983186.6211645901</v>
      </c>
    </row>
    <row r="31" spans="1:10">
      <c r="A31" s="6"/>
      <c r="B31" s="65"/>
      <c r="C31" s="66"/>
      <c r="D31" s="65"/>
      <c r="E31" s="65"/>
      <c r="F31" s="65"/>
      <c r="G31" s="65"/>
      <c r="H31" s="65"/>
      <c r="I31" s="65"/>
      <c r="J31" s="65"/>
    </row>
    <row r="32" spans="1:10">
      <c r="A32" t="s">
        <v>124</v>
      </c>
    </row>
  </sheetData>
  <mergeCells count="7">
    <mergeCell ref="F12:I12"/>
    <mergeCell ref="D12:E13"/>
    <mergeCell ref="A6:J6"/>
    <mergeCell ref="A8:J8"/>
    <mergeCell ref="A9:J9"/>
    <mergeCell ref="A10:J10"/>
    <mergeCell ref="A11:B11"/>
  </mergeCells>
  <hyperlinks>
    <hyperlink ref="A5" location="INDICE!A1" display="REGRESAR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J32"/>
  <sheetViews>
    <sheetView workbookViewId="0">
      <selection activeCell="A5" sqref="A5"/>
    </sheetView>
  </sheetViews>
  <sheetFormatPr baseColWidth="10" defaultColWidth="9" defaultRowHeight="12.75"/>
  <cols>
    <col min="1" max="1" width="19.7109375" customWidth="1"/>
    <col min="2" max="10" width="12.28515625" customWidth="1"/>
  </cols>
  <sheetData>
    <row r="2" spans="1:10">
      <c r="A2" s="21"/>
    </row>
    <row r="3" spans="1:10">
      <c r="G3" s="22"/>
    </row>
    <row r="5" spans="1:10">
      <c r="A5" s="93" t="s">
        <v>48</v>
      </c>
    </row>
    <row r="6" spans="1:10">
      <c r="A6" s="144" t="s">
        <v>125</v>
      </c>
      <c r="B6" s="144"/>
      <c r="C6" s="144"/>
      <c r="D6" s="144"/>
      <c r="E6" s="144"/>
      <c r="F6" s="144"/>
      <c r="G6" s="144"/>
      <c r="H6" s="144"/>
      <c r="I6" s="144"/>
      <c r="J6" s="144"/>
    </row>
    <row r="7" spans="1:10">
      <c r="A7" s="2"/>
      <c r="B7" s="2"/>
      <c r="C7" s="2"/>
      <c r="D7" s="2"/>
      <c r="E7" s="2"/>
      <c r="F7" s="2"/>
      <c r="G7" s="2"/>
      <c r="H7" s="2"/>
      <c r="I7" s="2"/>
    </row>
    <row r="8" spans="1:10">
      <c r="A8" s="144" t="s">
        <v>126</v>
      </c>
      <c r="B8" s="144"/>
      <c r="C8" s="144"/>
      <c r="D8" s="144"/>
      <c r="E8" s="144"/>
      <c r="F8" s="144"/>
      <c r="G8" s="144"/>
      <c r="H8" s="144"/>
      <c r="I8" s="144"/>
      <c r="J8" s="144"/>
    </row>
    <row r="9" spans="1:10">
      <c r="A9" s="144" t="s">
        <v>100</v>
      </c>
      <c r="B9" s="144"/>
      <c r="C9" s="144"/>
      <c r="D9" s="144"/>
      <c r="E9" s="144"/>
      <c r="F9" s="144"/>
      <c r="G9" s="144"/>
      <c r="H9" s="144"/>
      <c r="I9" s="144"/>
      <c r="J9" s="144"/>
    </row>
    <row r="10" spans="1:10">
      <c r="A10" s="144" t="s">
        <v>101</v>
      </c>
      <c r="B10" s="144"/>
      <c r="C10" s="144"/>
      <c r="D10" s="144"/>
      <c r="E10" s="159"/>
      <c r="F10" s="144"/>
      <c r="G10" s="144"/>
      <c r="H10" s="144"/>
      <c r="I10" s="144"/>
      <c r="J10" s="144"/>
    </row>
    <row r="11" spans="1:10">
      <c r="A11" s="145"/>
      <c r="B11" s="145"/>
      <c r="C11" s="6"/>
      <c r="D11" s="6"/>
      <c r="E11" s="6"/>
      <c r="F11" s="6"/>
      <c r="G11" s="6"/>
      <c r="H11" s="6"/>
      <c r="I11" s="6"/>
      <c r="J11" s="114"/>
    </row>
    <row r="12" spans="1:10">
      <c r="A12" s="106"/>
      <c r="B12" s="51" t="s">
        <v>102</v>
      </c>
      <c r="C12" s="106"/>
      <c r="D12" s="163" t="s">
        <v>103</v>
      </c>
      <c r="E12" s="164"/>
      <c r="F12" s="160" t="s">
        <v>127</v>
      </c>
      <c r="G12" s="161"/>
      <c r="H12" s="161"/>
      <c r="I12" s="162"/>
      <c r="J12" s="41" t="s">
        <v>105</v>
      </c>
    </row>
    <row r="13" spans="1:10">
      <c r="A13" s="106" t="s">
        <v>54</v>
      </c>
      <c r="B13" s="106" t="s">
        <v>106</v>
      </c>
      <c r="C13" s="106" t="s">
        <v>59</v>
      </c>
      <c r="D13" s="155"/>
      <c r="E13" s="165"/>
      <c r="F13" s="50"/>
      <c r="G13" s="50"/>
      <c r="H13" s="50" t="s">
        <v>107</v>
      </c>
      <c r="I13" s="50" t="s">
        <v>108</v>
      </c>
      <c r="J13" s="4" t="s">
        <v>109</v>
      </c>
    </row>
    <row r="14" spans="1:10">
      <c r="A14" s="106"/>
      <c r="B14" s="106" t="s">
        <v>110</v>
      </c>
      <c r="C14" s="106"/>
      <c r="D14" s="50" t="s">
        <v>111</v>
      </c>
      <c r="E14" s="106" t="s">
        <v>112</v>
      </c>
      <c r="F14" s="52" t="s">
        <v>52</v>
      </c>
      <c r="G14" s="52" t="s">
        <v>113</v>
      </c>
      <c r="H14" s="52" t="s">
        <v>114</v>
      </c>
      <c r="I14" s="60" t="s">
        <v>115</v>
      </c>
      <c r="J14" s="60" t="s">
        <v>116</v>
      </c>
    </row>
    <row r="15" spans="1:10">
      <c r="A15" s="107"/>
      <c r="B15" s="108" t="s">
        <v>117</v>
      </c>
      <c r="C15" s="108"/>
      <c r="D15" s="109"/>
      <c r="E15" s="108"/>
      <c r="F15" s="109"/>
      <c r="G15" s="109"/>
      <c r="H15" s="109"/>
      <c r="I15" s="109"/>
      <c r="J15" s="67" t="s">
        <v>117</v>
      </c>
    </row>
    <row r="16" spans="1:10">
      <c r="D16" s="42"/>
      <c r="E16" s="42"/>
    </row>
    <row r="17" spans="1:10">
      <c r="A17" s="2" t="s">
        <v>52</v>
      </c>
      <c r="B17" s="62">
        <v>3633945</v>
      </c>
      <c r="C17" s="117">
        <v>37171289.100000001</v>
      </c>
      <c r="D17" s="78">
        <v>14113364.1</v>
      </c>
      <c r="E17" s="78">
        <v>14644751</v>
      </c>
      <c r="F17" s="62">
        <v>35688104.178835399</v>
      </c>
      <c r="G17" s="117">
        <v>20323823.0674823</v>
      </c>
      <c r="H17" s="117">
        <v>15335996.8113531</v>
      </c>
      <c r="I17" s="117">
        <v>28284.3</v>
      </c>
      <c r="J17" s="62">
        <v>4585743.0211645998</v>
      </c>
    </row>
    <row r="18" spans="1:10">
      <c r="B18" s="63"/>
      <c r="C18" s="63"/>
      <c r="D18" s="63"/>
      <c r="E18" s="73"/>
      <c r="F18" s="63"/>
      <c r="G18" s="63"/>
      <c r="H18" s="63"/>
      <c r="I18" s="63"/>
      <c r="J18" s="63"/>
    </row>
    <row r="19" spans="1:10">
      <c r="A19" s="36" t="s">
        <v>68</v>
      </c>
      <c r="B19" s="63">
        <v>3633945</v>
      </c>
      <c r="C19" s="63">
        <v>1848838.2</v>
      </c>
      <c r="D19" s="80">
        <v>1344426.6</v>
      </c>
      <c r="E19" s="82">
        <v>1508053.8</v>
      </c>
      <c r="F19" s="63">
        <v>2370208.5</v>
      </c>
      <c r="G19" s="63">
        <v>1066318</v>
      </c>
      <c r="H19" s="63">
        <v>1297050.7</v>
      </c>
      <c r="I19" s="63">
        <v>6839.8</v>
      </c>
      <c r="J19" s="63">
        <v>2948947.5</v>
      </c>
    </row>
    <row r="20" spans="1:10">
      <c r="A20" t="s">
        <v>69</v>
      </c>
      <c r="B20" s="63">
        <v>2948947.5</v>
      </c>
      <c r="C20" s="63">
        <v>6912175.5999999996</v>
      </c>
      <c r="D20" s="80">
        <v>1274616.2</v>
      </c>
      <c r="E20" s="82">
        <v>1321646.7</v>
      </c>
      <c r="F20" s="63">
        <v>3062841.1</v>
      </c>
      <c r="G20" s="63">
        <v>1617928.4</v>
      </c>
      <c r="H20" s="63">
        <v>1442461.9</v>
      </c>
      <c r="I20" s="63">
        <v>2450.8000000000002</v>
      </c>
      <c r="J20" s="63">
        <v>6751251.5</v>
      </c>
    </row>
    <row r="21" spans="1:10">
      <c r="A21" t="s">
        <v>70</v>
      </c>
      <c r="B21" s="63">
        <v>6751251.5</v>
      </c>
      <c r="C21" s="63">
        <v>6738355.7999999998</v>
      </c>
      <c r="D21" s="80">
        <v>1193145.8</v>
      </c>
      <c r="E21" s="82">
        <v>1161180.8999999999</v>
      </c>
      <c r="F21" s="63">
        <v>3511756.6</v>
      </c>
      <c r="G21" s="63">
        <v>2282654</v>
      </c>
      <c r="H21" s="63">
        <v>1226919.1000000001</v>
      </c>
      <c r="I21" s="82">
        <v>2183.5</v>
      </c>
      <c r="J21" s="63">
        <v>10009815.6</v>
      </c>
    </row>
    <row r="22" spans="1:10">
      <c r="A22" t="s">
        <v>71</v>
      </c>
      <c r="B22" s="63">
        <v>10009815.6</v>
      </c>
      <c r="C22" s="63">
        <v>6694635.2000000002</v>
      </c>
      <c r="D22" s="80">
        <v>1143830.6000000001</v>
      </c>
      <c r="E22" s="82">
        <v>1172007.1000000001</v>
      </c>
      <c r="F22" s="63">
        <v>4008994</v>
      </c>
      <c r="G22" s="63">
        <v>2763585</v>
      </c>
      <c r="H22" s="63">
        <v>1243277.2</v>
      </c>
      <c r="I22" s="63">
        <v>2131.8000000000002</v>
      </c>
      <c r="J22" s="63">
        <v>12667280.300000001</v>
      </c>
    </row>
    <row r="23" spans="1:10">
      <c r="A23" t="s">
        <v>72</v>
      </c>
      <c r="B23" s="63">
        <v>12667280.300000001</v>
      </c>
      <c r="C23" s="63">
        <v>7377118.0999999996</v>
      </c>
      <c r="D23" s="80">
        <v>1441629.2</v>
      </c>
      <c r="E23" s="82">
        <v>1481590</v>
      </c>
      <c r="F23" s="63">
        <v>4075608.9</v>
      </c>
      <c r="G23" s="63">
        <v>2621234</v>
      </c>
      <c r="H23" s="63">
        <v>1451997.8</v>
      </c>
      <c r="I23" s="63">
        <v>2377.1</v>
      </c>
      <c r="J23" s="63">
        <v>15928828.699999999</v>
      </c>
    </row>
    <row r="24" spans="1:10">
      <c r="A24" t="s">
        <v>73</v>
      </c>
      <c r="B24" s="63">
        <v>15928828.699999999</v>
      </c>
      <c r="C24" s="63">
        <v>5787118.7000000002</v>
      </c>
      <c r="D24" s="80">
        <v>1193704.6000000001</v>
      </c>
      <c r="E24" s="80">
        <v>1219347.8</v>
      </c>
      <c r="F24" s="63">
        <v>4321511.7</v>
      </c>
      <c r="G24" s="63">
        <v>2950596</v>
      </c>
      <c r="H24" s="63">
        <v>1368772.9</v>
      </c>
      <c r="I24" s="63">
        <v>2142.8000000000002</v>
      </c>
      <c r="J24" s="63">
        <v>17368792.5</v>
      </c>
    </row>
    <row r="25" spans="1:10">
      <c r="A25" s="32" t="s">
        <v>74</v>
      </c>
      <c r="B25" s="63">
        <v>17368792.5</v>
      </c>
      <c r="C25" s="63">
        <v>1813047.5</v>
      </c>
      <c r="D25" s="80">
        <v>1363463.2</v>
      </c>
      <c r="E25" s="80">
        <v>1410172.5</v>
      </c>
      <c r="F25" s="63">
        <v>3003937.2</v>
      </c>
      <c r="G25" s="63">
        <v>1580150</v>
      </c>
      <c r="H25" s="63">
        <v>1418458.8</v>
      </c>
      <c r="I25" s="63">
        <v>5328.4</v>
      </c>
      <c r="J25" s="63">
        <v>16131193.5</v>
      </c>
    </row>
    <row r="26" spans="1:10">
      <c r="A26" t="s">
        <v>118</v>
      </c>
      <c r="B26" s="63">
        <v>16131193.5</v>
      </c>
      <c r="C26" s="80" t="s">
        <v>119</v>
      </c>
      <c r="D26" s="80">
        <v>1230726.2</v>
      </c>
      <c r="E26" s="80">
        <v>1278431</v>
      </c>
      <c r="F26" s="63">
        <v>2817601.6</v>
      </c>
      <c r="G26" s="63">
        <v>1424643</v>
      </c>
      <c r="H26" s="63">
        <v>1391421.9</v>
      </c>
      <c r="I26" s="63">
        <v>1536.7</v>
      </c>
      <c r="J26" s="63">
        <v>13265887.1</v>
      </c>
    </row>
    <row r="27" spans="1:10">
      <c r="A27" t="s">
        <v>120</v>
      </c>
      <c r="B27" s="63">
        <v>13265887.1</v>
      </c>
      <c r="C27" s="80" t="s">
        <v>119</v>
      </c>
      <c r="D27" s="80">
        <v>1389525.5</v>
      </c>
      <c r="E27" s="80">
        <v>1463037.4</v>
      </c>
      <c r="F27" s="63">
        <v>2730431</v>
      </c>
      <c r="G27" s="63">
        <v>1384328</v>
      </c>
      <c r="H27" s="63">
        <v>1344994.2</v>
      </c>
      <c r="I27" s="63">
        <v>1108.8</v>
      </c>
      <c r="J27" s="63">
        <v>10461944.199999999</v>
      </c>
    </row>
    <row r="28" spans="1:10">
      <c r="A28" t="s">
        <v>121</v>
      </c>
      <c r="B28" s="63">
        <v>10461944.199999999</v>
      </c>
      <c r="C28" s="80" t="s">
        <v>119</v>
      </c>
      <c r="D28" s="80">
        <v>1256960.1000000001</v>
      </c>
      <c r="E28" s="80">
        <v>1310104.3999999999</v>
      </c>
      <c r="F28" s="63">
        <v>2678753</v>
      </c>
      <c r="G28" s="63">
        <v>1208966</v>
      </c>
      <c r="H28" s="63">
        <v>1468731</v>
      </c>
      <c r="I28" s="63">
        <v>1056</v>
      </c>
      <c r="J28" s="63">
        <v>7730046.9000000004</v>
      </c>
    </row>
    <row r="29" spans="1:10">
      <c r="A29" t="s">
        <v>122</v>
      </c>
      <c r="B29" s="63">
        <v>7730046.9000000004</v>
      </c>
      <c r="C29" s="80" t="s">
        <v>119</v>
      </c>
      <c r="D29" s="80">
        <v>1281336.1000000001</v>
      </c>
      <c r="E29" s="80">
        <v>1319179.3999999999</v>
      </c>
      <c r="F29" s="63">
        <v>2472477.7000000002</v>
      </c>
      <c r="G29" s="63">
        <v>1052777</v>
      </c>
      <c r="H29" s="63">
        <v>1418572.1</v>
      </c>
      <c r="I29" s="80">
        <v>1128.5999999999999</v>
      </c>
      <c r="J29" s="63">
        <v>5219725.9000000004</v>
      </c>
    </row>
    <row r="30" spans="1:10">
      <c r="A30" s="32" t="s">
        <v>123</v>
      </c>
      <c r="B30" s="63">
        <v>5219725.9000000004</v>
      </c>
      <c r="C30" s="80" t="s">
        <v>119</v>
      </c>
      <c r="D30" s="80" t="s">
        <v>119</v>
      </c>
      <c r="E30" s="80" t="s">
        <v>119</v>
      </c>
      <c r="F30" s="63">
        <v>633982.87883540301</v>
      </c>
      <c r="G30" s="63">
        <v>370643.66748228599</v>
      </c>
      <c r="H30" s="63">
        <v>263339.21135311801</v>
      </c>
      <c r="I30" s="82" t="s">
        <v>119</v>
      </c>
      <c r="J30" s="63">
        <v>4585743.0211645998</v>
      </c>
    </row>
    <row r="31" spans="1:10">
      <c r="A31" s="6"/>
      <c r="B31" s="65"/>
      <c r="C31" s="66"/>
      <c r="D31" s="65"/>
      <c r="E31" s="65"/>
      <c r="F31" s="65"/>
      <c r="G31" s="65"/>
      <c r="H31" s="65"/>
      <c r="I31" s="65"/>
      <c r="J31" s="65"/>
    </row>
    <row r="32" spans="1:10">
      <c r="A32" t="s">
        <v>124</v>
      </c>
    </row>
  </sheetData>
  <mergeCells count="7">
    <mergeCell ref="F12:I12"/>
    <mergeCell ref="D12:E13"/>
    <mergeCell ref="A6:J6"/>
    <mergeCell ref="A8:J8"/>
    <mergeCell ref="A9:J9"/>
    <mergeCell ref="A10:J10"/>
    <mergeCell ref="A11:B11"/>
  </mergeCells>
  <hyperlinks>
    <hyperlink ref="A5" location="INDICE!A1" display="REGRESAR"/>
  </hyperlinks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2:J32"/>
  <sheetViews>
    <sheetView workbookViewId="0">
      <selection activeCell="A5" sqref="A5"/>
    </sheetView>
  </sheetViews>
  <sheetFormatPr baseColWidth="10" defaultColWidth="9" defaultRowHeight="12.75"/>
  <cols>
    <col min="1" max="1" width="19.7109375" customWidth="1"/>
    <col min="2" max="10" width="12.28515625" customWidth="1"/>
  </cols>
  <sheetData>
    <row r="2" spans="1:10">
      <c r="A2" s="21"/>
    </row>
    <row r="3" spans="1:10">
      <c r="G3" s="22"/>
    </row>
    <row r="5" spans="1:10">
      <c r="A5" s="93" t="s">
        <v>48</v>
      </c>
    </row>
    <row r="6" spans="1:10">
      <c r="A6" s="144" t="s">
        <v>128</v>
      </c>
      <c r="B6" s="144"/>
      <c r="C6" s="144"/>
      <c r="D6" s="144"/>
      <c r="E6" s="144"/>
      <c r="F6" s="144"/>
      <c r="G6" s="144"/>
      <c r="H6" s="144"/>
      <c r="I6" s="144"/>
      <c r="J6" s="166"/>
    </row>
    <row r="7" spans="1:10">
      <c r="A7" s="2"/>
      <c r="B7" s="2"/>
      <c r="C7" s="2"/>
      <c r="D7" s="2"/>
      <c r="E7" s="2"/>
      <c r="F7" s="2"/>
      <c r="G7" s="2"/>
      <c r="H7" s="2"/>
      <c r="I7" s="2"/>
    </row>
    <row r="8" spans="1:10">
      <c r="A8" s="144" t="s">
        <v>129</v>
      </c>
      <c r="B8" s="144"/>
      <c r="C8" s="144"/>
      <c r="D8" s="144"/>
      <c r="E8" s="144"/>
      <c r="F8" s="144"/>
      <c r="G8" s="144"/>
      <c r="H8" s="144"/>
      <c r="I8" s="144"/>
      <c r="J8" s="144"/>
    </row>
    <row r="9" spans="1:10">
      <c r="A9" s="144" t="s">
        <v>130</v>
      </c>
      <c r="B9" s="144"/>
      <c r="C9" s="144"/>
      <c r="D9" s="144"/>
      <c r="E9" s="144"/>
      <c r="F9" s="144"/>
      <c r="G9" s="144"/>
      <c r="H9" s="144"/>
      <c r="I9" s="144"/>
      <c r="J9" s="144"/>
    </row>
    <row r="10" spans="1:10">
      <c r="A10" s="144" t="s">
        <v>101</v>
      </c>
      <c r="B10" s="144"/>
      <c r="C10" s="144"/>
      <c r="D10" s="144"/>
      <c r="E10" s="159"/>
      <c r="F10" s="144"/>
      <c r="G10" s="144"/>
      <c r="H10" s="144"/>
      <c r="I10" s="144"/>
      <c r="J10" s="144"/>
    </row>
    <row r="11" spans="1:10">
      <c r="A11" s="145"/>
      <c r="B11" s="145"/>
      <c r="C11" s="6"/>
      <c r="D11" s="6"/>
      <c r="E11" s="6"/>
      <c r="F11" s="6"/>
      <c r="G11" s="6"/>
      <c r="H11" s="6"/>
      <c r="I11" s="6"/>
      <c r="J11" s="114"/>
    </row>
    <row r="12" spans="1:10">
      <c r="A12" s="106"/>
      <c r="B12" s="51" t="s">
        <v>102</v>
      </c>
      <c r="C12" s="106"/>
      <c r="D12" s="163" t="s">
        <v>103</v>
      </c>
      <c r="E12" s="164"/>
      <c r="F12" s="160" t="s">
        <v>131</v>
      </c>
      <c r="G12" s="161"/>
      <c r="H12" s="161"/>
      <c r="I12" s="162"/>
      <c r="J12" s="41" t="s">
        <v>105</v>
      </c>
    </row>
    <row r="13" spans="1:10">
      <c r="A13" s="106" t="s">
        <v>54</v>
      </c>
      <c r="B13" s="106" t="s">
        <v>106</v>
      </c>
      <c r="C13" s="106" t="s">
        <v>59</v>
      </c>
      <c r="D13" s="155"/>
      <c r="E13" s="165"/>
      <c r="F13" s="50"/>
      <c r="G13" s="50"/>
      <c r="H13" s="50" t="s">
        <v>107</v>
      </c>
      <c r="I13" s="50" t="s">
        <v>108</v>
      </c>
      <c r="J13" s="4" t="s">
        <v>109</v>
      </c>
    </row>
    <row r="14" spans="1:10">
      <c r="A14" s="106"/>
      <c r="B14" s="106" t="s">
        <v>110</v>
      </c>
      <c r="C14" s="106"/>
      <c r="D14" s="50" t="s">
        <v>111</v>
      </c>
      <c r="E14" s="106" t="s">
        <v>112</v>
      </c>
      <c r="F14" s="52" t="s">
        <v>52</v>
      </c>
      <c r="G14" s="52" t="s">
        <v>113</v>
      </c>
      <c r="H14" s="52" t="s">
        <v>114</v>
      </c>
      <c r="I14" s="60" t="s">
        <v>115</v>
      </c>
      <c r="J14" s="60" t="s">
        <v>116</v>
      </c>
    </row>
    <row r="15" spans="1:10">
      <c r="A15" s="107"/>
      <c r="B15" s="108" t="s">
        <v>117</v>
      </c>
      <c r="C15" s="108"/>
      <c r="D15" s="109"/>
      <c r="E15" s="108"/>
      <c r="F15" s="109"/>
      <c r="G15" s="109"/>
      <c r="H15" s="109"/>
      <c r="I15" s="109"/>
      <c r="J15" s="67" t="s">
        <v>117</v>
      </c>
    </row>
    <row r="16" spans="1:10">
      <c r="D16" s="42"/>
      <c r="E16" s="42"/>
    </row>
    <row r="17" spans="1:10">
      <c r="A17" s="2" t="s">
        <v>52</v>
      </c>
      <c r="B17" s="56">
        <v>2555671</v>
      </c>
      <c r="C17" s="62">
        <v>23125659.699999999</v>
      </c>
      <c r="D17" s="115">
        <v>14644751</v>
      </c>
      <c r="E17" s="115">
        <v>14113364.1</v>
      </c>
      <c r="F17" s="62">
        <v>24815274</v>
      </c>
      <c r="G17" s="62">
        <v>24215307.186181199</v>
      </c>
      <c r="H17" s="62">
        <v>547449.513818776</v>
      </c>
      <c r="I17" s="62">
        <v>52517.3</v>
      </c>
      <c r="J17" s="56">
        <v>1397443.6</v>
      </c>
    </row>
    <row r="18" spans="1:10">
      <c r="B18" s="22"/>
      <c r="C18" s="22"/>
      <c r="D18" s="22"/>
      <c r="E18" s="22"/>
      <c r="F18" s="63"/>
      <c r="G18" s="63"/>
      <c r="H18" s="63"/>
      <c r="I18" s="63"/>
      <c r="J18" s="63"/>
    </row>
    <row r="19" spans="1:10">
      <c r="A19" s="36" t="s">
        <v>68</v>
      </c>
      <c r="B19" s="22">
        <v>2555671</v>
      </c>
      <c r="C19" s="63">
        <v>2199668.9</v>
      </c>
      <c r="D19" s="116">
        <v>1508053.8</v>
      </c>
      <c r="E19" s="116">
        <v>1344426.6</v>
      </c>
      <c r="F19" s="63">
        <v>1156962.3999999999</v>
      </c>
      <c r="G19" s="63">
        <v>1125076.7</v>
      </c>
      <c r="H19" s="63">
        <v>31092.6</v>
      </c>
      <c r="I19" s="63">
        <v>793.1</v>
      </c>
      <c r="J19" s="91">
        <v>3762004.7</v>
      </c>
    </row>
    <row r="20" spans="1:10">
      <c r="A20" t="s">
        <v>69</v>
      </c>
      <c r="B20" s="22">
        <v>3762004.7</v>
      </c>
      <c r="C20" s="63">
        <v>3992028.7</v>
      </c>
      <c r="D20" s="116">
        <v>1321646.7</v>
      </c>
      <c r="E20" s="116">
        <v>1274616.2</v>
      </c>
      <c r="F20" s="63">
        <v>1178915.1000000001</v>
      </c>
      <c r="G20" s="63">
        <v>1128391</v>
      </c>
      <c r="H20" s="14">
        <v>49393.3</v>
      </c>
      <c r="I20" s="63">
        <v>1130.8</v>
      </c>
      <c r="J20" s="91">
        <v>6622148.7999999998</v>
      </c>
    </row>
    <row r="21" spans="1:10">
      <c r="A21" t="s">
        <v>70</v>
      </c>
      <c r="B21" s="22">
        <v>6622148.7999999998</v>
      </c>
      <c r="C21" s="63">
        <v>4299318.0999999996</v>
      </c>
      <c r="D21" s="116">
        <v>1161180.8999999999</v>
      </c>
      <c r="E21" s="116">
        <v>1193145.8</v>
      </c>
      <c r="F21" s="63">
        <v>2078785.5</v>
      </c>
      <c r="G21" s="63">
        <v>2029390</v>
      </c>
      <c r="H21" s="63">
        <v>36121.800000000003</v>
      </c>
      <c r="I21" s="63">
        <v>13273.7</v>
      </c>
      <c r="J21" s="91">
        <v>8810716.5</v>
      </c>
    </row>
    <row r="22" spans="1:10">
      <c r="A22" t="s">
        <v>71</v>
      </c>
      <c r="B22" s="22">
        <v>8810716.5</v>
      </c>
      <c r="C22" s="63">
        <v>3473663.6</v>
      </c>
      <c r="D22" s="116">
        <v>1172007.1000000001</v>
      </c>
      <c r="E22" s="116">
        <v>1143830.6000000001</v>
      </c>
      <c r="F22" s="63">
        <v>2031246.8</v>
      </c>
      <c r="G22" s="63">
        <v>1990780</v>
      </c>
      <c r="H22" s="80">
        <v>39811.199999999997</v>
      </c>
      <c r="I22" s="63">
        <v>655.6</v>
      </c>
      <c r="J22" s="91">
        <v>10281309.800000001</v>
      </c>
    </row>
    <row r="23" spans="1:10">
      <c r="A23" t="s">
        <v>72</v>
      </c>
      <c r="B23" s="22">
        <v>10281309.800000001</v>
      </c>
      <c r="C23" s="63">
        <v>3234756.8</v>
      </c>
      <c r="D23" s="116">
        <v>1481590</v>
      </c>
      <c r="E23" s="116">
        <v>1441629.2</v>
      </c>
      <c r="F23" s="63">
        <v>3652390.5</v>
      </c>
      <c r="G23" s="63">
        <v>3595967.1</v>
      </c>
      <c r="H23" s="63">
        <v>49830</v>
      </c>
      <c r="I23" s="63">
        <v>6593.4</v>
      </c>
      <c r="J23" s="91">
        <v>9903636.9000000004</v>
      </c>
    </row>
    <row r="24" spans="1:10">
      <c r="A24" t="s">
        <v>73</v>
      </c>
      <c r="B24" s="22">
        <v>9903636.9000000004</v>
      </c>
      <c r="C24" s="63">
        <v>3801594.5</v>
      </c>
      <c r="D24" s="116">
        <v>1219347.8</v>
      </c>
      <c r="E24" s="116">
        <v>1193704.6000000001</v>
      </c>
      <c r="F24" s="63">
        <v>2078166.2</v>
      </c>
      <c r="G24" s="63">
        <v>2026862.2</v>
      </c>
      <c r="H24" s="63">
        <v>48211.9</v>
      </c>
      <c r="I24" s="63">
        <v>3092.1</v>
      </c>
      <c r="J24" s="91">
        <v>11652708.4</v>
      </c>
    </row>
    <row r="25" spans="1:10">
      <c r="A25" s="32" t="s">
        <v>74</v>
      </c>
      <c r="B25" s="22">
        <v>11652708.4</v>
      </c>
      <c r="C25" s="63">
        <v>2124629.1</v>
      </c>
      <c r="D25" s="116">
        <v>1410172.5</v>
      </c>
      <c r="E25" s="116">
        <v>1363463.2</v>
      </c>
      <c r="F25" s="63">
        <v>4138256.1</v>
      </c>
      <c r="G25" s="70">
        <v>4083068</v>
      </c>
      <c r="H25" s="70">
        <v>47591.5</v>
      </c>
      <c r="I25" s="70">
        <v>7596.6</v>
      </c>
      <c r="J25" s="91">
        <v>9685790.6999999993</v>
      </c>
    </row>
    <row r="26" spans="1:10">
      <c r="A26" t="s">
        <v>118</v>
      </c>
      <c r="B26" s="22">
        <v>9685790.6999999993</v>
      </c>
      <c r="C26" s="116" t="s">
        <v>119</v>
      </c>
      <c r="D26" s="116">
        <v>1278431</v>
      </c>
      <c r="E26" s="116">
        <v>1230726.2</v>
      </c>
      <c r="F26" s="63">
        <v>2225521.1</v>
      </c>
      <c r="G26" s="63">
        <v>2160862</v>
      </c>
      <c r="H26" s="80">
        <v>52683.4</v>
      </c>
      <c r="I26" s="63">
        <v>11975.7</v>
      </c>
      <c r="J26" s="91">
        <v>7507974.4000000004</v>
      </c>
    </row>
    <row r="27" spans="1:10">
      <c r="A27" t="s">
        <v>120</v>
      </c>
      <c r="B27" s="22">
        <v>7507974.4000000004</v>
      </c>
      <c r="C27" s="116" t="s">
        <v>119</v>
      </c>
      <c r="D27" s="116">
        <v>1463037.4</v>
      </c>
      <c r="E27" s="116">
        <v>1389525.5</v>
      </c>
      <c r="F27" s="63">
        <v>924844.8</v>
      </c>
      <c r="G27" s="63">
        <v>870331</v>
      </c>
      <c r="H27" s="63">
        <v>54028.7</v>
      </c>
      <c r="I27" s="63">
        <v>485.1</v>
      </c>
      <c r="J27" s="91">
        <v>6656641.5</v>
      </c>
    </row>
    <row r="28" spans="1:10">
      <c r="A28" t="s">
        <v>121</v>
      </c>
      <c r="B28" s="22">
        <v>6656641.5</v>
      </c>
      <c r="C28" s="116" t="s">
        <v>119</v>
      </c>
      <c r="D28" s="116">
        <v>1310104.3999999999</v>
      </c>
      <c r="E28" s="116">
        <v>1256960.1000000001</v>
      </c>
      <c r="F28" s="63">
        <v>972492.4</v>
      </c>
      <c r="G28" s="63">
        <v>915376</v>
      </c>
      <c r="H28" s="83">
        <v>53493</v>
      </c>
      <c r="I28" s="63">
        <v>3623.4</v>
      </c>
      <c r="J28" s="91">
        <v>5737293.4000000004</v>
      </c>
    </row>
    <row r="29" spans="1:10">
      <c r="A29" t="s">
        <v>122</v>
      </c>
      <c r="B29" s="22">
        <v>5737293.4000000004</v>
      </c>
      <c r="C29" s="116" t="s">
        <v>119</v>
      </c>
      <c r="D29" s="116">
        <v>1319179.3999999999</v>
      </c>
      <c r="E29" s="116">
        <v>1281336.1000000001</v>
      </c>
      <c r="F29" s="63">
        <v>2470076.4</v>
      </c>
      <c r="G29" s="116">
        <v>2412355</v>
      </c>
      <c r="H29" s="83">
        <v>54423.6</v>
      </c>
      <c r="I29" s="70">
        <v>3297.8</v>
      </c>
      <c r="J29" s="91">
        <v>3305060.3</v>
      </c>
    </row>
    <row r="30" spans="1:10">
      <c r="A30" s="32" t="s">
        <v>123</v>
      </c>
      <c r="B30" s="22">
        <v>3305060.3</v>
      </c>
      <c r="C30" s="116" t="s">
        <v>119</v>
      </c>
      <c r="D30" s="116" t="s">
        <v>119</v>
      </c>
      <c r="E30" s="116" t="s">
        <v>119</v>
      </c>
      <c r="F30" s="63">
        <v>1907616.7</v>
      </c>
      <c r="G30" s="116">
        <v>1876848.18618122</v>
      </c>
      <c r="H30" s="70">
        <v>30768.5138187757</v>
      </c>
      <c r="I30" s="116" t="s">
        <v>119</v>
      </c>
      <c r="J30" s="91">
        <v>1397443.6</v>
      </c>
    </row>
    <row r="31" spans="1:10">
      <c r="A31" s="6"/>
      <c r="B31" s="65"/>
      <c r="C31" s="66"/>
      <c r="D31" s="65"/>
      <c r="E31" s="65"/>
      <c r="F31" s="65"/>
      <c r="G31" s="65"/>
      <c r="H31" s="65"/>
      <c r="I31" s="65"/>
      <c r="J31" s="65"/>
    </row>
    <row r="32" spans="1:10">
      <c r="A32" t="s">
        <v>124</v>
      </c>
    </row>
  </sheetData>
  <mergeCells count="7">
    <mergeCell ref="F12:I12"/>
    <mergeCell ref="D12:E13"/>
    <mergeCell ref="A6:J6"/>
    <mergeCell ref="A8:J8"/>
    <mergeCell ref="A9:J9"/>
    <mergeCell ref="A10:J10"/>
    <mergeCell ref="A11:B11"/>
  </mergeCells>
  <hyperlinks>
    <hyperlink ref="A5" location="INDICE!A1" display="REGRESAR"/>
  </hyperlink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I33"/>
  <sheetViews>
    <sheetView workbookViewId="0">
      <selection activeCell="A5" sqref="A5"/>
    </sheetView>
  </sheetViews>
  <sheetFormatPr baseColWidth="10" defaultColWidth="9" defaultRowHeight="12.75"/>
  <cols>
    <col min="1" max="1" width="19.7109375" customWidth="1"/>
    <col min="2" max="9" width="12.28515625" customWidth="1"/>
  </cols>
  <sheetData>
    <row r="2" spans="1:9">
      <c r="A2" s="21"/>
    </row>
    <row r="3" spans="1:9">
      <c r="E3" s="22"/>
    </row>
    <row r="5" spans="1:9">
      <c r="A5" s="93" t="s">
        <v>48</v>
      </c>
    </row>
    <row r="6" spans="1:9">
      <c r="A6" s="144" t="s">
        <v>132</v>
      </c>
      <c r="B6" s="144"/>
      <c r="C6" s="144"/>
      <c r="D6" s="144"/>
      <c r="E6" s="144"/>
      <c r="F6" s="144"/>
      <c r="G6" s="144"/>
      <c r="H6" s="144"/>
      <c r="I6" s="144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144" t="s">
        <v>133</v>
      </c>
      <c r="B8" s="144"/>
      <c r="C8" s="144"/>
      <c r="D8" s="144"/>
      <c r="E8" s="144"/>
      <c r="F8" s="144"/>
      <c r="G8" s="144"/>
      <c r="H8" s="144"/>
      <c r="I8" s="144"/>
    </row>
    <row r="9" spans="1:9">
      <c r="A9" s="144" t="s">
        <v>130</v>
      </c>
      <c r="B9" s="144"/>
      <c r="C9" s="144"/>
      <c r="D9" s="144"/>
      <c r="E9" s="144"/>
      <c r="F9" s="144"/>
      <c r="G9" s="144"/>
      <c r="H9" s="144"/>
      <c r="I9" s="144"/>
    </row>
    <row r="10" spans="1:9">
      <c r="A10" s="144" t="s">
        <v>134</v>
      </c>
      <c r="B10" s="144"/>
      <c r="C10" s="144"/>
      <c r="D10" s="144"/>
      <c r="E10" s="144"/>
      <c r="F10" s="144"/>
      <c r="G10" s="144"/>
      <c r="H10" s="144"/>
      <c r="I10" s="144"/>
    </row>
    <row r="11" spans="1:9">
      <c r="A11" s="145"/>
      <c r="B11" s="145"/>
      <c r="C11" s="6"/>
      <c r="D11" s="6"/>
      <c r="E11" s="6"/>
      <c r="F11" s="6"/>
      <c r="G11" s="6"/>
      <c r="H11" s="6"/>
      <c r="I11" s="114"/>
    </row>
    <row r="12" spans="1:9">
      <c r="A12" s="106"/>
      <c r="B12" s="51" t="s">
        <v>102</v>
      </c>
      <c r="C12" s="167" t="s">
        <v>59</v>
      </c>
      <c r="D12" s="148" t="s">
        <v>135</v>
      </c>
      <c r="E12" s="149"/>
      <c r="F12" s="149"/>
      <c r="G12" s="149"/>
      <c r="H12" s="150"/>
      <c r="I12" s="41" t="s">
        <v>105</v>
      </c>
    </row>
    <row r="13" spans="1:9">
      <c r="A13" s="106" t="s">
        <v>54</v>
      </c>
      <c r="B13" s="106" t="s">
        <v>106</v>
      </c>
      <c r="C13" s="168"/>
      <c r="D13" s="50"/>
      <c r="E13" s="50"/>
      <c r="F13" s="50"/>
      <c r="G13" s="50"/>
      <c r="H13" s="50"/>
      <c r="I13" s="4" t="s">
        <v>109</v>
      </c>
    </row>
    <row r="14" spans="1:9">
      <c r="A14" s="106"/>
      <c r="B14" s="106" t="s">
        <v>110</v>
      </c>
      <c r="C14" s="168"/>
      <c r="D14" s="52" t="s">
        <v>52</v>
      </c>
      <c r="E14" s="52" t="s">
        <v>113</v>
      </c>
      <c r="F14" s="60" t="s">
        <v>136</v>
      </c>
      <c r="G14" s="60" t="s">
        <v>137</v>
      </c>
      <c r="H14" s="60" t="s">
        <v>138</v>
      </c>
      <c r="I14" s="60" t="s">
        <v>116</v>
      </c>
    </row>
    <row r="15" spans="1:9">
      <c r="A15" s="107"/>
      <c r="B15" s="108" t="s">
        <v>117</v>
      </c>
      <c r="C15" s="169"/>
      <c r="D15" s="109"/>
      <c r="E15" s="109"/>
      <c r="F15" s="109"/>
      <c r="G15" s="109"/>
      <c r="H15" s="109"/>
      <c r="I15" s="67" t="s">
        <v>117</v>
      </c>
    </row>
    <row r="16" spans="1:9">
      <c r="D16" s="17"/>
      <c r="E16" s="17"/>
      <c r="F16" s="17"/>
      <c r="G16" s="17"/>
      <c r="H16" s="17"/>
      <c r="I16" s="14"/>
    </row>
    <row r="17" spans="1:9">
      <c r="A17" s="2" t="s">
        <v>52</v>
      </c>
      <c r="B17" s="62">
        <v>65503742</v>
      </c>
      <c r="C17" s="110">
        <v>163650920.15984699</v>
      </c>
      <c r="D17" s="62">
        <v>168203562.631513</v>
      </c>
      <c r="E17" s="62">
        <v>73286028.938801795</v>
      </c>
      <c r="F17" s="62">
        <v>34366693.233567998</v>
      </c>
      <c r="G17" s="62">
        <v>42549239.241560303</v>
      </c>
      <c r="H17" s="62">
        <v>18001601.217583202</v>
      </c>
      <c r="I17" s="62">
        <v>60951099.528334104</v>
      </c>
    </row>
    <row r="18" spans="1:9">
      <c r="B18" s="63"/>
      <c r="C18" s="111"/>
      <c r="D18" s="63" t="s">
        <v>139</v>
      </c>
      <c r="E18" s="63"/>
      <c r="F18" s="63"/>
      <c r="G18" s="63"/>
      <c r="H18" s="63"/>
      <c r="I18" s="63"/>
    </row>
    <row r="19" spans="1:9">
      <c r="A19" s="36" t="s">
        <v>68</v>
      </c>
      <c r="B19" s="14">
        <v>65503742</v>
      </c>
      <c r="C19" s="112">
        <v>11370253.109151499</v>
      </c>
      <c r="D19" s="63">
        <v>5437039.55311858</v>
      </c>
      <c r="E19" s="63">
        <v>1685640.42147724</v>
      </c>
      <c r="F19" s="63">
        <v>1567874.0151841999</v>
      </c>
      <c r="G19" s="63">
        <v>1291163.33663371</v>
      </c>
      <c r="H19" s="63">
        <v>892361.77982342103</v>
      </c>
      <c r="I19" s="73">
        <v>71436955.556032896</v>
      </c>
    </row>
    <row r="20" spans="1:9">
      <c r="A20" t="s">
        <v>69</v>
      </c>
      <c r="B20" s="63">
        <v>71436955.556032896</v>
      </c>
      <c r="C20" s="112">
        <v>28741833.873899698</v>
      </c>
      <c r="D20" s="63">
        <v>19504679.295894701</v>
      </c>
      <c r="E20" s="63">
        <v>9497999.3280188106</v>
      </c>
      <c r="F20" s="63">
        <v>5070232.2817092603</v>
      </c>
      <c r="G20" s="63">
        <v>2323194.3573606098</v>
      </c>
      <c r="H20" s="63">
        <v>2613253.3288060199</v>
      </c>
      <c r="I20" s="73">
        <v>80674110.134037897</v>
      </c>
    </row>
    <row r="21" spans="1:9">
      <c r="A21" t="s">
        <v>70</v>
      </c>
      <c r="B21" s="63">
        <v>80674110.134037897</v>
      </c>
      <c r="C21" s="112">
        <v>29412399.4498243</v>
      </c>
      <c r="D21" s="63">
        <v>25838029.504262701</v>
      </c>
      <c r="E21" s="63">
        <v>13989655.619924299</v>
      </c>
      <c r="F21" s="63">
        <v>6107486.8184657898</v>
      </c>
      <c r="G21" s="63">
        <v>2558422.7829868901</v>
      </c>
      <c r="H21" s="63">
        <v>3182464.28288574</v>
      </c>
      <c r="I21" s="73">
        <v>84248480.079599395</v>
      </c>
    </row>
    <row r="22" spans="1:9">
      <c r="A22" t="s">
        <v>71</v>
      </c>
      <c r="B22" s="63">
        <v>84248480.079599395</v>
      </c>
      <c r="C22" s="112">
        <v>27298286.006029699</v>
      </c>
      <c r="D22" s="63">
        <v>14096171.0530151</v>
      </c>
      <c r="E22" s="63">
        <v>7742591.2310781404</v>
      </c>
      <c r="F22" s="63">
        <v>3311229.8796501602</v>
      </c>
      <c r="G22" s="63">
        <v>1315466.13864537</v>
      </c>
      <c r="H22" s="63">
        <v>1726883.8036414201</v>
      </c>
      <c r="I22" s="73">
        <v>97450595.032613993</v>
      </c>
    </row>
    <row r="23" spans="1:9">
      <c r="A23" t="s">
        <v>72</v>
      </c>
      <c r="B23" s="63">
        <v>97450595.032613993</v>
      </c>
      <c r="C23" s="112">
        <v>28855037.861853901</v>
      </c>
      <c r="D23" s="63">
        <v>38996389.4748796</v>
      </c>
      <c r="E23" s="63">
        <v>21319403.860298201</v>
      </c>
      <c r="F23" s="63">
        <v>9763780.1580589898</v>
      </c>
      <c r="G23" s="63">
        <v>3827406.58423205</v>
      </c>
      <c r="H23" s="63">
        <v>4085798.8722903798</v>
      </c>
      <c r="I23" s="73">
        <v>87309243.419588298</v>
      </c>
    </row>
    <row r="24" spans="1:9">
      <c r="A24" t="s">
        <v>73</v>
      </c>
      <c r="B24" s="63">
        <v>87309243.419588298</v>
      </c>
      <c r="C24" s="112">
        <v>26940198.8405196</v>
      </c>
      <c r="D24" s="63">
        <v>19431216.3462024</v>
      </c>
      <c r="E24" s="63">
        <v>7516024.96817894</v>
      </c>
      <c r="F24" s="63">
        <v>4568361.3203771599</v>
      </c>
      <c r="G24" s="63">
        <v>5686429.4765299503</v>
      </c>
      <c r="H24" s="63">
        <v>1660400.5811163399</v>
      </c>
      <c r="I24" s="73">
        <v>94818225.913905501</v>
      </c>
    </row>
    <row r="25" spans="1:9">
      <c r="A25" s="32" t="s">
        <v>74</v>
      </c>
      <c r="B25" s="63">
        <v>94818225.913905501</v>
      </c>
      <c r="C25" s="112">
        <v>11032911.018568801</v>
      </c>
      <c r="D25" s="63">
        <v>10345481.2529484</v>
      </c>
      <c r="E25" s="63">
        <v>5028698.3490843298</v>
      </c>
      <c r="F25" s="63">
        <v>1979991.2137666901</v>
      </c>
      <c r="G25" s="63">
        <v>2393715.8868967202</v>
      </c>
      <c r="H25" s="63">
        <v>943075.80320069694</v>
      </c>
      <c r="I25" s="73">
        <v>95505655.679525897</v>
      </c>
    </row>
    <row r="26" spans="1:9">
      <c r="A26" t="s">
        <v>118</v>
      </c>
      <c r="B26" s="63">
        <v>95505655.679525897</v>
      </c>
      <c r="C26" s="113" t="s">
        <v>119</v>
      </c>
      <c r="D26" s="63">
        <v>7390522.2375134202</v>
      </c>
      <c r="E26" s="63">
        <v>2925453.5340141202</v>
      </c>
      <c r="F26" s="63">
        <v>1011422.63918679</v>
      </c>
      <c r="G26" s="63">
        <v>2923129.7778582</v>
      </c>
      <c r="H26" s="63">
        <v>530516.28645431297</v>
      </c>
      <c r="I26" s="73">
        <v>88115133.442012504</v>
      </c>
    </row>
    <row r="27" spans="1:9">
      <c r="A27" t="s">
        <v>120</v>
      </c>
      <c r="B27" s="63">
        <v>88115133.442012504</v>
      </c>
      <c r="C27" s="113" t="s">
        <v>119</v>
      </c>
      <c r="D27" s="63">
        <v>5989641.3209160902</v>
      </c>
      <c r="E27" s="63">
        <v>1019458.47115767</v>
      </c>
      <c r="F27" s="63">
        <v>142069.02178122199</v>
      </c>
      <c r="G27" s="63">
        <v>3798978.8518938799</v>
      </c>
      <c r="H27" s="63">
        <v>1029134.97608332</v>
      </c>
      <c r="I27" s="73">
        <v>82125492.121096402</v>
      </c>
    </row>
    <row r="28" spans="1:9">
      <c r="A28" t="s">
        <v>121</v>
      </c>
      <c r="B28" s="63">
        <v>82125492.121096402</v>
      </c>
      <c r="C28" s="113" t="s">
        <v>119</v>
      </c>
      <c r="D28" s="63">
        <v>5115920.99779566</v>
      </c>
      <c r="E28" s="63">
        <v>459056.47613796999</v>
      </c>
      <c r="F28" s="63">
        <v>209695.820562101</v>
      </c>
      <c r="G28" s="63">
        <v>4337198.7311110497</v>
      </c>
      <c r="H28" s="63">
        <v>109969.96998453399</v>
      </c>
      <c r="I28" s="73">
        <v>77009571.123300701</v>
      </c>
    </row>
    <row r="29" spans="1:9">
      <c r="A29" t="s">
        <v>122</v>
      </c>
      <c r="B29" s="63">
        <v>77009571.123300701</v>
      </c>
      <c r="C29" s="113" t="s">
        <v>119</v>
      </c>
      <c r="D29" s="63">
        <v>7659312.76661273</v>
      </c>
      <c r="E29" s="63">
        <v>879278.82575709699</v>
      </c>
      <c r="F29" s="63">
        <v>79142.171473794893</v>
      </c>
      <c r="G29" s="63">
        <v>5641561.5474936198</v>
      </c>
      <c r="H29" s="63">
        <v>1059330.2218882099</v>
      </c>
      <c r="I29" s="73">
        <v>69350258.356687993</v>
      </c>
    </row>
    <row r="30" spans="1:9">
      <c r="A30" s="32" t="s">
        <v>123</v>
      </c>
      <c r="B30" s="63">
        <v>69350258.356687993</v>
      </c>
      <c r="C30" s="113" t="s">
        <v>119</v>
      </c>
      <c r="D30" s="63">
        <v>8399158.82835388</v>
      </c>
      <c r="E30" s="63">
        <v>1222767.8536749801</v>
      </c>
      <c r="F30" s="63">
        <v>555407.89335180598</v>
      </c>
      <c r="G30" s="63">
        <v>6452571.7699182797</v>
      </c>
      <c r="H30" s="63">
        <v>168411.311408821</v>
      </c>
      <c r="I30" s="73">
        <v>60951099.528334104</v>
      </c>
    </row>
    <row r="31" spans="1:9">
      <c r="A31" s="6"/>
      <c r="B31" s="65"/>
      <c r="C31" s="66"/>
      <c r="D31" s="65"/>
      <c r="E31" s="65"/>
      <c r="F31" s="65"/>
      <c r="G31" s="65"/>
      <c r="H31" s="65"/>
      <c r="I31" s="65"/>
    </row>
    <row r="32" spans="1:9">
      <c r="A32" t="s">
        <v>124</v>
      </c>
      <c r="E32" s="17"/>
      <c r="F32" s="17"/>
      <c r="G32" s="17"/>
      <c r="H32" s="17"/>
      <c r="I32" s="17"/>
    </row>
    <row r="33" spans="5:9">
      <c r="E33" s="14"/>
      <c r="F33" s="14"/>
      <c r="G33" s="14"/>
      <c r="H33" s="14"/>
      <c r="I33" s="14"/>
    </row>
  </sheetData>
  <mergeCells count="7">
    <mergeCell ref="D12:H12"/>
    <mergeCell ref="C12:C15"/>
    <mergeCell ref="A6:I6"/>
    <mergeCell ref="A8:I8"/>
    <mergeCell ref="A9:I9"/>
    <mergeCell ref="A10:I10"/>
    <mergeCell ref="A11:B11"/>
  </mergeCells>
  <hyperlinks>
    <hyperlink ref="A5" location="INDICE!A1" display="REGRESAR"/>
  </hyperlink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A5" sqref="A5"/>
    </sheetView>
  </sheetViews>
  <sheetFormatPr baseColWidth="10" defaultColWidth="9" defaultRowHeight="12.75"/>
  <cols>
    <col min="1" max="1" width="17.5703125" customWidth="1"/>
    <col min="2" max="2" width="11.5703125" customWidth="1"/>
    <col min="3" max="3" width="9.42578125" customWidth="1"/>
    <col min="4" max="4" width="14" customWidth="1"/>
    <col min="5" max="5" width="12.140625" customWidth="1"/>
    <col min="6" max="6" width="9.28515625" customWidth="1"/>
    <col min="7" max="7" width="8.140625" customWidth="1"/>
    <col min="8" max="8" width="8.28515625" customWidth="1"/>
    <col min="9" max="9" width="8.140625" customWidth="1"/>
    <col min="10" max="10" width="10.7109375" customWidth="1"/>
  </cols>
  <sheetData>
    <row r="1" spans="1:11" ht="15">
      <c r="A1" s="101"/>
      <c r="B1" s="102"/>
      <c r="C1" s="102"/>
      <c r="D1" s="102"/>
      <c r="E1" s="102"/>
      <c r="F1" s="102"/>
      <c r="G1" s="102"/>
      <c r="H1" s="102"/>
      <c r="I1" s="102"/>
      <c r="J1" s="102"/>
    </row>
    <row r="2" spans="1:11" ht="14.25">
      <c r="A2" s="21"/>
      <c r="B2" s="102"/>
      <c r="C2" s="102"/>
      <c r="D2" s="102"/>
      <c r="E2" s="102"/>
      <c r="F2" s="102"/>
      <c r="G2" s="102"/>
      <c r="H2" s="102"/>
      <c r="I2" s="102"/>
      <c r="J2" s="102"/>
    </row>
    <row r="3" spans="1:11" ht="15">
      <c r="A3" s="101"/>
      <c r="B3" s="102"/>
      <c r="C3" s="102"/>
      <c r="D3" s="102"/>
      <c r="E3" s="102"/>
      <c r="F3" s="102"/>
      <c r="G3" s="102"/>
      <c r="H3" s="102"/>
      <c r="I3" s="102"/>
      <c r="J3" s="102"/>
    </row>
    <row r="4" spans="1:11" ht="15">
      <c r="A4" s="101"/>
      <c r="B4" s="102"/>
      <c r="C4" s="102"/>
      <c r="D4" s="102"/>
      <c r="E4" s="102"/>
      <c r="F4" s="102"/>
      <c r="G4" s="102"/>
      <c r="H4" s="102"/>
      <c r="I4" s="102"/>
      <c r="J4" s="102"/>
    </row>
    <row r="5" spans="1:11" ht="14.25">
      <c r="A5" s="93" t="s">
        <v>48</v>
      </c>
      <c r="B5" s="102"/>
      <c r="C5" s="102"/>
      <c r="D5" s="102"/>
      <c r="E5" s="102"/>
      <c r="F5" s="102"/>
      <c r="G5" s="102"/>
      <c r="H5" s="102"/>
      <c r="I5" s="102"/>
      <c r="J5" s="102"/>
    </row>
    <row r="6" spans="1:11">
      <c r="A6" s="144" t="s">
        <v>140</v>
      </c>
      <c r="B6" s="170"/>
      <c r="C6" s="170"/>
      <c r="D6" s="170"/>
      <c r="E6" s="170"/>
      <c r="F6" s="170"/>
      <c r="G6" s="170"/>
      <c r="H6" s="170"/>
      <c r="I6" s="170"/>
      <c r="J6" s="170"/>
    </row>
    <row r="7" spans="1:11">
      <c r="A7" s="36"/>
      <c r="B7" s="36"/>
      <c r="C7" s="37"/>
      <c r="D7" s="2"/>
      <c r="E7" s="2"/>
      <c r="F7" s="2"/>
      <c r="G7" s="37"/>
      <c r="H7" s="37"/>
      <c r="I7" s="36"/>
      <c r="J7" s="36"/>
    </row>
    <row r="8" spans="1:11">
      <c r="A8" s="144" t="s">
        <v>141</v>
      </c>
      <c r="B8" s="144"/>
      <c r="C8" s="144"/>
      <c r="D8" s="144"/>
      <c r="E8" s="144"/>
      <c r="F8" s="144"/>
      <c r="G8" s="144"/>
      <c r="H8" s="144"/>
      <c r="I8" s="144"/>
      <c r="J8" s="144"/>
    </row>
    <row r="9" spans="1:11">
      <c r="A9" s="144" t="s">
        <v>142</v>
      </c>
      <c r="B9" s="144"/>
      <c r="C9" s="144"/>
      <c r="D9" s="144"/>
      <c r="E9" s="144"/>
      <c r="F9" s="144"/>
      <c r="G9" s="144"/>
      <c r="H9" s="144"/>
      <c r="I9" s="144"/>
      <c r="J9" s="144"/>
    </row>
    <row r="10" spans="1:11">
      <c r="A10" s="144" t="s">
        <v>101</v>
      </c>
      <c r="B10" s="144"/>
      <c r="C10" s="144"/>
      <c r="D10" s="144"/>
      <c r="E10" s="170"/>
      <c r="F10" s="144"/>
      <c r="G10" s="144"/>
      <c r="H10" s="144"/>
      <c r="I10" s="144"/>
      <c r="J10" s="144"/>
    </row>
    <row r="11" spans="1:11" ht="14.25">
      <c r="A11" s="103"/>
      <c r="B11" s="103"/>
      <c r="C11" s="103"/>
      <c r="D11" s="103"/>
      <c r="E11" s="103"/>
      <c r="F11" s="103"/>
      <c r="G11" s="103"/>
      <c r="H11" s="103"/>
      <c r="I11" s="103"/>
      <c r="J11" s="103"/>
    </row>
    <row r="12" spans="1:11">
      <c r="A12" s="171" t="s">
        <v>54</v>
      </c>
      <c r="B12" s="173" t="s">
        <v>143</v>
      </c>
      <c r="C12" s="161"/>
      <c r="D12" s="161"/>
      <c r="E12" s="161"/>
      <c r="F12" s="161"/>
      <c r="G12" s="161"/>
      <c r="H12" s="161"/>
      <c r="I12" s="161"/>
      <c r="J12" s="40"/>
    </row>
    <row r="13" spans="1:11">
      <c r="A13" s="171"/>
      <c r="B13" s="174"/>
      <c r="C13" s="176" t="s">
        <v>82</v>
      </c>
      <c r="D13" s="177" t="s">
        <v>144</v>
      </c>
      <c r="E13" s="179" t="s">
        <v>145</v>
      </c>
      <c r="F13" s="176" t="s">
        <v>146</v>
      </c>
      <c r="G13" s="176" t="s">
        <v>147</v>
      </c>
      <c r="H13" s="180" t="s">
        <v>148</v>
      </c>
      <c r="I13" s="180" t="s">
        <v>149</v>
      </c>
      <c r="J13" s="182" t="s">
        <v>150</v>
      </c>
    </row>
    <row r="14" spans="1:11">
      <c r="A14" s="172"/>
      <c r="B14" s="175"/>
      <c r="C14" s="175"/>
      <c r="D14" s="178"/>
      <c r="E14" s="169"/>
      <c r="F14" s="175"/>
      <c r="G14" s="175"/>
      <c r="H14" s="181"/>
      <c r="I14" s="181"/>
      <c r="J14" s="183"/>
    </row>
    <row r="15" spans="1:11" ht="14.25">
      <c r="A15" s="102"/>
      <c r="B15" s="102"/>
      <c r="C15" s="102"/>
      <c r="D15" s="102"/>
      <c r="E15" s="102"/>
      <c r="F15" s="102"/>
      <c r="G15" s="102"/>
      <c r="H15" s="102"/>
      <c r="I15" s="102"/>
      <c r="J15" s="102"/>
    </row>
    <row r="16" spans="1:11">
      <c r="A16" s="2" t="s">
        <v>52</v>
      </c>
      <c r="B16" s="62">
        <f>SUM(B18:B29)</f>
        <v>1758287</v>
      </c>
      <c r="C16" s="104">
        <f>SUM(C18:C29)</f>
        <v>30054</v>
      </c>
      <c r="D16" s="104">
        <f>SUM(D18:D29)</f>
        <v>4549</v>
      </c>
      <c r="E16" s="86">
        <v>0</v>
      </c>
      <c r="F16" s="104">
        <f>SUM(F18:F29)</f>
        <v>76154</v>
      </c>
      <c r="G16" s="104">
        <f>SUM(G18:G29)</f>
        <v>35789</v>
      </c>
      <c r="H16" s="104">
        <f>SUM(H18:H29)</f>
        <v>41069</v>
      </c>
      <c r="I16" s="104">
        <f>SUM(I18:I29)</f>
        <v>61960</v>
      </c>
      <c r="J16" s="104">
        <f>SUM(J18:J29)</f>
        <v>1508712</v>
      </c>
      <c r="K16" s="14"/>
    </row>
    <row r="17" spans="1:10">
      <c r="A17" s="36"/>
      <c r="B17" s="73"/>
      <c r="C17" s="73"/>
      <c r="D17" s="73"/>
      <c r="E17" s="73"/>
      <c r="F17" s="73"/>
      <c r="G17" s="73"/>
      <c r="H17" s="73"/>
      <c r="I17" s="73"/>
      <c r="J17" s="73"/>
    </row>
    <row r="18" spans="1:10">
      <c r="A18" s="36" t="s">
        <v>70</v>
      </c>
      <c r="B18" s="105">
        <f t="shared" ref="B18:B29" si="0">SUM(C18:J18)</f>
        <v>162314</v>
      </c>
      <c r="C18" s="86">
        <v>0</v>
      </c>
      <c r="D18" s="86">
        <v>0</v>
      </c>
      <c r="E18" s="86">
        <v>0</v>
      </c>
      <c r="F18" s="86">
        <v>1200</v>
      </c>
      <c r="G18" s="86">
        <v>3855</v>
      </c>
      <c r="H18" s="86">
        <v>5416</v>
      </c>
      <c r="I18" s="86">
        <v>0</v>
      </c>
      <c r="J18" s="105">
        <v>151843</v>
      </c>
    </row>
    <row r="19" spans="1:10">
      <c r="A19" s="36" t="s">
        <v>71</v>
      </c>
      <c r="B19" s="105">
        <f t="shared" si="0"/>
        <v>180642</v>
      </c>
      <c r="C19" s="86">
        <v>0</v>
      </c>
      <c r="D19" s="86">
        <v>0</v>
      </c>
      <c r="E19" s="86">
        <v>0</v>
      </c>
      <c r="F19" s="86">
        <v>2000</v>
      </c>
      <c r="G19" s="86">
        <v>0</v>
      </c>
      <c r="H19" s="86">
        <v>2262</v>
      </c>
      <c r="I19" s="86">
        <v>0</v>
      </c>
      <c r="J19" s="105">
        <v>176380</v>
      </c>
    </row>
    <row r="20" spans="1:10">
      <c r="A20" s="36" t="s">
        <v>72</v>
      </c>
      <c r="B20" s="105">
        <f t="shared" si="0"/>
        <v>24857</v>
      </c>
      <c r="C20" s="86">
        <v>0</v>
      </c>
      <c r="D20" s="86">
        <v>0</v>
      </c>
      <c r="E20" s="86">
        <v>0</v>
      </c>
      <c r="F20" s="86">
        <v>3600</v>
      </c>
      <c r="G20" s="86">
        <v>0</v>
      </c>
      <c r="H20" s="86">
        <v>1459</v>
      </c>
      <c r="I20" s="86">
        <v>0</v>
      </c>
      <c r="J20" s="105">
        <v>19798</v>
      </c>
    </row>
    <row r="21" spans="1:10">
      <c r="A21" s="36" t="s">
        <v>73</v>
      </c>
      <c r="B21" s="105">
        <f t="shared" si="0"/>
        <v>244938</v>
      </c>
      <c r="C21" s="86">
        <v>0</v>
      </c>
      <c r="D21" s="86">
        <v>0</v>
      </c>
      <c r="E21" s="86">
        <v>0</v>
      </c>
      <c r="F21" s="86">
        <v>11000</v>
      </c>
      <c r="G21" s="86">
        <v>0</v>
      </c>
      <c r="H21" s="86">
        <v>5585</v>
      </c>
      <c r="I21" s="86">
        <v>0</v>
      </c>
      <c r="J21" s="105">
        <v>228353</v>
      </c>
    </row>
    <row r="22" spans="1:10">
      <c r="A22" s="36" t="s">
        <v>74</v>
      </c>
      <c r="B22" s="105">
        <f t="shared" si="0"/>
        <v>153583</v>
      </c>
      <c r="C22" s="86">
        <v>0</v>
      </c>
      <c r="D22" s="86">
        <v>0</v>
      </c>
      <c r="E22" s="86">
        <v>0</v>
      </c>
      <c r="F22" s="86">
        <v>4800</v>
      </c>
      <c r="G22" s="86">
        <v>0</v>
      </c>
      <c r="H22" s="86">
        <v>5100</v>
      </c>
      <c r="I22" s="86">
        <v>9511</v>
      </c>
      <c r="J22" s="105">
        <v>134172</v>
      </c>
    </row>
    <row r="23" spans="1:10">
      <c r="A23" s="36" t="s">
        <v>118</v>
      </c>
      <c r="B23" s="105">
        <f t="shared" si="0"/>
        <v>193119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0</v>
      </c>
      <c r="I23" s="86">
        <v>4233</v>
      </c>
      <c r="J23" s="105">
        <v>188886</v>
      </c>
    </row>
    <row r="24" spans="1:10">
      <c r="A24" s="36" t="s">
        <v>120</v>
      </c>
      <c r="B24" s="105">
        <f t="shared" si="0"/>
        <v>33151</v>
      </c>
      <c r="C24" s="86">
        <v>0</v>
      </c>
      <c r="D24" s="86">
        <v>0</v>
      </c>
      <c r="E24" s="86">
        <v>0</v>
      </c>
      <c r="F24" s="86">
        <v>5900</v>
      </c>
      <c r="G24" s="86">
        <v>0</v>
      </c>
      <c r="H24" s="86">
        <v>3000</v>
      </c>
      <c r="I24" s="86">
        <v>0</v>
      </c>
      <c r="J24" s="105">
        <v>24251</v>
      </c>
    </row>
    <row r="25" spans="1:10">
      <c r="A25" s="36" t="s">
        <v>121</v>
      </c>
      <c r="B25" s="105">
        <f t="shared" si="0"/>
        <v>228742</v>
      </c>
      <c r="C25" s="86">
        <v>0</v>
      </c>
      <c r="D25" s="86">
        <v>0</v>
      </c>
      <c r="E25" s="86">
        <v>0</v>
      </c>
      <c r="F25" s="86">
        <v>5300</v>
      </c>
      <c r="G25" s="86">
        <v>2743</v>
      </c>
      <c r="H25" s="86">
        <v>1000</v>
      </c>
      <c r="I25" s="86">
        <v>300</v>
      </c>
      <c r="J25" s="105">
        <v>219399</v>
      </c>
    </row>
    <row r="26" spans="1:10">
      <c r="A26" s="36" t="s">
        <v>122</v>
      </c>
      <c r="B26" s="105">
        <f t="shared" si="0"/>
        <v>71174</v>
      </c>
      <c r="C26" s="86">
        <v>5297</v>
      </c>
      <c r="D26" s="86">
        <v>0</v>
      </c>
      <c r="E26" s="86">
        <v>0</v>
      </c>
      <c r="F26" s="86">
        <v>16313</v>
      </c>
      <c r="G26" s="86">
        <v>8864</v>
      </c>
      <c r="H26" s="86">
        <v>8000</v>
      </c>
      <c r="I26" s="86">
        <v>0</v>
      </c>
      <c r="J26" s="105">
        <v>32700</v>
      </c>
    </row>
    <row r="27" spans="1:10">
      <c r="A27" s="36" t="s">
        <v>123</v>
      </c>
      <c r="B27" s="105">
        <f t="shared" si="0"/>
        <v>208917</v>
      </c>
      <c r="C27" s="86">
        <v>12505</v>
      </c>
      <c r="D27" s="86">
        <v>1007</v>
      </c>
      <c r="E27" s="86">
        <v>0</v>
      </c>
      <c r="F27" s="86">
        <v>11141</v>
      </c>
      <c r="G27" s="86">
        <v>13412</v>
      </c>
      <c r="H27" s="86">
        <v>1947</v>
      </c>
      <c r="I27" s="86">
        <v>30963</v>
      </c>
      <c r="J27" s="105">
        <v>137942</v>
      </c>
    </row>
    <row r="28" spans="1:10">
      <c r="A28" s="36" t="s">
        <v>68</v>
      </c>
      <c r="B28" s="105">
        <f t="shared" si="0"/>
        <v>214907</v>
      </c>
      <c r="C28" s="86">
        <v>11689</v>
      </c>
      <c r="D28" s="86">
        <v>2681</v>
      </c>
      <c r="E28" s="86">
        <v>0</v>
      </c>
      <c r="F28" s="86">
        <v>8173</v>
      </c>
      <c r="G28" s="86">
        <v>6915</v>
      </c>
      <c r="H28" s="86">
        <v>5500</v>
      </c>
      <c r="I28" s="86">
        <v>13103</v>
      </c>
      <c r="J28" s="105">
        <v>166846</v>
      </c>
    </row>
    <row r="29" spans="1:10">
      <c r="A29" s="36" t="s">
        <v>69</v>
      </c>
      <c r="B29" s="105">
        <f t="shared" si="0"/>
        <v>41943</v>
      </c>
      <c r="C29" s="86">
        <v>563</v>
      </c>
      <c r="D29" s="86">
        <v>861</v>
      </c>
      <c r="E29" s="86">
        <v>0</v>
      </c>
      <c r="F29" s="86">
        <v>6727</v>
      </c>
      <c r="G29" s="86">
        <v>0</v>
      </c>
      <c r="H29" s="86">
        <v>1800</v>
      </c>
      <c r="I29" s="86">
        <v>3850</v>
      </c>
      <c r="J29" s="105">
        <v>28142</v>
      </c>
    </row>
    <row r="30" spans="1:10" ht="14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</row>
    <row r="31" spans="1:10" ht="14.25">
      <c r="A31" s="102"/>
      <c r="B31" s="102"/>
      <c r="C31" s="102"/>
      <c r="D31" s="102"/>
      <c r="E31" s="102"/>
      <c r="F31" s="102"/>
      <c r="G31" s="102"/>
      <c r="H31" s="102"/>
      <c r="I31" s="102"/>
      <c r="J31" s="102"/>
    </row>
    <row r="33" ht="12.75" customHeight="1"/>
    <row r="34" ht="13.5" customHeight="1"/>
  </sheetData>
  <mergeCells count="15">
    <mergeCell ref="A6:J6"/>
    <mergeCell ref="A8:J8"/>
    <mergeCell ref="A9:J9"/>
    <mergeCell ref="A10:J10"/>
    <mergeCell ref="C12:I12"/>
    <mergeCell ref="A12:A14"/>
    <mergeCell ref="B12:B14"/>
    <mergeCell ref="C13:C14"/>
    <mergeCell ref="D13:D14"/>
    <mergeCell ref="E13:E14"/>
    <mergeCell ref="F13:F14"/>
    <mergeCell ref="G13:G14"/>
    <mergeCell ref="H13:H14"/>
    <mergeCell ref="I13:I14"/>
    <mergeCell ref="J13:J14"/>
  </mergeCells>
  <hyperlinks>
    <hyperlink ref="A5" location="INDICE!A1" display="REGRESAR"/>
  </hyperlink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G31"/>
  <sheetViews>
    <sheetView workbookViewId="0">
      <selection activeCell="A5" sqref="A5"/>
    </sheetView>
  </sheetViews>
  <sheetFormatPr baseColWidth="10" defaultColWidth="9" defaultRowHeight="12.75"/>
  <cols>
    <col min="1" max="1" width="19.7109375" customWidth="1"/>
    <col min="2" max="2" width="15.7109375" customWidth="1"/>
    <col min="3" max="3" width="14.28515625" customWidth="1"/>
    <col min="4" max="5" width="14.7109375" customWidth="1"/>
    <col min="6" max="7" width="15.7109375" customWidth="1"/>
  </cols>
  <sheetData>
    <row r="2" spans="1:7">
      <c r="A2" s="21"/>
    </row>
    <row r="5" spans="1:7">
      <c r="A5" s="93" t="s">
        <v>48</v>
      </c>
    </row>
    <row r="6" spans="1:7">
      <c r="A6" s="144" t="s">
        <v>151</v>
      </c>
      <c r="B6" s="144"/>
      <c r="C6" s="144"/>
      <c r="D6" s="144"/>
      <c r="E6" s="144"/>
      <c r="F6" s="144"/>
      <c r="G6" s="144"/>
    </row>
    <row r="7" spans="1:7" ht="12.75" customHeight="1"/>
    <row r="8" spans="1:7">
      <c r="A8" s="144" t="s">
        <v>152</v>
      </c>
      <c r="B8" s="144"/>
      <c r="C8" s="144"/>
      <c r="D8" s="144"/>
      <c r="E8" s="144"/>
      <c r="F8" s="144"/>
      <c r="G8" s="144"/>
    </row>
    <row r="9" spans="1:7">
      <c r="A9" s="144" t="s">
        <v>153</v>
      </c>
      <c r="B9" s="144"/>
      <c r="C9" s="144"/>
      <c r="D9" s="144"/>
      <c r="E9" s="144"/>
      <c r="F9" s="144"/>
      <c r="G9" s="144"/>
    </row>
    <row r="10" spans="1:7">
      <c r="A10" s="144" t="s">
        <v>154</v>
      </c>
      <c r="B10" s="144"/>
      <c r="C10" s="159"/>
      <c r="D10" s="144"/>
      <c r="E10" s="144"/>
      <c r="F10" s="144"/>
      <c r="G10" s="144"/>
    </row>
    <row r="11" spans="1:7">
      <c r="A11" s="6" t="s">
        <v>139</v>
      </c>
      <c r="B11" s="95"/>
      <c r="C11" s="95"/>
      <c r="D11" s="95"/>
      <c r="E11" s="95"/>
      <c r="F11" s="95"/>
      <c r="G11" s="96"/>
    </row>
    <row r="12" spans="1:7">
      <c r="A12" s="184" t="s">
        <v>54</v>
      </c>
      <c r="B12" s="60" t="s">
        <v>155</v>
      </c>
      <c r="C12" s="186" t="s">
        <v>156</v>
      </c>
      <c r="D12" s="168" t="s">
        <v>157</v>
      </c>
      <c r="E12" s="186" t="s">
        <v>158</v>
      </c>
      <c r="F12" s="168" t="s">
        <v>159</v>
      </c>
      <c r="G12" s="60" t="s">
        <v>160</v>
      </c>
    </row>
    <row r="13" spans="1:7">
      <c r="A13" s="184"/>
      <c r="B13" s="60" t="s">
        <v>161</v>
      </c>
      <c r="C13" s="186"/>
      <c r="D13" s="168"/>
      <c r="E13" s="186"/>
      <c r="F13" s="168"/>
      <c r="G13" s="60" t="s">
        <v>162</v>
      </c>
    </row>
    <row r="14" spans="1:7">
      <c r="A14" s="185"/>
      <c r="B14" s="67" t="s">
        <v>163</v>
      </c>
      <c r="C14" s="187"/>
      <c r="D14" s="169"/>
      <c r="E14" s="187"/>
      <c r="F14" s="169"/>
      <c r="G14" s="67" t="s">
        <v>163</v>
      </c>
    </row>
    <row r="15" spans="1:7">
      <c r="B15" s="64"/>
      <c r="C15" s="22"/>
      <c r="D15" s="22"/>
      <c r="E15" s="22"/>
      <c r="F15" s="22"/>
      <c r="G15" s="22"/>
    </row>
    <row r="16" spans="1:7">
      <c r="A16" s="2" t="s">
        <v>52</v>
      </c>
      <c r="B16" s="56">
        <v>250329</v>
      </c>
      <c r="C16" s="56">
        <v>1758287</v>
      </c>
      <c r="D16" s="56">
        <v>1712779</v>
      </c>
      <c r="E16" s="56">
        <v>64789</v>
      </c>
      <c r="F16" s="56">
        <v>1275</v>
      </c>
      <c r="G16" s="43">
        <v>229773</v>
      </c>
    </row>
    <row r="17" spans="1:7">
      <c r="B17" s="63"/>
      <c r="C17" s="63"/>
      <c r="D17" s="63"/>
      <c r="E17" s="63"/>
      <c r="F17" s="14"/>
      <c r="G17" s="14"/>
    </row>
    <row r="18" spans="1:7">
      <c r="A18" t="s">
        <v>70</v>
      </c>
      <c r="B18" s="22">
        <v>250329</v>
      </c>
      <c r="C18" s="22">
        <v>162314</v>
      </c>
      <c r="D18" s="22">
        <v>124601</v>
      </c>
      <c r="E18" s="22">
        <v>24727</v>
      </c>
      <c r="F18" s="22">
        <v>103</v>
      </c>
      <c r="G18" s="97">
        <v>263212</v>
      </c>
    </row>
    <row r="19" spans="1:7">
      <c r="A19" t="s">
        <v>71</v>
      </c>
      <c r="B19" s="22">
        <v>263212</v>
      </c>
      <c r="C19" s="22">
        <v>180642</v>
      </c>
      <c r="D19" s="22">
        <v>140596</v>
      </c>
      <c r="E19" s="22">
        <v>15492</v>
      </c>
      <c r="F19" s="22">
        <v>5</v>
      </c>
      <c r="G19" s="97">
        <v>287761</v>
      </c>
    </row>
    <row r="20" spans="1:7">
      <c r="A20" t="s">
        <v>72</v>
      </c>
      <c r="B20" s="22">
        <v>287761</v>
      </c>
      <c r="C20" s="22">
        <v>24857</v>
      </c>
      <c r="D20" s="22">
        <v>163847</v>
      </c>
      <c r="E20" s="22">
        <v>11954</v>
      </c>
      <c r="F20" s="22">
        <v>5</v>
      </c>
      <c r="G20" s="97">
        <v>136812</v>
      </c>
    </row>
    <row r="21" spans="1:7">
      <c r="A21" t="s">
        <v>73</v>
      </c>
      <c r="B21" s="22">
        <v>136812</v>
      </c>
      <c r="C21" s="22">
        <v>244938</v>
      </c>
      <c r="D21" s="22">
        <v>163612</v>
      </c>
      <c r="E21" s="22">
        <v>0</v>
      </c>
      <c r="F21" s="14">
        <v>15</v>
      </c>
      <c r="G21" s="97">
        <v>218123</v>
      </c>
    </row>
    <row r="22" spans="1:7">
      <c r="A22" t="s">
        <v>74</v>
      </c>
      <c r="B22" s="22">
        <v>218123</v>
      </c>
      <c r="C22" s="22">
        <v>153583</v>
      </c>
      <c r="D22" s="22">
        <v>145578</v>
      </c>
      <c r="E22" s="22">
        <v>0</v>
      </c>
      <c r="F22">
        <v>17</v>
      </c>
      <c r="G22" s="97">
        <v>226111</v>
      </c>
    </row>
    <row r="23" spans="1:7">
      <c r="A23" t="s">
        <v>118</v>
      </c>
      <c r="B23" s="22">
        <v>226111</v>
      </c>
      <c r="C23" s="22">
        <v>193119</v>
      </c>
      <c r="D23" s="22">
        <v>130204</v>
      </c>
      <c r="E23" s="22">
        <v>0</v>
      </c>
      <c r="F23">
        <v>20</v>
      </c>
      <c r="G23" s="97">
        <v>289006</v>
      </c>
    </row>
    <row r="24" spans="1:7">
      <c r="A24" t="s">
        <v>120</v>
      </c>
      <c r="B24" s="22">
        <v>289006</v>
      </c>
      <c r="C24" s="22">
        <v>33151</v>
      </c>
      <c r="D24" s="22">
        <v>110321</v>
      </c>
      <c r="E24" s="22">
        <v>5766</v>
      </c>
      <c r="F24">
        <v>59</v>
      </c>
      <c r="G24" s="97">
        <v>206011</v>
      </c>
    </row>
    <row r="25" spans="1:7">
      <c r="A25" t="s">
        <v>121</v>
      </c>
      <c r="B25" s="22">
        <v>206011</v>
      </c>
      <c r="C25" s="22">
        <v>228742</v>
      </c>
      <c r="D25" s="22">
        <v>152913</v>
      </c>
      <c r="E25" s="22">
        <v>0</v>
      </c>
      <c r="F25">
        <v>11</v>
      </c>
      <c r="G25" s="97">
        <v>281829</v>
      </c>
    </row>
    <row r="26" spans="1:7">
      <c r="A26" t="s">
        <v>122</v>
      </c>
      <c r="B26" s="22">
        <v>281829</v>
      </c>
      <c r="C26" s="22">
        <v>71174</v>
      </c>
      <c r="D26" s="22">
        <v>136340</v>
      </c>
      <c r="E26" s="22">
        <v>1100</v>
      </c>
      <c r="F26">
        <v>6</v>
      </c>
      <c r="G26" s="97">
        <v>215557</v>
      </c>
    </row>
    <row r="27" spans="1:7">
      <c r="A27" t="s">
        <v>123</v>
      </c>
      <c r="B27" s="22">
        <v>215557</v>
      </c>
      <c r="C27" s="22">
        <v>208917</v>
      </c>
      <c r="D27" s="22">
        <v>128521</v>
      </c>
      <c r="E27" s="22">
        <v>4750</v>
      </c>
      <c r="F27">
        <v>0</v>
      </c>
      <c r="G27" s="97">
        <v>291203</v>
      </c>
    </row>
    <row r="28" spans="1:7">
      <c r="A28" t="s">
        <v>68</v>
      </c>
      <c r="B28" s="22">
        <v>291203</v>
      </c>
      <c r="C28" s="22">
        <v>214907</v>
      </c>
      <c r="D28" s="22">
        <v>153048</v>
      </c>
      <c r="E28" s="22">
        <v>0</v>
      </c>
      <c r="F28" s="22">
        <v>108</v>
      </c>
      <c r="G28" s="97">
        <v>352954</v>
      </c>
    </row>
    <row r="29" spans="1:7">
      <c r="A29" s="32" t="s">
        <v>69</v>
      </c>
      <c r="B29" s="75">
        <v>352954</v>
      </c>
      <c r="C29" s="75">
        <v>41943</v>
      </c>
      <c r="D29" s="75">
        <v>163198</v>
      </c>
      <c r="E29" s="75">
        <v>1000</v>
      </c>
      <c r="F29" s="32">
        <v>926</v>
      </c>
      <c r="G29" s="98">
        <v>229773</v>
      </c>
    </row>
    <row r="30" spans="1:7">
      <c r="A30" s="6"/>
      <c r="B30" s="65"/>
      <c r="C30" s="65"/>
      <c r="D30" s="65"/>
      <c r="E30" s="99"/>
      <c r="F30" s="66"/>
      <c r="G30" s="100"/>
    </row>
    <row r="31" spans="1:7">
      <c r="A31" s="32"/>
      <c r="B31" s="32"/>
      <c r="C31" s="32"/>
      <c r="D31" s="32"/>
      <c r="E31" s="32"/>
      <c r="F31" s="32"/>
      <c r="G31" s="32"/>
    </row>
  </sheetData>
  <mergeCells count="9">
    <mergeCell ref="A6:G6"/>
    <mergeCell ref="A8:G8"/>
    <mergeCell ref="A9:G9"/>
    <mergeCell ref="A10:G10"/>
    <mergeCell ref="A12:A14"/>
    <mergeCell ref="C12:C14"/>
    <mergeCell ref="D12:D14"/>
    <mergeCell ref="E12:E14"/>
    <mergeCell ref="F12:F14"/>
  </mergeCells>
  <hyperlinks>
    <hyperlink ref="A5" location="INDICE!A1" display="REGRESAR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INDICE</vt:lpstr>
      <vt:lpstr>CUADROI-1</vt:lpstr>
      <vt:lpstr>CUADRO I-2</vt:lpstr>
      <vt:lpstr>CUADRO I-3</vt:lpstr>
      <vt:lpstr>CUADRO I-4</vt:lpstr>
      <vt:lpstr>CUADRO I-5</vt:lpstr>
      <vt:lpstr>CUADRO I-6</vt:lpstr>
      <vt:lpstr>CUADRO I-7</vt:lpstr>
      <vt:lpstr>CUADRO I-8</vt:lpstr>
      <vt:lpstr>CUADRO I-9</vt:lpstr>
      <vt:lpstr>CUADRO I-10</vt:lpstr>
      <vt:lpstr>CUADRO I-11</vt:lpstr>
      <vt:lpstr>CUADRO I-12</vt:lpstr>
      <vt:lpstr>CUADRO I-13</vt:lpstr>
      <vt:lpstr>CUADRO I-14</vt:lpstr>
      <vt:lpstr>CUADRO I-15</vt:lpstr>
      <vt:lpstr>CUADRO I-16</vt:lpstr>
      <vt:lpstr>CUADRO I-17</vt:lpstr>
      <vt:lpstr>CUDRO I-18</vt:lpstr>
      <vt:lpstr>CUADRO I-19</vt:lpstr>
      <vt:lpstr>CUADRO I-20</vt:lpstr>
      <vt:lpstr>CUADRO I-21</vt:lpstr>
      <vt:lpstr>CUADRO I-22</vt:lpstr>
      <vt:lpstr>CUADRO I-23</vt:lpstr>
    </vt:vector>
  </TitlesOfParts>
  <Company>I. N. E.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INSTITUTO NAC. DE ESTADISTICA</dc:creator>
  <cp:lastModifiedBy>inepeca</cp:lastModifiedBy>
  <cp:lastPrinted>2010-11-22T21:09:00Z</cp:lastPrinted>
  <dcterms:created xsi:type="dcterms:W3CDTF">1998-09-28T15:07:00Z</dcterms:created>
  <dcterms:modified xsi:type="dcterms:W3CDTF">2017-12-21T20:00:16Z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3082-10.2.0.5965</vt:lpwstr>
  </property>
</Properties>
</file>