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7365" windowWidth="9240" windowHeight="4560"/>
  </bookViews>
  <sheets>
    <sheet name="INDICE" sheetId="2" r:id="rId1"/>
    <sheet name="CUADROI-1" sheetId="1" r:id="rId2"/>
    <sheet name="CUADRO I-2" sheetId="3" r:id="rId3"/>
    <sheet name="CUADRO I-3" sheetId="4" r:id="rId4"/>
    <sheet name="CUADRO I-4" sheetId="5" r:id="rId5"/>
    <sheet name="CUADRO I-5" sheetId="6" r:id="rId6"/>
    <sheet name="CUADRO I-6" sheetId="7" r:id="rId7"/>
    <sheet name="CUADRO I-7" sheetId="8" r:id="rId8"/>
    <sheet name="CUADRO I-8" sheetId="9" r:id="rId9"/>
    <sheet name="CUADRO I-9" sheetId="10" r:id="rId10"/>
    <sheet name="CUADRO I-10" sheetId="11" r:id="rId11"/>
    <sheet name="CUADRO I-11" sheetId="12" r:id="rId12"/>
    <sheet name="CUADRO I-12" sheetId="13" r:id="rId13"/>
    <sheet name="CUADRO I-13" sheetId="14" r:id="rId14"/>
    <sheet name="CUADRO I-14" sheetId="15" r:id="rId15"/>
    <sheet name="CUADRO I-15" sheetId="16" r:id="rId16"/>
    <sheet name="CUADRO I-16" sheetId="17" r:id="rId17"/>
    <sheet name="CUADRO I-17" sheetId="18" r:id="rId18"/>
    <sheet name="CUDRO I-18" sheetId="19" r:id="rId19"/>
    <sheet name="CUADRO I-19" sheetId="20" r:id="rId20"/>
    <sheet name="CUADRO I-20" sheetId="21" r:id="rId21"/>
    <sheet name="CUADRO I-21" sheetId="22" r:id="rId22"/>
    <sheet name="CUADRO I-22" sheetId="23" r:id="rId23"/>
    <sheet name="CUADRO I-23" sheetId="24" r:id="rId24"/>
    <sheet name="Hoja1" sheetId="25" r:id="rId25"/>
    <sheet name="Hoja2" sheetId="26" r:id="rId26"/>
  </sheets>
  <calcPr calcId="124519"/>
</workbook>
</file>

<file path=xl/calcChain.xml><?xml version="1.0" encoding="utf-8"?>
<calcChain xmlns="http://schemas.openxmlformats.org/spreadsheetml/2006/main">
  <c r="C26" i="24"/>
  <c r="B26"/>
  <c r="E24"/>
  <c r="D24"/>
  <c r="C24"/>
  <c r="B24"/>
  <c r="E16"/>
  <c r="D16"/>
  <c r="B16"/>
  <c r="E14"/>
  <c r="D14"/>
  <c r="C14"/>
  <c r="B14"/>
  <c r="C12"/>
  <c r="D22" i="22"/>
  <c r="D21"/>
  <c r="D20"/>
  <c r="D19"/>
  <c r="D18"/>
  <c r="D17"/>
  <c r="D16"/>
  <c r="D15"/>
  <c r="D14"/>
  <c r="D13"/>
  <c r="C27" i="21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I14"/>
  <c r="H14"/>
  <c r="F14"/>
  <c r="E14"/>
  <c r="C14"/>
  <c r="B14"/>
  <c r="G27" i="20"/>
  <c r="F27"/>
  <c r="E27"/>
  <c r="D27"/>
  <c r="C27"/>
  <c r="B27"/>
  <c r="G12"/>
  <c r="F12"/>
  <c r="E12"/>
  <c r="D12"/>
  <c r="C12"/>
  <c r="B12"/>
  <c r="E25" i="18"/>
  <c r="E24"/>
  <c r="E23"/>
  <c r="E22"/>
  <c r="E21"/>
  <c r="E20"/>
  <c r="E19"/>
  <c r="E18"/>
  <c r="E17"/>
  <c r="E16"/>
  <c r="E15"/>
  <c r="E14"/>
  <c r="K12"/>
  <c r="J12"/>
  <c r="I12"/>
  <c r="H12"/>
  <c r="G12"/>
  <c r="F12"/>
  <c r="E12"/>
  <c r="D12"/>
  <c r="B12"/>
  <c r="B29" i="8"/>
  <c r="B28"/>
  <c r="B27"/>
  <c r="B26"/>
  <c r="B25"/>
  <c r="B24"/>
  <c r="B23"/>
  <c r="B22"/>
  <c r="B21"/>
  <c r="B20"/>
  <c r="B19"/>
  <c r="B18"/>
  <c r="L16"/>
  <c r="K16"/>
  <c r="J16"/>
  <c r="I16"/>
  <c r="H16"/>
  <c r="G16"/>
  <c r="F16"/>
  <c r="E16"/>
  <c r="D16"/>
  <c r="C16"/>
  <c r="B16"/>
</calcChain>
</file>

<file path=xl/sharedStrings.xml><?xml version="1.0" encoding="utf-8"?>
<sst xmlns="http://schemas.openxmlformats.org/spreadsheetml/2006/main" count="932" uniqueCount="278">
  <si>
    <t>Producción</t>
  </si>
  <si>
    <t>(toneladas)</t>
  </si>
  <si>
    <t>Superficie</t>
  </si>
  <si>
    <t>cosechada</t>
  </si>
  <si>
    <t>(manzanas)</t>
  </si>
  <si>
    <t>Rendimiento</t>
  </si>
  <si>
    <t>(toneladas/</t>
  </si>
  <si>
    <t>Total</t>
  </si>
  <si>
    <t>Finca de los Ingenios</t>
  </si>
  <si>
    <t>Otras Fincas</t>
  </si>
  <si>
    <t>Escuintla</t>
  </si>
  <si>
    <t>Suchitepéquez</t>
  </si>
  <si>
    <t>Retalhuleu</t>
  </si>
  <si>
    <t>Santa Rosa</t>
  </si>
  <si>
    <t>Sacatepéquez</t>
  </si>
  <si>
    <t>Guatemala</t>
  </si>
  <si>
    <t>Chimaltenango</t>
  </si>
  <si>
    <t>San Marcos</t>
  </si>
  <si>
    <t>Quetzaltenango</t>
  </si>
  <si>
    <t>Sololá</t>
  </si>
  <si>
    <t>Noviembre</t>
  </si>
  <si>
    <t>Diciembre</t>
  </si>
  <si>
    <t>Enero</t>
  </si>
  <si>
    <t>Febrero</t>
  </si>
  <si>
    <t>Marzo</t>
  </si>
  <si>
    <t>Abril</t>
  </si>
  <si>
    <t>Mes</t>
  </si>
  <si>
    <t>y</t>
  </si>
  <si>
    <t>Departamento</t>
  </si>
  <si>
    <t>manzanas)</t>
  </si>
  <si>
    <t>Mayo</t>
  </si>
  <si>
    <t>*  En base al rendimiento de los ingenios.</t>
  </si>
  <si>
    <t>CUADRO I - 1</t>
  </si>
  <si>
    <t>estimada *</t>
  </si>
  <si>
    <t>Origen de la producción</t>
  </si>
  <si>
    <t>PRODUCCIÓN DE CAÑA DE AZÚCAR INGRESADA A LOS INGENIOS DE LA REPÚBLICA Y SUPERFICIE COSECHADA</t>
  </si>
  <si>
    <t>CUADRO I - 2</t>
  </si>
  <si>
    <t>CAÑA MOLIDA Y PRODUCCIÓN DE AZÚCAR BLANCA Y CRUDA EN LOS INGENIOS</t>
  </si>
  <si>
    <t>Azúcar blanca</t>
  </si>
  <si>
    <t>Azúcar cruda</t>
  </si>
  <si>
    <t>Caña molida</t>
  </si>
  <si>
    <t xml:space="preserve">Producción </t>
  </si>
  <si>
    <t>de azúcar</t>
  </si>
  <si>
    <t>(quintales/</t>
  </si>
  <si>
    <t>(quintales)</t>
  </si>
  <si>
    <t>toneladas)</t>
  </si>
  <si>
    <t>NOTA: Tonelada de 20 quintales.</t>
  </si>
  <si>
    <t>CUADRO I - 3</t>
  </si>
  <si>
    <t>AZÚCAR BLANCA Y CRUDA:  EXISTENCIAS, PRODUCCIÓN Y MOVIMIENTO EN LOS INGENIOS DE LA REPÚBLICA,</t>
  </si>
  <si>
    <t>(Quintales)</t>
  </si>
  <si>
    <t xml:space="preserve">Existencia </t>
  </si>
  <si>
    <t>Otros *</t>
  </si>
  <si>
    <t>Movimiento de azúcar blanca y cruda</t>
  </si>
  <si>
    <t xml:space="preserve">Existencia  </t>
  </si>
  <si>
    <t xml:space="preserve">primer día </t>
  </si>
  <si>
    <t>Consumo</t>
  </si>
  <si>
    <t>Mermas y</t>
  </si>
  <si>
    <t xml:space="preserve">último día </t>
  </si>
  <si>
    <t xml:space="preserve"> del año </t>
  </si>
  <si>
    <t>Ingresos</t>
  </si>
  <si>
    <t>Egresos</t>
  </si>
  <si>
    <t>Exportación</t>
  </si>
  <si>
    <t>interno</t>
  </si>
  <si>
    <t>muestras</t>
  </si>
  <si>
    <t xml:space="preserve">  del año </t>
  </si>
  <si>
    <t>y mes</t>
  </si>
  <si>
    <t>Junio</t>
  </si>
  <si>
    <t>-</t>
  </si>
  <si>
    <t>Julio</t>
  </si>
  <si>
    <t>Agosto</t>
  </si>
  <si>
    <t>Septiembre</t>
  </si>
  <si>
    <t>Octubre</t>
  </si>
  <si>
    <t>* Se refiere a movimiento interno en los ingenios.</t>
  </si>
  <si>
    <t>CUADRO I - 4</t>
  </si>
  <si>
    <t>AZÚCAR BLANCA:  EXISTENCIAS, PRODUCCIÓN Y MOVIMIENTO EN LOS INGENIOS DE LA REPÚBLICA,</t>
  </si>
  <si>
    <t xml:space="preserve">Movimiento de azúcar blanca </t>
  </si>
  <si>
    <t>CUADRO I - 5</t>
  </si>
  <si>
    <t>AZÚCAR CRUDA:  EXISTENCIAS, PRODUCCIÓN Y MOVIMIENTO EN LOS INGENIOS DE LA REPÚBLICA,</t>
  </si>
  <si>
    <t>Movimiento de azúcar cruda</t>
  </si>
  <si>
    <t>CUADRO I - 6</t>
  </si>
  <si>
    <t xml:space="preserve">MELAZAS: PRODUCCIÓN, MOVIMIENTO Y EXISTENCIA EN LOS INGENIOS DE LA REPÚBLICA, </t>
  </si>
  <si>
    <t>( Galones )</t>
  </si>
  <si>
    <t>Movimiento</t>
  </si>
  <si>
    <t>Ventas</t>
  </si>
  <si>
    <t>Propio *</t>
  </si>
  <si>
    <t>Pérdida</t>
  </si>
  <si>
    <t>CUADRO  I - 7</t>
  </si>
  <si>
    <t xml:space="preserve">ARROZ EN GRANZA INGRESADO A LOS BENEFICIOS DE LA REPÚBLICA, </t>
  </si>
  <si>
    <t>Total República</t>
  </si>
  <si>
    <t xml:space="preserve"> Chiquimula</t>
  </si>
  <si>
    <t xml:space="preserve">  Santa  Rosa </t>
  </si>
  <si>
    <t>Alta Verapaz</t>
  </si>
  <si>
    <t>Petén</t>
  </si>
  <si>
    <t>Izabal</t>
  </si>
  <si>
    <t>Jutiapa</t>
  </si>
  <si>
    <t>Importación</t>
  </si>
  <si>
    <t xml:space="preserve">              CUADRO  I - 8</t>
  </si>
  <si>
    <t>MOVIMIENTO DE ARROZ EN GRANZA EN LOS BENEFICIOS DE LA REPÚBLICA,</t>
  </si>
  <si>
    <t xml:space="preserve">             (Quintales)</t>
  </si>
  <si>
    <t xml:space="preserve"> </t>
  </si>
  <si>
    <t>Existencia</t>
  </si>
  <si>
    <t>Ingresado</t>
  </si>
  <si>
    <t>Beneficiado</t>
  </si>
  <si>
    <t>Venta de arroz en granza</t>
  </si>
  <si>
    <t>Pérdidas</t>
  </si>
  <si>
    <t>Existencias</t>
  </si>
  <si>
    <t>primer día del</t>
  </si>
  <si>
    <t>último día del</t>
  </si>
  <si>
    <t>año y mes</t>
  </si>
  <si>
    <t>CUADRO  I - 9</t>
  </si>
  <si>
    <t xml:space="preserve">     (Quintales)</t>
  </si>
  <si>
    <t>En Granza</t>
  </si>
  <si>
    <t>Mermas</t>
  </si>
  <si>
    <t>En oro</t>
  </si>
  <si>
    <t>Derivados</t>
  </si>
  <si>
    <t>Subtotal</t>
  </si>
  <si>
    <t>Extra 1a. y</t>
  </si>
  <si>
    <t>Precocido</t>
  </si>
  <si>
    <t>Pozol</t>
  </si>
  <si>
    <t>Afrecho</t>
  </si>
  <si>
    <t>Harina de</t>
  </si>
  <si>
    <t xml:space="preserve"> 2a. clase</t>
  </si>
  <si>
    <t>cascarilla</t>
  </si>
  <si>
    <t xml:space="preserve">  CUADRO  I - 10</t>
  </si>
  <si>
    <t>TRIGO EN GRANO IMPORTADO, MOVIMIENTO EN LOS MOLINOS DE LA REPÚBLICA,</t>
  </si>
  <si>
    <t>( Quintales )</t>
  </si>
  <si>
    <t>Trigo en grano importado</t>
  </si>
  <si>
    <t>Procesado</t>
  </si>
  <si>
    <t>CUADRO  I - 11</t>
  </si>
  <si>
    <t>Harina</t>
  </si>
  <si>
    <t>Existencia primer día del año y mes</t>
  </si>
  <si>
    <t>Existencia último día del año y mes</t>
  </si>
  <si>
    <t>CUADRO  I - 12</t>
  </si>
  <si>
    <t xml:space="preserve">                  (Quintales)</t>
  </si>
  <si>
    <t>Semolina</t>
  </si>
  <si>
    <t>CUADRO  I - 13</t>
  </si>
  <si>
    <t xml:space="preserve">                      (Quintales)</t>
  </si>
  <si>
    <t>CUADRO  I - 14</t>
  </si>
  <si>
    <t>Granillo</t>
  </si>
  <si>
    <t>CUADRO  I - 15</t>
  </si>
  <si>
    <t>Impurezas</t>
  </si>
  <si>
    <t>CUADRO  I - 16</t>
  </si>
  <si>
    <t>Germen</t>
  </si>
  <si>
    <t xml:space="preserve">                                               CUADRO  I - 17</t>
  </si>
  <si>
    <t>TRIGO MOLIDO Y PRODUCTOS OBTENIDOS, SEGÚN MES</t>
  </si>
  <si>
    <t xml:space="preserve">  (Quintales)</t>
  </si>
  <si>
    <t xml:space="preserve">Trigo molido </t>
  </si>
  <si>
    <t>Productos obtenidos</t>
  </si>
  <si>
    <t>Nacional</t>
  </si>
  <si>
    <t>Importado</t>
  </si>
  <si>
    <t>CUADRO  I - 18</t>
  </si>
  <si>
    <t>BANANO: SUPERFICIE CULTIVADA, PRODUCCIÓN Y EXPORTACIÓN DE LAS COMPAÑÍAS</t>
  </si>
  <si>
    <t>Superficie cultivada (hectáreas)</t>
  </si>
  <si>
    <t>Producción (quintales)</t>
  </si>
  <si>
    <t>Exportación (quintales)</t>
  </si>
  <si>
    <t xml:space="preserve">En producción </t>
  </si>
  <si>
    <t>En plantía</t>
  </si>
  <si>
    <t>Propia</t>
  </si>
  <si>
    <t>Otras fincas</t>
  </si>
  <si>
    <t>Fuente: Dos Compañías Exportadoras de Banano.</t>
  </si>
  <si>
    <t>CUADRO  I - 19</t>
  </si>
  <si>
    <t xml:space="preserve">CITRONELA Y TÉ DE LIMÓN: SUPERFICIE CULTIVADA Y PRODUCCIÓN DE ZACATE PARA LA </t>
  </si>
  <si>
    <t>Mes y Departamento</t>
  </si>
  <si>
    <t>Citronela</t>
  </si>
  <si>
    <t>Té de limón</t>
  </si>
  <si>
    <t>CUADRO  I - 20</t>
  </si>
  <si>
    <t>CITRONELA Y TÉ DE LIMÓN: ZACATE PROCESADO, PRODUCCIÓN Y EXPORTACIÓN DE ACEITES ESENCIALES</t>
  </si>
  <si>
    <t>Producto</t>
  </si>
  <si>
    <t>Procesamiento</t>
  </si>
  <si>
    <t>Aceites esenciales</t>
  </si>
  <si>
    <t>de zacate</t>
  </si>
  <si>
    <t>(galones)</t>
  </si>
  <si>
    <t>CUADRO  I - 21</t>
  </si>
  <si>
    <t xml:space="preserve">CAFÉ ORO: SUPERFICIE CULTIVADA, PRODUCCIÓN Y RENDIMIENTO, </t>
  </si>
  <si>
    <t>Años Cafeteros</t>
  </si>
  <si>
    <t>Superficie cultivada (manzanas)</t>
  </si>
  <si>
    <t>Rendimiento de quintales por (manzana)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</si>
  <si>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</si>
  <si>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</si>
  <si>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</si>
  <si>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</si>
  <si>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</si>
  <si>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</si>
  <si>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</si>
  <si>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</si>
  <si>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FUENTE: Asociación Nacional del Café -ANACAFE-</t>
  </si>
  <si>
    <t>CUADRO  I - 22</t>
  </si>
  <si>
    <t>HULE NATURAL: SUPERFICIE Y NÚMERO DE ÁRBOLES SEMBRADOS EN LA REPÚBLICA,</t>
  </si>
  <si>
    <t>Quiché</t>
  </si>
  <si>
    <t>Fuente: Gremial de Huleros.</t>
  </si>
  <si>
    <t>Superficie sembrada (hectáreas)</t>
  </si>
  <si>
    <t>Pica</t>
  </si>
  <si>
    <t>Crecimiento</t>
  </si>
  <si>
    <t>Improductivo</t>
  </si>
  <si>
    <t>Árboles sembrados</t>
  </si>
  <si>
    <t>CUADRO  I - 23</t>
  </si>
  <si>
    <t>HULE NATURAL: PRODUCCION POR TIPO Y VENTAS POR DESTINO EN LA REPÚBLICA</t>
  </si>
  <si>
    <t>Años</t>
  </si>
  <si>
    <t>Producción por tipo</t>
  </si>
  <si>
    <t>Ventas por destino</t>
  </si>
  <si>
    <t xml:space="preserve">         Sólido</t>
  </si>
  <si>
    <t xml:space="preserve">            Látex</t>
  </si>
  <si>
    <t xml:space="preserve">     Consumo interno</t>
  </si>
  <si>
    <t xml:space="preserve">       Exportación</t>
  </si>
  <si>
    <t>REGRESAR</t>
  </si>
  <si>
    <t xml:space="preserve">CUADRO I-1    </t>
  </si>
  <si>
    <t>CUADRO I-2</t>
  </si>
  <si>
    <t>CUADRO I-3</t>
  </si>
  <si>
    <t>CUADRO I-4</t>
  </si>
  <si>
    <t>CUADRO I-5</t>
  </si>
  <si>
    <t xml:space="preserve">CUADRO I-6 </t>
  </si>
  <si>
    <t>CUADRO I-7</t>
  </si>
  <si>
    <t>CUADRO I-8</t>
  </si>
  <si>
    <t>CUADRO I-9</t>
  </si>
  <si>
    <t>CUADRO I-10</t>
  </si>
  <si>
    <t>CUADRO I-11</t>
  </si>
  <si>
    <t>CUADRO I-12</t>
  </si>
  <si>
    <t>CUADRO I-13</t>
  </si>
  <si>
    <t>CUADRO I-14</t>
  </si>
  <si>
    <t xml:space="preserve">CUADRO I-15 </t>
  </si>
  <si>
    <t>CUADRO I-16</t>
  </si>
  <si>
    <t>CUADRO I-17</t>
  </si>
  <si>
    <t>CUADRO I-18</t>
  </si>
  <si>
    <t>CUADRO I-19</t>
  </si>
  <si>
    <t>CUADRO I-20</t>
  </si>
  <si>
    <t>CUADRO I-21</t>
  </si>
  <si>
    <t>CUADRO I-22</t>
  </si>
  <si>
    <t>CUADRO I-23</t>
  </si>
  <si>
    <t xml:space="preserve">PRODUCTOS DE ORIGEN VEGETAL                                     </t>
  </si>
  <si>
    <t xml:space="preserve">CAPÍTULO I                                                                          </t>
  </si>
  <si>
    <t>2012 - 2013</t>
  </si>
  <si>
    <t>Producción de caña de azúcar ingresada a los ingenios de la República y  superficie   cosechada por origen, seún mes.</t>
  </si>
  <si>
    <t>Caña molida y producción de azúcar blanca y cruda en los ingenios de la República, según mes.</t>
  </si>
  <si>
    <t>Azúcar   blanca   y   cruda:   existencias,    producción  y   movimiento   en  los  Ingenios  de  la República, según  mes.</t>
  </si>
  <si>
    <t xml:space="preserve">Azúcar  blanca: existencias,  producción y movimiento en los Ingenios de  la República,  según mes. </t>
  </si>
  <si>
    <t xml:space="preserve">Azúcar  cruda: existencias,  producción y movimiento  en   los Ingenios de la República, según mes.  </t>
  </si>
  <si>
    <t xml:space="preserve">Melazas: producción, movimiento y existencia en  los  ingenios  de  la  República,  según   mes. </t>
  </si>
  <si>
    <t>Arroz en granza ingresado a los beneficios de la República, por departamento  de  procedencia,según  mes.</t>
  </si>
  <si>
    <t>Movimiento      de     arroz   en    granza   en   los     beneficios    de    la      República,     según   mes.</t>
  </si>
  <si>
    <t>Arroz      beneficiado    en    la    República,      según     mes.</t>
  </si>
  <si>
    <t>Trigo  en  grano   importado,   movimiento   en   los   molinos    de  la     República,  según  mes.</t>
  </si>
  <si>
    <t>Harina: Existencia, producción y movimiento,  según mes.</t>
  </si>
  <si>
    <t>Semolina: Existencia, producción y movimiento,  según mes.</t>
  </si>
  <si>
    <t>Afrecho: Existencia, producción y movimiento,  según mes.</t>
  </si>
  <si>
    <t>Granillo: Existencia, producción y movimiento,  según mes.</t>
  </si>
  <si>
    <t>Impurezas: Existencia, producción y movimiento,  según mes.</t>
  </si>
  <si>
    <t>Germen: Existencia, producción y movimiento, según mes.</t>
  </si>
  <si>
    <t>Trigo   Molido   y   productos   obtenidos,   según   mes.</t>
  </si>
  <si>
    <t>Banano: Superficie cultivada, producción y exportación de las compañías bananeras que operan   en la República, según mes.</t>
  </si>
  <si>
    <t>Citronela y té de Limón:  Superficie  cultivada  y  producción  de  zacate  para la elaboración  de aceites esenciales, según mes y departamento.</t>
  </si>
  <si>
    <t>Citronela y  té de Limón:  Zacate  procesado,  producción  y  exportación  de  aceites esenciales, por producto, según mes.</t>
  </si>
  <si>
    <t>Café  Oro: Superficie  cultivada,   producción  y  rendimiento, en  la  República,  según    Años cafeteros.</t>
  </si>
  <si>
    <t>Hule Natural: Superficie y número de árboles sembrados en  la República,  según  departamento.</t>
  </si>
  <si>
    <t>Hule  Natural:   Producción     por     tipo    y     ventas  por   destino  en   la  República.</t>
  </si>
  <si>
    <t>POR ORIGEN, SEGÚN MES.  ZAFRA 2013/2014</t>
  </si>
  <si>
    <t>DE LA REPÚBLICA, SEGÚN MES.  ZAFRA 2013/2014</t>
  </si>
  <si>
    <t>SEGÚN MES.  AÑO AZUCARERO 2013/2014</t>
  </si>
  <si>
    <t>SEGÚN MES,  AÑO AZUCARERO 2013/2014</t>
  </si>
  <si>
    <t xml:space="preserve"> Quetzal- </t>
  </si>
  <si>
    <t xml:space="preserve"> tenango</t>
  </si>
  <si>
    <t>POR DEPARTAMENTO DE PROCEDENCIA, SEGÚN MES.  AÑO 2014</t>
  </si>
  <si>
    <t>SEGÚN MES. AÑO  2014</t>
  </si>
  <si>
    <t>ARROZ BENEFICIADO EN LA REPÚBLICA. SEGÚN MES.  AÑO 2014</t>
  </si>
  <si>
    <t>SEGÚN MES.  AÑO  2014</t>
  </si>
  <si>
    <t>HARINA:  EXISTENCIA, PRODUCCIÓN Y MOVIMIENTO, SEGÚN MES.  AÑO 2014</t>
  </si>
  <si>
    <t>SEMOLINA : EXISTENCIA , PRODUCCIÓN Y MOVIMIENTO, SEGÚN MES. AÑO 2014</t>
  </si>
  <si>
    <t>AFRECHO: EXISTENCIA, PRODUCCIÓN Y MOVIMIENTO, SEGÚN MES. AÑO 2014</t>
  </si>
  <si>
    <t>GRANILLO: EXISTENCIA, PRODUCCIÓN Y MOVIMIENTO, SEGÚN MES. AÑO 2014</t>
  </si>
  <si>
    <t>IMPUREZAS: EXISTENCIA, PRODUCCIÓN Y MOVIMIENTO, SEGÚN MES. AÑO 2014</t>
  </si>
  <si>
    <t>GERMEN: EXISTENCIA, PRODUCCIÓN Y MOVIMIENTO, SEGÚN MES, AÑO 2014</t>
  </si>
  <si>
    <t>AÑO   2014</t>
  </si>
  <si>
    <t>BANANERAS QUE OPERAN EN LA REPÚBLICA, SEGÚN MES. AÑO 2014</t>
  </si>
  <si>
    <t>ELABORACIÓN DE ACEITES ESENCIALES. SEGÚN MES Y  DEPARTAMENTO. AÑO 2014</t>
  </si>
  <si>
    <t>POR PRODUCTO, SEGÚN MES. AÑO 2014</t>
  </si>
  <si>
    <t>2013 – 2014</t>
  </si>
  <si>
    <t>EN LA REPÚBLICA SEGÚN  AÑOS CAFETEROS 2004/2005 - 2013/2014</t>
  </si>
  <si>
    <t>PERÍODO 2005 - 2014</t>
  </si>
  <si>
    <t>SEGÚN DEPARTAMENTO.   AÑO 2014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</si>
</sst>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_);_(* \(#,##0.000\);_(* &quot;-&quot;??_);_(@_)"/>
    <numFmt numFmtId="167" formatCode="0.0000"/>
    <numFmt numFmtId="168" formatCode="#,##0.0"/>
    <numFmt numFmtId="169" formatCode="#,##0;[Red]#,##0"/>
    <numFmt numFmtId="170" formatCode="_(* #,##0_);_(* \(#,##0\);_(* \-??_);_(@_)"/>
    <numFmt numFmtId="171" formatCode="#,##0;\-#,##0"/>
  </numFmts>
  <fonts count="10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2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2" applyNumberFormat="1" applyFont="1"/>
    <xf numFmtId="165" fontId="0" fillId="0" borderId="0" xfId="2" applyNumberFormat="1" applyFont="1"/>
    <xf numFmtId="165" fontId="0" fillId="0" borderId="1" xfId="2" applyNumberFormat="1" applyFont="1" applyBorder="1"/>
    <xf numFmtId="0" fontId="0" fillId="0" borderId="4" xfId="0" applyBorder="1"/>
    <xf numFmtId="0" fontId="0" fillId="0" borderId="0" xfId="0" applyBorder="1"/>
    <xf numFmtId="164" fontId="0" fillId="0" borderId="1" xfId="2" applyNumberFormat="1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/>
    <xf numFmtId="164" fontId="2" fillId="0" borderId="0" xfId="2" applyNumberFormat="1" applyFont="1"/>
    <xf numFmtId="0" fontId="2" fillId="0" borderId="0" xfId="0" applyFont="1"/>
    <xf numFmtId="43" fontId="0" fillId="0" borderId="0" xfId="0" applyNumberFormat="1"/>
    <xf numFmtId="43" fontId="0" fillId="0" borderId="1" xfId="0" applyNumberFormat="1" applyBorder="1"/>
    <xf numFmtId="43" fontId="3" fillId="0" borderId="1" xfId="0" applyNumberFormat="1" applyFont="1" applyBorder="1" applyAlignment="1">
      <alignment horizontal="right"/>
    </xf>
    <xf numFmtId="43" fontId="0" fillId="0" borderId="0" xfId="2" applyNumberFormat="1" applyFont="1"/>
    <xf numFmtId="0" fontId="0" fillId="0" borderId="0" xfId="0" applyFill="1" applyBorder="1"/>
    <xf numFmtId="167" fontId="0" fillId="0" borderId="0" xfId="0" applyNumberFormat="1" applyFill="1" applyBorder="1"/>
    <xf numFmtId="165" fontId="0" fillId="0" borderId="0" xfId="2" applyNumberFormat="1" applyFont="1" applyFill="1" applyBorder="1"/>
    <xf numFmtId="165" fontId="0" fillId="0" borderId="0" xfId="0" applyNumberFormat="1" applyFill="1" applyBorder="1"/>
    <xf numFmtId="164" fontId="0" fillId="0" borderId="0" xfId="0" applyNumberFormat="1" applyFill="1" applyBorder="1"/>
    <xf numFmtId="43" fontId="0" fillId="0" borderId="1" xfId="2" applyFont="1" applyBorder="1"/>
    <xf numFmtId="0" fontId="3" fillId="0" borderId="1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/>
    <xf numFmtId="43" fontId="2" fillId="0" borderId="0" xfId="2" applyNumberFormat="1" applyFont="1"/>
    <xf numFmtId="1" fontId="0" fillId="0" borderId="1" xfId="2" applyNumberFormat="1" applyFont="1" applyBorder="1"/>
    <xf numFmtId="3" fontId="0" fillId="0" borderId="1" xfId="2" quotePrefix="1" applyNumberFormat="1" applyFont="1" applyBorder="1" applyAlignment="1">
      <alignment horizontal="right"/>
    </xf>
    <xf numFmtId="39" fontId="0" fillId="0" borderId="1" xfId="2" applyNumberFormat="1" applyFont="1" applyBorder="1"/>
    <xf numFmtId="43" fontId="0" fillId="0" borderId="1" xfId="2" applyNumberFormat="1" applyFont="1" applyBorder="1"/>
    <xf numFmtId="3" fontId="0" fillId="0" borderId="0" xfId="2" quotePrefix="1" applyNumberFormat="1" applyFont="1" applyBorder="1" applyAlignment="1">
      <alignment horizontal="right"/>
    </xf>
    <xf numFmtId="4" fontId="0" fillId="0" borderId="0" xfId="2" quotePrefix="1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3" fontId="0" fillId="0" borderId="0" xfId="0" applyNumberFormat="1"/>
    <xf numFmtId="3" fontId="2" fillId="0" borderId="0" xfId="2" applyNumberFormat="1" applyFont="1" applyFill="1"/>
    <xf numFmtId="3" fontId="2" fillId="0" borderId="0" xfId="2" applyNumberFormat="1" applyFont="1"/>
    <xf numFmtId="3" fontId="0" fillId="0" borderId="0" xfId="2" applyNumberFormat="1" applyFont="1"/>
    <xf numFmtId="0" fontId="4" fillId="0" borderId="0" xfId="0" applyFont="1"/>
    <xf numFmtId="3" fontId="4" fillId="0" borderId="0" xfId="2" applyNumberFormat="1" applyFont="1" applyAlignment="1">
      <alignment horizontal="right"/>
    </xf>
    <xf numFmtId="3" fontId="0" fillId="0" borderId="0" xfId="2" applyNumberFormat="1" applyFont="1" applyAlignment="1">
      <alignment horizontal="right"/>
    </xf>
    <xf numFmtId="3" fontId="0" fillId="0" borderId="1" xfId="2" applyNumberFormat="1" applyFont="1" applyBorder="1"/>
    <xf numFmtId="3" fontId="0" fillId="0" borderId="1" xfId="0" applyNumberFormat="1" applyBorder="1"/>
    <xf numFmtId="3" fontId="2" fillId="0" borderId="0" xfId="2" applyNumberFormat="1" applyFont="1" applyAlignment="1">
      <alignment horizontal="right"/>
    </xf>
    <xf numFmtId="3" fontId="4" fillId="0" borderId="0" xfId="2" applyNumberFormat="1" applyFont="1"/>
    <xf numFmtId="165" fontId="2" fillId="0" borderId="0" xfId="2" applyNumberFormat="1" applyFont="1" applyFill="1" applyAlignment="1">
      <alignment horizontal="right"/>
    </xf>
    <xf numFmtId="165" fontId="4" fillId="0" borderId="0" xfId="2" applyNumberFormat="1" applyFont="1" applyFill="1" applyAlignment="1">
      <alignment horizontal="right"/>
    </xf>
    <xf numFmtId="165" fontId="4" fillId="0" borderId="0" xfId="2" applyNumberFormat="1" applyFont="1"/>
    <xf numFmtId="3" fontId="0" fillId="0" borderId="0" xfId="2" applyNumberFormat="1" applyFont="1" applyBorder="1"/>
    <xf numFmtId="4" fontId="0" fillId="0" borderId="0" xfId="0" applyNumberFormat="1"/>
    <xf numFmtId="3" fontId="2" fillId="2" borderId="0" xfId="0" applyNumberFormat="1" applyFont="1" applyFill="1"/>
    <xf numFmtId="0" fontId="0" fillId="2" borderId="0" xfId="0" applyFill="1"/>
    <xf numFmtId="3" fontId="0" fillId="2" borderId="0" xfId="0" applyNumberFormat="1" applyFill="1"/>
    <xf numFmtId="3" fontId="4" fillId="0" borderId="0" xfId="2" applyNumberFormat="1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6" fillId="0" borderId="1" xfId="0" applyFont="1" applyBorder="1"/>
    <xf numFmtId="3" fontId="4" fillId="0" borderId="0" xfId="2" applyNumberFormat="1" applyFont="1" applyFill="1"/>
    <xf numFmtId="3" fontId="2" fillId="0" borderId="1" xfId="2" applyNumberFormat="1" applyFont="1" applyBorder="1"/>
    <xf numFmtId="165" fontId="2" fillId="0" borderId="1" xfId="0" applyNumberFormat="1" applyFont="1" applyBorder="1"/>
    <xf numFmtId="3" fontId="2" fillId="0" borderId="0" xfId="0" applyNumberFormat="1" applyFont="1"/>
    <xf numFmtId="165" fontId="2" fillId="0" borderId="0" xfId="0" applyNumberFormat="1" applyFont="1"/>
    <xf numFmtId="165" fontId="4" fillId="0" borderId="0" xfId="0" applyNumberFormat="1" applyFont="1"/>
    <xf numFmtId="165" fontId="0" fillId="0" borderId="0" xfId="2" applyNumberFormat="1" applyFont="1" applyBorder="1"/>
    <xf numFmtId="165" fontId="4" fillId="0" borderId="0" xfId="0" applyNumberFormat="1" applyFont="1" applyBorder="1"/>
    <xf numFmtId="3" fontId="0" fillId="0" borderId="1" xfId="2" applyNumberFormat="1" applyFont="1" applyBorder="1" applyAlignment="1">
      <alignment horizontal="right"/>
    </xf>
    <xf numFmtId="3" fontId="4" fillId="0" borderId="1" xfId="0" applyNumberFormat="1" applyFont="1" applyBorder="1"/>
    <xf numFmtId="165" fontId="0" fillId="0" borderId="0" xfId="2" applyNumberFormat="1" applyFont="1" applyFill="1"/>
    <xf numFmtId="0" fontId="0" fillId="0" borderId="12" xfId="0" applyBorder="1" applyAlignment="1">
      <alignment horizontal="center"/>
    </xf>
    <xf numFmtId="165" fontId="0" fillId="0" borderId="0" xfId="2" applyNumberFormat="1" applyFont="1" applyAlignment="1">
      <alignment horizontal="right"/>
    </xf>
    <xf numFmtId="165" fontId="4" fillId="0" borderId="0" xfId="2" applyNumberFormat="1" applyFont="1" applyAlignment="1">
      <alignment horizontal="right"/>
    </xf>
    <xf numFmtId="165" fontId="4" fillId="0" borderId="0" xfId="2" applyNumberFormat="1" applyFont="1" applyBorder="1"/>
    <xf numFmtId="3" fontId="4" fillId="0" borderId="0" xfId="2" applyNumberFormat="1" applyFont="1" applyBorder="1"/>
    <xf numFmtId="3" fontId="2" fillId="0" borderId="0" xfId="2" quotePrefix="1" applyNumberFormat="1" applyFont="1" applyAlignment="1" applyProtection="1">
      <alignment horizontal="right"/>
    </xf>
    <xf numFmtId="3" fontId="0" fillId="0" borderId="0" xfId="2" quotePrefix="1" applyNumberFormat="1" applyFont="1" applyAlignment="1" applyProtection="1">
      <alignment horizontal="right"/>
    </xf>
    <xf numFmtId="3" fontId="4" fillId="0" borderId="0" xfId="2" applyNumberFormat="1" applyFont="1" applyAlignment="1" applyProtection="1">
      <alignment horizontal="right"/>
    </xf>
    <xf numFmtId="3" fontId="0" fillId="0" borderId="0" xfId="2" quotePrefix="1" applyNumberFormat="1" applyFont="1" applyBorder="1" applyAlignment="1" applyProtection="1">
      <alignment horizontal="right"/>
    </xf>
    <xf numFmtId="3" fontId="0" fillId="0" borderId="0" xfId="2" applyNumberFormat="1" applyFont="1" applyBorder="1" applyAlignment="1">
      <alignment horizontal="right"/>
    </xf>
    <xf numFmtId="0" fontId="0" fillId="0" borderId="12" xfId="0" applyFill="1" applyBorder="1" applyAlignment="1">
      <alignment horizontal="center"/>
    </xf>
    <xf numFmtId="166" fontId="0" fillId="0" borderId="0" xfId="0" applyNumberFormat="1"/>
    <xf numFmtId="0" fontId="4" fillId="0" borderId="0" xfId="0" applyFont="1" applyAlignment="1">
      <alignment horizontal="right"/>
    </xf>
    <xf numFmtId="3" fontId="4" fillId="2" borderId="0" xfId="2" applyNumberFormat="1" applyFont="1" applyFill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/>
    <xf numFmtId="0" fontId="2" fillId="0" borderId="0" xfId="0" applyFont="1" applyAlignment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2" xfId="0" applyBorder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3" fontId="0" fillId="0" borderId="0" xfId="0" applyNumberFormat="1" applyBorder="1"/>
    <xf numFmtId="43" fontId="0" fillId="0" borderId="0" xfId="0" applyNumberFormat="1" applyBorder="1"/>
    <xf numFmtId="0" fontId="4" fillId="0" borderId="1" xfId="0" applyFont="1" applyBorder="1"/>
    <xf numFmtId="3" fontId="0" fillId="0" borderId="0" xfId="0" applyNumberFormat="1" applyAlignment="1">
      <alignment horizontal="center"/>
    </xf>
    <xf numFmtId="0" fontId="2" fillId="0" borderId="0" xfId="0" applyFont="1" applyFill="1" applyBorder="1"/>
    <xf numFmtId="0" fontId="7" fillId="0" borderId="17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3" fontId="0" fillId="0" borderId="0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7" fillId="0" borderId="13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/>
    <xf numFmtId="169" fontId="0" fillId="0" borderId="0" xfId="0" applyNumberFormat="1"/>
    <xf numFmtId="0" fontId="0" fillId="0" borderId="1" xfId="0" applyFill="1" applyBorder="1" applyAlignment="1">
      <alignment horizontal="center"/>
    </xf>
    <xf numFmtId="168" fontId="0" fillId="0" borderId="1" xfId="0" applyNumberFormat="1" applyBorder="1"/>
    <xf numFmtId="168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1" xfId="0" applyFont="1" applyBorder="1" applyAlignment="1">
      <alignment horizontal="center"/>
    </xf>
    <xf numFmtId="0" fontId="9" fillId="0" borderId="0" xfId="1" applyAlignment="1" applyProtection="1"/>
    <xf numFmtId="0" fontId="0" fillId="0" borderId="29" xfId="0" applyFont="1" applyBorder="1" applyAlignment="1" applyProtection="1">
      <alignment horizontal="center"/>
    </xf>
    <xf numFmtId="0" fontId="0" fillId="0" borderId="31" xfId="0" applyFont="1" applyBorder="1" applyAlignment="1" applyProtection="1">
      <alignment horizontal="center"/>
    </xf>
    <xf numFmtId="3" fontId="2" fillId="2" borderId="0" xfId="2" applyNumberFormat="1" applyFont="1" applyFill="1" applyAlignment="1">
      <alignment horizontal="right"/>
    </xf>
    <xf numFmtId="170" fontId="0" fillId="0" borderId="0" xfId="2" applyNumberFormat="1" applyFont="1" applyFill="1" applyBorder="1" applyAlignment="1" applyProtection="1"/>
    <xf numFmtId="37" fontId="2" fillId="0" borderId="0" xfId="2" applyNumberFormat="1" applyFont="1"/>
    <xf numFmtId="3" fontId="2" fillId="0" borderId="0" xfId="2" applyNumberFormat="1" applyFont="1" applyFill="1" applyBorder="1" applyAlignment="1" applyProtection="1"/>
    <xf numFmtId="3" fontId="0" fillId="0" borderId="0" xfId="2" applyNumberFormat="1" applyFont="1" applyFill="1" applyBorder="1" applyAlignment="1" applyProtection="1"/>
    <xf numFmtId="3" fontId="0" fillId="0" borderId="32" xfId="2" applyNumberFormat="1" applyFont="1" applyFill="1" applyBorder="1" applyAlignment="1" applyProtection="1"/>
    <xf numFmtId="3" fontId="0" fillId="0" borderId="32" xfId="0" applyNumberFormat="1" applyBorder="1"/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Alignment="1">
      <alignment horizontal="center"/>
    </xf>
    <xf numFmtId="168" fontId="0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168" fontId="0" fillId="0" borderId="0" xfId="0" applyNumberFormat="1" applyFont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168" fontId="0" fillId="0" borderId="0" xfId="0" applyNumberFormat="1" applyFont="1" applyFill="1" applyBorder="1" applyAlignment="1">
      <alignment horizontal="center"/>
    </xf>
    <xf numFmtId="0" fontId="0" fillId="0" borderId="32" xfId="0" applyFont="1" applyBorder="1" applyAlignment="1">
      <alignment horizontal="center"/>
    </xf>
    <xf numFmtId="3" fontId="0" fillId="0" borderId="32" xfId="0" applyNumberFormat="1" applyFont="1" applyFill="1" applyBorder="1" applyAlignment="1">
      <alignment horizontal="center"/>
    </xf>
    <xf numFmtId="168" fontId="0" fillId="0" borderId="32" xfId="0" applyNumberFormat="1" applyFont="1" applyFill="1" applyBorder="1" applyAlignment="1">
      <alignment horizontal="center"/>
    </xf>
    <xf numFmtId="3" fontId="2" fillId="0" borderId="0" xfId="2" applyNumberFormat="1" applyFont="1" applyFill="1" applyBorder="1" applyAlignment="1" applyProtection="1">
      <alignment horizontal="right"/>
    </xf>
    <xf numFmtId="3" fontId="0" fillId="0" borderId="0" xfId="0" applyNumberFormat="1" applyFont="1" applyAlignment="1">
      <alignment horizontal="right"/>
    </xf>
    <xf numFmtId="171" fontId="0" fillId="0" borderId="0" xfId="0" applyNumberFormat="1"/>
    <xf numFmtId="0" fontId="9" fillId="0" borderId="0" xfId="1" applyAlignment="1" applyProtection="1">
      <alignment wrapText="1"/>
    </xf>
    <xf numFmtId="0" fontId="9" fillId="0" borderId="0" xfId="1" applyAlignment="1" applyProtection="1"/>
    <xf numFmtId="0" fontId="5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1" applyAlignment="1" applyProtection="1">
      <alignment vertical="center" wrapText="1"/>
    </xf>
    <xf numFmtId="0" fontId="9" fillId="0" borderId="0" xfId="1" applyAlignment="1" applyProtection="1">
      <alignment horizontal="left" vertical="justify" wrapText="1"/>
    </xf>
    <xf numFmtId="0" fontId="9" fillId="0" borderId="0" xfId="1" applyAlignment="1" applyProtection="1">
      <alignment horizontal="left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2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0" xfId="0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/>
    <xf numFmtId="0" fontId="0" fillId="0" borderId="17" xfId="0" applyBorder="1" applyAlignment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7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1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3" fillId="0" borderId="24" xfId="0" applyFont="1" applyBorder="1" applyAlignment="1"/>
    <xf numFmtId="0" fontId="4" fillId="0" borderId="2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 shrinkToFit="1"/>
    </xf>
    <xf numFmtId="0" fontId="0" fillId="0" borderId="8" xfId="0" applyBorder="1" applyAlignment="1">
      <alignment horizontal="center" vertical="center" wrapText="1" shrinkToFit="1"/>
    </xf>
    <xf numFmtId="0" fontId="0" fillId="0" borderId="9" xfId="0" applyBorder="1" applyAlignment="1">
      <alignment horizontal="center" vertical="center" wrapText="1" shrinkToFit="1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6"/>
  <sheetViews>
    <sheetView tabSelected="1" zoomScale="136" zoomScaleNormal="136" workbookViewId="0">
      <selection sqref="A1:L1"/>
    </sheetView>
  </sheetViews>
  <sheetFormatPr baseColWidth="10" defaultRowHeight="12.75"/>
  <cols>
    <col min="1" max="1" width="12.42578125" customWidth="1"/>
  </cols>
  <sheetData>
    <row r="1" spans="1:12" ht="18">
      <c r="A1" s="152" t="s">
        <v>229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</row>
    <row r="2" spans="1:12" ht="18.75" customHeight="1">
      <c r="A2" s="151" t="s">
        <v>228</v>
      </c>
      <c r="B2" s="151"/>
      <c r="C2" s="151"/>
      <c r="D2" s="151"/>
      <c r="E2" s="64"/>
    </row>
    <row r="3" spans="1:12">
      <c r="A3" t="s">
        <v>205</v>
      </c>
      <c r="B3" s="154" t="s">
        <v>231</v>
      </c>
      <c r="C3" s="154"/>
      <c r="D3" s="154"/>
      <c r="E3" s="154"/>
      <c r="F3" s="154"/>
      <c r="G3" s="154"/>
      <c r="H3" s="154"/>
      <c r="I3" s="154"/>
      <c r="J3" s="155"/>
      <c r="K3" s="149"/>
      <c r="L3" s="149"/>
    </row>
    <row r="4" spans="1:12">
      <c r="A4" t="s">
        <v>206</v>
      </c>
      <c r="B4" s="149" t="s">
        <v>232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2">
      <c r="A5" t="s">
        <v>207</v>
      </c>
      <c r="B5" s="149" t="s">
        <v>233</v>
      </c>
      <c r="C5" s="149"/>
      <c r="D5" s="149"/>
      <c r="E5" s="149"/>
      <c r="F5" s="149"/>
      <c r="G5" s="149"/>
      <c r="H5" s="149"/>
      <c r="I5" s="149"/>
      <c r="J5" s="149"/>
      <c r="K5" s="149"/>
      <c r="L5" s="149"/>
    </row>
    <row r="6" spans="1:12">
      <c r="A6" t="s">
        <v>208</v>
      </c>
      <c r="B6" s="149" t="s">
        <v>234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</row>
    <row r="7" spans="1:12">
      <c r="A7" t="s">
        <v>209</v>
      </c>
      <c r="B7" s="150" t="s">
        <v>235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</row>
    <row r="8" spans="1:12">
      <c r="A8" t="s">
        <v>210</v>
      </c>
      <c r="B8" s="150" t="s">
        <v>236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</row>
    <row r="9" spans="1:12">
      <c r="A9" s="121" t="s">
        <v>211</v>
      </c>
      <c r="B9" s="149" t="s">
        <v>237</v>
      </c>
      <c r="C9" s="149"/>
      <c r="D9" s="149"/>
      <c r="E9" s="149"/>
      <c r="F9" s="149"/>
      <c r="G9" s="149"/>
      <c r="H9" s="149"/>
      <c r="I9" s="149"/>
      <c r="J9" s="149"/>
      <c r="K9" s="149"/>
      <c r="L9" s="149"/>
    </row>
    <row r="10" spans="1:12">
      <c r="A10" t="s">
        <v>212</v>
      </c>
      <c r="B10" s="149" t="s">
        <v>238</v>
      </c>
      <c r="C10" s="149"/>
      <c r="D10" s="149"/>
      <c r="E10" s="149"/>
      <c r="F10" s="149"/>
      <c r="G10" s="149"/>
      <c r="H10" s="149"/>
      <c r="I10" s="149"/>
      <c r="J10" s="149"/>
      <c r="K10" s="149"/>
      <c r="L10" s="149"/>
    </row>
    <row r="11" spans="1:12">
      <c r="A11" t="s">
        <v>213</v>
      </c>
      <c r="B11" s="149" t="s">
        <v>239</v>
      </c>
      <c r="C11" s="149"/>
      <c r="D11" s="149"/>
      <c r="E11" s="149"/>
      <c r="F11" s="149"/>
      <c r="G11" s="149"/>
      <c r="H11" s="149"/>
      <c r="I11" s="149"/>
      <c r="J11" s="149"/>
      <c r="K11" s="149"/>
      <c r="L11" s="149"/>
    </row>
    <row r="12" spans="1:12">
      <c r="A12" t="s">
        <v>214</v>
      </c>
      <c r="B12" s="149" t="s">
        <v>240</v>
      </c>
      <c r="C12" s="149"/>
      <c r="D12" s="149"/>
      <c r="E12" s="149"/>
      <c r="F12" s="149"/>
      <c r="G12" s="149"/>
      <c r="H12" s="149"/>
      <c r="I12" s="149"/>
      <c r="J12" s="149"/>
      <c r="K12" s="149"/>
      <c r="L12" s="149"/>
    </row>
    <row r="13" spans="1:12">
      <c r="A13" t="s">
        <v>215</v>
      </c>
      <c r="B13" s="149" t="s">
        <v>241</v>
      </c>
      <c r="C13" s="149"/>
      <c r="D13" s="149"/>
      <c r="E13" s="149"/>
      <c r="F13" s="149"/>
      <c r="G13" s="149"/>
      <c r="H13" s="149"/>
      <c r="I13" s="149"/>
      <c r="J13" s="149"/>
      <c r="K13" s="149"/>
      <c r="L13" s="149"/>
    </row>
    <row r="14" spans="1:12">
      <c r="A14" t="s">
        <v>216</v>
      </c>
      <c r="B14" s="149" t="s">
        <v>242</v>
      </c>
      <c r="C14" s="149"/>
      <c r="D14" s="149"/>
      <c r="E14" s="149"/>
      <c r="F14" s="149"/>
      <c r="G14" s="149"/>
      <c r="H14" s="149"/>
      <c r="I14" s="149"/>
      <c r="J14" s="149"/>
      <c r="K14" s="149"/>
      <c r="L14" s="149"/>
    </row>
    <row r="15" spans="1:12">
      <c r="A15" t="s">
        <v>217</v>
      </c>
      <c r="B15" s="149" t="s">
        <v>243</v>
      </c>
      <c r="C15" s="149"/>
      <c r="D15" s="149"/>
      <c r="E15" s="149"/>
      <c r="F15" s="149"/>
      <c r="G15" s="149"/>
      <c r="H15" s="149"/>
      <c r="I15" s="149"/>
      <c r="J15" s="149"/>
      <c r="K15" s="149"/>
      <c r="L15" s="149"/>
    </row>
    <row r="16" spans="1:12">
      <c r="A16" t="s">
        <v>218</v>
      </c>
      <c r="B16" s="149" t="s">
        <v>244</v>
      </c>
      <c r="C16" s="149"/>
      <c r="D16" s="149"/>
      <c r="E16" s="149"/>
      <c r="F16" s="149"/>
      <c r="G16" s="149"/>
      <c r="H16" s="149"/>
      <c r="I16" s="149"/>
      <c r="J16" s="149"/>
      <c r="K16" s="149"/>
      <c r="L16" s="149"/>
    </row>
    <row r="17" spans="1:12">
      <c r="A17" t="s">
        <v>219</v>
      </c>
      <c r="B17" s="149" t="s">
        <v>245</v>
      </c>
      <c r="C17" s="149"/>
      <c r="D17" s="149"/>
      <c r="E17" s="149"/>
      <c r="F17" s="149"/>
      <c r="G17" s="149"/>
      <c r="H17" s="149"/>
      <c r="I17" s="149"/>
      <c r="J17" s="149"/>
      <c r="K17" s="149"/>
      <c r="L17" s="149"/>
    </row>
    <row r="18" spans="1:12">
      <c r="A18" t="s">
        <v>220</v>
      </c>
      <c r="B18" s="149" t="s">
        <v>246</v>
      </c>
      <c r="C18" s="149"/>
      <c r="D18" s="149"/>
      <c r="E18" s="149"/>
      <c r="F18" s="149"/>
      <c r="G18" s="149"/>
      <c r="H18" s="149"/>
      <c r="I18" s="149"/>
      <c r="J18" s="149"/>
      <c r="K18" s="149"/>
      <c r="L18" s="149"/>
    </row>
    <row r="19" spans="1:12">
      <c r="A19" t="s">
        <v>221</v>
      </c>
      <c r="B19" s="149" t="s">
        <v>247</v>
      </c>
      <c r="C19" s="149"/>
      <c r="D19" s="149"/>
      <c r="E19" s="149"/>
      <c r="F19" s="149"/>
      <c r="G19" s="149"/>
      <c r="H19" s="149"/>
      <c r="I19" s="149"/>
      <c r="J19" s="149"/>
      <c r="K19" s="149"/>
      <c r="L19" s="149"/>
    </row>
    <row r="20" spans="1:12">
      <c r="A20" t="s">
        <v>222</v>
      </c>
      <c r="B20" s="149" t="s">
        <v>248</v>
      </c>
      <c r="C20" s="149"/>
      <c r="D20" s="149"/>
      <c r="E20" s="149"/>
      <c r="F20" s="149"/>
      <c r="G20" s="149"/>
      <c r="H20" s="149"/>
      <c r="I20" s="149"/>
      <c r="J20" s="149"/>
      <c r="K20" s="149"/>
      <c r="L20" s="149"/>
    </row>
    <row r="21" spans="1:12">
      <c r="A21" t="s">
        <v>223</v>
      </c>
      <c r="B21" s="153" t="s">
        <v>249</v>
      </c>
      <c r="C21" s="153"/>
      <c r="D21" s="153"/>
      <c r="E21" s="153"/>
      <c r="F21" s="153"/>
      <c r="G21" s="153"/>
      <c r="H21" s="153"/>
      <c r="I21" s="153"/>
      <c r="J21" s="153"/>
      <c r="K21" s="153"/>
      <c r="L21" s="153"/>
    </row>
    <row r="22" spans="1:12"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</row>
    <row r="23" spans="1:12">
      <c r="A23" t="s">
        <v>224</v>
      </c>
      <c r="B23" s="150" t="s">
        <v>250</v>
      </c>
      <c r="C23" s="150"/>
      <c r="D23" s="150"/>
      <c r="E23" s="150"/>
      <c r="F23" s="150"/>
      <c r="G23" s="150"/>
      <c r="H23" s="150"/>
      <c r="I23" s="150"/>
      <c r="J23" s="150"/>
      <c r="K23" s="150"/>
      <c r="L23" s="150"/>
    </row>
    <row r="24" spans="1:12">
      <c r="A24" t="s">
        <v>225</v>
      </c>
      <c r="B24" s="150" t="s">
        <v>251</v>
      </c>
      <c r="C24" s="150"/>
      <c r="D24" s="150"/>
      <c r="E24" s="150"/>
      <c r="F24" s="150"/>
      <c r="G24" s="150"/>
      <c r="H24" s="150"/>
      <c r="I24" s="150"/>
      <c r="J24" s="150"/>
      <c r="K24" s="150"/>
      <c r="L24" s="150"/>
    </row>
    <row r="25" spans="1:12">
      <c r="A25" t="s">
        <v>226</v>
      </c>
      <c r="B25" s="150" t="s">
        <v>252</v>
      </c>
      <c r="C25" s="150"/>
      <c r="D25" s="150"/>
      <c r="E25" s="150"/>
      <c r="F25" s="150"/>
      <c r="G25" s="150"/>
      <c r="H25" s="150"/>
      <c r="I25" s="150"/>
      <c r="J25" s="150"/>
      <c r="K25" s="150"/>
      <c r="L25" s="150"/>
    </row>
    <row r="26" spans="1:12">
      <c r="A26" t="s">
        <v>227</v>
      </c>
      <c r="B26" s="150" t="s">
        <v>253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</row>
  </sheetData>
  <mergeCells count="25">
    <mergeCell ref="B26:L26"/>
    <mergeCell ref="B23:L23"/>
    <mergeCell ref="B15:L15"/>
    <mergeCell ref="B16:L16"/>
    <mergeCell ref="B17:L17"/>
    <mergeCell ref="A1:L1"/>
    <mergeCell ref="B21:L22"/>
    <mergeCell ref="B24:L24"/>
    <mergeCell ref="B25:L25"/>
    <mergeCell ref="B8:L8"/>
    <mergeCell ref="B18:L18"/>
    <mergeCell ref="B19:L19"/>
    <mergeCell ref="B20:L20"/>
    <mergeCell ref="B9:L9"/>
    <mergeCell ref="B10:L10"/>
    <mergeCell ref="B11:L11"/>
    <mergeCell ref="B12:L12"/>
    <mergeCell ref="B13:L13"/>
    <mergeCell ref="B14:L14"/>
    <mergeCell ref="B3:L3"/>
    <mergeCell ref="B4:L4"/>
    <mergeCell ref="B5:L5"/>
    <mergeCell ref="B6:L6"/>
    <mergeCell ref="B7:L7"/>
    <mergeCell ref="A2:D2"/>
  </mergeCells>
  <hyperlinks>
    <hyperlink ref="B3:L3" location="'CUADROI-1'!A1" display="Producción de caña de azúcar ingresada a los ingenios de la República y  superficie   cosechada por origen, seún mes."/>
    <hyperlink ref="B4:L4" location="'CUADRO I-2'!A1" display="Caña molida y producción de azúcar blanca y cruda en los ingenios de la República, según mes."/>
    <hyperlink ref="B5:L5" location="'CUADRO I-3'!A1" display="Azúcar   blanca   y   cruda:   existencias,    producción  y   movimiento   en  los  Ingenios  de  la República, según  mes."/>
    <hyperlink ref="B6:L6" location="'CUADRO I-4'!A1" display="Azúcar  blanca: existencias,  producción y movimiento en los Ingenios de  la República,  según mes. "/>
    <hyperlink ref="B7:L7" location="'CUADRO I-5'!A1" display="Azúcar  cruda: existencias,  producción y movimiento  en   los Ingenios de la República, según mes.  "/>
    <hyperlink ref="B8:L8" location="'CUADRO I-6'!A1" display="Melazas: producción, movimiento y existencia en  los  ingenios  de  la  República,  según   mes. "/>
    <hyperlink ref="B9:L9" location="'CUADRO I-7'!A1" display="Arroz en granza ingresado a los beneficios de la República, por departamento  de  procedencia,según  mes."/>
    <hyperlink ref="B10:L10" location="'CUADRO I-8'!A1" display="Movimiento      de     arroz   en    granza   en   los     beneficios    de    la      República,     según   mes."/>
    <hyperlink ref="B11:L11" location="'CUADRO I-9'!A1" display="Arroz      beneficiado    en    la    República,      según     mes."/>
    <hyperlink ref="B12:L12" location="'CUADRO I-10'!A1" display="Trigo  en  grano   importado,   movimiento   en   los   molinos    de  la     República,  según  mes."/>
    <hyperlink ref="B13:L13" location="'CUADRO I-11'!A1" display="Harina: Existencia, producción y movimiento,  según mes."/>
    <hyperlink ref="B14:L14" location="'CUADRO I-12'!A1" display="Semolina: Existencia, producción y movimiento,  según mes."/>
    <hyperlink ref="B15:L15" location="'CUADRO I-3'!A1" display="Afrecho: Existencia, producción y movimiento,  según mes."/>
    <hyperlink ref="B16:L16" location="'CUADRO I-14'!A1" display="Granillo: Existencia, producción y movimiento,  según mes."/>
    <hyperlink ref="B17:L17" location="'CUADRO I-15'!A1" display="Impurezas: Existencia, producción y movimiento,  según mes."/>
    <hyperlink ref="B18:L18" location="'CUADRO I-16'!A1" display="Germen: Existencia, producción y movimiento, según mes."/>
    <hyperlink ref="B19:L19" location="'CUADRO I-17'!A1" display="Trigo   Molido   y   productos   obtenidos,   según   mes."/>
    <hyperlink ref="B20:L20" location="'CUADRO I-8'!A1" display="Banano: Superficie cultivada, producción y exportación de las compañías bananeras que operan   en la República, según mes."/>
    <hyperlink ref="B21:L22" location="'CUADRO I-19'!A1" display="Citronela y té de Limón:  Superficie  cultivada  y  producción  de  zacate  para la elaboración  de aceites esenciales, según mes y departamento."/>
    <hyperlink ref="B23:L23" location="'CUADRO I-20'!A1" display="Citronela y  té de Limón:  Zacate  procesado,  producción  y  exportación  de  aceites esenciales, por producto, según mes."/>
    <hyperlink ref="B24:L24" location="'CUADRO I-21'!A1" display="Café  Oro: Superficie  cultivada,   producción  y  rendimiento, en  la  República,  según    Años cafeteros."/>
    <hyperlink ref="B25:L25" location="'CUADRO I-22'!A1" display="Hule Natural: Superficie y número de árboles sembrados en  la República,  según  departamento."/>
    <hyperlink ref="B26:L26" location="'CUADRO I-23'!A1" display="Hule  Natural:   Producción     por     tipo    y     ventas  por   destino  en   la  República.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A5" sqref="A5"/>
    </sheetView>
  </sheetViews>
  <sheetFormatPr baseColWidth="10" defaultRowHeight="12.75"/>
  <cols>
    <col min="1" max="1" width="16.7109375" customWidth="1"/>
    <col min="2" max="11" width="10.7109375" customWidth="1"/>
  </cols>
  <sheetData>
    <row r="1" spans="1:11"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>
      <c r="A2" s="20"/>
    </row>
    <row r="5" spans="1:11">
      <c r="A5" s="125" t="s">
        <v>204</v>
      </c>
    </row>
    <row r="6" spans="1:11">
      <c r="A6" s="199" t="s">
        <v>109</v>
      </c>
      <c r="B6" s="200"/>
      <c r="C6" s="200"/>
      <c r="D6" s="200"/>
      <c r="E6" s="200"/>
      <c r="F6" s="200"/>
      <c r="G6" s="200"/>
      <c r="H6" s="200"/>
      <c r="I6" s="200"/>
      <c r="J6" s="200"/>
      <c r="K6" s="200"/>
    </row>
    <row r="7" spans="1:11">
      <c r="C7" s="42"/>
      <c r="D7" s="42"/>
      <c r="E7" s="42"/>
      <c r="F7" s="42"/>
      <c r="G7" s="42"/>
      <c r="H7" s="42"/>
      <c r="I7" s="42"/>
    </row>
    <row r="8" spans="1:11">
      <c r="A8" s="156" t="s">
        <v>262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</row>
    <row r="9" spans="1:11">
      <c r="A9" s="156" t="s">
        <v>110</v>
      </c>
      <c r="B9" s="177"/>
      <c r="C9" s="177"/>
      <c r="D9" s="177"/>
      <c r="E9" s="177"/>
      <c r="F9" s="177"/>
      <c r="G9" s="177"/>
      <c r="H9" s="177"/>
      <c r="I9" s="177"/>
      <c r="J9" s="177"/>
      <c r="K9" s="177"/>
    </row>
    <row r="10" spans="1:11" ht="13.5" thickBo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96" t="s">
        <v>26</v>
      </c>
      <c r="B11" s="201" t="s">
        <v>111</v>
      </c>
      <c r="C11" s="202" t="s">
        <v>41</v>
      </c>
      <c r="D11" s="203"/>
      <c r="E11" s="203"/>
      <c r="F11" s="203"/>
      <c r="G11" s="203"/>
      <c r="H11" s="203"/>
      <c r="I11" s="203"/>
      <c r="J11" s="204"/>
      <c r="K11" s="205" t="s">
        <v>112</v>
      </c>
    </row>
    <row r="12" spans="1:11">
      <c r="A12" s="196"/>
      <c r="B12" s="180"/>
      <c r="C12" s="180" t="s">
        <v>7</v>
      </c>
      <c r="D12" s="169" t="s">
        <v>113</v>
      </c>
      <c r="E12" s="173"/>
      <c r="F12" s="173"/>
      <c r="G12" s="157" t="s">
        <v>114</v>
      </c>
      <c r="H12" s="158"/>
      <c r="I12" s="158"/>
      <c r="J12" s="159"/>
      <c r="K12" s="206"/>
    </row>
    <row r="13" spans="1:11">
      <c r="A13" s="196"/>
      <c r="B13" s="180"/>
      <c r="C13" s="180"/>
      <c r="D13" s="201" t="s">
        <v>115</v>
      </c>
      <c r="E13" s="14" t="s">
        <v>116</v>
      </c>
      <c r="F13" s="208" t="s">
        <v>117</v>
      </c>
      <c r="G13" s="180" t="s">
        <v>115</v>
      </c>
      <c r="H13" s="205" t="s">
        <v>118</v>
      </c>
      <c r="I13" s="205" t="s">
        <v>119</v>
      </c>
      <c r="J13" s="15" t="s">
        <v>120</v>
      </c>
      <c r="K13" s="205"/>
    </row>
    <row r="14" spans="1:11" ht="13.5" thickBot="1">
      <c r="A14" s="197"/>
      <c r="B14" s="181"/>
      <c r="C14" s="181"/>
      <c r="D14" s="181"/>
      <c r="E14" s="16" t="s">
        <v>121</v>
      </c>
      <c r="F14" s="207"/>
      <c r="G14" s="181"/>
      <c r="H14" s="207"/>
      <c r="I14" s="207"/>
      <c r="J14" s="16" t="s">
        <v>122</v>
      </c>
      <c r="K14" s="207"/>
    </row>
    <row r="15" spans="1:11">
      <c r="B15" s="18"/>
      <c r="C15" s="21"/>
      <c r="D15" s="21"/>
      <c r="E15" s="21"/>
      <c r="F15" s="21"/>
      <c r="G15" s="21"/>
      <c r="H15" s="21"/>
      <c r="I15" s="21"/>
      <c r="J15" s="21"/>
      <c r="K15" s="21"/>
    </row>
    <row r="16" spans="1:11">
      <c r="A16" s="17" t="s">
        <v>7</v>
      </c>
      <c r="B16" s="18">
        <v>1632412</v>
      </c>
      <c r="C16" s="18">
        <v>1632412</v>
      </c>
      <c r="D16" s="18">
        <v>950252</v>
      </c>
      <c r="E16" s="18">
        <v>759724</v>
      </c>
      <c r="F16" s="18">
        <v>190528</v>
      </c>
      <c r="G16" s="18">
        <v>676229</v>
      </c>
      <c r="H16" s="18">
        <v>219899</v>
      </c>
      <c r="I16" s="18">
        <v>169582</v>
      </c>
      <c r="J16" s="18">
        <v>286748</v>
      </c>
      <c r="K16" s="18">
        <v>5931</v>
      </c>
    </row>
    <row r="17" spans="1:11"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>
      <c r="A18" t="s">
        <v>22</v>
      </c>
      <c r="B18" s="9">
        <v>127158</v>
      </c>
      <c r="C18" s="9">
        <v>127158</v>
      </c>
      <c r="D18" s="9">
        <v>75354</v>
      </c>
      <c r="E18" s="9">
        <v>65693</v>
      </c>
      <c r="F18" s="9">
        <v>9661</v>
      </c>
      <c r="G18" s="9">
        <v>51282</v>
      </c>
      <c r="H18" s="9">
        <v>16907</v>
      </c>
      <c r="I18" s="9">
        <v>13026</v>
      </c>
      <c r="J18" s="9">
        <v>21349</v>
      </c>
      <c r="K18" s="9">
        <v>522</v>
      </c>
    </row>
    <row r="19" spans="1:11">
      <c r="A19" t="s">
        <v>23</v>
      </c>
      <c r="B19" s="9">
        <v>128195</v>
      </c>
      <c r="C19" s="9">
        <v>128195</v>
      </c>
      <c r="D19" s="9">
        <v>75915</v>
      </c>
      <c r="E19" s="9">
        <v>64451</v>
      </c>
      <c r="F19" s="9">
        <v>11464</v>
      </c>
      <c r="G19" s="9">
        <v>51716</v>
      </c>
      <c r="H19" s="9">
        <v>16572</v>
      </c>
      <c r="I19" s="9">
        <v>13148</v>
      </c>
      <c r="J19" s="9">
        <v>21996</v>
      </c>
      <c r="K19" s="9">
        <v>564</v>
      </c>
    </row>
    <row r="20" spans="1:11">
      <c r="A20" t="s">
        <v>24</v>
      </c>
      <c r="B20" s="9">
        <v>143373</v>
      </c>
      <c r="C20" s="9">
        <v>143373</v>
      </c>
      <c r="D20" s="9">
        <v>85115</v>
      </c>
      <c r="E20" s="9">
        <v>70125</v>
      </c>
      <c r="F20" s="9">
        <v>14990</v>
      </c>
      <c r="G20" s="9">
        <v>57652</v>
      </c>
      <c r="H20" s="9">
        <v>18280</v>
      </c>
      <c r="I20" s="9">
        <v>14941</v>
      </c>
      <c r="J20" s="9">
        <v>24431</v>
      </c>
      <c r="K20" s="9">
        <v>606</v>
      </c>
    </row>
    <row r="21" spans="1:11">
      <c r="A21" t="s">
        <v>25</v>
      </c>
      <c r="B21" s="9">
        <v>136307</v>
      </c>
      <c r="C21" s="9">
        <v>136307</v>
      </c>
      <c r="D21" s="9">
        <v>80104</v>
      </c>
      <c r="E21" s="9">
        <v>61497</v>
      </c>
      <c r="F21" s="9">
        <v>18607</v>
      </c>
      <c r="G21" s="9">
        <v>55501</v>
      </c>
      <c r="H21" s="9">
        <v>17489</v>
      </c>
      <c r="I21" s="9">
        <v>13723</v>
      </c>
      <c r="J21" s="9">
        <v>24289</v>
      </c>
      <c r="K21" s="9">
        <v>702</v>
      </c>
    </row>
    <row r="22" spans="1:11">
      <c r="A22" t="s">
        <v>30</v>
      </c>
      <c r="B22" s="9">
        <v>143099</v>
      </c>
      <c r="C22" s="9">
        <v>143099</v>
      </c>
      <c r="D22" s="9">
        <v>83366</v>
      </c>
      <c r="E22" s="9">
        <v>65899</v>
      </c>
      <c r="F22" s="9">
        <v>17467</v>
      </c>
      <c r="G22" s="9">
        <v>59464</v>
      </c>
      <c r="H22" s="9">
        <v>19292</v>
      </c>
      <c r="I22" s="9">
        <v>15280</v>
      </c>
      <c r="J22" s="9">
        <v>24892</v>
      </c>
      <c r="K22" s="9">
        <v>269</v>
      </c>
    </row>
    <row r="23" spans="1:11">
      <c r="A23" t="s">
        <v>66</v>
      </c>
      <c r="B23" s="9">
        <v>117568</v>
      </c>
      <c r="C23" s="9">
        <v>117568</v>
      </c>
      <c r="D23" s="9">
        <v>67214</v>
      </c>
      <c r="E23" s="9">
        <v>55094</v>
      </c>
      <c r="F23" s="9">
        <v>12120</v>
      </c>
      <c r="G23" s="9">
        <v>50100</v>
      </c>
      <c r="H23" s="9">
        <v>16407</v>
      </c>
      <c r="I23" s="9">
        <v>12322</v>
      </c>
      <c r="J23" s="9">
        <v>21371</v>
      </c>
      <c r="K23" s="9">
        <v>254</v>
      </c>
    </row>
    <row r="24" spans="1:11">
      <c r="A24" t="s">
        <v>68</v>
      </c>
      <c r="B24" s="78">
        <v>145732</v>
      </c>
      <c r="C24" s="9">
        <v>145732</v>
      </c>
      <c r="D24" s="9">
        <v>85131</v>
      </c>
      <c r="E24" s="9">
        <v>67139</v>
      </c>
      <c r="F24" s="9">
        <v>17992</v>
      </c>
      <c r="G24" s="9">
        <v>60067</v>
      </c>
      <c r="H24" s="9">
        <v>18267</v>
      </c>
      <c r="I24" s="9">
        <v>14906</v>
      </c>
      <c r="J24" s="9">
        <v>26894</v>
      </c>
      <c r="K24" s="9">
        <v>534</v>
      </c>
    </row>
    <row r="25" spans="1:11">
      <c r="A25" t="s">
        <v>69</v>
      </c>
      <c r="B25" s="9">
        <v>102865</v>
      </c>
      <c r="C25" s="9">
        <v>102865</v>
      </c>
      <c r="D25" s="9">
        <v>58700</v>
      </c>
      <c r="E25" s="9">
        <v>47589</v>
      </c>
      <c r="F25" s="9">
        <v>11111</v>
      </c>
      <c r="G25" s="9">
        <v>43839</v>
      </c>
      <c r="H25" s="9">
        <v>15151</v>
      </c>
      <c r="I25" s="9">
        <v>11243</v>
      </c>
      <c r="J25" s="9">
        <v>17445</v>
      </c>
      <c r="K25" s="9">
        <v>326</v>
      </c>
    </row>
    <row r="26" spans="1:11">
      <c r="A26" t="s">
        <v>70</v>
      </c>
      <c r="B26" s="9">
        <v>127211</v>
      </c>
      <c r="C26" s="9">
        <v>127211</v>
      </c>
      <c r="D26" s="9">
        <v>72605</v>
      </c>
      <c r="E26" s="9">
        <v>60098</v>
      </c>
      <c r="F26" s="9">
        <v>12507</v>
      </c>
      <c r="G26" s="9">
        <v>53996</v>
      </c>
      <c r="H26" s="9">
        <v>18314</v>
      </c>
      <c r="I26" s="9">
        <v>12812</v>
      </c>
      <c r="J26" s="9">
        <v>22870</v>
      </c>
      <c r="K26" s="9">
        <v>610</v>
      </c>
    </row>
    <row r="27" spans="1:11">
      <c r="A27" t="s">
        <v>71</v>
      </c>
      <c r="B27" s="9">
        <v>129781</v>
      </c>
      <c r="C27" s="9">
        <v>129781</v>
      </c>
      <c r="D27" s="9">
        <v>75178</v>
      </c>
      <c r="E27" s="9">
        <v>58166</v>
      </c>
      <c r="F27" s="9">
        <v>17012</v>
      </c>
      <c r="G27" s="9">
        <v>54233</v>
      </c>
      <c r="H27" s="9">
        <v>18874</v>
      </c>
      <c r="I27" s="9">
        <v>12732</v>
      </c>
      <c r="J27" s="9">
        <v>22627</v>
      </c>
      <c r="K27" s="9">
        <v>370</v>
      </c>
    </row>
    <row r="28" spans="1:11">
      <c r="A28" t="s">
        <v>20</v>
      </c>
      <c r="B28" s="9">
        <v>147168</v>
      </c>
      <c r="C28" s="9">
        <v>147168</v>
      </c>
      <c r="D28" s="9">
        <v>86687</v>
      </c>
      <c r="E28" s="9">
        <v>66989</v>
      </c>
      <c r="F28" s="9">
        <v>19698</v>
      </c>
      <c r="G28" s="9">
        <v>59987</v>
      </c>
      <c r="H28" s="9">
        <v>19594</v>
      </c>
      <c r="I28" s="9">
        <v>15904</v>
      </c>
      <c r="J28" s="9">
        <v>24489</v>
      </c>
      <c r="K28" s="9">
        <v>494</v>
      </c>
    </row>
    <row r="29" spans="1:11">
      <c r="A29" s="12" t="s">
        <v>21</v>
      </c>
      <c r="B29" s="74">
        <v>183955</v>
      </c>
      <c r="C29" s="9">
        <v>183955</v>
      </c>
      <c r="D29" s="9">
        <v>104883</v>
      </c>
      <c r="E29" s="74">
        <v>76984</v>
      </c>
      <c r="F29" s="74">
        <v>27899</v>
      </c>
      <c r="G29" s="9">
        <v>78392</v>
      </c>
      <c r="H29" s="74">
        <v>24752</v>
      </c>
      <c r="I29" s="74">
        <v>19545</v>
      </c>
      <c r="J29" s="74">
        <v>34095</v>
      </c>
      <c r="K29" s="74">
        <v>680</v>
      </c>
    </row>
    <row r="30" spans="1:11" ht="13.5" thickBo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>
      <c r="B31" s="9"/>
      <c r="C31" s="9"/>
      <c r="D31" s="9"/>
      <c r="E31" s="9"/>
      <c r="F31" s="9"/>
      <c r="G31" s="9"/>
      <c r="H31" s="9"/>
      <c r="I31" s="9"/>
      <c r="J31" s="9"/>
      <c r="K31" s="9"/>
    </row>
  </sheetData>
  <mergeCells count="15">
    <mergeCell ref="A6:K6"/>
    <mergeCell ref="A8:K8"/>
    <mergeCell ref="A9:K9"/>
    <mergeCell ref="A11:A14"/>
    <mergeCell ref="B11:B14"/>
    <mergeCell ref="C11:J11"/>
    <mergeCell ref="K11:K14"/>
    <mergeCell ref="C12:C14"/>
    <mergeCell ref="D12:F12"/>
    <mergeCell ref="G12:J12"/>
    <mergeCell ref="D13:D14"/>
    <mergeCell ref="F13:F14"/>
    <mergeCell ref="G13:G14"/>
    <mergeCell ref="H13:H14"/>
    <mergeCell ref="I13:I14"/>
  </mergeCells>
  <hyperlinks>
    <hyperlink ref="A5" location="INDICE!A1" display="REGRESAR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5:G31"/>
  <sheetViews>
    <sheetView workbookViewId="0">
      <selection activeCell="A5" sqref="A5"/>
    </sheetView>
  </sheetViews>
  <sheetFormatPr baseColWidth="10" defaultRowHeight="12.75"/>
  <cols>
    <col min="1" max="1" width="19.7109375" customWidth="1"/>
    <col min="2" max="2" width="15.7109375" customWidth="1"/>
    <col min="3" max="6" width="14.7109375" customWidth="1"/>
    <col min="7" max="7" width="15.7109375" customWidth="1"/>
  </cols>
  <sheetData>
    <row r="5" spans="1:7">
      <c r="A5" s="125" t="s">
        <v>204</v>
      </c>
    </row>
    <row r="6" spans="1:7">
      <c r="A6" s="156" t="s">
        <v>123</v>
      </c>
      <c r="B6" s="156"/>
      <c r="C6" s="156"/>
      <c r="D6" s="156"/>
      <c r="E6" s="156"/>
      <c r="F6" s="156"/>
      <c r="G6" s="156"/>
    </row>
    <row r="8" spans="1:7">
      <c r="A8" s="156" t="s">
        <v>124</v>
      </c>
      <c r="B8" s="156"/>
      <c r="C8" s="156"/>
      <c r="D8" s="156"/>
      <c r="E8" s="156"/>
      <c r="F8" s="156"/>
      <c r="G8" s="156"/>
    </row>
    <row r="9" spans="1:7">
      <c r="A9" s="156" t="s">
        <v>263</v>
      </c>
      <c r="B9" s="156"/>
      <c r="C9" s="156"/>
      <c r="D9" s="156"/>
      <c r="E9" s="156"/>
      <c r="F9" s="156"/>
      <c r="G9" s="156"/>
    </row>
    <row r="10" spans="1:7">
      <c r="A10" s="17"/>
      <c r="B10" s="17"/>
      <c r="C10" s="17"/>
      <c r="D10" s="17" t="s">
        <v>125</v>
      </c>
      <c r="E10" s="17"/>
      <c r="F10" s="17"/>
      <c r="G10" s="17"/>
    </row>
    <row r="11" spans="1:7" ht="13.5" thickBot="1">
      <c r="A11" s="1"/>
      <c r="B11" s="1"/>
      <c r="C11" s="1"/>
      <c r="D11" s="1"/>
      <c r="E11" s="1"/>
      <c r="F11" s="1"/>
      <c r="G11" s="1"/>
    </row>
    <row r="12" spans="1:7">
      <c r="A12" s="196" t="s">
        <v>26</v>
      </c>
      <c r="B12" s="157" t="s">
        <v>126</v>
      </c>
      <c r="C12" s="158"/>
      <c r="D12" s="158"/>
      <c r="E12" s="158"/>
      <c r="F12" s="158"/>
      <c r="G12" s="158"/>
    </row>
    <row r="13" spans="1:7">
      <c r="A13" s="196"/>
      <c r="B13" s="14" t="s">
        <v>100</v>
      </c>
      <c r="C13" s="209" t="s">
        <v>101</v>
      </c>
      <c r="D13" s="201" t="s">
        <v>127</v>
      </c>
      <c r="E13" s="201" t="s">
        <v>83</v>
      </c>
      <c r="F13" s="201" t="s">
        <v>104</v>
      </c>
      <c r="G13" s="14" t="s">
        <v>105</v>
      </c>
    </row>
    <row r="14" spans="1:7">
      <c r="A14" s="196"/>
      <c r="B14" s="15" t="s">
        <v>106</v>
      </c>
      <c r="C14" s="198"/>
      <c r="D14" s="180"/>
      <c r="E14" s="180"/>
      <c r="F14" s="180"/>
      <c r="G14" s="15" t="s">
        <v>107</v>
      </c>
    </row>
    <row r="15" spans="1:7" ht="13.5" thickBot="1">
      <c r="A15" s="197"/>
      <c r="B15" s="16" t="s">
        <v>108</v>
      </c>
      <c r="C15" s="195"/>
      <c r="D15" s="181"/>
      <c r="E15" s="181"/>
      <c r="F15" s="181"/>
      <c r="G15" s="16" t="s">
        <v>108</v>
      </c>
    </row>
    <row r="17" spans="1:7">
      <c r="A17" s="17" t="s">
        <v>7</v>
      </c>
      <c r="B17" s="46">
        <v>1368835</v>
      </c>
      <c r="C17" s="46">
        <v>10428939</v>
      </c>
      <c r="D17" s="46">
        <v>9580696</v>
      </c>
      <c r="E17" s="46">
        <v>1029159</v>
      </c>
      <c r="F17" s="53">
        <v>2103</v>
      </c>
      <c r="G17" s="46">
        <v>1185816</v>
      </c>
    </row>
    <row r="18" spans="1:7">
      <c r="B18" s="47"/>
      <c r="C18" s="47"/>
      <c r="D18" s="47"/>
      <c r="E18" s="47"/>
      <c r="F18" s="47"/>
      <c r="G18" s="47"/>
    </row>
    <row r="19" spans="1:7">
      <c r="A19" t="s">
        <v>22</v>
      </c>
      <c r="B19" s="47">
        <v>1368835</v>
      </c>
      <c r="C19" s="47">
        <v>802410</v>
      </c>
      <c r="D19" s="47">
        <v>805158</v>
      </c>
      <c r="E19" s="47">
        <v>140063</v>
      </c>
      <c r="F19" s="50">
        <v>1830</v>
      </c>
      <c r="G19" s="47">
        <v>1224194</v>
      </c>
    </row>
    <row r="20" spans="1:7">
      <c r="A20" t="s">
        <v>23</v>
      </c>
      <c r="B20" s="47">
        <v>1224194</v>
      </c>
      <c r="C20" s="47">
        <v>1436531</v>
      </c>
      <c r="D20" s="47">
        <v>793774</v>
      </c>
      <c r="E20" s="47">
        <v>53054</v>
      </c>
      <c r="F20" s="50" t="s">
        <v>67</v>
      </c>
      <c r="G20" s="47">
        <v>1813897</v>
      </c>
    </row>
    <row r="21" spans="1:7">
      <c r="A21" t="s">
        <v>24</v>
      </c>
      <c r="B21" s="47">
        <v>1813897</v>
      </c>
      <c r="C21" s="47">
        <v>565584</v>
      </c>
      <c r="D21" s="47">
        <v>860301</v>
      </c>
      <c r="E21" s="47">
        <v>40510</v>
      </c>
      <c r="F21" s="50" t="s">
        <v>67</v>
      </c>
      <c r="G21" s="47">
        <v>1478670</v>
      </c>
    </row>
    <row r="22" spans="1:7">
      <c r="A22" t="s">
        <v>25</v>
      </c>
      <c r="B22" s="47">
        <v>1478670</v>
      </c>
      <c r="C22" s="47">
        <v>851708</v>
      </c>
      <c r="D22" s="47">
        <v>765050</v>
      </c>
      <c r="E22" s="47">
        <v>54138</v>
      </c>
      <c r="F22" s="50" t="s">
        <v>67</v>
      </c>
      <c r="G22" s="47">
        <v>1511190</v>
      </c>
    </row>
    <row r="23" spans="1:7">
      <c r="A23" t="s">
        <v>30</v>
      </c>
      <c r="B23" s="47">
        <v>1511190</v>
      </c>
      <c r="C23" s="47">
        <v>1440041</v>
      </c>
      <c r="D23" s="47">
        <v>807374</v>
      </c>
      <c r="E23" s="47">
        <v>142218</v>
      </c>
      <c r="F23" s="50">
        <v>270</v>
      </c>
      <c r="G23" s="47">
        <v>2001369</v>
      </c>
    </row>
    <row r="24" spans="1:7">
      <c r="A24" t="s">
        <v>66</v>
      </c>
      <c r="B24" s="47">
        <v>2001369</v>
      </c>
      <c r="C24" s="47">
        <v>512961</v>
      </c>
      <c r="D24" s="47">
        <v>741945</v>
      </c>
      <c r="E24" s="47">
        <v>102556</v>
      </c>
      <c r="F24" s="50" t="s">
        <v>67</v>
      </c>
      <c r="G24" s="47">
        <v>1669829</v>
      </c>
    </row>
    <row r="25" spans="1:7">
      <c r="A25" t="s">
        <v>68</v>
      </c>
      <c r="B25" s="47">
        <v>1669829</v>
      </c>
      <c r="C25" s="47">
        <v>506118</v>
      </c>
      <c r="D25" s="47">
        <v>834146</v>
      </c>
      <c r="E25" s="47">
        <v>129195</v>
      </c>
      <c r="F25" s="50" t="s">
        <v>67</v>
      </c>
      <c r="G25" s="47">
        <v>1212606</v>
      </c>
    </row>
    <row r="26" spans="1:7">
      <c r="A26" t="s">
        <v>69</v>
      </c>
      <c r="B26" s="47">
        <v>1212606</v>
      </c>
      <c r="C26" s="47">
        <v>1437897</v>
      </c>
      <c r="D26" s="47">
        <v>694210</v>
      </c>
      <c r="E26" s="47">
        <v>84748</v>
      </c>
      <c r="F26" s="50" t="s">
        <v>67</v>
      </c>
      <c r="G26" s="47">
        <v>1871545</v>
      </c>
    </row>
    <row r="27" spans="1:7">
      <c r="A27" t="s">
        <v>70</v>
      </c>
      <c r="B27" s="47">
        <v>1871545</v>
      </c>
      <c r="C27" s="47">
        <v>644114</v>
      </c>
      <c r="D27" s="47">
        <v>752427</v>
      </c>
      <c r="E27" s="47">
        <v>90013</v>
      </c>
      <c r="F27" s="50">
        <v>1</v>
      </c>
      <c r="G27" s="47">
        <v>1673218</v>
      </c>
    </row>
    <row r="28" spans="1:7">
      <c r="A28" t="s">
        <v>71</v>
      </c>
      <c r="B28" s="47">
        <v>1673218</v>
      </c>
      <c r="C28" s="47">
        <v>541828</v>
      </c>
      <c r="D28" s="47">
        <v>831516</v>
      </c>
      <c r="E28" s="47">
        <v>54071</v>
      </c>
      <c r="F28" s="50">
        <v>2</v>
      </c>
      <c r="G28" s="47">
        <v>1329457</v>
      </c>
    </row>
    <row r="29" spans="1:7">
      <c r="A29" t="s">
        <v>20</v>
      </c>
      <c r="B29" s="47">
        <v>1329457</v>
      </c>
      <c r="C29" s="47">
        <v>952381</v>
      </c>
      <c r="D29" s="47">
        <v>738979</v>
      </c>
      <c r="E29" s="47">
        <v>58807</v>
      </c>
      <c r="F29" s="50" t="s">
        <v>67</v>
      </c>
      <c r="G29" s="47">
        <v>1484052</v>
      </c>
    </row>
    <row r="30" spans="1:7">
      <c r="A30" s="12" t="s">
        <v>21</v>
      </c>
      <c r="B30" s="58">
        <v>1484052</v>
      </c>
      <c r="C30" s="58">
        <v>737366</v>
      </c>
      <c r="D30" s="58">
        <v>955816</v>
      </c>
      <c r="E30" s="58">
        <v>79786</v>
      </c>
      <c r="F30" s="50" t="s">
        <v>67</v>
      </c>
      <c r="G30" s="58">
        <v>1185816</v>
      </c>
    </row>
    <row r="31" spans="1:7" ht="13.5" thickBot="1">
      <c r="A31" s="1"/>
      <c r="B31" s="1"/>
      <c r="C31" s="1"/>
      <c r="D31" s="1"/>
      <c r="E31" s="1"/>
      <c r="F31" s="1"/>
      <c r="G31" s="1"/>
    </row>
  </sheetData>
  <mergeCells count="9">
    <mergeCell ref="A6:G6"/>
    <mergeCell ref="A8:G8"/>
    <mergeCell ref="A9:G9"/>
    <mergeCell ref="A12:A15"/>
    <mergeCell ref="B12:G12"/>
    <mergeCell ref="C13:C15"/>
    <mergeCell ref="D13:D15"/>
    <mergeCell ref="E13:E15"/>
    <mergeCell ref="F13:F15"/>
  </mergeCells>
  <hyperlinks>
    <hyperlink ref="A5" location="INDICE!A1" display="REGRESAR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F28"/>
  <sheetViews>
    <sheetView workbookViewId="0">
      <selection activeCell="A2" sqref="A2"/>
    </sheetView>
  </sheetViews>
  <sheetFormatPr baseColWidth="10" defaultRowHeight="12.75"/>
  <cols>
    <col min="1" max="1" width="21.7109375" customWidth="1"/>
    <col min="2" max="2" width="16.7109375" customWidth="1"/>
    <col min="3" max="3" width="15.85546875" customWidth="1"/>
    <col min="4" max="4" width="16.42578125" customWidth="1"/>
    <col min="5" max="5" width="16.5703125" customWidth="1"/>
    <col min="6" max="6" width="16.7109375" customWidth="1"/>
  </cols>
  <sheetData>
    <row r="2" spans="1:6">
      <c r="A2" s="125" t="s">
        <v>204</v>
      </c>
    </row>
    <row r="3" spans="1:6">
      <c r="A3" s="156" t="s">
        <v>128</v>
      </c>
      <c r="B3" s="156"/>
      <c r="C3" s="156"/>
      <c r="D3" s="156"/>
      <c r="E3" s="156"/>
      <c r="F3" s="156"/>
    </row>
    <row r="4" spans="1:6">
      <c r="A4" s="42"/>
      <c r="B4" s="42"/>
      <c r="C4" s="42"/>
      <c r="D4" s="42"/>
      <c r="E4" s="42"/>
      <c r="F4" s="42"/>
    </row>
    <row r="5" spans="1:6">
      <c r="A5" s="156" t="s">
        <v>264</v>
      </c>
      <c r="B5" s="156"/>
      <c r="C5" s="156"/>
      <c r="D5" s="156"/>
      <c r="E5" s="156"/>
      <c r="F5" s="156"/>
    </row>
    <row r="6" spans="1:6">
      <c r="A6" s="156" t="s">
        <v>110</v>
      </c>
      <c r="B6" s="156"/>
      <c r="C6" s="177"/>
      <c r="D6" s="156"/>
      <c r="E6" s="156"/>
      <c r="F6" s="156"/>
    </row>
    <row r="7" spans="1:6" ht="13.5" thickBot="1">
      <c r="A7" s="1"/>
      <c r="B7" s="1"/>
      <c r="C7" s="1"/>
      <c r="D7" s="1"/>
      <c r="E7" s="1"/>
      <c r="F7" s="1"/>
    </row>
    <row r="8" spans="1:6">
      <c r="A8" s="210" t="s">
        <v>26</v>
      </c>
      <c r="B8" s="169" t="s">
        <v>129</v>
      </c>
      <c r="C8" s="212"/>
      <c r="D8" s="212"/>
      <c r="E8" s="212"/>
      <c r="F8" s="212"/>
    </row>
    <row r="9" spans="1:6">
      <c r="A9" s="178"/>
      <c r="B9" s="209" t="s">
        <v>130</v>
      </c>
      <c r="C9" s="201" t="s">
        <v>41</v>
      </c>
      <c r="D9" s="157" t="s">
        <v>82</v>
      </c>
      <c r="E9" s="158"/>
      <c r="F9" s="213" t="s">
        <v>131</v>
      </c>
    </row>
    <row r="10" spans="1:6">
      <c r="A10" s="178"/>
      <c r="B10" s="198"/>
      <c r="C10" s="180"/>
      <c r="D10" s="201" t="s">
        <v>83</v>
      </c>
      <c r="E10" s="208" t="s">
        <v>104</v>
      </c>
      <c r="F10" s="214"/>
    </row>
    <row r="11" spans="1:6">
      <c r="A11" s="178"/>
      <c r="B11" s="198"/>
      <c r="C11" s="180"/>
      <c r="D11" s="180"/>
      <c r="E11" s="205"/>
      <c r="F11" s="214"/>
    </row>
    <row r="12" spans="1:6" ht="13.5" thickBot="1">
      <c r="A12" s="211"/>
      <c r="B12" s="195"/>
      <c r="C12" s="181"/>
      <c r="D12" s="181"/>
      <c r="E12" s="207"/>
      <c r="F12" s="215"/>
    </row>
    <row r="14" spans="1:6">
      <c r="A14" s="17" t="s">
        <v>7</v>
      </c>
      <c r="B14" s="18">
        <v>175481</v>
      </c>
      <c r="C14" s="18">
        <v>6632702</v>
      </c>
      <c r="D14" s="18">
        <v>6611817</v>
      </c>
      <c r="E14" s="18">
        <v>15520</v>
      </c>
      <c r="F14" s="18">
        <v>180846</v>
      </c>
    </row>
    <row r="15" spans="1:6">
      <c r="B15" s="9"/>
      <c r="C15" s="9"/>
      <c r="D15" s="9"/>
      <c r="E15" s="9"/>
      <c r="F15" s="9"/>
    </row>
    <row r="16" spans="1:6">
      <c r="A16" t="s">
        <v>22</v>
      </c>
      <c r="B16" s="9">
        <v>175481</v>
      </c>
      <c r="C16" s="9">
        <v>543984</v>
      </c>
      <c r="D16" s="9">
        <v>556800</v>
      </c>
      <c r="E16" s="80">
        <v>251</v>
      </c>
      <c r="F16" s="9">
        <v>162414</v>
      </c>
    </row>
    <row r="17" spans="1:6">
      <c r="A17" t="s">
        <v>23</v>
      </c>
      <c r="B17" s="9">
        <v>162414</v>
      </c>
      <c r="C17" s="9">
        <v>550307</v>
      </c>
      <c r="D17" s="9">
        <v>523932</v>
      </c>
      <c r="E17" s="9">
        <v>0</v>
      </c>
      <c r="F17" s="9">
        <v>188789</v>
      </c>
    </row>
    <row r="18" spans="1:6">
      <c r="A18" t="s">
        <v>24</v>
      </c>
      <c r="B18" s="9">
        <v>188789</v>
      </c>
      <c r="C18" s="9">
        <v>592536</v>
      </c>
      <c r="D18" s="9">
        <v>583027</v>
      </c>
      <c r="E18" s="80">
        <v>780</v>
      </c>
      <c r="F18" s="9">
        <v>197518</v>
      </c>
    </row>
    <row r="19" spans="1:6">
      <c r="A19" t="s">
        <v>25</v>
      </c>
      <c r="B19" s="9">
        <v>179461</v>
      </c>
      <c r="C19" s="9">
        <v>530692</v>
      </c>
      <c r="D19" s="9">
        <v>552433</v>
      </c>
      <c r="E19" s="80">
        <v>422</v>
      </c>
      <c r="F19" s="9">
        <v>157298</v>
      </c>
    </row>
    <row r="20" spans="1:6">
      <c r="A20" t="s">
        <v>30</v>
      </c>
      <c r="B20" s="9">
        <v>175355</v>
      </c>
      <c r="C20" s="9">
        <v>556734</v>
      </c>
      <c r="D20" s="9">
        <v>568561</v>
      </c>
      <c r="E20" s="80">
        <v>1136</v>
      </c>
      <c r="F20" s="9">
        <v>162392</v>
      </c>
    </row>
    <row r="21" spans="1:6">
      <c r="A21" t="s">
        <v>66</v>
      </c>
      <c r="B21" s="9">
        <v>162392</v>
      </c>
      <c r="C21" s="9">
        <v>514136</v>
      </c>
      <c r="D21" s="9">
        <v>468427</v>
      </c>
      <c r="E21" s="80">
        <v>458</v>
      </c>
      <c r="F21" s="9">
        <v>207643</v>
      </c>
    </row>
    <row r="22" spans="1:6">
      <c r="A22" t="s">
        <v>68</v>
      </c>
      <c r="B22" s="9">
        <v>207643</v>
      </c>
      <c r="C22" s="9">
        <v>579048</v>
      </c>
      <c r="D22" s="9">
        <v>565989</v>
      </c>
      <c r="E22" s="80">
        <v>604</v>
      </c>
      <c r="F22" s="9">
        <v>220098</v>
      </c>
    </row>
    <row r="23" spans="1:6">
      <c r="A23" t="s">
        <v>69</v>
      </c>
      <c r="B23" s="9">
        <v>220098</v>
      </c>
      <c r="C23" s="9">
        <v>474760</v>
      </c>
      <c r="D23" s="9">
        <v>500876</v>
      </c>
      <c r="E23" s="80">
        <v>6930</v>
      </c>
      <c r="F23" s="9">
        <v>187052</v>
      </c>
    </row>
    <row r="24" spans="1:6">
      <c r="A24" t="s">
        <v>70</v>
      </c>
      <c r="B24" s="9">
        <v>187052</v>
      </c>
      <c r="C24" s="9">
        <v>518476</v>
      </c>
      <c r="D24" s="9">
        <v>535885</v>
      </c>
      <c r="E24" s="9">
        <v>2403</v>
      </c>
      <c r="F24" s="9">
        <v>167240</v>
      </c>
    </row>
    <row r="25" spans="1:6">
      <c r="A25" t="s">
        <v>71</v>
      </c>
      <c r="B25" s="9">
        <v>167240</v>
      </c>
      <c r="C25" s="9">
        <v>580838</v>
      </c>
      <c r="D25" s="9">
        <v>564898</v>
      </c>
      <c r="E25" s="80">
        <v>1929</v>
      </c>
      <c r="F25" s="9">
        <v>181251</v>
      </c>
    </row>
    <row r="26" spans="1:6">
      <c r="A26" t="s">
        <v>20</v>
      </c>
      <c r="B26" s="9">
        <v>181251</v>
      </c>
      <c r="C26" s="9">
        <v>532640</v>
      </c>
      <c r="D26" s="9">
        <v>515813</v>
      </c>
      <c r="E26" s="80">
        <v>607</v>
      </c>
      <c r="F26" s="9">
        <v>197471</v>
      </c>
    </row>
    <row r="27" spans="1:6">
      <c r="A27" s="12" t="s">
        <v>21</v>
      </c>
      <c r="B27" s="9">
        <v>197471</v>
      </c>
      <c r="C27" s="9">
        <v>658551</v>
      </c>
      <c r="D27" s="9">
        <v>675176</v>
      </c>
      <c r="E27" s="80">
        <v>0</v>
      </c>
      <c r="F27" s="9">
        <v>180846</v>
      </c>
    </row>
    <row r="28" spans="1:6" ht="13.5" thickBot="1">
      <c r="A28" s="1"/>
      <c r="B28" s="1"/>
      <c r="C28" s="1"/>
      <c r="D28" s="1"/>
      <c r="E28" s="1"/>
      <c r="F28" s="1"/>
    </row>
  </sheetData>
  <mergeCells count="11">
    <mergeCell ref="A3:F3"/>
    <mergeCell ref="A5:F5"/>
    <mergeCell ref="A6:F6"/>
    <mergeCell ref="A8:A12"/>
    <mergeCell ref="B8:F8"/>
    <mergeCell ref="B9:B12"/>
    <mergeCell ref="C9:C12"/>
    <mergeCell ref="D9:E9"/>
    <mergeCell ref="F9:F12"/>
    <mergeCell ref="D10:D12"/>
    <mergeCell ref="E10:E12"/>
  </mergeCells>
  <hyperlinks>
    <hyperlink ref="A2" location="INDICE!A1" display="REGRESAR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F28"/>
  <sheetViews>
    <sheetView workbookViewId="0">
      <selection activeCell="A2" sqref="A2"/>
    </sheetView>
  </sheetViews>
  <sheetFormatPr baseColWidth="10" defaultRowHeight="12.75"/>
  <cols>
    <col min="1" max="1" width="21.7109375" customWidth="1"/>
    <col min="2" max="2" width="16.7109375" customWidth="1"/>
    <col min="3" max="5" width="15.7109375" customWidth="1"/>
    <col min="6" max="6" width="16.7109375" customWidth="1"/>
  </cols>
  <sheetData>
    <row r="2" spans="1:6">
      <c r="A2" s="125" t="s">
        <v>204</v>
      </c>
    </row>
    <row r="3" spans="1:6">
      <c r="A3" s="156" t="s">
        <v>132</v>
      </c>
      <c r="B3" s="156"/>
      <c r="C3" s="156"/>
      <c r="D3" s="156"/>
      <c r="E3" s="156"/>
      <c r="F3" s="156"/>
    </row>
    <row r="4" spans="1:6">
      <c r="A4" s="42"/>
      <c r="B4" s="42"/>
      <c r="C4" s="42"/>
      <c r="D4" s="42"/>
      <c r="E4" s="42"/>
      <c r="F4" s="42"/>
    </row>
    <row r="5" spans="1:6">
      <c r="A5" s="156" t="s">
        <v>265</v>
      </c>
      <c r="B5" s="156"/>
      <c r="C5" s="156"/>
      <c r="D5" s="156"/>
      <c r="E5" s="156"/>
      <c r="F5" s="156"/>
    </row>
    <row r="6" spans="1:6">
      <c r="A6" s="17"/>
      <c r="B6" s="17"/>
      <c r="C6" s="17" t="s">
        <v>133</v>
      </c>
      <c r="D6" s="17"/>
      <c r="E6" s="17"/>
      <c r="F6" s="17"/>
    </row>
    <row r="7" spans="1:6" ht="13.5" thickBot="1">
      <c r="A7" s="1"/>
      <c r="B7" s="1"/>
      <c r="C7" s="1"/>
      <c r="D7" s="1"/>
      <c r="E7" s="1"/>
      <c r="F7" s="1"/>
    </row>
    <row r="8" spans="1:6">
      <c r="A8" s="210" t="s">
        <v>26</v>
      </c>
      <c r="B8" s="157" t="s">
        <v>134</v>
      </c>
      <c r="C8" s="158"/>
      <c r="D8" s="158"/>
      <c r="E8" s="158"/>
      <c r="F8" s="158"/>
    </row>
    <row r="9" spans="1:6">
      <c r="A9" s="178"/>
      <c r="B9" s="209" t="s">
        <v>130</v>
      </c>
      <c r="C9" s="201" t="s">
        <v>41</v>
      </c>
      <c r="D9" s="157" t="s">
        <v>82</v>
      </c>
      <c r="E9" s="158"/>
      <c r="F9" s="213" t="s">
        <v>131</v>
      </c>
    </row>
    <row r="10" spans="1:6">
      <c r="A10" s="178"/>
      <c r="B10" s="198"/>
      <c r="C10" s="180"/>
      <c r="D10" s="201" t="s">
        <v>83</v>
      </c>
      <c r="E10" s="208" t="s">
        <v>104</v>
      </c>
      <c r="F10" s="214"/>
    </row>
    <row r="11" spans="1:6">
      <c r="A11" s="178"/>
      <c r="B11" s="198"/>
      <c r="C11" s="180"/>
      <c r="D11" s="180"/>
      <c r="E11" s="205"/>
      <c r="F11" s="214"/>
    </row>
    <row r="12" spans="1:6" ht="13.5" thickBot="1">
      <c r="A12" s="211"/>
      <c r="B12" s="195"/>
      <c r="C12" s="181"/>
      <c r="D12" s="181"/>
      <c r="E12" s="207"/>
      <c r="F12" s="215"/>
    </row>
    <row r="14" spans="1:6">
      <c r="A14" s="17" t="s">
        <v>7</v>
      </c>
      <c r="B14" s="18">
        <v>8387</v>
      </c>
      <c r="C14" s="18">
        <v>996178</v>
      </c>
      <c r="D14" s="18">
        <v>1000749</v>
      </c>
      <c r="E14" s="18">
        <v>1983</v>
      </c>
      <c r="F14" s="18">
        <v>1833</v>
      </c>
    </row>
    <row r="15" spans="1:6">
      <c r="B15" s="9"/>
      <c r="C15" s="9"/>
      <c r="D15" s="9"/>
      <c r="E15" s="9"/>
      <c r="F15" s="9"/>
    </row>
    <row r="16" spans="1:6">
      <c r="A16" t="s">
        <v>22</v>
      </c>
      <c r="B16" s="9">
        <v>8387</v>
      </c>
      <c r="C16" s="9">
        <v>84508</v>
      </c>
      <c r="D16" s="9">
        <v>88110</v>
      </c>
      <c r="E16" s="81" t="s">
        <v>67</v>
      </c>
      <c r="F16" s="57">
        <v>4785</v>
      </c>
    </row>
    <row r="17" spans="1:6">
      <c r="A17" t="s">
        <v>23</v>
      </c>
      <c r="B17" s="9">
        <v>4785</v>
      </c>
      <c r="C17" s="9">
        <v>81618</v>
      </c>
      <c r="D17" s="9">
        <v>78422</v>
      </c>
      <c r="E17" s="81" t="s">
        <v>67</v>
      </c>
      <c r="F17" s="57">
        <v>7981</v>
      </c>
    </row>
    <row r="18" spans="1:6">
      <c r="A18" t="s">
        <v>24</v>
      </c>
      <c r="B18" s="9">
        <v>7981</v>
      </c>
      <c r="C18" s="9">
        <v>91282</v>
      </c>
      <c r="D18" s="9">
        <v>93657</v>
      </c>
      <c r="E18" s="81" t="s">
        <v>67</v>
      </c>
      <c r="F18" s="57">
        <v>5606</v>
      </c>
    </row>
    <row r="19" spans="1:6">
      <c r="A19" t="s">
        <v>25</v>
      </c>
      <c r="B19" s="9">
        <v>5606</v>
      </c>
      <c r="C19" s="9">
        <v>84026</v>
      </c>
      <c r="D19" s="9">
        <v>86381</v>
      </c>
      <c r="E19" s="81" t="s">
        <v>67</v>
      </c>
      <c r="F19" s="57">
        <v>3251</v>
      </c>
    </row>
    <row r="20" spans="1:6">
      <c r="A20" t="s">
        <v>30</v>
      </c>
      <c r="B20" s="9">
        <v>3251</v>
      </c>
      <c r="C20" s="9">
        <v>83919</v>
      </c>
      <c r="D20" s="9">
        <v>79407</v>
      </c>
      <c r="E20" s="81" t="s">
        <v>67</v>
      </c>
      <c r="F20" s="57">
        <v>7763</v>
      </c>
    </row>
    <row r="21" spans="1:6">
      <c r="A21" t="s">
        <v>66</v>
      </c>
      <c r="B21" s="9">
        <v>7763</v>
      </c>
      <c r="C21" s="9">
        <v>66338</v>
      </c>
      <c r="D21" s="9">
        <v>72804</v>
      </c>
      <c r="E21" s="81" t="s">
        <v>67</v>
      </c>
      <c r="F21" s="57">
        <v>1297</v>
      </c>
    </row>
    <row r="22" spans="1:6">
      <c r="A22" t="s">
        <v>68</v>
      </c>
      <c r="B22" s="9">
        <v>1297</v>
      </c>
      <c r="C22" s="9">
        <v>85116</v>
      </c>
      <c r="D22" s="9">
        <v>79150</v>
      </c>
      <c r="E22" s="9">
        <v>1982</v>
      </c>
      <c r="F22" s="57">
        <v>5281</v>
      </c>
    </row>
    <row r="23" spans="1:6">
      <c r="A23" t="s">
        <v>69</v>
      </c>
      <c r="B23" s="9">
        <v>5281</v>
      </c>
      <c r="C23" s="9">
        <v>77375</v>
      </c>
      <c r="D23" s="9">
        <v>79245</v>
      </c>
      <c r="E23" s="81" t="s">
        <v>67</v>
      </c>
      <c r="F23" s="57">
        <v>3411</v>
      </c>
    </row>
    <row r="24" spans="1:6">
      <c r="A24" t="s">
        <v>70</v>
      </c>
      <c r="B24" s="9">
        <v>3411</v>
      </c>
      <c r="C24" s="9">
        <v>86924</v>
      </c>
      <c r="D24" s="9">
        <v>79387</v>
      </c>
      <c r="E24" s="81" t="s">
        <v>67</v>
      </c>
      <c r="F24" s="57">
        <v>10948</v>
      </c>
    </row>
    <row r="25" spans="1:6">
      <c r="A25" t="s">
        <v>71</v>
      </c>
      <c r="B25" s="9">
        <v>10948</v>
      </c>
      <c r="C25" s="9">
        <v>82723</v>
      </c>
      <c r="D25" s="9">
        <v>87613</v>
      </c>
      <c r="E25" s="81" t="s">
        <v>67</v>
      </c>
      <c r="F25" s="57">
        <v>6058</v>
      </c>
    </row>
    <row r="26" spans="1:6">
      <c r="A26" t="s">
        <v>20</v>
      </c>
      <c r="B26" s="9">
        <v>6058</v>
      </c>
      <c r="C26" s="9">
        <v>86824</v>
      </c>
      <c r="D26" s="9">
        <v>91391</v>
      </c>
      <c r="E26" s="81" t="s">
        <v>67</v>
      </c>
      <c r="F26" s="57">
        <v>1491</v>
      </c>
    </row>
    <row r="27" spans="1:6">
      <c r="A27" s="12" t="s">
        <v>21</v>
      </c>
      <c r="B27" s="74">
        <v>1491</v>
      </c>
      <c r="C27" s="74">
        <v>85525</v>
      </c>
      <c r="D27" s="74">
        <v>85182</v>
      </c>
      <c r="E27" s="81">
        <v>1</v>
      </c>
      <c r="F27" s="82">
        <v>1833</v>
      </c>
    </row>
    <row r="28" spans="1:6" ht="13.5" thickBot="1">
      <c r="A28" s="1"/>
      <c r="B28" s="1"/>
      <c r="C28" s="1"/>
      <c r="D28" s="1"/>
      <c r="E28" s="1"/>
      <c r="F28" s="1"/>
    </row>
  </sheetData>
  <mergeCells count="10">
    <mergeCell ref="A3:F3"/>
    <mergeCell ref="A5:F5"/>
    <mergeCell ref="A8:A12"/>
    <mergeCell ref="B8:F8"/>
    <mergeCell ref="B9:B12"/>
    <mergeCell ref="C9:C12"/>
    <mergeCell ref="D9:E9"/>
    <mergeCell ref="F9:F12"/>
    <mergeCell ref="D10:D12"/>
    <mergeCell ref="E10:E12"/>
  </mergeCells>
  <hyperlinks>
    <hyperlink ref="A2" location="INDICE!A1" display="REGRESA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F29"/>
  <sheetViews>
    <sheetView workbookViewId="0">
      <selection activeCell="A2" sqref="A2"/>
    </sheetView>
  </sheetViews>
  <sheetFormatPr baseColWidth="10" defaultRowHeight="12.75"/>
  <cols>
    <col min="1" max="1" width="21.7109375" customWidth="1"/>
    <col min="2" max="2" width="16.7109375" customWidth="1"/>
    <col min="3" max="5" width="15.7109375" customWidth="1"/>
    <col min="6" max="6" width="16.7109375" customWidth="1"/>
  </cols>
  <sheetData>
    <row r="2" spans="1:6">
      <c r="A2" s="125" t="s">
        <v>204</v>
      </c>
    </row>
    <row r="3" spans="1:6">
      <c r="A3" s="156" t="s">
        <v>135</v>
      </c>
      <c r="B3" s="156"/>
      <c r="C3" s="156"/>
      <c r="D3" s="156"/>
      <c r="E3" s="156"/>
      <c r="F3" s="156"/>
    </row>
    <row r="4" spans="1:6">
      <c r="A4" s="42"/>
      <c r="B4" s="42"/>
      <c r="C4" s="42"/>
      <c r="D4" s="42"/>
      <c r="E4" s="42"/>
      <c r="F4" s="42"/>
    </row>
    <row r="5" spans="1:6">
      <c r="A5" s="156" t="s">
        <v>266</v>
      </c>
      <c r="B5" s="156"/>
      <c r="C5" s="156"/>
      <c r="D5" s="156"/>
      <c r="E5" s="156"/>
      <c r="F5" s="156"/>
    </row>
    <row r="6" spans="1:6">
      <c r="A6" s="17"/>
      <c r="B6" s="17"/>
      <c r="C6" s="17" t="s">
        <v>136</v>
      </c>
      <c r="D6" s="17"/>
      <c r="E6" s="17"/>
      <c r="F6" s="17"/>
    </row>
    <row r="7" spans="1:6" ht="13.5" thickBot="1">
      <c r="A7" s="1"/>
      <c r="B7" s="1"/>
      <c r="C7" s="1"/>
      <c r="D7" s="1"/>
      <c r="E7" s="1"/>
      <c r="F7" s="1"/>
    </row>
    <row r="8" spans="1:6">
      <c r="A8" s="210" t="s">
        <v>26</v>
      </c>
      <c r="B8" s="157" t="s">
        <v>119</v>
      </c>
      <c r="C8" s="158"/>
      <c r="D8" s="158"/>
      <c r="E8" s="158"/>
      <c r="F8" s="158"/>
    </row>
    <row r="9" spans="1:6">
      <c r="A9" s="178"/>
      <c r="B9" s="209" t="s">
        <v>130</v>
      </c>
      <c r="C9" s="201" t="s">
        <v>41</v>
      </c>
      <c r="D9" s="157" t="s">
        <v>82</v>
      </c>
      <c r="E9" s="158"/>
      <c r="F9" s="213" t="s">
        <v>131</v>
      </c>
    </row>
    <row r="10" spans="1:6">
      <c r="A10" s="178"/>
      <c r="B10" s="198"/>
      <c r="C10" s="180"/>
      <c r="D10" s="201" t="s">
        <v>83</v>
      </c>
      <c r="E10" s="208" t="s">
        <v>104</v>
      </c>
      <c r="F10" s="214"/>
    </row>
    <row r="11" spans="1:6">
      <c r="A11" s="178"/>
      <c r="B11" s="198"/>
      <c r="C11" s="180"/>
      <c r="D11" s="180"/>
      <c r="E11" s="205"/>
      <c r="F11" s="214"/>
    </row>
    <row r="12" spans="1:6" ht="13.5" thickBot="1">
      <c r="A12" s="211"/>
      <c r="B12" s="195"/>
      <c r="C12" s="181"/>
      <c r="D12" s="181"/>
      <c r="E12" s="207"/>
      <c r="F12" s="215"/>
    </row>
    <row r="14" spans="1:6">
      <c r="A14" s="17" t="s">
        <v>7</v>
      </c>
      <c r="B14" s="46">
        <v>13433</v>
      </c>
      <c r="C14" s="46">
        <v>1185324</v>
      </c>
      <c r="D14" s="46">
        <v>1170251</v>
      </c>
      <c r="E14" s="53">
        <v>1527</v>
      </c>
      <c r="F14" s="46">
        <v>26979</v>
      </c>
    </row>
    <row r="15" spans="1:6">
      <c r="B15" s="47"/>
      <c r="C15" s="47"/>
      <c r="D15" s="47"/>
      <c r="E15" s="46"/>
      <c r="F15" s="47"/>
    </row>
    <row r="16" spans="1:6">
      <c r="A16" t="s">
        <v>22</v>
      </c>
      <c r="B16" s="54">
        <v>13433</v>
      </c>
      <c r="C16" s="54">
        <v>108299</v>
      </c>
      <c r="D16" s="54">
        <v>109805</v>
      </c>
      <c r="E16" s="49">
        <v>20</v>
      </c>
      <c r="F16" s="54">
        <v>11907</v>
      </c>
    </row>
    <row r="17" spans="1:6">
      <c r="A17" t="s">
        <v>23</v>
      </c>
      <c r="B17" s="54">
        <v>11907</v>
      </c>
      <c r="C17" s="54">
        <v>91317</v>
      </c>
      <c r="D17" s="54">
        <v>87116</v>
      </c>
      <c r="E17" s="49">
        <v>28</v>
      </c>
      <c r="F17" s="54">
        <v>16080</v>
      </c>
    </row>
    <row r="18" spans="1:6">
      <c r="A18" t="s">
        <v>24</v>
      </c>
      <c r="B18" s="54">
        <v>16080</v>
      </c>
      <c r="C18" s="54">
        <v>99494</v>
      </c>
      <c r="D18" s="54">
        <v>101268</v>
      </c>
      <c r="E18" s="49">
        <v>57</v>
      </c>
      <c r="F18" s="54">
        <v>14249</v>
      </c>
    </row>
    <row r="19" spans="1:6">
      <c r="A19" t="s">
        <v>25</v>
      </c>
      <c r="B19" s="54">
        <v>14249</v>
      </c>
      <c r="C19" s="54">
        <v>80441</v>
      </c>
      <c r="D19" s="54">
        <v>81738</v>
      </c>
      <c r="E19" s="49" t="s">
        <v>67</v>
      </c>
      <c r="F19" s="54">
        <v>12952</v>
      </c>
    </row>
    <row r="20" spans="1:6">
      <c r="A20" t="s">
        <v>30</v>
      </c>
      <c r="B20" s="54">
        <v>12952</v>
      </c>
      <c r="C20" s="54">
        <v>105592</v>
      </c>
      <c r="D20" s="54">
        <v>110513</v>
      </c>
      <c r="E20" s="49">
        <v>36</v>
      </c>
      <c r="F20" s="54">
        <v>7995</v>
      </c>
    </row>
    <row r="21" spans="1:6">
      <c r="A21" t="s">
        <v>66</v>
      </c>
      <c r="B21" s="54">
        <v>7995</v>
      </c>
      <c r="C21" s="54">
        <v>103280</v>
      </c>
      <c r="D21" s="54">
        <v>97262</v>
      </c>
      <c r="E21" s="49">
        <v>24</v>
      </c>
      <c r="F21" s="54">
        <v>13989</v>
      </c>
    </row>
    <row r="22" spans="1:6">
      <c r="A22" t="s">
        <v>68</v>
      </c>
      <c r="B22" s="54">
        <v>13989</v>
      </c>
      <c r="C22" s="54">
        <v>99942</v>
      </c>
      <c r="D22" s="54">
        <v>110567</v>
      </c>
      <c r="E22" s="49">
        <v>38</v>
      </c>
      <c r="F22" s="54">
        <v>3326</v>
      </c>
    </row>
    <row r="23" spans="1:6">
      <c r="A23" t="s">
        <v>69</v>
      </c>
      <c r="B23" s="54">
        <v>3326</v>
      </c>
      <c r="C23" s="54">
        <v>91183</v>
      </c>
      <c r="D23" s="54">
        <v>83438</v>
      </c>
      <c r="E23" s="49">
        <v>34</v>
      </c>
      <c r="F23" s="54">
        <v>11037</v>
      </c>
    </row>
    <row r="24" spans="1:6">
      <c r="A24" t="s">
        <v>70</v>
      </c>
      <c r="B24" s="54">
        <v>11037</v>
      </c>
      <c r="C24" s="54">
        <v>84107</v>
      </c>
      <c r="D24" s="54">
        <v>84710</v>
      </c>
      <c r="E24" s="49">
        <v>35</v>
      </c>
      <c r="F24" s="54">
        <v>10399</v>
      </c>
    </row>
    <row r="25" spans="1:6">
      <c r="A25" t="s">
        <v>71</v>
      </c>
      <c r="B25" s="54">
        <v>10399</v>
      </c>
      <c r="C25" s="54">
        <v>106470</v>
      </c>
      <c r="D25" s="54">
        <v>100852</v>
      </c>
      <c r="E25" s="49">
        <v>837</v>
      </c>
      <c r="F25" s="54">
        <v>15180</v>
      </c>
    </row>
    <row r="26" spans="1:6">
      <c r="A26" t="s">
        <v>20</v>
      </c>
      <c r="B26" s="54">
        <v>15180</v>
      </c>
      <c r="C26" s="54">
        <v>73446</v>
      </c>
      <c r="D26" s="54">
        <v>73370</v>
      </c>
      <c r="E26" s="49">
        <v>91</v>
      </c>
      <c r="F26" s="54">
        <v>15165</v>
      </c>
    </row>
    <row r="27" spans="1:6">
      <c r="A27" s="12" t="s">
        <v>21</v>
      </c>
      <c r="B27" s="83">
        <v>15165</v>
      </c>
      <c r="C27" s="83">
        <v>141753</v>
      </c>
      <c r="D27" s="83">
        <v>129612</v>
      </c>
      <c r="E27" s="49">
        <v>327</v>
      </c>
      <c r="F27" s="83">
        <v>26979</v>
      </c>
    </row>
    <row r="28" spans="1:6" ht="13.5" thickBot="1">
      <c r="A28" s="1"/>
      <c r="B28" s="1"/>
      <c r="C28" s="1"/>
      <c r="D28" s="1"/>
      <c r="E28" s="1"/>
      <c r="F28" s="1"/>
    </row>
    <row r="29" spans="1:6">
      <c r="B29" s="9"/>
      <c r="C29" s="9"/>
      <c r="D29" s="9"/>
      <c r="E29" s="9"/>
      <c r="F29" s="9"/>
    </row>
  </sheetData>
  <mergeCells count="10">
    <mergeCell ref="A3:F3"/>
    <mergeCell ref="A5:F5"/>
    <mergeCell ref="A8:A12"/>
    <mergeCell ref="B8:F8"/>
    <mergeCell ref="B9:B12"/>
    <mergeCell ref="C9:C12"/>
    <mergeCell ref="D9:E9"/>
    <mergeCell ref="F9:F12"/>
    <mergeCell ref="D10:D12"/>
    <mergeCell ref="E10:E12"/>
  </mergeCells>
  <hyperlinks>
    <hyperlink ref="A2" location="INDICE!A1" display="REGRESAR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2:F29"/>
  <sheetViews>
    <sheetView workbookViewId="0">
      <selection activeCell="A2" sqref="A2"/>
    </sheetView>
  </sheetViews>
  <sheetFormatPr baseColWidth="10" defaultRowHeight="12.75"/>
  <cols>
    <col min="1" max="1" width="21.7109375" customWidth="1"/>
    <col min="2" max="2" width="16.7109375" customWidth="1"/>
    <col min="3" max="5" width="15.7109375" customWidth="1"/>
    <col min="6" max="6" width="16.7109375" customWidth="1"/>
  </cols>
  <sheetData>
    <row r="2" spans="1:6">
      <c r="A2" s="125" t="s">
        <v>204</v>
      </c>
    </row>
    <row r="3" spans="1:6">
      <c r="A3" s="156" t="s">
        <v>137</v>
      </c>
      <c r="B3" s="156"/>
      <c r="C3" s="156"/>
      <c r="D3" s="156"/>
      <c r="E3" s="156"/>
      <c r="F3" s="156"/>
    </row>
    <row r="4" spans="1:6">
      <c r="A4" s="42"/>
      <c r="B4" s="42"/>
      <c r="C4" s="42"/>
      <c r="D4" s="42"/>
      <c r="E4" s="42"/>
      <c r="F4" s="42"/>
    </row>
    <row r="5" spans="1:6">
      <c r="A5" s="156" t="s">
        <v>267</v>
      </c>
      <c r="B5" s="156"/>
      <c r="C5" s="156"/>
      <c r="D5" s="156"/>
      <c r="E5" s="156"/>
      <c r="F5" s="156"/>
    </row>
    <row r="6" spans="1:6">
      <c r="A6" s="17"/>
      <c r="B6" s="17"/>
      <c r="C6" s="17" t="s">
        <v>136</v>
      </c>
      <c r="D6" s="17"/>
      <c r="E6" s="17"/>
      <c r="F6" s="17"/>
    </row>
    <row r="7" spans="1:6" ht="13.5" thickBot="1">
      <c r="A7" s="1"/>
      <c r="B7" s="1"/>
      <c r="C7" s="1"/>
      <c r="D7" s="1"/>
      <c r="E7" s="1"/>
      <c r="F7" s="1"/>
    </row>
    <row r="8" spans="1:6">
      <c r="A8" s="210" t="s">
        <v>26</v>
      </c>
      <c r="B8" s="157" t="s">
        <v>138</v>
      </c>
      <c r="C8" s="158"/>
      <c r="D8" s="158"/>
      <c r="E8" s="158"/>
      <c r="F8" s="158"/>
    </row>
    <row r="9" spans="1:6">
      <c r="A9" s="178"/>
      <c r="B9" s="209" t="s">
        <v>130</v>
      </c>
      <c r="C9" s="201" t="s">
        <v>41</v>
      </c>
      <c r="D9" s="157" t="s">
        <v>82</v>
      </c>
      <c r="E9" s="158"/>
      <c r="F9" s="213" t="s">
        <v>131</v>
      </c>
    </row>
    <row r="10" spans="1:6">
      <c r="A10" s="178"/>
      <c r="B10" s="198"/>
      <c r="C10" s="180"/>
      <c r="D10" s="201" t="s">
        <v>83</v>
      </c>
      <c r="E10" s="208" t="s">
        <v>104</v>
      </c>
      <c r="F10" s="214"/>
    </row>
    <row r="11" spans="1:6">
      <c r="A11" s="178"/>
      <c r="B11" s="198"/>
      <c r="C11" s="180"/>
      <c r="D11" s="180"/>
      <c r="E11" s="205"/>
      <c r="F11" s="214"/>
    </row>
    <row r="12" spans="1:6" ht="13.5" thickBot="1">
      <c r="A12" s="211"/>
      <c r="B12" s="195"/>
      <c r="C12" s="181"/>
      <c r="D12" s="181"/>
      <c r="E12" s="207"/>
      <c r="F12" s="215"/>
    </row>
    <row r="14" spans="1:6">
      <c r="A14" s="17" t="s">
        <v>7</v>
      </c>
      <c r="B14" s="46">
        <v>25184</v>
      </c>
      <c r="C14" s="71">
        <v>749690</v>
      </c>
      <c r="D14" s="71">
        <v>742437</v>
      </c>
      <c r="E14" s="71">
        <v>1355</v>
      </c>
      <c r="F14" s="84">
        <v>31082</v>
      </c>
    </row>
    <row r="15" spans="1:6">
      <c r="B15" s="47"/>
      <c r="C15" s="47"/>
      <c r="D15" s="47"/>
      <c r="E15" s="47"/>
      <c r="F15" s="47"/>
    </row>
    <row r="16" spans="1:6">
      <c r="A16" t="s">
        <v>22</v>
      </c>
      <c r="B16" s="47">
        <v>25184</v>
      </c>
      <c r="C16" s="85">
        <v>66488</v>
      </c>
      <c r="D16" s="85">
        <v>78198</v>
      </c>
      <c r="E16" s="86">
        <v>42</v>
      </c>
      <c r="F16" s="85">
        <v>13432</v>
      </c>
    </row>
    <row r="17" spans="1:6">
      <c r="A17" t="s">
        <v>23</v>
      </c>
      <c r="B17" s="47">
        <v>13432</v>
      </c>
      <c r="C17" s="85">
        <v>69032</v>
      </c>
      <c r="D17" s="85">
        <v>56963</v>
      </c>
      <c r="E17" s="86">
        <v>69</v>
      </c>
      <c r="F17" s="85">
        <v>25432</v>
      </c>
    </row>
    <row r="18" spans="1:6">
      <c r="A18" t="s">
        <v>24</v>
      </c>
      <c r="B18" s="47">
        <v>25432</v>
      </c>
      <c r="C18" s="85">
        <v>75540</v>
      </c>
      <c r="D18" s="85">
        <v>77632</v>
      </c>
      <c r="E18" s="86" t="s">
        <v>67</v>
      </c>
      <c r="F18" s="85">
        <v>23340</v>
      </c>
    </row>
    <row r="19" spans="1:6">
      <c r="A19" t="s">
        <v>25</v>
      </c>
      <c r="B19" s="47">
        <v>23340</v>
      </c>
      <c r="C19" s="85">
        <v>68667</v>
      </c>
      <c r="D19" s="85">
        <v>79432</v>
      </c>
      <c r="E19" s="86" t="s">
        <v>67</v>
      </c>
      <c r="F19" s="85">
        <v>12575</v>
      </c>
    </row>
    <row r="20" spans="1:6">
      <c r="A20" t="s">
        <v>30</v>
      </c>
      <c r="B20" s="47">
        <v>12575</v>
      </c>
      <c r="C20" s="85">
        <v>59847</v>
      </c>
      <c r="D20" s="85">
        <v>52386</v>
      </c>
      <c r="E20" s="86" t="s">
        <v>67</v>
      </c>
      <c r="F20" s="85">
        <v>20036</v>
      </c>
    </row>
    <row r="21" spans="1:6">
      <c r="A21" t="s">
        <v>66</v>
      </c>
      <c r="B21" s="47">
        <v>20036</v>
      </c>
      <c r="C21" s="85">
        <v>56968</v>
      </c>
      <c r="D21" s="85">
        <v>47246</v>
      </c>
      <c r="E21" s="86" t="s">
        <v>67</v>
      </c>
      <c r="F21" s="85">
        <v>29758</v>
      </c>
    </row>
    <row r="22" spans="1:6">
      <c r="A22" t="s">
        <v>68</v>
      </c>
      <c r="B22" s="47">
        <v>29758</v>
      </c>
      <c r="C22" s="85">
        <v>68448</v>
      </c>
      <c r="D22" s="85">
        <v>78127</v>
      </c>
      <c r="E22" s="86">
        <v>95</v>
      </c>
      <c r="F22" s="85">
        <v>19984</v>
      </c>
    </row>
    <row r="23" spans="1:6">
      <c r="A23" t="s">
        <v>69</v>
      </c>
      <c r="B23" s="47">
        <v>19984</v>
      </c>
      <c r="C23" s="85">
        <v>49634</v>
      </c>
      <c r="D23" s="85">
        <v>54043</v>
      </c>
      <c r="E23" s="86">
        <v>71</v>
      </c>
      <c r="F23" s="85">
        <v>15504</v>
      </c>
    </row>
    <row r="24" spans="1:6">
      <c r="A24" t="s">
        <v>70</v>
      </c>
      <c r="B24" s="47">
        <v>15504</v>
      </c>
      <c r="C24" s="85">
        <v>61573</v>
      </c>
      <c r="D24" s="85">
        <v>59616</v>
      </c>
      <c r="E24" s="86">
        <v>363</v>
      </c>
      <c r="F24" s="85">
        <v>17098</v>
      </c>
    </row>
    <row r="25" spans="1:6">
      <c r="A25" t="s">
        <v>71</v>
      </c>
      <c r="B25" s="47">
        <v>17098</v>
      </c>
      <c r="C25" s="85">
        <v>60037</v>
      </c>
      <c r="D25" s="85">
        <v>49556</v>
      </c>
      <c r="E25" s="86">
        <v>439</v>
      </c>
      <c r="F25" s="85">
        <v>27140</v>
      </c>
    </row>
    <row r="26" spans="1:6">
      <c r="A26" t="s">
        <v>20</v>
      </c>
      <c r="B26" s="47">
        <v>27140</v>
      </c>
      <c r="C26" s="85">
        <v>44901</v>
      </c>
      <c r="D26" s="85">
        <v>41657</v>
      </c>
      <c r="E26" s="86">
        <v>145</v>
      </c>
      <c r="F26" s="85">
        <v>30239</v>
      </c>
    </row>
    <row r="27" spans="1:6">
      <c r="A27" s="12" t="s">
        <v>21</v>
      </c>
      <c r="B27" s="58">
        <v>30239</v>
      </c>
      <c r="C27" s="87">
        <v>68555</v>
      </c>
      <c r="D27" s="87">
        <v>67581</v>
      </c>
      <c r="E27" s="86">
        <v>131</v>
      </c>
      <c r="F27" s="87">
        <v>31082</v>
      </c>
    </row>
    <row r="28" spans="1:6" ht="13.5" thickBot="1">
      <c r="A28" s="1"/>
      <c r="B28" s="1"/>
      <c r="C28" s="1"/>
      <c r="D28" s="1"/>
      <c r="E28" s="1"/>
      <c r="F28" s="1"/>
    </row>
    <row r="29" spans="1:6">
      <c r="B29" s="9"/>
      <c r="C29" s="9"/>
      <c r="D29" s="9"/>
      <c r="E29" s="9"/>
      <c r="F29" s="9"/>
    </row>
  </sheetData>
  <mergeCells count="10">
    <mergeCell ref="A3:F3"/>
    <mergeCell ref="A5:F5"/>
    <mergeCell ref="A8:A12"/>
    <mergeCell ref="B8:F8"/>
    <mergeCell ref="B9:B12"/>
    <mergeCell ref="C9:C12"/>
    <mergeCell ref="D9:E9"/>
    <mergeCell ref="F9:F12"/>
    <mergeCell ref="D10:D12"/>
    <mergeCell ref="E10:E12"/>
  </mergeCells>
  <hyperlinks>
    <hyperlink ref="A2" location="INDICE!A1" display="REGRESAR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2:F28"/>
  <sheetViews>
    <sheetView workbookViewId="0">
      <selection activeCell="A2" sqref="A2"/>
    </sheetView>
  </sheetViews>
  <sheetFormatPr baseColWidth="10" defaultRowHeight="12.75"/>
  <cols>
    <col min="1" max="1" width="21.7109375" customWidth="1"/>
    <col min="2" max="2" width="16.7109375" customWidth="1"/>
    <col min="3" max="5" width="15.7109375" customWidth="1"/>
    <col min="6" max="6" width="16.7109375" customWidth="1"/>
  </cols>
  <sheetData>
    <row r="2" spans="1:6">
      <c r="A2" s="125" t="s">
        <v>204</v>
      </c>
    </row>
    <row r="3" spans="1:6">
      <c r="A3" s="156" t="s">
        <v>139</v>
      </c>
      <c r="B3" s="156"/>
      <c r="C3" s="156"/>
      <c r="D3" s="156"/>
      <c r="E3" s="156"/>
      <c r="F3" s="156"/>
    </row>
    <row r="4" spans="1:6">
      <c r="A4" s="42"/>
      <c r="B4" s="42"/>
      <c r="C4" s="42"/>
      <c r="D4" s="42"/>
      <c r="E4" s="42"/>
      <c r="F4" s="42"/>
    </row>
    <row r="5" spans="1:6">
      <c r="A5" s="156" t="s">
        <v>268</v>
      </c>
      <c r="B5" s="156"/>
      <c r="C5" s="156"/>
      <c r="D5" s="156"/>
      <c r="E5" s="156"/>
      <c r="F5" s="156"/>
    </row>
    <row r="6" spans="1:6">
      <c r="A6" s="17"/>
      <c r="B6" s="17"/>
      <c r="C6" s="17" t="s">
        <v>136</v>
      </c>
      <c r="D6" s="17"/>
      <c r="E6" s="17"/>
      <c r="F6" s="17"/>
    </row>
    <row r="7" spans="1:6" ht="13.5" thickBot="1">
      <c r="A7" s="1"/>
      <c r="B7" s="1"/>
      <c r="C7" s="1"/>
      <c r="D7" s="1"/>
      <c r="E7" s="1"/>
      <c r="F7" s="1"/>
    </row>
    <row r="8" spans="1:6">
      <c r="A8" s="210" t="s">
        <v>26</v>
      </c>
      <c r="B8" s="157" t="s">
        <v>140</v>
      </c>
      <c r="C8" s="158"/>
      <c r="D8" s="158"/>
      <c r="E8" s="158"/>
      <c r="F8" s="158"/>
    </row>
    <row r="9" spans="1:6">
      <c r="A9" s="178"/>
      <c r="B9" s="209" t="s">
        <v>130</v>
      </c>
      <c r="C9" s="201" t="s">
        <v>41</v>
      </c>
      <c r="D9" s="157" t="s">
        <v>82</v>
      </c>
      <c r="E9" s="158"/>
      <c r="F9" s="213" t="s">
        <v>131</v>
      </c>
    </row>
    <row r="10" spans="1:6">
      <c r="A10" s="178"/>
      <c r="B10" s="198"/>
      <c r="C10" s="180"/>
      <c r="D10" s="201" t="s">
        <v>83</v>
      </c>
      <c r="E10" s="208" t="s">
        <v>104</v>
      </c>
      <c r="F10" s="214"/>
    </row>
    <row r="11" spans="1:6">
      <c r="A11" s="178"/>
      <c r="B11" s="198"/>
      <c r="C11" s="180"/>
      <c r="D11" s="180"/>
      <c r="E11" s="205"/>
      <c r="F11" s="214"/>
    </row>
    <row r="12" spans="1:6" ht="13.5" thickBot="1">
      <c r="A12" s="211"/>
      <c r="B12" s="195"/>
      <c r="C12" s="181"/>
      <c r="D12" s="181"/>
      <c r="E12" s="207"/>
      <c r="F12" s="215"/>
    </row>
    <row r="14" spans="1:6">
      <c r="A14" s="17" t="s">
        <v>7</v>
      </c>
      <c r="B14" s="53" t="s">
        <v>67</v>
      </c>
      <c r="C14" s="53">
        <v>440</v>
      </c>
      <c r="D14" s="53">
        <v>440</v>
      </c>
      <c r="E14" s="53" t="s">
        <v>67</v>
      </c>
      <c r="F14" s="53" t="s">
        <v>67</v>
      </c>
    </row>
    <row r="15" spans="1:6">
      <c r="B15" s="46"/>
      <c r="C15" s="47"/>
      <c r="D15" s="47"/>
      <c r="E15" s="53"/>
      <c r="F15" s="53"/>
    </row>
    <row r="16" spans="1:6">
      <c r="A16" t="s">
        <v>22</v>
      </c>
      <c r="B16" s="53" t="s">
        <v>67</v>
      </c>
      <c r="C16" s="49">
        <v>438</v>
      </c>
      <c r="D16" s="49">
        <v>438</v>
      </c>
      <c r="E16" s="53" t="s">
        <v>67</v>
      </c>
      <c r="F16" s="53" t="s">
        <v>67</v>
      </c>
    </row>
    <row r="17" spans="1:6">
      <c r="A17" t="s">
        <v>23</v>
      </c>
      <c r="B17" s="53" t="s">
        <v>67</v>
      </c>
      <c r="C17" s="53" t="s">
        <v>67</v>
      </c>
      <c r="D17" s="53" t="s">
        <v>67</v>
      </c>
      <c r="E17" s="53" t="s">
        <v>67</v>
      </c>
      <c r="F17" s="53" t="s">
        <v>67</v>
      </c>
    </row>
    <row r="18" spans="1:6">
      <c r="A18" t="s">
        <v>24</v>
      </c>
      <c r="B18" s="53" t="s">
        <v>67</v>
      </c>
      <c r="C18" s="53" t="s">
        <v>67</v>
      </c>
      <c r="D18" s="53" t="s">
        <v>67</v>
      </c>
      <c r="E18" s="53" t="s">
        <v>67</v>
      </c>
      <c r="F18" s="53" t="s">
        <v>67</v>
      </c>
    </row>
    <row r="19" spans="1:6">
      <c r="A19" t="s">
        <v>25</v>
      </c>
      <c r="B19" s="53" t="s">
        <v>67</v>
      </c>
      <c r="C19" s="53" t="s">
        <v>67</v>
      </c>
      <c r="D19" s="53" t="s">
        <v>67</v>
      </c>
      <c r="E19" s="53" t="s">
        <v>67</v>
      </c>
      <c r="F19" s="53" t="s">
        <v>67</v>
      </c>
    </row>
    <row r="20" spans="1:6">
      <c r="A20" t="s">
        <v>30</v>
      </c>
      <c r="B20" s="53" t="s">
        <v>67</v>
      </c>
      <c r="C20" s="53" t="s">
        <v>67</v>
      </c>
      <c r="D20" s="53" t="s">
        <v>67</v>
      </c>
      <c r="E20" s="53" t="s">
        <v>67</v>
      </c>
      <c r="F20" s="53" t="s">
        <v>67</v>
      </c>
    </row>
    <row r="21" spans="1:6">
      <c r="A21" t="s">
        <v>66</v>
      </c>
      <c r="B21" s="53" t="s">
        <v>67</v>
      </c>
      <c r="C21" s="53" t="s">
        <v>67</v>
      </c>
      <c r="D21" s="53" t="s">
        <v>67</v>
      </c>
      <c r="E21" s="53" t="s">
        <v>67</v>
      </c>
      <c r="F21" s="53" t="s">
        <v>67</v>
      </c>
    </row>
    <row r="22" spans="1:6">
      <c r="A22" t="s">
        <v>68</v>
      </c>
      <c r="B22" s="53" t="s">
        <v>67</v>
      </c>
      <c r="C22" s="53" t="s">
        <v>67</v>
      </c>
      <c r="D22" s="53" t="s">
        <v>67</v>
      </c>
      <c r="E22" s="53" t="s">
        <v>67</v>
      </c>
      <c r="F22" s="53" t="s">
        <v>67</v>
      </c>
    </row>
    <row r="23" spans="1:6">
      <c r="A23" t="s">
        <v>69</v>
      </c>
      <c r="B23" s="53" t="s">
        <v>67</v>
      </c>
      <c r="C23" s="53" t="s">
        <v>67</v>
      </c>
      <c r="D23" s="53" t="s">
        <v>67</v>
      </c>
      <c r="E23" s="53" t="s">
        <v>67</v>
      </c>
      <c r="F23" s="53" t="s">
        <v>67</v>
      </c>
    </row>
    <row r="24" spans="1:6">
      <c r="A24" t="s">
        <v>70</v>
      </c>
      <c r="B24" s="53" t="s">
        <v>67</v>
      </c>
      <c r="C24" s="53" t="s">
        <v>67</v>
      </c>
      <c r="D24" s="53" t="s">
        <v>67</v>
      </c>
      <c r="E24" s="53" t="s">
        <v>67</v>
      </c>
      <c r="F24" s="53" t="s">
        <v>67</v>
      </c>
    </row>
    <row r="25" spans="1:6">
      <c r="A25" t="s">
        <v>71</v>
      </c>
      <c r="B25" s="53" t="s">
        <v>67</v>
      </c>
      <c r="C25" s="53" t="s">
        <v>67</v>
      </c>
      <c r="D25" s="53" t="s">
        <v>67</v>
      </c>
      <c r="E25" s="53" t="s">
        <v>67</v>
      </c>
      <c r="F25" s="53" t="s">
        <v>67</v>
      </c>
    </row>
    <row r="26" spans="1:6">
      <c r="A26" t="s">
        <v>20</v>
      </c>
      <c r="B26" s="53" t="s">
        <v>67</v>
      </c>
      <c r="C26" s="53">
        <v>1</v>
      </c>
      <c r="D26" s="53">
        <v>1</v>
      </c>
      <c r="E26" s="53" t="s">
        <v>67</v>
      </c>
      <c r="F26" s="53" t="s">
        <v>67</v>
      </c>
    </row>
    <row r="27" spans="1:6">
      <c r="A27" s="12" t="s">
        <v>21</v>
      </c>
      <c r="B27" s="53" t="s">
        <v>67</v>
      </c>
      <c r="C27" s="53">
        <v>1</v>
      </c>
      <c r="D27" s="53">
        <v>1</v>
      </c>
      <c r="E27" s="53" t="s">
        <v>67</v>
      </c>
      <c r="F27" s="53" t="s">
        <v>67</v>
      </c>
    </row>
    <row r="28" spans="1:6" ht="13.5" thickBot="1">
      <c r="A28" s="1"/>
      <c r="B28" s="1"/>
      <c r="C28" s="1"/>
      <c r="D28" s="1"/>
      <c r="E28" s="1"/>
      <c r="F28" s="1"/>
    </row>
  </sheetData>
  <mergeCells count="10">
    <mergeCell ref="A3:F3"/>
    <mergeCell ref="A5:F5"/>
    <mergeCell ref="A8:A12"/>
    <mergeCell ref="B8:F8"/>
    <mergeCell ref="B9:B12"/>
    <mergeCell ref="C9:C12"/>
    <mergeCell ref="D9:E9"/>
    <mergeCell ref="F9:F12"/>
    <mergeCell ref="D10:D12"/>
    <mergeCell ref="E10:E12"/>
  </mergeCells>
  <hyperlinks>
    <hyperlink ref="A2" location="INDICE!A1" display="REGRESAR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F28"/>
  <sheetViews>
    <sheetView workbookViewId="0">
      <selection activeCell="A2" sqref="A2"/>
    </sheetView>
  </sheetViews>
  <sheetFormatPr baseColWidth="10" defaultRowHeight="12.75"/>
  <cols>
    <col min="1" max="1" width="21.7109375" customWidth="1"/>
    <col min="2" max="2" width="16.7109375" customWidth="1"/>
    <col min="3" max="5" width="15.7109375" customWidth="1"/>
    <col min="6" max="6" width="16.7109375" customWidth="1"/>
  </cols>
  <sheetData>
    <row r="2" spans="1:6">
      <c r="A2" s="125" t="s">
        <v>204</v>
      </c>
    </row>
    <row r="3" spans="1:6">
      <c r="A3" s="156" t="s">
        <v>141</v>
      </c>
      <c r="B3" s="156"/>
      <c r="C3" s="156"/>
      <c r="D3" s="156"/>
      <c r="E3" s="156"/>
      <c r="F3" s="156"/>
    </row>
    <row r="4" spans="1:6">
      <c r="A4" s="42"/>
      <c r="B4" s="42"/>
      <c r="C4" s="42"/>
      <c r="D4" s="42"/>
      <c r="E4" s="42"/>
      <c r="F4" s="42"/>
    </row>
    <row r="5" spans="1:6">
      <c r="A5" s="156" t="s">
        <v>269</v>
      </c>
      <c r="B5" s="156"/>
      <c r="C5" s="156"/>
      <c r="D5" s="156"/>
      <c r="E5" s="156"/>
      <c r="F5" s="156"/>
    </row>
    <row r="6" spans="1:6">
      <c r="A6" s="156" t="s">
        <v>110</v>
      </c>
      <c r="B6" s="156"/>
      <c r="C6" s="177"/>
      <c r="D6" s="156"/>
      <c r="E6" s="156"/>
      <c r="F6" s="156"/>
    </row>
    <row r="7" spans="1:6" ht="13.5" thickBot="1">
      <c r="A7" s="1"/>
      <c r="B7" s="1"/>
      <c r="C7" s="1"/>
      <c r="D7" s="1"/>
      <c r="E7" s="1"/>
      <c r="F7" s="1"/>
    </row>
    <row r="8" spans="1:6">
      <c r="A8" s="210" t="s">
        <v>26</v>
      </c>
      <c r="B8" s="157" t="s">
        <v>142</v>
      </c>
      <c r="C8" s="158"/>
      <c r="D8" s="158"/>
      <c r="E8" s="158"/>
      <c r="F8" s="158"/>
    </row>
    <row r="9" spans="1:6">
      <c r="A9" s="178"/>
      <c r="B9" s="209" t="s">
        <v>130</v>
      </c>
      <c r="C9" s="201" t="s">
        <v>41</v>
      </c>
      <c r="D9" s="157" t="s">
        <v>82</v>
      </c>
      <c r="E9" s="158"/>
      <c r="F9" s="213" t="s">
        <v>131</v>
      </c>
    </row>
    <row r="10" spans="1:6">
      <c r="A10" s="178"/>
      <c r="B10" s="198"/>
      <c r="C10" s="180"/>
      <c r="D10" s="201" t="s">
        <v>83</v>
      </c>
      <c r="E10" s="208" t="s">
        <v>104</v>
      </c>
      <c r="F10" s="214"/>
    </row>
    <row r="11" spans="1:6">
      <c r="A11" s="178"/>
      <c r="B11" s="198"/>
      <c r="C11" s="180"/>
      <c r="D11" s="180"/>
      <c r="E11" s="205"/>
      <c r="F11" s="214"/>
    </row>
    <row r="12" spans="1:6" ht="13.5" thickBot="1">
      <c r="A12" s="211"/>
      <c r="B12" s="195"/>
      <c r="C12" s="181"/>
      <c r="D12" s="181"/>
      <c r="E12" s="207"/>
      <c r="F12" s="215"/>
    </row>
    <row r="14" spans="1:6">
      <c r="A14" s="17" t="s">
        <v>7</v>
      </c>
      <c r="B14" s="46">
        <v>412</v>
      </c>
      <c r="C14" s="46">
        <v>16362</v>
      </c>
      <c r="D14" s="46">
        <v>16666</v>
      </c>
      <c r="E14" s="53">
        <v>2</v>
      </c>
      <c r="F14" s="46">
        <v>106</v>
      </c>
    </row>
    <row r="15" spans="1:6">
      <c r="B15" s="47"/>
      <c r="C15" s="47"/>
      <c r="D15" s="47"/>
      <c r="E15" s="49"/>
      <c r="F15" s="47"/>
    </row>
    <row r="16" spans="1:6">
      <c r="A16" t="s">
        <v>22</v>
      </c>
      <c r="B16" s="47">
        <v>412</v>
      </c>
      <c r="C16" s="47">
        <v>1441</v>
      </c>
      <c r="D16" s="47">
        <v>1669</v>
      </c>
      <c r="E16" s="49" t="s">
        <v>67</v>
      </c>
      <c r="F16" s="54">
        <v>184</v>
      </c>
    </row>
    <row r="17" spans="1:6">
      <c r="A17" t="s">
        <v>23</v>
      </c>
      <c r="B17" s="47">
        <v>184</v>
      </c>
      <c r="C17" s="47">
        <v>1500</v>
      </c>
      <c r="D17" s="47">
        <v>1495</v>
      </c>
      <c r="E17" s="49" t="s">
        <v>67</v>
      </c>
      <c r="F17" s="54">
        <v>189</v>
      </c>
    </row>
    <row r="18" spans="1:6">
      <c r="A18" t="s">
        <v>24</v>
      </c>
      <c r="B18" s="47">
        <v>189</v>
      </c>
      <c r="C18" s="47">
        <v>1449</v>
      </c>
      <c r="D18" s="47">
        <v>1594</v>
      </c>
      <c r="E18" s="49" t="s">
        <v>67</v>
      </c>
      <c r="F18" s="54">
        <v>44</v>
      </c>
    </row>
    <row r="19" spans="1:6">
      <c r="A19" t="s">
        <v>25</v>
      </c>
      <c r="B19" s="47">
        <v>44</v>
      </c>
      <c r="C19" s="47">
        <v>1224</v>
      </c>
      <c r="D19" s="47">
        <v>1196</v>
      </c>
      <c r="E19" s="49" t="s">
        <v>67</v>
      </c>
      <c r="F19" s="49">
        <v>72</v>
      </c>
    </row>
    <row r="20" spans="1:6">
      <c r="A20" t="s">
        <v>30</v>
      </c>
      <c r="B20" s="50">
        <v>72</v>
      </c>
      <c r="C20" s="47">
        <v>1282</v>
      </c>
      <c r="D20" s="47">
        <v>1217</v>
      </c>
      <c r="E20" s="49" t="s">
        <v>67</v>
      </c>
      <c r="F20" s="49">
        <v>137</v>
      </c>
    </row>
    <row r="21" spans="1:6">
      <c r="A21" t="s">
        <v>66</v>
      </c>
      <c r="B21" s="50">
        <v>137</v>
      </c>
      <c r="C21" s="47">
        <v>1223</v>
      </c>
      <c r="D21" s="47">
        <v>1209</v>
      </c>
      <c r="E21" s="49" t="s">
        <v>67</v>
      </c>
      <c r="F21" s="54">
        <v>151</v>
      </c>
    </row>
    <row r="22" spans="1:6">
      <c r="A22" t="s">
        <v>68</v>
      </c>
      <c r="B22" s="47">
        <v>151</v>
      </c>
      <c r="C22" s="47">
        <v>1592</v>
      </c>
      <c r="D22" s="47">
        <v>1577</v>
      </c>
      <c r="E22" s="49" t="s">
        <v>67</v>
      </c>
      <c r="F22" s="54">
        <v>166</v>
      </c>
    </row>
    <row r="23" spans="1:6">
      <c r="A23" t="s">
        <v>69</v>
      </c>
      <c r="B23" s="47">
        <v>166</v>
      </c>
      <c r="C23" s="47">
        <v>1258</v>
      </c>
      <c r="D23" s="47">
        <v>1074</v>
      </c>
      <c r="E23" s="49">
        <v>2</v>
      </c>
      <c r="F23" s="50">
        <v>348</v>
      </c>
    </row>
    <row r="24" spans="1:6">
      <c r="A24" t="s">
        <v>70</v>
      </c>
      <c r="B24" s="50">
        <v>348</v>
      </c>
      <c r="C24" s="47">
        <v>1347</v>
      </c>
      <c r="D24" s="47">
        <v>1520</v>
      </c>
      <c r="E24" s="49" t="s">
        <v>67</v>
      </c>
      <c r="F24" s="50">
        <v>175</v>
      </c>
    </row>
    <row r="25" spans="1:6">
      <c r="A25" t="s">
        <v>71</v>
      </c>
      <c r="B25" s="50">
        <v>175</v>
      </c>
      <c r="C25" s="47">
        <v>1448</v>
      </c>
      <c r="D25" s="47">
        <v>1500</v>
      </c>
      <c r="E25" s="49" t="s">
        <v>67</v>
      </c>
      <c r="F25" s="50">
        <v>123</v>
      </c>
    </row>
    <row r="26" spans="1:6">
      <c r="A26" t="s">
        <v>20</v>
      </c>
      <c r="B26" s="50">
        <v>123</v>
      </c>
      <c r="C26" s="47">
        <v>1167</v>
      </c>
      <c r="D26" s="47">
        <v>95</v>
      </c>
      <c r="E26" s="49" t="s">
        <v>67</v>
      </c>
      <c r="F26" s="50">
        <v>1195</v>
      </c>
    </row>
    <row r="27" spans="1:6">
      <c r="A27" s="12" t="s">
        <v>21</v>
      </c>
      <c r="B27" s="88">
        <v>1195</v>
      </c>
      <c r="C27" s="58">
        <v>1431</v>
      </c>
      <c r="D27" s="58">
        <v>2520</v>
      </c>
      <c r="E27" s="49" t="s">
        <v>67</v>
      </c>
      <c r="F27" s="83">
        <v>106</v>
      </c>
    </row>
    <row r="28" spans="1:6" ht="13.5" thickBot="1">
      <c r="A28" s="1"/>
      <c r="B28" s="1"/>
      <c r="C28" s="1"/>
      <c r="D28" s="1"/>
      <c r="E28" s="1"/>
      <c r="F28" s="1"/>
    </row>
  </sheetData>
  <mergeCells count="11">
    <mergeCell ref="A3:F3"/>
    <mergeCell ref="A5:F5"/>
    <mergeCell ref="A6:F6"/>
    <mergeCell ref="A8:A12"/>
    <mergeCell ref="B8:F8"/>
    <mergeCell ref="B9:B12"/>
    <mergeCell ref="C9:C12"/>
    <mergeCell ref="D9:E9"/>
    <mergeCell ref="F9:F12"/>
    <mergeCell ref="D10:D12"/>
    <mergeCell ref="E10:E12"/>
  </mergeCells>
  <hyperlinks>
    <hyperlink ref="A2" location="INDICE!A1" display="REGRESAR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2:K27"/>
  <sheetViews>
    <sheetView workbookViewId="0">
      <selection activeCell="A2" sqref="A2"/>
    </sheetView>
  </sheetViews>
  <sheetFormatPr baseColWidth="10" defaultRowHeight="12.75"/>
  <cols>
    <col min="1" max="1" width="20.7109375" customWidth="1"/>
    <col min="2" max="2" width="10.5703125" customWidth="1"/>
    <col min="3" max="3" width="9.28515625" customWidth="1"/>
    <col min="4" max="4" width="10.28515625" customWidth="1"/>
    <col min="5" max="5" width="10.5703125" customWidth="1"/>
    <col min="6" max="6" width="10.7109375" customWidth="1"/>
    <col min="7" max="7" width="9.42578125" customWidth="1"/>
    <col min="8" max="8" width="11.7109375" customWidth="1"/>
    <col min="9" max="9" width="9.28515625" customWidth="1"/>
    <col min="10" max="10" width="10.7109375" customWidth="1"/>
    <col min="11" max="11" width="8.42578125" customWidth="1"/>
  </cols>
  <sheetData>
    <row r="2" spans="1:11">
      <c r="A2" s="125" t="s">
        <v>204</v>
      </c>
      <c r="E2" s="17"/>
      <c r="F2" s="17"/>
      <c r="G2" s="17"/>
    </row>
    <row r="3" spans="1:11">
      <c r="D3" s="17" t="s">
        <v>143</v>
      </c>
      <c r="E3" s="42"/>
      <c r="F3" s="42"/>
      <c r="G3" s="42"/>
    </row>
    <row r="4" spans="1:11">
      <c r="D4" s="42"/>
      <c r="E4" s="42"/>
      <c r="F4" s="42"/>
      <c r="G4" s="42"/>
    </row>
    <row r="5" spans="1:11">
      <c r="A5" s="156" t="s">
        <v>144</v>
      </c>
      <c r="B5" s="156"/>
      <c r="C5" s="156"/>
      <c r="D5" s="156"/>
      <c r="E5" s="156"/>
      <c r="F5" s="156"/>
      <c r="G5" s="156"/>
      <c r="H5" s="156"/>
      <c r="I5" s="156"/>
      <c r="J5" s="156"/>
      <c r="K5" s="178"/>
    </row>
    <row r="6" spans="1:11">
      <c r="A6" s="156" t="s">
        <v>270</v>
      </c>
      <c r="B6" s="156"/>
      <c r="C6" s="156"/>
      <c r="D6" s="156"/>
      <c r="E6" s="156"/>
      <c r="F6" s="156"/>
      <c r="G6" s="156"/>
      <c r="H6" s="156"/>
      <c r="I6" s="156"/>
      <c r="J6" s="156"/>
      <c r="K6" s="178"/>
    </row>
    <row r="7" spans="1:11">
      <c r="A7" s="216" t="s">
        <v>145</v>
      </c>
      <c r="B7" s="177"/>
      <c r="C7" s="177"/>
      <c r="D7" s="177"/>
      <c r="E7" s="177"/>
      <c r="F7" s="177"/>
      <c r="G7" s="177"/>
      <c r="H7" s="177"/>
      <c r="I7" s="177"/>
      <c r="J7" s="177"/>
      <c r="K7" s="178"/>
    </row>
    <row r="8" spans="1:11" ht="13.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96" t="s">
        <v>26</v>
      </c>
      <c r="B9" s="157" t="s">
        <v>146</v>
      </c>
      <c r="C9" s="158"/>
      <c r="D9" s="159"/>
      <c r="E9" s="169" t="s">
        <v>147</v>
      </c>
      <c r="F9" s="173"/>
      <c r="G9" s="173"/>
      <c r="H9" s="173"/>
      <c r="I9" s="173"/>
      <c r="J9" s="173"/>
      <c r="K9" s="217"/>
    </row>
    <row r="10" spans="1:11">
      <c r="A10" s="166"/>
      <c r="B10" s="79" t="s">
        <v>7</v>
      </c>
      <c r="C10" s="79" t="s">
        <v>148</v>
      </c>
      <c r="D10" s="79" t="s">
        <v>149</v>
      </c>
      <c r="E10" s="79" t="s">
        <v>7</v>
      </c>
      <c r="F10" s="79" t="s">
        <v>129</v>
      </c>
      <c r="G10" s="79" t="s">
        <v>134</v>
      </c>
      <c r="H10" s="79" t="s">
        <v>119</v>
      </c>
      <c r="I10" s="79" t="s">
        <v>138</v>
      </c>
      <c r="J10" s="79" t="s">
        <v>140</v>
      </c>
      <c r="K10" s="89" t="s">
        <v>142</v>
      </c>
    </row>
    <row r="11" spans="1:11">
      <c r="E11" s="24"/>
      <c r="F11" s="21"/>
      <c r="G11" s="21"/>
      <c r="H11" s="21"/>
      <c r="I11" s="21"/>
      <c r="J11" s="90"/>
      <c r="K11" s="21"/>
    </row>
    <row r="12" spans="1:11">
      <c r="A12" s="17" t="s">
        <v>7</v>
      </c>
      <c r="B12" s="46">
        <f>SUM(B14:B25)</f>
        <v>9580696</v>
      </c>
      <c r="C12" s="91" t="s">
        <v>67</v>
      </c>
      <c r="D12" s="46">
        <f t="shared" ref="D12:K12" si="0">SUM(D14:D25)</f>
        <v>9580696</v>
      </c>
      <c r="E12" s="46">
        <f t="shared" si="0"/>
        <v>9580696</v>
      </c>
      <c r="F12" s="46">
        <f t="shared" si="0"/>
        <v>6632702</v>
      </c>
      <c r="G12" s="46">
        <f t="shared" si="0"/>
        <v>996178</v>
      </c>
      <c r="H12" s="46">
        <f t="shared" si="0"/>
        <v>1185324</v>
      </c>
      <c r="I12" s="46">
        <f t="shared" si="0"/>
        <v>749690</v>
      </c>
      <c r="J12" s="46">
        <f t="shared" si="0"/>
        <v>440</v>
      </c>
      <c r="K12" s="46">
        <f t="shared" si="0"/>
        <v>16362</v>
      </c>
    </row>
    <row r="13" spans="1:11">
      <c r="B13" s="47"/>
      <c r="C13" s="48"/>
      <c r="D13" s="47"/>
      <c r="E13" s="47"/>
      <c r="F13" s="47"/>
      <c r="G13" s="47"/>
      <c r="H13" s="47"/>
      <c r="I13" s="47"/>
      <c r="J13" s="53"/>
      <c r="K13" s="44"/>
    </row>
    <row r="14" spans="1:11">
      <c r="A14" t="s">
        <v>22</v>
      </c>
      <c r="B14" s="54">
        <v>805158</v>
      </c>
      <c r="C14" s="91" t="s">
        <v>67</v>
      </c>
      <c r="D14" s="47">
        <v>805158</v>
      </c>
      <c r="E14" s="92">
        <f>SUM(F14:K14)</f>
        <v>805158</v>
      </c>
      <c r="F14" s="47">
        <v>543984</v>
      </c>
      <c r="G14" s="47">
        <v>84508</v>
      </c>
      <c r="H14" s="47">
        <v>108299</v>
      </c>
      <c r="I14" s="85">
        <v>66488</v>
      </c>
      <c r="J14" s="49">
        <v>438</v>
      </c>
      <c r="K14" s="47">
        <v>1441</v>
      </c>
    </row>
    <row r="15" spans="1:11">
      <c r="A15" t="s">
        <v>23</v>
      </c>
      <c r="B15" s="54">
        <v>793774</v>
      </c>
      <c r="C15" s="91" t="s">
        <v>67</v>
      </c>
      <c r="D15" s="47">
        <v>793774</v>
      </c>
      <c r="E15" s="92">
        <f t="shared" ref="E15:E25" si="1">SUM(F15:K15)</f>
        <v>793774</v>
      </c>
      <c r="F15" s="47">
        <v>550307</v>
      </c>
      <c r="G15" s="47">
        <v>81618</v>
      </c>
      <c r="H15" s="47">
        <v>91317</v>
      </c>
      <c r="I15" s="85">
        <v>69032</v>
      </c>
      <c r="J15" s="49" t="s">
        <v>67</v>
      </c>
      <c r="K15" s="47">
        <v>1500</v>
      </c>
    </row>
    <row r="16" spans="1:11">
      <c r="A16" t="s">
        <v>24</v>
      </c>
      <c r="B16" s="54">
        <v>860301</v>
      </c>
      <c r="C16" s="91" t="s">
        <v>67</v>
      </c>
      <c r="D16" s="47">
        <v>860301</v>
      </c>
      <c r="E16" s="92">
        <f t="shared" si="1"/>
        <v>860301</v>
      </c>
      <c r="F16" s="47">
        <v>592536</v>
      </c>
      <c r="G16" s="47">
        <v>91282</v>
      </c>
      <c r="H16" s="47">
        <v>99494</v>
      </c>
      <c r="I16" s="85">
        <v>75540</v>
      </c>
      <c r="J16" s="49" t="s">
        <v>67</v>
      </c>
      <c r="K16" s="47">
        <v>1449</v>
      </c>
    </row>
    <row r="17" spans="1:11">
      <c r="A17" t="s">
        <v>25</v>
      </c>
      <c r="B17" s="54">
        <v>765050</v>
      </c>
      <c r="C17" s="91" t="s">
        <v>67</v>
      </c>
      <c r="D17" s="47">
        <v>765050</v>
      </c>
      <c r="E17" s="92">
        <f t="shared" si="1"/>
        <v>765050</v>
      </c>
      <c r="F17" s="47">
        <v>530692</v>
      </c>
      <c r="G17" s="47">
        <v>84026</v>
      </c>
      <c r="H17" s="47">
        <v>80441</v>
      </c>
      <c r="I17" s="85">
        <v>68667</v>
      </c>
      <c r="J17" s="49" t="s">
        <v>67</v>
      </c>
      <c r="K17" s="47">
        <v>1224</v>
      </c>
    </row>
    <row r="18" spans="1:11">
      <c r="A18" t="s">
        <v>30</v>
      </c>
      <c r="B18" s="54">
        <v>807374</v>
      </c>
      <c r="C18" s="91" t="s">
        <v>67</v>
      </c>
      <c r="D18" s="47">
        <v>807374</v>
      </c>
      <c r="E18" s="92">
        <f t="shared" si="1"/>
        <v>807374</v>
      </c>
      <c r="F18" s="47">
        <v>556734</v>
      </c>
      <c r="G18" s="47">
        <v>83919</v>
      </c>
      <c r="H18" s="47">
        <v>105592</v>
      </c>
      <c r="I18" s="85">
        <v>59847</v>
      </c>
      <c r="J18" s="49" t="s">
        <v>67</v>
      </c>
      <c r="K18" s="47">
        <v>1282</v>
      </c>
    </row>
    <row r="19" spans="1:11">
      <c r="A19" t="s">
        <v>66</v>
      </c>
      <c r="B19" s="54">
        <v>741945</v>
      </c>
      <c r="C19" s="91" t="s">
        <v>67</v>
      </c>
      <c r="D19" s="47">
        <v>741945</v>
      </c>
      <c r="E19" s="92">
        <f t="shared" si="1"/>
        <v>741945</v>
      </c>
      <c r="F19" s="47">
        <v>514136</v>
      </c>
      <c r="G19" s="47">
        <v>66338</v>
      </c>
      <c r="H19" s="47">
        <v>103280</v>
      </c>
      <c r="I19" s="85">
        <v>56968</v>
      </c>
      <c r="J19" s="49" t="s">
        <v>67</v>
      </c>
      <c r="K19" s="47">
        <v>1223</v>
      </c>
    </row>
    <row r="20" spans="1:11">
      <c r="A20" t="s">
        <v>68</v>
      </c>
      <c r="B20" s="54">
        <v>834146</v>
      </c>
      <c r="C20" s="91" t="s">
        <v>67</v>
      </c>
      <c r="D20" s="47">
        <v>834146</v>
      </c>
      <c r="E20" s="92">
        <f t="shared" si="1"/>
        <v>834146</v>
      </c>
      <c r="F20" s="47">
        <v>579048</v>
      </c>
      <c r="G20" s="47">
        <v>85116</v>
      </c>
      <c r="H20" s="47">
        <v>99942</v>
      </c>
      <c r="I20" s="85">
        <v>68448</v>
      </c>
      <c r="J20" s="49" t="s">
        <v>67</v>
      </c>
      <c r="K20" s="47">
        <v>1592</v>
      </c>
    </row>
    <row r="21" spans="1:11">
      <c r="A21" t="s">
        <v>69</v>
      </c>
      <c r="B21" s="54">
        <v>694210</v>
      </c>
      <c r="C21" s="91" t="s">
        <v>67</v>
      </c>
      <c r="D21" s="47">
        <v>694210</v>
      </c>
      <c r="E21" s="92">
        <f t="shared" si="1"/>
        <v>694210</v>
      </c>
      <c r="F21" s="47">
        <v>474760</v>
      </c>
      <c r="G21" s="47">
        <v>77375</v>
      </c>
      <c r="H21" s="47">
        <v>91183</v>
      </c>
      <c r="I21" s="85">
        <v>49634</v>
      </c>
      <c r="J21" s="49" t="s">
        <v>67</v>
      </c>
      <c r="K21" s="47">
        <v>1258</v>
      </c>
    </row>
    <row r="22" spans="1:11">
      <c r="A22" t="s">
        <v>70</v>
      </c>
      <c r="B22" s="54">
        <v>752427</v>
      </c>
      <c r="C22" s="91" t="s">
        <v>67</v>
      </c>
      <c r="D22" s="47">
        <v>752427</v>
      </c>
      <c r="E22" s="92">
        <f t="shared" si="1"/>
        <v>752427</v>
      </c>
      <c r="F22" s="47">
        <v>518476</v>
      </c>
      <c r="G22" s="47">
        <v>86924</v>
      </c>
      <c r="H22" s="47">
        <v>84107</v>
      </c>
      <c r="I22" s="85">
        <v>61573</v>
      </c>
      <c r="J22" s="49" t="s">
        <v>67</v>
      </c>
      <c r="K22" s="47">
        <v>1347</v>
      </c>
    </row>
    <row r="23" spans="1:11">
      <c r="A23" t="s">
        <v>71</v>
      </c>
      <c r="B23" s="54">
        <v>831516</v>
      </c>
      <c r="C23" s="91" t="s">
        <v>67</v>
      </c>
      <c r="D23" s="47">
        <v>831516</v>
      </c>
      <c r="E23" s="92">
        <f t="shared" si="1"/>
        <v>831516</v>
      </c>
      <c r="F23" s="47">
        <v>580838</v>
      </c>
      <c r="G23" s="47">
        <v>82723</v>
      </c>
      <c r="H23" s="47">
        <v>106470</v>
      </c>
      <c r="I23" s="85">
        <v>60037</v>
      </c>
      <c r="J23" s="49" t="s">
        <v>67</v>
      </c>
      <c r="K23" s="47">
        <v>1448</v>
      </c>
    </row>
    <row r="24" spans="1:11">
      <c r="A24" t="s">
        <v>20</v>
      </c>
      <c r="B24" s="54">
        <v>738979</v>
      </c>
      <c r="C24" s="91" t="s">
        <v>67</v>
      </c>
      <c r="D24" s="47">
        <v>738979</v>
      </c>
      <c r="E24" s="92">
        <f t="shared" si="1"/>
        <v>738979</v>
      </c>
      <c r="F24" s="47">
        <v>532640</v>
      </c>
      <c r="G24" s="47">
        <v>86824</v>
      </c>
      <c r="H24" s="47">
        <v>73446</v>
      </c>
      <c r="I24" s="85">
        <v>44901</v>
      </c>
      <c r="J24" s="49">
        <v>1</v>
      </c>
      <c r="K24" s="47">
        <v>1167</v>
      </c>
    </row>
    <row r="25" spans="1:11">
      <c r="A25" s="12" t="s">
        <v>21</v>
      </c>
      <c r="B25" s="54">
        <v>955816</v>
      </c>
      <c r="C25" s="91" t="s">
        <v>67</v>
      </c>
      <c r="D25" s="58">
        <v>955816</v>
      </c>
      <c r="E25" s="92">
        <f t="shared" si="1"/>
        <v>955816</v>
      </c>
      <c r="F25" s="58">
        <v>658551</v>
      </c>
      <c r="G25" s="58">
        <v>85525</v>
      </c>
      <c r="H25" s="58">
        <v>141753</v>
      </c>
      <c r="I25" s="87">
        <v>68555</v>
      </c>
      <c r="J25" s="63">
        <v>1</v>
      </c>
      <c r="K25" s="58">
        <v>1431</v>
      </c>
    </row>
    <row r="26" spans="1:11" ht="13.5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>
      <c r="D27" s="34"/>
      <c r="E27" s="34"/>
    </row>
  </sheetData>
  <mergeCells count="6">
    <mergeCell ref="A5:K5"/>
    <mergeCell ref="A6:K6"/>
    <mergeCell ref="A7:K7"/>
    <mergeCell ref="A9:A10"/>
    <mergeCell ref="B9:D9"/>
    <mergeCell ref="E9:K9"/>
  </mergeCells>
  <hyperlinks>
    <hyperlink ref="A2" location="INDICE!A1" display="REGRESAR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2:F27"/>
  <sheetViews>
    <sheetView workbookViewId="0">
      <selection activeCell="A2" sqref="A2"/>
    </sheetView>
  </sheetViews>
  <sheetFormatPr baseColWidth="10" defaultRowHeight="12.75"/>
  <cols>
    <col min="1" max="1" width="20.7109375" customWidth="1"/>
    <col min="2" max="2" width="16.140625" customWidth="1"/>
    <col min="3" max="6" width="16.7109375" customWidth="1"/>
  </cols>
  <sheetData>
    <row r="2" spans="1:6">
      <c r="A2" s="125" t="s">
        <v>204</v>
      </c>
    </row>
    <row r="3" spans="1:6">
      <c r="A3" s="156" t="s">
        <v>150</v>
      </c>
      <c r="B3" s="177"/>
      <c r="C3" s="177"/>
      <c r="D3" s="177"/>
      <c r="E3" s="177"/>
      <c r="F3" s="177"/>
    </row>
    <row r="4" spans="1:6">
      <c r="B4" s="42"/>
      <c r="C4" s="42"/>
      <c r="D4" s="42"/>
      <c r="E4" s="42"/>
    </row>
    <row r="5" spans="1:6">
      <c r="A5" s="156" t="s">
        <v>151</v>
      </c>
      <c r="B5" s="156"/>
      <c r="C5" s="156"/>
      <c r="D5" s="156"/>
      <c r="E5" s="156"/>
      <c r="F5" s="156"/>
    </row>
    <row r="6" spans="1:6">
      <c r="A6" s="156" t="s">
        <v>271</v>
      </c>
      <c r="B6" s="156"/>
      <c r="C6" s="156"/>
      <c r="D6" s="156"/>
      <c r="E6" s="156"/>
      <c r="F6" s="156"/>
    </row>
    <row r="7" spans="1:6" ht="13.5" thickBot="1">
      <c r="A7" s="1"/>
      <c r="B7" s="1"/>
      <c r="C7" s="1"/>
      <c r="D7" s="1"/>
      <c r="E7" s="1"/>
      <c r="F7" s="1"/>
    </row>
    <row r="8" spans="1:6">
      <c r="A8" s="164" t="s">
        <v>26</v>
      </c>
      <c r="B8" s="202" t="s">
        <v>152</v>
      </c>
      <c r="C8" s="203"/>
      <c r="D8" s="204"/>
      <c r="E8" s="218" t="s">
        <v>153</v>
      </c>
      <c r="F8" s="221" t="s">
        <v>154</v>
      </c>
    </row>
    <row r="9" spans="1:6">
      <c r="A9" s="196"/>
      <c r="B9" s="157" t="s">
        <v>155</v>
      </c>
      <c r="C9" s="158"/>
      <c r="D9" s="159"/>
      <c r="E9" s="219"/>
      <c r="F9" s="222"/>
    </row>
    <row r="10" spans="1:6" ht="13.5" thickBot="1">
      <c r="A10" s="197"/>
      <c r="B10" s="16" t="s">
        <v>156</v>
      </c>
      <c r="C10" s="94" t="s">
        <v>157</v>
      </c>
      <c r="D10" s="95" t="s">
        <v>158</v>
      </c>
      <c r="E10" s="220"/>
      <c r="F10" s="223"/>
    </row>
    <row r="12" spans="1:6">
      <c r="A12" s="17" t="s">
        <v>7</v>
      </c>
      <c r="B12" s="46">
        <v>6068</v>
      </c>
      <c r="C12" s="46">
        <v>5781</v>
      </c>
      <c r="D12" s="46">
        <v>8927</v>
      </c>
      <c r="E12" s="46">
        <v>19291617.249999996</v>
      </c>
      <c r="F12" s="46">
        <v>18990419.759999998</v>
      </c>
    </row>
    <row r="13" spans="1:6">
      <c r="B13" s="44"/>
      <c r="C13" s="44"/>
      <c r="D13" s="44"/>
      <c r="E13" s="44"/>
      <c r="F13" s="44"/>
    </row>
    <row r="14" spans="1:6">
      <c r="A14" t="s">
        <v>22</v>
      </c>
      <c r="B14" s="47">
        <v>6068</v>
      </c>
      <c r="C14" s="47">
        <v>5414</v>
      </c>
      <c r="D14" s="47">
        <v>8872</v>
      </c>
      <c r="E14" s="47">
        <v>1116053</v>
      </c>
      <c r="F14" s="47">
        <v>1109290.8</v>
      </c>
    </row>
    <row r="15" spans="1:6">
      <c r="A15" t="s">
        <v>23</v>
      </c>
      <c r="B15" s="47">
        <v>6065</v>
      </c>
      <c r="C15" s="47">
        <v>5647</v>
      </c>
      <c r="D15" s="47">
        <v>8916</v>
      </c>
      <c r="E15" s="47">
        <v>1427907.35</v>
      </c>
      <c r="F15" s="47">
        <v>1421512.5</v>
      </c>
    </row>
    <row r="16" spans="1:6">
      <c r="A16" t="s">
        <v>24</v>
      </c>
      <c r="B16" s="47">
        <v>5845</v>
      </c>
      <c r="C16" s="47">
        <v>5781</v>
      </c>
      <c r="D16" s="47">
        <v>8741</v>
      </c>
      <c r="E16" s="47">
        <v>2096540.5</v>
      </c>
      <c r="F16" s="47">
        <v>2086481</v>
      </c>
    </row>
    <row r="17" spans="1:6">
      <c r="A17" t="s">
        <v>25</v>
      </c>
      <c r="B17" s="47">
        <v>5976</v>
      </c>
      <c r="C17" s="47">
        <v>5374</v>
      </c>
      <c r="D17" s="47">
        <v>8872</v>
      </c>
      <c r="E17" s="47">
        <v>1575891.5</v>
      </c>
      <c r="F17" s="47">
        <v>1552734</v>
      </c>
    </row>
    <row r="18" spans="1:6">
      <c r="A18" t="s">
        <v>30</v>
      </c>
      <c r="B18" s="47">
        <v>5976</v>
      </c>
      <c r="C18" s="47">
        <v>5374</v>
      </c>
      <c r="D18" s="47">
        <v>8872</v>
      </c>
      <c r="E18" s="47">
        <v>1492689.25</v>
      </c>
      <c r="F18" s="47">
        <v>1547027.7000000002</v>
      </c>
    </row>
    <row r="19" spans="1:6">
      <c r="A19" t="s">
        <v>66</v>
      </c>
      <c r="B19" s="47">
        <v>5976</v>
      </c>
      <c r="C19" s="47">
        <v>5373</v>
      </c>
      <c r="D19" s="47">
        <v>8895</v>
      </c>
      <c r="E19" s="47">
        <v>1595051.6</v>
      </c>
      <c r="F19" s="47">
        <v>1536371.45</v>
      </c>
    </row>
    <row r="20" spans="1:6">
      <c r="A20" t="s">
        <v>68</v>
      </c>
      <c r="B20" s="47">
        <v>5976</v>
      </c>
      <c r="C20" s="47">
        <v>5373</v>
      </c>
      <c r="D20" s="47">
        <v>8895</v>
      </c>
      <c r="E20" s="47">
        <v>1297933.1000000001</v>
      </c>
      <c r="F20" s="47">
        <v>1254729.79</v>
      </c>
    </row>
    <row r="21" spans="1:6">
      <c r="A21" t="s">
        <v>69</v>
      </c>
      <c r="B21" s="47">
        <v>5976</v>
      </c>
      <c r="C21" s="47">
        <v>5363</v>
      </c>
      <c r="D21" s="47">
        <v>8895</v>
      </c>
      <c r="E21" s="47">
        <v>1543276.17</v>
      </c>
      <c r="F21" s="47">
        <v>1524097.5</v>
      </c>
    </row>
    <row r="22" spans="1:6">
      <c r="A22" t="s">
        <v>70</v>
      </c>
      <c r="B22" s="47">
        <v>5976</v>
      </c>
      <c r="C22" s="47">
        <v>5271</v>
      </c>
      <c r="D22" s="47">
        <v>8913</v>
      </c>
      <c r="E22" s="47">
        <v>2042825.7799999998</v>
      </c>
      <c r="F22" s="47">
        <v>1984475.7400000002</v>
      </c>
    </row>
    <row r="23" spans="1:6">
      <c r="A23" t="s">
        <v>71</v>
      </c>
      <c r="B23" s="47">
        <v>5984</v>
      </c>
      <c r="C23" s="47">
        <v>5173</v>
      </c>
      <c r="D23" s="47">
        <v>8927</v>
      </c>
      <c r="E23" s="47">
        <v>1559081.51</v>
      </c>
      <c r="F23" s="47">
        <v>1511639.9</v>
      </c>
    </row>
    <row r="24" spans="1:6">
      <c r="A24" t="s">
        <v>20</v>
      </c>
      <c r="B24" s="47">
        <v>5984</v>
      </c>
      <c r="C24" s="47">
        <v>5168</v>
      </c>
      <c r="D24" s="47">
        <v>8927</v>
      </c>
      <c r="E24" s="47">
        <v>1701786.7</v>
      </c>
      <c r="F24" s="47">
        <v>1653549.16</v>
      </c>
    </row>
    <row r="25" spans="1:6">
      <c r="A25" s="12" t="s">
        <v>21</v>
      </c>
      <c r="B25" s="58">
        <v>5984</v>
      </c>
      <c r="C25" s="58">
        <v>5166</v>
      </c>
      <c r="D25" s="58">
        <v>8927</v>
      </c>
      <c r="E25" s="58">
        <v>1842580.79</v>
      </c>
      <c r="F25" s="58">
        <v>1808510.22</v>
      </c>
    </row>
    <row r="26" spans="1:6" ht="13.5" thickBot="1">
      <c r="A26" s="1"/>
      <c r="B26" s="10"/>
      <c r="C26" s="10"/>
      <c r="D26" s="10"/>
      <c r="E26" s="10"/>
      <c r="F26" s="10"/>
    </row>
    <row r="27" spans="1:6">
      <c r="A27" s="25" t="s">
        <v>159</v>
      </c>
      <c r="E27" s="25"/>
    </row>
  </sheetData>
  <mergeCells count="8">
    <mergeCell ref="A3:F3"/>
    <mergeCell ref="A5:F5"/>
    <mergeCell ref="A6:F6"/>
    <mergeCell ref="A8:A10"/>
    <mergeCell ref="B8:D8"/>
    <mergeCell ref="E8:E10"/>
    <mergeCell ref="F8:F10"/>
    <mergeCell ref="B9:D9"/>
  </mergeCells>
  <hyperlinks>
    <hyperlink ref="A2" location="INDICE!A1" display="REGRESAR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K42"/>
  <sheetViews>
    <sheetView workbookViewId="0">
      <selection activeCell="A6" sqref="A6"/>
    </sheetView>
  </sheetViews>
  <sheetFormatPr baseColWidth="10" defaultRowHeight="12.75"/>
  <cols>
    <col min="1" max="1" width="19.7109375" customWidth="1"/>
    <col min="2" max="8" width="12.7109375" customWidth="1"/>
    <col min="9" max="9" width="14.5703125" customWidth="1"/>
    <col min="10" max="11" width="13.85546875" bestFit="1" customWidth="1"/>
  </cols>
  <sheetData>
    <row r="2" spans="1:11">
      <c r="A2" s="20"/>
    </row>
    <row r="6" spans="1:11">
      <c r="A6" s="125" t="s">
        <v>204</v>
      </c>
    </row>
    <row r="7" spans="1:11">
      <c r="A7" s="156" t="s">
        <v>32</v>
      </c>
      <c r="B7" s="156"/>
      <c r="C7" s="156"/>
      <c r="D7" s="156"/>
      <c r="E7" s="156"/>
      <c r="F7" s="156"/>
      <c r="G7" s="156"/>
      <c r="H7" s="156"/>
    </row>
    <row r="9" spans="1:11">
      <c r="A9" s="156" t="s">
        <v>35</v>
      </c>
      <c r="B9" s="156"/>
      <c r="C9" s="156"/>
      <c r="D9" s="156"/>
      <c r="E9" s="156"/>
      <c r="F9" s="156"/>
      <c r="G9" s="156"/>
      <c r="H9" s="156"/>
    </row>
    <row r="10" spans="1:11">
      <c r="A10" s="156" t="s">
        <v>254</v>
      </c>
      <c r="B10" s="156"/>
      <c r="C10" s="156"/>
      <c r="D10" s="156"/>
      <c r="E10" s="156"/>
      <c r="F10" s="156"/>
      <c r="G10" s="156"/>
      <c r="H10" s="156"/>
    </row>
    <row r="11" spans="1:11" ht="13.5" thickBot="1">
      <c r="A11" s="162"/>
      <c r="B11" s="162"/>
      <c r="C11" s="1"/>
      <c r="D11" s="1"/>
      <c r="E11" s="22"/>
      <c r="F11" s="1"/>
      <c r="G11" s="1"/>
      <c r="H11" s="23"/>
    </row>
    <row r="12" spans="1:11">
      <c r="A12" s="11"/>
      <c r="B12" s="163" t="s">
        <v>7</v>
      </c>
      <c r="C12" s="164"/>
      <c r="D12" s="160" t="s">
        <v>34</v>
      </c>
      <c r="E12" s="161"/>
      <c r="F12" s="161"/>
      <c r="G12" s="161"/>
      <c r="H12" s="161"/>
      <c r="I12" s="25"/>
      <c r="J12" s="25"/>
      <c r="K12" s="25"/>
    </row>
    <row r="13" spans="1:11">
      <c r="A13" s="4" t="s">
        <v>26</v>
      </c>
      <c r="B13" s="165"/>
      <c r="C13" s="166"/>
      <c r="D13" s="157" t="s">
        <v>8</v>
      </c>
      <c r="E13" s="158"/>
      <c r="F13" s="159"/>
      <c r="G13" s="157" t="s">
        <v>9</v>
      </c>
      <c r="H13" s="158"/>
      <c r="I13" s="25"/>
      <c r="J13" s="25"/>
      <c r="K13" s="25"/>
    </row>
    <row r="14" spans="1:11">
      <c r="A14" s="4" t="s">
        <v>27</v>
      </c>
      <c r="B14" s="4" t="s">
        <v>2</v>
      </c>
      <c r="C14" s="3" t="s">
        <v>0</v>
      </c>
      <c r="D14" s="3" t="s">
        <v>2</v>
      </c>
      <c r="E14" s="3" t="s">
        <v>0</v>
      </c>
      <c r="F14" s="4" t="s">
        <v>5</v>
      </c>
      <c r="G14" s="14" t="s">
        <v>2</v>
      </c>
      <c r="H14" s="14" t="s">
        <v>0</v>
      </c>
      <c r="I14" s="25"/>
      <c r="J14" s="25"/>
      <c r="K14" s="25"/>
    </row>
    <row r="15" spans="1:11">
      <c r="A15" s="4" t="s">
        <v>28</v>
      </c>
      <c r="B15" s="4" t="s">
        <v>3</v>
      </c>
      <c r="C15" s="5" t="s">
        <v>1</v>
      </c>
      <c r="D15" s="5" t="s">
        <v>3</v>
      </c>
      <c r="E15" s="5" t="s">
        <v>1</v>
      </c>
      <c r="F15" s="4" t="s">
        <v>6</v>
      </c>
      <c r="G15" s="15" t="s">
        <v>33</v>
      </c>
      <c r="H15" s="15" t="s">
        <v>1</v>
      </c>
      <c r="I15" s="25"/>
      <c r="J15" s="25"/>
      <c r="K15" s="25"/>
    </row>
    <row r="16" spans="1:11" ht="13.5" thickBot="1">
      <c r="A16" s="2"/>
      <c r="B16" s="7" t="s">
        <v>4</v>
      </c>
      <c r="C16" s="7"/>
      <c r="D16" s="6" t="s">
        <v>4</v>
      </c>
      <c r="E16" s="6"/>
      <c r="F16" s="7" t="s">
        <v>29</v>
      </c>
      <c r="G16" s="16" t="s">
        <v>4</v>
      </c>
      <c r="H16" s="16"/>
      <c r="I16" s="25"/>
      <c r="J16" s="25"/>
      <c r="K16" s="28"/>
    </row>
    <row r="17" spans="1:11">
      <c r="B17" s="9"/>
      <c r="C17" s="28"/>
      <c r="D17" s="9"/>
      <c r="E17" s="21"/>
      <c r="F17" s="21"/>
      <c r="G17" s="9"/>
      <c r="H17" s="21"/>
      <c r="I17" s="25"/>
      <c r="J17" s="25"/>
      <c r="K17" s="25"/>
    </row>
    <row r="18" spans="1:11">
      <c r="A18" s="17" t="s">
        <v>7</v>
      </c>
      <c r="B18" s="18">
        <v>407925.77782676631</v>
      </c>
      <c r="C18" s="18">
        <v>27641018.845825467</v>
      </c>
      <c r="D18" s="18">
        <v>81597.665620661995</v>
      </c>
      <c r="E18" s="18">
        <v>5528203.7691650931</v>
      </c>
      <c r="F18" s="19">
        <v>67.74953336122465</v>
      </c>
      <c r="G18" s="18">
        <v>326328.11220610427</v>
      </c>
      <c r="H18" s="18">
        <v>22112815.076660372</v>
      </c>
      <c r="I18" s="29"/>
      <c r="J18" s="27"/>
      <c r="K18" s="27"/>
    </row>
    <row r="19" spans="1:11">
      <c r="B19" s="9"/>
      <c r="C19" s="9"/>
      <c r="D19" s="9"/>
      <c r="E19" s="9"/>
      <c r="F19" s="8"/>
      <c r="G19" s="9"/>
      <c r="H19" s="9"/>
      <c r="I19" s="29"/>
      <c r="J19" s="26"/>
      <c r="K19" s="25"/>
    </row>
    <row r="20" spans="1:11">
      <c r="A20" t="s">
        <v>20</v>
      </c>
      <c r="B20" s="9">
        <v>46928.344976927954</v>
      </c>
      <c r="C20" s="9">
        <v>2819453.7152083009</v>
      </c>
      <c r="D20" s="9">
        <v>9398.1790506943362</v>
      </c>
      <c r="E20" s="9">
        <v>563890.74304166017</v>
      </c>
      <c r="F20" s="8">
        <v>60</v>
      </c>
      <c r="G20" s="9">
        <v>37530.165926233618</v>
      </c>
      <c r="H20" s="9">
        <v>2255562.9721666407</v>
      </c>
      <c r="I20" s="29"/>
      <c r="J20" s="27"/>
      <c r="K20" s="25"/>
    </row>
    <row r="21" spans="1:11">
      <c r="A21" t="s">
        <v>21</v>
      </c>
      <c r="B21" s="9">
        <v>76138.735982289043</v>
      </c>
      <c r="C21" s="9">
        <v>4678743.9389613578</v>
      </c>
      <c r="D21" s="9">
        <v>15227.747196457807</v>
      </c>
      <c r="E21" s="9">
        <v>935748.78779227159</v>
      </c>
      <c r="F21" s="8">
        <v>61.450244459662436</v>
      </c>
      <c r="G21" s="9">
        <v>60910.988785831229</v>
      </c>
      <c r="H21" s="9">
        <v>3742995.1511690863</v>
      </c>
      <c r="I21" s="29"/>
      <c r="J21" s="27"/>
      <c r="K21" s="25"/>
    </row>
    <row r="22" spans="1:11">
      <c r="A22" t="s">
        <v>22</v>
      </c>
      <c r="B22" s="9">
        <v>76502.225747534671</v>
      </c>
      <c r="C22" s="9">
        <v>4920633.0124584688</v>
      </c>
      <c r="D22" s="9">
        <v>15300.445149506933</v>
      </c>
      <c r="E22" s="9">
        <v>984126.60249169369</v>
      </c>
      <c r="F22" s="8">
        <v>64.320128785495356</v>
      </c>
      <c r="G22" s="9">
        <v>61201.780598027734</v>
      </c>
      <c r="H22" s="9">
        <v>3936506.4099667748</v>
      </c>
      <c r="I22" s="29"/>
      <c r="J22" s="26"/>
      <c r="K22" s="25"/>
    </row>
    <row r="23" spans="1:11">
      <c r="A23" t="s">
        <v>23</v>
      </c>
      <c r="B23" s="9">
        <v>50368.717963449635</v>
      </c>
      <c r="C23" s="9">
        <v>4488436.5532326708</v>
      </c>
      <c r="D23" s="9">
        <v>10073.743592689927</v>
      </c>
      <c r="E23" s="9">
        <v>897687.3106465342</v>
      </c>
      <c r="F23" s="8">
        <v>89.111590183608243</v>
      </c>
      <c r="G23" s="9">
        <v>40294.974370759708</v>
      </c>
      <c r="H23" s="9">
        <v>3590749.2425861368</v>
      </c>
      <c r="I23" s="29"/>
      <c r="J23" s="26"/>
      <c r="K23" s="25"/>
    </row>
    <row r="24" spans="1:11">
      <c r="A24" t="s">
        <v>24</v>
      </c>
      <c r="B24" s="9">
        <v>71533.897741425215</v>
      </c>
      <c r="C24" s="9">
        <v>4969858.8926451672</v>
      </c>
      <c r="D24" s="9">
        <v>14306.779548285043</v>
      </c>
      <c r="E24" s="9">
        <v>993971.77852903341</v>
      </c>
      <c r="F24" s="8">
        <v>69.475578006524955</v>
      </c>
      <c r="G24" s="9">
        <v>57227.118193140173</v>
      </c>
      <c r="H24" s="9">
        <v>3975887.1141161337</v>
      </c>
      <c r="I24" s="29"/>
      <c r="J24" s="26"/>
      <c r="K24" s="25"/>
    </row>
    <row r="25" spans="1:11">
      <c r="A25" t="s">
        <v>25</v>
      </c>
      <c r="B25" s="9">
        <v>64477.762768986082</v>
      </c>
      <c r="C25" s="9">
        <v>4258779.3986881906</v>
      </c>
      <c r="D25" s="9">
        <v>12895.552553797217</v>
      </c>
      <c r="E25" s="9">
        <v>851755.87973763805</v>
      </c>
      <c r="F25" s="8">
        <v>66.050359314524329</v>
      </c>
      <c r="G25" s="9">
        <v>51582.210215188868</v>
      </c>
      <c r="H25" s="9">
        <v>3407023.5189505522</v>
      </c>
      <c r="I25" s="29"/>
      <c r="J25" s="26"/>
      <c r="K25" s="25"/>
    </row>
    <row r="26" spans="1:11">
      <c r="A26" t="s">
        <v>30</v>
      </c>
      <c r="B26" s="9">
        <v>21936.952632309956</v>
      </c>
      <c r="C26" s="9">
        <v>1502432.2436830197</v>
      </c>
      <c r="D26" s="9">
        <v>4387.3905264619916</v>
      </c>
      <c r="E26" s="9">
        <v>300486.44873660395</v>
      </c>
      <c r="F26" s="8">
        <v>68.488648759269978</v>
      </c>
      <c r="G26" s="9">
        <v>17549.562105847966</v>
      </c>
      <c r="H26" s="9">
        <v>1201945.7949464158</v>
      </c>
      <c r="I26" s="29"/>
      <c r="J26" s="26"/>
      <c r="K26" s="25"/>
    </row>
    <row r="27" spans="1:11">
      <c r="A27" s="12" t="s">
        <v>66</v>
      </c>
      <c r="B27" s="9">
        <v>39.140013843711913</v>
      </c>
      <c r="C27" s="9">
        <v>2681.0909482942661</v>
      </c>
      <c r="D27" s="24">
        <v>7.8280027687423832</v>
      </c>
      <c r="E27" s="9">
        <v>536.21818965885325</v>
      </c>
      <c r="F27" s="8">
        <v>68.5</v>
      </c>
      <c r="G27" s="24">
        <v>31.312011074969533</v>
      </c>
      <c r="H27" s="9">
        <v>2144.872758635413</v>
      </c>
      <c r="I27" s="25"/>
      <c r="J27" s="26"/>
      <c r="K27" s="25"/>
    </row>
    <row r="28" spans="1:11">
      <c r="A28" s="12"/>
      <c r="B28" s="9"/>
      <c r="C28" s="9"/>
      <c r="D28" s="24"/>
      <c r="E28" s="9"/>
      <c r="F28" s="8"/>
      <c r="G28" s="24"/>
      <c r="H28" s="9"/>
      <c r="I28" s="25"/>
      <c r="J28" s="26"/>
      <c r="K28" s="25"/>
    </row>
    <row r="29" spans="1:11">
      <c r="A29" s="17" t="s">
        <v>7</v>
      </c>
      <c r="B29" s="18">
        <v>407925.77782676631</v>
      </c>
      <c r="C29" s="18">
        <v>27641018.845825464</v>
      </c>
      <c r="D29" s="18">
        <v>81597.665620661995</v>
      </c>
      <c r="E29" s="18">
        <v>5528203.7691650921</v>
      </c>
      <c r="F29" s="19">
        <v>67.749533361224636</v>
      </c>
      <c r="G29" s="18">
        <v>326328.11220610433</v>
      </c>
      <c r="H29" s="18">
        <v>22112815.076660369</v>
      </c>
      <c r="I29" s="29"/>
      <c r="J29" s="26"/>
      <c r="K29" s="25"/>
    </row>
    <row r="30" spans="1:11">
      <c r="B30" s="9"/>
      <c r="C30" s="9"/>
      <c r="D30" s="9"/>
      <c r="E30" s="9"/>
      <c r="F30" s="8"/>
      <c r="G30" s="9"/>
      <c r="H30" s="9"/>
      <c r="I30" s="29"/>
      <c r="J30" s="25"/>
      <c r="K30" s="25"/>
    </row>
    <row r="31" spans="1:11">
      <c r="A31" t="s">
        <v>10</v>
      </c>
      <c r="B31" s="9">
        <v>350367.53011593898</v>
      </c>
      <c r="C31" s="9">
        <v>24314128.380327359</v>
      </c>
      <c r="D31" s="9">
        <v>70084.250912131785</v>
      </c>
      <c r="E31" s="9">
        <v>4862825.676065472</v>
      </c>
      <c r="F31" s="8">
        <v>69.385427007877212</v>
      </c>
      <c r="G31" s="9">
        <v>280283.27920380718</v>
      </c>
      <c r="H31" s="9">
        <v>19451302.704261888</v>
      </c>
      <c r="I31" s="29"/>
      <c r="J31" s="27"/>
      <c r="K31" s="25"/>
    </row>
    <row r="32" spans="1:11">
      <c r="A32" t="s">
        <v>11</v>
      </c>
      <c r="B32" s="9">
        <v>36779.465228513873</v>
      </c>
      <c r="C32" s="9">
        <v>2288180.170185464</v>
      </c>
      <c r="D32" s="9">
        <v>7357.020979187846</v>
      </c>
      <c r="E32" s="9">
        <v>457636.03403709276</v>
      </c>
      <c r="F32" s="8">
        <v>62.203986549948915</v>
      </c>
      <c r="G32" s="9">
        <v>29422.444249326025</v>
      </c>
      <c r="H32" s="9">
        <v>1830544.136148371</v>
      </c>
      <c r="I32" s="29"/>
      <c r="J32" s="27"/>
      <c r="K32" s="25"/>
    </row>
    <row r="33" spans="1:11">
      <c r="A33" t="s">
        <v>12</v>
      </c>
      <c r="B33" s="9">
        <v>8808.0272715534848</v>
      </c>
      <c r="C33" s="9">
        <v>440328.37278657331</v>
      </c>
      <c r="D33" s="9">
        <v>1761.8755743038855</v>
      </c>
      <c r="E33" s="9">
        <v>88065.674557314662</v>
      </c>
      <c r="F33" s="8">
        <v>49.984048727225975</v>
      </c>
      <c r="G33" s="9">
        <v>7046.1516972495992</v>
      </c>
      <c r="H33" s="9">
        <v>352262.69822925865</v>
      </c>
      <c r="I33" s="29"/>
      <c r="J33" s="27"/>
      <c r="K33" s="25"/>
    </row>
    <row r="34" spans="1:11">
      <c r="A34" t="s">
        <v>13</v>
      </c>
      <c r="B34" s="9">
        <v>9287.9155012777628</v>
      </c>
      <c r="C34" s="9">
        <v>462061.33588747738</v>
      </c>
      <c r="D34" s="9">
        <v>1857.8679372110471</v>
      </c>
      <c r="E34" s="9">
        <v>92412.26717749548</v>
      </c>
      <c r="F34" s="8">
        <v>49.741031279231223</v>
      </c>
      <c r="G34" s="9">
        <v>7430.0475640667155</v>
      </c>
      <c r="H34" s="9">
        <v>369649.06870998192</v>
      </c>
      <c r="I34" s="29"/>
      <c r="J34" s="27"/>
      <c r="K34" s="25"/>
    </row>
    <row r="35" spans="1:11">
      <c r="A35" t="s">
        <v>14</v>
      </c>
      <c r="B35" s="9">
        <v>100.13415817081398</v>
      </c>
      <c r="C35" s="9">
        <v>4875.4798771614787</v>
      </c>
      <c r="D35" s="9">
        <v>20.02990249637622</v>
      </c>
      <c r="E35" s="9">
        <v>975.09597543229575</v>
      </c>
      <c r="F35" s="8">
        <v>48.682013085620795</v>
      </c>
      <c r="G35" s="9">
        <v>80.104255674437752</v>
      </c>
      <c r="H35" s="9">
        <v>3900.383901729183</v>
      </c>
      <c r="I35" s="29"/>
      <c r="J35" s="27"/>
      <c r="K35" s="25"/>
    </row>
    <row r="36" spans="1:11">
      <c r="A36" t="s">
        <v>15</v>
      </c>
      <c r="B36" s="9">
        <v>2093.3707028917338</v>
      </c>
      <c r="C36" s="9">
        <v>112638.81622926003</v>
      </c>
      <c r="D36" s="9">
        <v>418.73833898084632</v>
      </c>
      <c r="E36" s="9">
        <v>22527.763245852006</v>
      </c>
      <c r="F36" s="8">
        <v>53.799141728177077</v>
      </c>
      <c r="G36" s="9">
        <v>1674.6323639108873</v>
      </c>
      <c r="H36" s="9">
        <v>90111.052983408023</v>
      </c>
      <c r="I36" s="29"/>
      <c r="J36" s="27"/>
      <c r="K36" s="25"/>
    </row>
    <row r="37" spans="1:11">
      <c r="A37" t="s">
        <v>16</v>
      </c>
      <c r="B37" s="9">
        <v>122.80604303967752</v>
      </c>
      <c r="C37" s="9">
        <v>6938.9048097108562</v>
      </c>
      <c r="D37" s="9">
        <v>24.56497475970669</v>
      </c>
      <c r="E37" s="9">
        <v>1387.7809619421712</v>
      </c>
      <c r="F37" s="8">
        <v>56.494296270090757</v>
      </c>
      <c r="G37" s="9">
        <v>98.241068279970833</v>
      </c>
      <c r="H37" s="9">
        <v>5551.1238477686848</v>
      </c>
      <c r="I37" s="29"/>
      <c r="J37" s="27"/>
      <c r="K37" s="25"/>
    </row>
    <row r="38" spans="1:11">
      <c r="A38" t="s">
        <v>17</v>
      </c>
      <c r="B38" s="9">
        <v>126.58469051782144</v>
      </c>
      <c r="C38" s="9">
        <v>4607.4746406195009</v>
      </c>
      <c r="D38" s="9">
        <v>25.320820136928432</v>
      </c>
      <c r="E38" s="9">
        <v>921.49492812390019</v>
      </c>
      <c r="F38" s="8">
        <v>36.392775713452188</v>
      </c>
      <c r="G38" s="9">
        <v>101.26387038089301</v>
      </c>
      <c r="H38" s="9">
        <v>3685.9797124956008</v>
      </c>
      <c r="I38" s="29"/>
      <c r="J38" s="27"/>
      <c r="K38" s="25"/>
    </row>
    <row r="39" spans="1:11">
      <c r="A39" t="s">
        <v>18</v>
      </c>
      <c r="B39" s="9">
        <v>202.15764008069988</v>
      </c>
      <c r="C39" s="9">
        <v>6409.2021521827101</v>
      </c>
      <c r="D39" s="9">
        <v>40.437727681363313</v>
      </c>
      <c r="E39" s="9">
        <v>1281.840430436542</v>
      </c>
      <c r="F39" s="8">
        <v>31.699121190415173</v>
      </c>
      <c r="G39" s="9">
        <v>161.71991239933658</v>
      </c>
      <c r="H39" s="9">
        <v>5127.3617217461679</v>
      </c>
      <c r="I39" s="29"/>
      <c r="J39" s="27"/>
      <c r="K39" s="25"/>
    </row>
    <row r="40" spans="1:11" ht="13.5" thickBot="1">
      <c r="A40" s="1" t="s">
        <v>19</v>
      </c>
      <c r="B40" s="10">
        <v>37.786474781439217</v>
      </c>
      <c r="C40" s="10">
        <v>850.70892965491953</v>
      </c>
      <c r="D40" s="10">
        <v>7.5584537722174385</v>
      </c>
      <c r="E40" s="10">
        <v>170.1417859309839</v>
      </c>
      <c r="F40" s="13">
        <v>22.510131180053385</v>
      </c>
      <c r="G40" s="10">
        <v>30.228021009221777</v>
      </c>
      <c r="H40" s="10">
        <v>680.5671437239356</v>
      </c>
      <c r="I40" s="29"/>
      <c r="J40" s="27"/>
      <c r="K40" s="25"/>
    </row>
    <row r="41" spans="1:11">
      <c r="A41" t="s">
        <v>31</v>
      </c>
      <c r="F41" s="12"/>
      <c r="I41" s="25"/>
      <c r="J41" s="25"/>
      <c r="K41" s="25"/>
    </row>
    <row r="42" spans="1:1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</row>
  </sheetData>
  <mergeCells count="8">
    <mergeCell ref="A9:H9"/>
    <mergeCell ref="A10:H10"/>
    <mergeCell ref="A7:H7"/>
    <mergeCell ref="D13:F13"/>
    <mergeCell ref="G13:H13"/>
    <mergeCell ref="D12:H12"/>
    <mergeCell ref="A11:B11"/>
    <mergeCell ref="B12:C13"/>
  </mergeCells>
  <phoneticPr fontId="0" type="noConversion"/>
  <hyperlinks>
    <hyperlink ref="A6" location="INDICE!A1" display="REGRESAR"/>
  </hyperlinks>
  <printOptions horizontalCentered="1" verticalCentered="1"/>
  <pageMargins left="0.98425196850393704" right="0.74803149606299213" top="0.98425196850393704" bottom="0.98425196850393704" header="0" footer="0"/>
  <pageSetup scale="90" orientation="landscape" horizontalDpi="300" verticalDpi="300" r:id="rId1"/>
  <headerFooter alignWithMargins="0">
    <oddFooter xml:space="preserve">&amp;C7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A2" sqref="A2"/>
    </sheetView>
  </sheetViews>
  <sheetFormatPr baseColWidth="10" defaultRowHeight="12.75"/>
  <cols>
    <col min="1" max="1" width="21.7109375" customWidth="1"/>
    <col min="2" max="2" width="15.28515625" customWidth="1"/>
    <col min="3" max="6" width="14.7109375" customWidth="1"/>
    <col min="7" max="7" width="14.42578125" customWidth="1"/>
  </cols>
  <sheetData>
    <row r="1" spans="1:7">
      <c r="B1" s="17"/>
      <c r="C1" s="17"/>
      <c r="D1" s="17"/>
      <c r="E1" s="17"/>
      <c r="F1" s="17"/>
      <c r="G1" s="17"/>
    </row>
    <row r="2" spans="1:7">
      <c r="A2" s="125" t="s">
        <v>204</v>
      </c>
      <c r="B2" s="17"/>
      <c r="C2" s="17"/>
      <c r="D2" s="17"/>
      <c r="E2" s="17"/>
      <c r="F2" s="17"/>
      <c r="G2" s="17"/>
    </row>
    <row r="3" spans="1:7">
      <c r="A3" s="156" t="s">
        <v>160</v>
      </c>
      <c r="B3" s="156"/>
      <c r="C3" s="156"/>
      <c r="D3" s="156"/>
      <c r="E3" s="156"/>
      <c r="F3" s="156"/>
      <c r="G3" s="156"/>
    </row>
    <row r="4" spans="1:7">
      <c r="B4" s="42"/>
      <c r="C4" s="42"/>
      <c r="D4" s="42"/>
      <c r="E4" s="42"/>
      <c r="F4" s="42"/>
    </row>
    <row r="5" spans="1:7">
      <c r="A5" s="156" t="s">
        <v>161</v>
      </c>
      <c r="B5" s="156"/>
      <c r="C5" s="156"/>
      <c r="D5" s="156"/>
      <c r="E5" s="156"/>
      <c r="F5" s="156"/>
      <c r="G5" s="156"/>
    </row>
    <row r="6" spans="1:7">
      <c r="A6" s="156" t="s">
        <v>272</v>
      </c>
      <c r="B6" s="156"/>
      <c r="C6" s="156"/>
      <c r="D6" s="156"/>
      <c r="E6" s="156"/>
      <c r="F6" s="156"/>
      <c r="G6" s="156"/>
    </row>
    <row r="7" spans="1:7" ht="13.5" thickBot="1">
      <c r="A7" s="1"/>
      <c r="B7" s="1"/>
      <c r="C7" s="1"/>
      <c r="D7" s="1"/>
      <c r="E7" s="1"/>
      <c r="F7" s="1"/>
      <c r="G7" s="1"/>
    </row>
    <row r="8" spans="1:7">
      <c r="A8" s="196" t="s">
        <v>162</v>
      </c>
      <c r="B8" s="169" t="s">
        <v>7</v>
      </c>
      <c r="C8" s="170"/>
      <c r="D8" s="169" t="s">
        <v>163</v>
      </c>
      <c r="E8" s="170"/>
      <c r="F8" s="169" t="s">
        <v>164</v>
      </c>
      <c r="G8" s="173"/>
    </row>
    <row r="9" spans="1:7">
      <c r="A9" s="196"/>
      <c r="B9" s="14" t="s">
        <v>2</v>
      </c>
      <c r="C9" s="14" t="s">
        <v>0</v>
      </c>
      <c r="D9" s="14" t="s">
        <v>2</v>
      </c>
      <c r="E9" s="3" t="s">
        <v>0</v>
      </c>
      <c r="F9" s="14" t="s">
        <v>2</v>
      </c>
      <c r="G9" s="14" t="s">
        <v>0</v>
      </c>
    </row>
    <row r="10" spans="1:7">
      <c r="A10" s="166"/>
      <c r="B10" s="93" t="s">
        <v>4</v>
      </c>
      <c r="C10" s="93" t="s">
        <v>44</v>
      </c>
      <c r="D10" s="93" t="s">
        <v>4</v>
      </c>
      <c r="E10" s="98" t="s">
        <v>44</v>
      </c>
      <c r="F10" s="93" t="s">
        <v>4</v>
      </c>
      <c r="G10" s="93" t="s">
        <v>44</v>
      </c>
    </row>
    <row r="11" spans="1:7">
      <c r="E11" s="34"/>
    </row>
    <row r="12" spans="1:7">
      <c r="A12" s="17" t="s">
        <v>7</v>
      </c>
      <c r="B12" s="131">
        <f t="shared" ref="B12:G12" si="0">SUM(B14:B25)</f>
        <v>350</v>
      </c>
      <c r="C12" s="131">
        <f t="shared" si="0"/>
        <v>65610</v>
      </c>
      <c r="D12" s="131">
        <f t="shared" si="0"/>
        <v>160</v>
      </c>
      <c r="E12" s="131">
        <f t="shared" si="0"/>
        <v>36160</v>
      </c>
      <c r="F12" s="131">
        <f t="shared" si="0"/>
        <v>190</v>
      </c>
      <c r="G12" s="131">
        <f t="shared" si="0"/>
        <v>29449.999999999996</v>
      </c>
    </row>
    <row r="13" spans="1:7">
      <c r="B13" s="44"/>
      <c r="C13" s="132"/>
      <c r="D13" s="44"/>
      <c r="E13" s="132"/>
      <c r="F13" s="44"/>
      <c r="G13" s="132"/>
    </row>
    <row r="14" spans="1:7">
      <c r="A14" t="s">
        <v>22</v>
      </c>
      <c r="B14" s="132">
        <v>13.819098119071928</v>
      </c>
      <c r="C14" s="132">
        <v>2620.5184484709443</v>
      </c>
      <c r="D14" s="44">
        <v>6.7402569016168465</v>
      </c>
      <c r="E14" s="44">
        <v>1523.2980597654071</v>
      </c>
      <c r="F14" s="132">
        <v>7.0788412174550812</v>
      </c>
      <c r="G14" s="132">
        <v>1097.2203887055373</v>
      </c>
    </row>
    <row r="15" spans="1:7">
      <c r="A15" t="s">
        <v>23</v>
      </c>
      <c r="B15" s="132">
        <v>9.5383416026793277</v>
      </c>
      <c r="C15" s="132">
        <v>1820.2702627115787</v>
      </c>
      <c r="D15" s="44">
        <v>4.8144692154406048</v>
      </c>
      <c r="E15" s="44">
        <v>1088.0700426895767</v>
      </c>
      <c r="F15" s="132">
        <v>4.7238723872387229</v>
      </c>
      <c r="G15" s="132">
        <v>732.20022002200187</v>
      </c>
    </row>
    <row r="16" spans="1:7">
      <c r="A16" t="s">
        <v>24</v>
      </c>
      <c r="B16" s="132">
        <v>6.6635948002209791</v>
      </c>
      <c r="C16" s="132">
        <v>1169.5881197527647</v>
      </c>
      <c r="D16" s="44">
        <v>1.9257876861762413</v>
      </c>
      <c r="E16" s="44">
        <v>435.22801707583051</v>
      </c>
      <c r="F16" s="132">
        <v>4.7378071140447382</v>
      </c>
      <c r="G16" s="132">
        <v>734.36010267693428</v>
      </c>
    </row>
    <row r="17" spans="1:7">
      <c r="A17" t="s">
        <v>25</v>
      </c>
      <c r="B17" s="132">
        <v>10.722793381190513</v>
      </c>
      <c r="C17" s="132">
        <v>2003.8602883808121</v>
      </c>
      <c r="D17" s="44">
        <v>4.8144692154406048</v>
      </c>
      <c r="E17" s="44">
        <v>1088.0700426895767</v>
      </c>
      <c r="F17" s="132">
        <v>5.9083241657499075</v>
      </c>
      <c r="G17" s="132">
        <v>915.79024569123555</v>
      </c>
    </row>
    <row r="18" spans="1:7">
      <c r="A18" t="s">
        <v>30</v>
      </c>
      <c r="B18" s="132">
        <v>8.5754477595912064</v>
      </c>
      <c r="C18" s="132">
        <v>1602.656254173663</v>
      </c>
      <c r="D18" s="44">
        <v>3.8515753723524826</v>
      </c>
      <c r="E18" s="44">
        <v>870.45603415166102</v>
      </c>
      <c r="F18" s="132">
        <v>4.7238723872387229</v>
      </c>
      <c r="G18" s="132">
        <v>732.20022002200187</v>
      </c>
    </row>
    <row r="19" spans="1:7">
      <c r="A19" t="s">
        <v>66</v>
      </c>
      <c r="B19" s="132">
        <v>18.099854635464517</v>
      </c>
      <c r="C19" s="132">
        <v>3420.7666342303096</v>
      </c>
      <c r="D19" s="44">
        <v>8.6660445877930883</v>
      </c>
      <c r="E19" s="44">
        <v>1958.5260768412379</v>
      </c>
      <c r="F19" s="132">
        <v>9.4338100476714306</v>
      </c>
      <c r="G19" s="132">
        <v>1462.2405573890717</v>
      </c>
    </row>
    <row r="20" spans="1:7">
      <c r="A20" t="s">
        <v>68</v>
      </c>
      <c r="B20" s="132">
        <v>62.307232532497665</v>
      </c>
      <c r="C20" s="132">
        <v>11651.552630818986</v>
      </c>
      <c r="D20" s="44">
        <v>28.083543496927437</v>
      </c>
      <c r="E20" s="44">
        <v>6346.8808303056003</v>
      </c>
      <c r="F20" s="132">
        <v>34.223689035570231</v>
      </c>
      <c r="G20" s="132">
        <v>5304.6718005133853</v>
      </c>
    </row>
    <row r="21" spans="1:7">
      <c r="A21" t="s">
        <v>69</v>
      </c>
      <c r="B21" s="132">
        <v>28.822648016655037</v>
      </c>
      <c r="C21" s="132">
        <v>5424.6269226111217</v>
      </c>
      <c r="D21" s="44">
        <v>13.480513803233693</v>
      </c>
      <c r="E21" s="44">
        <v>3046.5961195308141</v>
      </c>
      <c r="F21" s="132">
        <v>15.342134213421343</v>
      </c>
      <c r="G21" s="132">
        <v>2378.0308030803076</v>
      </c>
    </row>
    <row r="22" spans="1:7">
      <c r="A22" t="s">
        <v>70</v>
      </c>
      <c r="B22" s="132">
        <v>81.210358963678374</v>
      </c>
      <c r="C22" s="132">
        <v>15253.858690881152</v>
      </c>
      <c r="D22" s="44">
        <v>37.552859880436714</v>
      </c>
      <c r="E22" s="44">
        <v>8486.9463329786959</v>
      </c>
      <c r="F22" s="132">
        <v>43.657499083241653</v>
      </c>
      <c r="G22" s="132">
        <v>6766.9123579024563</v>
      </c>
    </row>
    <row r="23" spans="1:7">
      <c r="A23" t="s">
        <v>71</v>
      </c>
      <c r="B23" s="132">
        <v>29.993165068360206</v>
      </c>
      <c r="C23" s="132">
        <v>5606.0570656254222</v>
      </c>
      <c r="D23" s="44">
        <v>13.480513803233693</v>
      </c>
      <c r="E23" s="44">
        <v>3046.5961195308141</v>
      </c>
      <c r="F23" s="132">
        <v>16.512651265126511</v>
      </c>
      <c r="G23" s="132">
        <v>2559.4609460946085</v>
      </c>
    </row>
    <row r="24" spans="1:7">
      <c r="A24" t="s">
        <v>20</v>
      </c>
      <c r="B24" s="132">
        <v>20.468758192486895</v>
      </c>
      <c r="C24" s="132">
        <v>3787.9466855687774</v>
      </c>
      <c r="D24" s="44">
        <v>8.6660445877930883</v>
      </c>
      <c r="E24" s="44">
        <v>1958.5260768412379</v>
      </c>
      <c r="F24" s="132">
        <v>11.802713604693805</v>
      </c>
      <c r="G24" s="132">
        <v>1829.4206087275395</v>
      </c>
    </row>
    <row r="25" spans="1:7">
      <c r="A25" t="s">
        <v>21</v>
      </c>
      <c r="B25" s="132">
        <v>59.778706928103361</v>
      </c>
      <c r="C25" s="132">
        <v>11248.297996774461</v>
      </c>
      <c r="D25" s="44">
        <v>27.923921449555507</v>
      </c>
      <c r="E25" s="44">
        <v>6310.8062475995448</v>
      </c>
      <c r="F25" s="132">
        <v>31.854785478547857</v>
      </c>
      <c r="G25" s="132">
        <v>4937.4917491749175</v>
      </c>
    </row>
    <row r="26" spans="1:7">
      <c r="B26" s="44"/>
      <c r="C26" s="132"/>
      <c r="D26" s="44"/>
      <c r="E26" s="132"/>
      <c r="F26" s="44"/>
      <c r="G26" s="132"/>
    </row>
    <row r="27" spans="1:7">
      <c r="A27" s="17" t="s">
        <v>7</v>
      </c>
      <c r="B27" s="71">
        <f t="shared" ref="B27:G27" si="1">SUM(B29:B31)</f>
        <v>350</v>
      </c>
      <c r="C27" s="71">
        <f t="shared" si="1"/>
        <v>65610</v>
      </c>
      <c r="D27" s="71">
        <f t="shared" si="1"/>
        <v>160</v>
      </c>
      <c r="E27" s="71">
        <f t="shared" si="1"/>
        <v>36160</v>
      </c>
      <c r="F27" s="71">
        <f t="shared" si="1"/>
        <v>190</v>
      </c>
      <c r="G27" s="71">
        <f t="shared" si="1"/>
        <v>29450</v>
      </c>
    </row>
    <row r="28" spans="1:7">
      <c r="B28" s="44"/>
      <c r="C28" s="132"/>
      <c r="D28" s="44"/>
      <c r="E28" s="132"/>
      <c r="F28" s="44"/>
      <c r="G28" s="132"/>
    </row>
    <row r="29" spans="1:7">
      <c r="A29" t="s">
        <v>12</v>
      </c>
      <c r="B29" s="132">
        <v>8.2212792819679148</v>
      </c>
      <c r="C29" s="132">
        <v>1454.8827871531153</v>
      </c>
      <c r="D29" s="44">
        <v>4.6968869470234846</v>
      </c>
      <c r="E29" s="132">
        <v>908.60197523672855</v>
      </c>
      <c r="F29" s="44">
        <v>3.5243923349444302</v>
      </c>
      <c r="G29" s="132">
        <v>546.28081191638682</v>
      </c>
    </row>
    <row r="30" spans="1:7">
      <c r="A30" t="s">
        <v>93</v>
      </c>
      <c r="B30" s="132">
        <v>118.8999855781026</v>
      </c>
      <c r="C30" s="132">
        <v>22252.818248578391</v>
      </c>
      <c r="D30" s="44">
        <v>53.85035499726925</v>
      </c>
      <c r="E30" s="132">
        <v>12170.125508549221</v>
      </c>
      <c r="F30" s="44">
        <v>65.049630580833352</v>
      </c>
      <c r="G30" s="132">
        <v>10082.692740029168</v>
      </c>
    </row>
    <row r="31" spans="1:7" ht="13.5" thickBot="1">
      <c r="A31" s="1" t="s">
        <v>91</v>
      </c>
      <c r="B31" s="133">
        <v>222.87873513992949</v>
      </c>
      <c r="C31" s="133">
        <v>41902.298964268499</v>
      </c>
      <c r="D31" s="134">
        <v>101.45275805570726</v>
      </c>
      <c r="E31" s="133">
        <v>23081.272516214049</v>
      </c>
      <c r="F31" s="134">
        <v>121.42597708422223</v>
      </c>
      <c r="G31" s="133">
        <v>18821.026448054447</v>
      </c>
    </row>
  </sheetData>
  <mergeCells count="7">
    <mergeCell ref="A3:G3"/>
    <mergeCell ref="A5:G5"/>
    <mergeCell ref="A6:G6"/>
    <mergeCell ref="A8:A10"/>
    <mergeCell ref="B8:C8"/>
    <mergeCell ref="D8:E8"/>
    <mergeCell ref="F8:G8"/>
  </mergeCells>
  <hyperlinks>
    <hyperlink ref="A2" location="INDICE!A1" display="REGRESAR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2:J29"/>
  <sheetViews>
    <sheetView workbookViewId="0">
      <selection activeCell="A2" sqref="A2"/>
    </sheetView>
  </sheetViews>
  <sheetFormatPr baseColWidth="10" defaultRowHeight="12.75"/>
  <cols>
    <col min="2" max="2" width="13.42578125" customWidth="1"/>
    <col min="5" max="5" width="13.42578125" customWidth="1"/>
    <col min="8" max="8" width="13.42578125" bestFit="1" customWidth="1"/>
  </cols>
  <sheetData>
    <row r="2" spans="1:10">
      <c r="A2" s="125" t="s">
        <v>204</v>
      </c>
    </row>
    <row r="3" spans="1:10">
      <c r="A3" s="156" t="s">
        <v>165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>
      <c r="B4" s="42"/>
      <c r="C4" s="42"/>
      <c r="D4" s="42"/>
      <c r="E4" s="42"/>
      <c r="F4" s="42"/>
      <c r="G4" s="42"/>
      <c r="H4" s="42"/>
      <c r="I4" s="42"/>
    </row>
    <row r="5" spans="1:10">
      <c r="A5" s="156" t="s">
        <v>166</v>
      </c>
      <c r="B5" s="156"/>
      <c r="C5" s="156"/>
      <c r="D5" s="156"/>
      <c r="E5" s="156"/>
      <c r="F5" s="156"/>
      <c r="G5" s="156"/>
      <c r="H5" s="156"/>
      <c r="I5" s="156"/>
      <c r="J5" s="156"/>
    </row>
    <row r="6" spans="1:10">
      <c r="A6" s="156" t="s">
        <v>273</v>
      </c>
      <c r="B6" s="156"/>
      <c r="C6" s="156"/>
      <c r="D6" s="156"/>
      <c r="E6" s="156"/>
      <c r="F6" s="156"/>
      <c r="G6" s="156"/>
      <c r="H6" s="156"/>
      <c r="I6" s="156"/>
      <c r="J6" s="156"/>
    </row>
    <row r="7" spans="1:10" ht="13.5" thickBot="1">
      <c r="A7" s="1"/>
      <c r="B7" s="1"/>
      <c r="C7" s="1"/>
      <c r="D7" s="1"/>
      <c r="E7" s="1"/>
      <c r="F7" s="22"/>
      <c r="G7" s="1"/>
      <c r="H7" s="1"/>
      <c r="I7" s="22"/>
      <c r="J7" s="1"/>
    </row>
    <row r="8" spans="1:10">
      <c r="A8" s="196" t="s">
        <v>26</v>
      </c>
      <c r="B8" s="205" t="s">
        <v>7</v>
      </c>
      <c r="C8" s="206"/>
      <c r="D8" s="196"/>
      <c r="E8" s="157" t="s">
        <v>167</v>
      </c>
      <c r="F8" s="158"/>
      <c r="G8" s="158"/>
      <c r="H8" s="158"/>
      <c r="I8" s="226"/>
      <c r="J8" s="226"/>
    </row>
    <row r="9" spans="1:10">
      <c r="A9" s="196"/>
      <c r="B9" s="165"/>
      <c r="C9" s="225"/>
      <c r="D9" s="166"/>
      <c r="E9" s="227" t="s">
        <v>163</v>
      </c>
      <c r="F9" s="227"/>
      <c r="G9" s="227"/>
      <c r="H9" s="227" t="s">
        <v>164</v>
      </c>
      <c r="I9" s="227"/>
      <c r="J9" s="157"/>
    </row>
    <row r="10" spans="1:10">
      <c r="A10" s="196"/>
      <c r="B10" s="3" t="s">
        <v>168</v>
      </c>
      <c r="C10" s="228" t="s">
        <v>169</v>
      </c>
      <c r="D10" s="229"/>
      <c r="E10" s="3" t="s">
        <v>168</v>
      </c>
      <c r="F10" s="228" t="s">
        <v>169</v>
      </c>
      <c r="G10" s="229"/>
      <c r="H10" s="3" t="s">
        <v>168</v>
      </c>
      <c r="I10" s="224" t="s">
        <v>169</v>
      </c>
      <c r="J10" s="217"/>
    </row>
    <row r="11" spans="1:10">
      <c r="A11" s="196"/>
      <c r="B11" s="5" t="s">
        <v>170</v>
      </c>
      <c r="C11" s="169" t="s">
        <v>171</v>
      </c>
      <c r="D11" s="170"/>
      <c r="E11" s="5" t="s">
        <v>170</v>
      </c>
      <c r="F11" s="169" t="s">
        <v>171</v>
      </c>
      <c r="G11" s="170"/>
      <c r="H11" s="5" t="s">
        <v>170</v>
      </c>
      <c r="I11" s="169" t="s">
        <v>171</v>
      </c>
      <c r="J11" s="173"/>
    </row>
    <row r="12" spans="1:10">
      <c r="A12" s="166"/>
      <c r="B12" s="98" t="s">
        <v>44</v>
      </c>
      <c r="C12" s="99" t="s">
        <v>0</v>
      </c>
      <c r="D12" s="100" t="s">
        <v>61</v>
      </c>
      <c r="E12" s="98" t="s">
        <v>44</v>
      </c>
      <c r="F12" s="99" t="s">
        <v>0</v>
      </c>
      <c r="G12" s="100" t="s">
        <v>61</v>
      </c>
      <c r="H12" s="98" t="s">
        <v>44</v>
      </c>
      <c r="I12" s="99" t="s">
        <v>0</v>
      </c>
      <c r="J12" s="101" t="s">
        <v>61</v>
      </c>
    </row>
    <row r="13" spans="1:10">
      <c r="H13" s="21"/>
      <c r="I13" s="21"/>
    </row>
    <row r="14" spans="1:10">
      <c r="A14" s="17" t="s">
        <v>7</v>
      </c>
      <c r="B14" s="18">
        <f>SUM(B16:B27)</f>
        <v>65610</v>
      </c>
      <c r="C14" s="18">
        <f>SUM(C16:C27)</f>
        <v>12565.29907612352</v>
      </c>
      <c r="D14" s="102" t="s">
        <v>67</v>
      </c>
      <c r="E14" s="18">
        <f>SUM(E16:E27)</f>
        <v>36160</v>
      </c>
      <c r="F14" s="18">
        <f>SUM(F16:F27)</f>
        <v>5395.5532659186256</v>
      </c>
      <c r="G14" s="102" t="s">
        <v>67</v>
      </c>
      <c r="H14" s="18">
        <f>SUM(H16:H27)</f>
        <v>29449.999999999996</v>
      </c>
      <c r="I14" s="18">
        <f>SUM(I16:I27)</f>
        <v>7169.745810204895</v>
      </c>
      <c r="J14" s="102" t="s">
        <v>67</v>
      </c>
    </row>
    <row r="15" spans="1:10">
      <c r="B15" s="9"/>
      <c r="C15" s="9"/>
      <c r="D15" s="123"/>
      <c r="E15" s="9"/>
      <c r="F15" s="9"/>
      <c r="G15" s="122"/>
      <c r="H15" s="9"/>
      <c r="I15" s="9"/>
      <c r="J15" s="122"/>
    </row>
    <row r="16" spans="1:10">
      <c r="A16" t="s">
        <v>22</v>
      </c>
      <c r="B16" s="9">
        <f>+E16+H16</f>
        <v>2620.5184484709443</v>
      </c>
      <c r="C16" s="9">
        <f>+F16+I16</f>
        <v>494.12375315966415</v>
      </c>
      <c r="D16" s="102" t="s">
        <v>67</v>
      </c>
      <c r="E16" s="44">
        <v>1523.2980597654071</v>
      </c>
      <c r="F16" s="44">
        <v>227.23230725805033</v>
      </c>
      <c r="G16" s="102" t="s">
        <v>67</v>
      </c>
      <c r="H16" s="9">
        <v>1097.2203887055373</v>
      </c>
      <c r="I16" s="9">
        <v>266.89144590161379</v>
      </c>
      <c r="J16" s="102" t="s">
        <v>67</v>
      </c>
    </row>
    <row r="17" spans="1:10">
      <c r="A17" t="s">
        <v>23</v>
      </c>
      <c r="B17" s="9">
        <f t="shared" ref="B17:C27" si="0">+E17+H17</f>
        <v>1820.2702627115787</v>
      </c>
      <c r="C17" s="9">
        <f t="shared" si="0"/>
        <v>340.87396532787909</v>
      </c>
      <c r="D17" s="102" t="s">
        <v>67</v>
      </c>
      <c r="E17" s="44">
        <v>1088.0700426895767</v>
      </c>
      <c r="F17" s="44">
        <v>162.77120910613303</v>
      </c>
      <c r="G17" s="102" t="s">
        <v>67</v>
      </c>
      <c r="H17" s="9">
        <v>732.20022002200187</v>
      </c>
      <c r="I17" s="9">
        <v>178.10275622174606</v>
      </c>
      <c r="J17" s="102" t="s">
        <v>67</v>
      </c>
    </row>
    <row r="18" spans="1:10">
      <c r="A18" t="s">
        <v>24</v>
      </c>
      <c r="B18" s="9">
        <f t="shared" si="0"/>
        <v>1169.5881197527647</v>
      </c>
      <c r="C18" s="9">
        <f t="shared" si="0"/>
        <v>243.5516494431352</v>
      </c>
      <c r="D18" s="102" t="s">
        <v>67</v>
      </c>
      <c r="E18" s="44">
        <v>435.22801707583051</v>
      </c>
      <c r="F18" s="44">
        <v>64.923516359378041</v>
      </c>
      <c r="G18" s="102" t="s">
        <v>67</v>
      </c>
      <c r="H18" s="9">
        <v>734.36010267693428</v>
      </c>
      <c r="I18" s="9">
        <v>178.62813308375718</v>
      </c>
      <c r="J18" s="102" t="s">
        <v>67</v>
      </c>
    </row>
    <row r="19" spans="1:10">
      <c r="A19" t="s">
        <v>25</v>
      </c>
      <c r="B19" s="9">
        <f t="shared" si="0"/>
        <v>2003.8602883808121</v>
      </c>
      <c r="C19" s="9">
        <f t="shared" si="0"/>
        <v>386.66865196946765</v>
      </c>
      <c r="D19" s="102" t="s">
        <v>67</v>
      </c>
      <c r="E19" s="44">
        <v>1088.0700426895767</v>
      </c>
      <c r="F19" s="44">
        <v>162.66240482197111</v>
      </c>
      <c r="G19" s="102" t="s">
        <v>67</v>
      </c>
      <c r="H19" s="9">
        <v>915.79024569123555</v>
      </c>
      <c r="I19" s="9">
        <v>224.00624714749651</v>
      </c>
      <c r="J19" s="102" t="s">
        <v>67</v>
      </c>
    </row>
    <row r="20" spans="1:10">
      <c r="A20" t="s">
        <v>30</v>
      </c>
      <c r="B20" s="9">
        <f t="shared" si="0"/>
        <v>1602.656254173663</v>
      </c>
      <c r="C20" s="9">
        <f t="shared" si="0"/>
        <v>307.94978894050212</v>
      </c>
      <c r="D20" s="102" t="s">
        <v>67</v>
      </c>
      <c r="E20" s="44">
        <v>870.45603415166102</v>
      </c>
      <c r="F20" s="44">
        <v>129.84703271875608</v>
      </c>
      <c r="G20" s="102" t="s">
        <v>67</v>
      </c>
      <c r="H20" s="9">
        <v>732.20022002200187</v>
      </c>
      <c r="I20" s="9">
        <v>178.10275622174606</v>
      </c>
      <c r="J20" s="102" t="s">
        <v>67</v>
      </c>
    </row>
    <row r="21" spans="1:10">
      <c r="A21" t="s">
        <v>66</v>
      </c>
      <c r="B21" s="9">
        <f t="shared" si="0"/>
        <v>3420.7666342303096</v>
      </c>
      <c r="C21" s="9">
        <f t="shared" si="0"/>
        <v>647.83595919897448</v>
      </c>
      <c r="D21" s="102" t="s">
        <v>67</v>
      </c>
      <c r="E21" s="44">
        <v>1958.5260768412379</v>
      </c>
      <c r="F21" s="44">
        <v>292.15582361749335</v>
      </c>
      <c r="G21" s="102" t="s">
        <v>67</v>
      </c>
      <c r="H21" s="9">
        <v>1462.2405573890717</v>
      </c>
      <c r="I21" s="9">
        <v>355.68013558148107</v>
      </c>
      <c r="J21" s="102" t="s">
        <v>67</v>
      </c>
    </row>
    <row r="22" spans="1:10">
      <c r="A22" t="s">
        <v>68</v>
      </c>
      <c r="B22" s="9">
        <f t="shared" si="0"/>
        <v>11651.552630818986</v>
      </c>
      <c r="C22" s="9">
        <f t="shared" si="0"/>
        <v>2238.3445430276442</v>
      </c>
      <c r="D22" s="102" t="s">
        <v>67</v>
      </c>
      <c r="E22" s="44">
        <v>6346.8808303056003</v>
      </c>
      <c r="F22" s="44">
        <v>946.77227855482079</v>
      </c>
      <c r="G22" s="102" t="s">
        <v>67</v>
      </c>
      <c r="H22" s="9">
        <v>5304.6718005133853</v>
      </c>
      <c r="I22" s="9">
        <v>1291.5722644728237</v>
      </c>
      <c r="J22" s="102" t="s">
        <v>67</v>
      </c>
    </row>
    <row r="23" spans="1:10">
      <c r="A23" t="s">
        <v>69</v>
      </c>
      <c r="B23" s="9">
        <f t="shared" si="0"/>
        <v>5424.6269226111217</v>
      </c>
      <c r="C23" s="9">
        <f t="shared" si="0"/>
        <v>1034.5248386100952</v>
      </c>
      <c r="D23" s="102" t="s">
        <v>67</v>
      </c>
      <c r="E23" s="44">
        <v>3046.5961195308141</v>
      </c>
      <c r="F23" s="44">
        <v>454.83865946586508</v>
      </c>
      <c r="G23" s="102" t="s">
        <v>67</v>
      </c>
      <c r="H23" s="9">
        <v>2378.0308030803076</v>
      </c>
      <c r="I23" s="9">
        <v>579.68617914423021</v>
      </c>
      <c r="J23" s="102" t="s">
        <v>67</v>
      </c>
    </row>
    <row r="24" spans="1:10">
      <c r="A24" t="s">
        <v>70</v>
      </c>
      <c r="B24" s="9">
        <f t="shared" si="0"/>
        <v>15253.858690881152</v>
      </c>
      <c r="C24" s="9">
        <f t="shared" si="0"/>
        <v>2913.2608469795509</v>
      </c>
      <c r="D24" s="102" t="s">
        <v>67</v>
      </c>
      <c r="E24" s="44">
        <v>8486.9463329786959</v>
      </c>
      <c r="F24" s="44">
        <v>1266.0085690091378</v>
      </c>
      <c r="G24" s="102" t="s">
        <v>67</v>
      </c>
      <c r="H24" s="9">
        <v>6766.9123579024563</v>
      </c>
      <c r="I24" s="9">
        <v>1647.2522779704132</v>
      </c>
      <c r="J24" s="102" t="s">
        <v>67</v>
      </c>
    </row>
    <row r="25" spans="1:10">
      <c r="A25" t="s">
        <v>71</v>
      </c>
      <c r="B25" s="9">
        <f t="shared" si="0"/>
        <v>5606.0570656254222</v>
      </c>
      <c r="C25" s="9">
        <f t="shared" si="0"/>
        <v>1077.3662356606987</v>
      </c>
      <c r="D25" s="102" t="s">
        <v>67</v>
      </c>
      <c r="E25" s="44">
        <v>3046.5961195308141</v>
      </c>
      <c r="F25" s="44">
        <v>454.79465417760395</v>
      </c>
      <c r="G25" s="102" t="s">
        <v>67</v>
      </c>
      <c r="H25" s="9">
        <v>2559.4609460946085</v>
      </c>
      <c r="I25" s="9">
        <v>622.57158148309486</v>
      </c>
      <c r="J25" s="102" t="s">
        <v>67</v>
      </c>
    </row>
    <row r="26" spans="1:10">
      <c r="A26" t="s">
        <v>20</v>
      </c>
      <c r="B26" s="9">
        <f t="shared" si="0"/>
        <v>3787.9466855687774</v>
      </c>
      <c r="C26" s="9">
        <f t="shared" si="0"/>
        <v>737.15002574085338</v>
      </c>
      <c r="D26" s="102" t="s">
        <v>67</v>
      </c>
      <c r="E26" s="44">
        <v>1958.5260768412379</v>
      </c>
      <c r="F26" s="44">
        <v>292.15582361749335</v>
      </c>
      <c r="G26" s="102" t="s">
        <v>67</v>
      </c>
      <c r="H26" s="9">
        <v>1829.4206087275395</v>
      </c>
      <c r="I26" s="9">
        <v>444.99420212335997</v>
      </c>
      <c r="J26" s="102" t="s">
        <v>67</v>
      </c>
    </row>
    <row r="27" spans="1:10">
      <c r="A27" s="12" t="s">
        <v>21</v>
      </c>
      <c r="B27" s="9">
        <f t="shared" si="0"/>
        <v>11248.297996774461</v>
      </c>
      <c r="C27" s="9">
        <f t="shared" si="0"/>
        <v>2143.6488180650549</v>
      </c>
      <c r="D27" s="103" t="s">
        <v>67</v>
      </c>
      <c r="E27" s="44">
        <v>6310.8062475995448</v>
      </c>
      <c r="F27" s="44">
        <v>941.39098721192317</v>
      </c>
      <c r="G27" s="103" t="s">
        <v>67</v>
      </c>
      <c r="H27" s="9">
        <v>4937.4917491749175</v>
      </c>
      <c r="I27" s="9">
        <v>1202.2578308531317</v>
      </c>
      <c r="J27" s="103" t="s">
        <v>67</v>
      </c>
    </row>
    <row r="28" spans="1:10" ht="13.5" thickBot="1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>
      <c r="A29" s="105"/>
      <c r="B29" s="12"/>
      <c r="C29" s="12"/>
    </row>
  </sheetData>
  <mergeCells count="14">
    <mergeCell ref="I10:J10"/>
    <mergeCell ref="C11:D11"/>
    <mergeCell ref="F11:G11"/>
    <mergeCell ref="I11:J11"/>
    <mergeCell ref="A3:J3"/>
    <mergeCell ref="A5:J5"/>
    <mergeCell ref="A6:J6"/>
    <mergeCell ref="A8:A12"/>
    <mergeCell ref="B8:D9"/>
    <mergeCell ref="E8:J8"/>
    <mergeCell ref="E9:G9"/>
    <mergeCell ref="H9:J9"/>
    <mergeCell ref="C10:D10"/>
    <mergeCell ref="F10:G10"/>
  </mergeCells>
  <hyperlinks>
    <hyperlink ref="A2" location="INDICE!A1" display="REGRESAR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2:D23"/>
  <sheetViews>
    <sheetView workbookViewId="0">
      <selection activeCell="A2" sqref="A2"/>
    </sheetView>
  </sheetViews>
  <sheetFormatPr baseColWidth="10" defaultRowHeight="12.75"/>
  <cols>
    <col min="1" max="1" width="29.42578125" customWidth="1"/>
    <col min="2" max="3" width="18.7109375" customWidth="1"/>
    <col min="4" max="4" width="18.85546875" customWidth="1"/>
  </cols>
  <sheetData>
    <row r="2" spans="1:4">
      <c r="A2" s="125" t="s">
        <v>204</v>
      </c>
    </row>
    <row r="3" spans="1:4">
      <c r="A3" s="156" t="s">
        <v>172</v>
      </c>
      <c r="B3" s="156"/>
      <c r="C3" s="156"/>
      <c r="D3" s="156"/>
    </row>
    <row r="4" spans="1:4">
      <c r="A4" s="48"/>
      <c r="B4" s="66"/>
      <c r="C4" s="66"/>
      <c r="D4" s="66"/>
    </row>
    <row r="5" spans="1:4">
      <c r="A5" s="156" t="s">
        <v>173</v>
      </c>
      <c r="B5" s="156"/>
      <c r="C5" s="156"/>
      <c r="D5" s="156"/>
    </row>
    <row r="6" spans="1:4">
      <c r="A6" s="156" t="s">
        <v>275</v>
      </c>
      <c r="B6" s="156"/>
      <c r="C6" s="156"/>
      <c r="D6" s="156"/>
    </row>
    <row r="7" spans="1:4" ht="13.5" thickBot="1">
      <c r="A7" s="106"/>
      <c r="B7" s="106"/>
      <c r="C7" s="106"/>
      <c r="D7" s="106"/>
    </row>
    <row r="8" spans="1:4">
      <c r="A8" s="232" t="s">
        <v>174</v>
      </c>
      <c r="B8" s="192" t="s">
        <v>175</v>
      </c>
      <c r="C8" s="192" t="s">
        <v>153</v>
      </c>
      <c r="D8" s="233" t="s">
        <v>176</v>
      </c>
    </row>
    <row r="9" spans="1:4">
      <c r="A9" s="178"/>
      <c r="B9" s="198"/>
      <c r="C9" s="198"/>
      <c r="D9" s="234"/>
    </row>
    <row r="10" spans="1:4">
      <c r="A10" s="178"/>
      <c r="B10" s="198"/>
      <c r="C10" s="198"/>
      <c r="D10" s="234"/>
    </row>
    <row r="11" spans="1:4" ht="13.5" thickBot="1">
      <c r="A11" s="211"/>
      <c r="B11" s="195"/>
      <c r="C11" s="195"/>
      <c r="D11" s="235"/>
    </row>
    <row r="12" spans="1:4">
      <c r="A12" s="48"/>
      <c r="B12" s="48"/>
      <c r="C12" s="48"/>
      <c r="D12" s="48"/>
    </row>
    <row r="13" spans="1:4">
      <c r="A13" s="135" t="s">
        <v>177</v>
      </c>
      <c r="B13" s="136">
        <v>353937</v>
      </c>
      <c r="C13" s="136">
        <v>4783753</v>
      </c>
      <c r="D13" s="137">
        <f t="shared" ref="D13:D22" si="0">+C13/B13</f>
        <v>13.515831913589141</v>
      </c>
    </row>
    <row r="14" spans="1:4">
      <c r="A14" s="135" t="s">
        <v>178</v>
      </c>
      <c r="B14" s="136">
        <v>340486</v>
      </c>
      <c r="C14" s="136">
        <v>4537221</v>
      </c>
      <c r="D14" s="137">
        <f t="shared" si="0"/>
        <v>13.325719706537127</v>
      </c>
    </row>
    <row r="15" spans="1:4">
      <c r="A15" s="135" t="s">
        <v>179</v>
      </c>
      <c r="B15" s="136">
        <v>340486</v>
      </c>
      <c r="C15" s="136">
        <v>5045927</v>
      </c>
      <c r="D15" s="137">
        <f t="shared" si="0"/>
        <v>14.819778199397332</v>
      </c>
    </row>
    <row r="16" spans="1:4">
      <c r="A16" s="135" t="s">
        <v>180</v>
      </c>
      <c r="B16" s="136">
        <v>358270</v>
      </c>
      <c r="C16" s="136">
        <v>5133102</v>
      </c>
      <c r="D16" s="137">
        <f t="shared" si="0"/>
        <v>14.327468110642812</v>
      </c>
    </row>
    <row r="17" spans="1:4">
      <c r="A17" s="135" t="s">
        <v>181</v>
      </c>
      <c r="B17" s="136">
        <v>358270</v>
      </c>
      <c r="C17" s="136">
        <v>4633256</v>
      </c>
      <c r="D17" s="137">
        <f t="shared" si="0"/>
        <v>12.93230245345689</v>
      </c>
    </row>
    <row r="18" spans="1:4">
      <c r="A18" s="138" t="s">
        <v>182</v>
      </c>
      <c r="B18" s="139">
        <v>358270</v>
      </c>
      <c r="C18" s="139">
        <v>4617348</v>
      </c>
      <c r="D18" s="137">
        <f t="shared" si="0"/>
        <v>12.887900187009796</v>
      </c>
    </row>
    <row r="19" spans="1:4">
      <c r="A19" s="138" t="s">
        <v>183</v>
      </c>
      <c r="B19" s="139">
        <v>364683</v>
      </c>
      <c r="C19" s="107">
        <v>4700000</v>
      </c>
      <c r="D19" s="140">
        <f t="shared" si="0"/>
        <v>12.887905386321819</v>
      </c>
    </row>
    <row r="20" spans="1:4">
      <c r="A20" s="138" t="s">
        <v>184</v>
      </c>
      <c r="B20" s="139">
        <v>372442</v>
      </c>
      <c r="C20" s="139">
        <v>4800000</v>
      </c>
      <c r="D20" s="140">
        <f t="shared" si="0"/>
        <v>12.88791274883069</v>
      </c>
    </row>
    <row r="21" spans="1:4">
      <c r="A21" s="138" t="s">
        <v>230</v>
      </c>
      <c r="B21" s="141">
        <v>372442</v>
      </c>
      <c r="C21" s="141">
        <v>4100000</v>
      </c>
      <c r="D21" s="142">
        <f t="shared" si="0"/>
        <v>11.008425472959548</v>
      </c>
    </row>
    <row r="22" spans="1:4" ht="13.5" thickBot="1">
      <c r="A22" s="143" t="s">
        <v>274</v>
      </c>
      <c r="B22" s="144">
        <v>367142</v>
      </c>
      <c r="C22" s="144">
        <v>4080000</v>
      </c>
      <c r="D22" s="145">
        <f t="shared" si="0"/>
        <v>11.112866411361273</v>
      </c>
    </row>
    <row r="23" spans="1:4">
      <c r="A23" s="230" t="s">
        <v>185</v>
      </c>
      <c r="B23" s="231"/>
      <c r="C23" s="48"/>
      <c r="D23" s="48"/>
    </row>
  </sheetData>
  <mergeCells count="8">
    <mergeCell ref="A23:B23"/>
    <mergeCell ref="A3:D3"/>
    <mergeCell ref="A5:D5"/>
    <mergeCell ref="A6:D6"/>
    <mergeCell ref="A8:A11"/>
    <mergeCell ref="B8:B11"/>
    <mergeCell ref="C8:C11"/>
    <mergeCell ref="D8:D11"/>
  </mergeCells>
  <hyperlinks>
    <hyperlink ref="A2" location="INDICE!A1" display="REGRESAR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2:I26"/>
  <sheetViews>
    <sheetView workbookViewId="0">
      <selection activeCell="A2" sqref="A2"/>
    </sheetView>
  </sheetViews>
  <sheetFormatPr baseColWidth="10" defaultRowHeight="12.75"/>
  <cols>
    <col min="1" max="1" width="20.85546875" customWidth="1"/>
    <col min="2" max="2" width="11.5703125" customWidth="1"/>
    <col min="3" max="9" width="11.7109375" customWidth="1"/>
  </cols>
  <sheetData>
    <row r="2" spans="1:9">
      <c r="A2" s="125" t="s">
        <v>204</v>
      </c>
      <c r="F2" s="17"/>
      <c r="G2" s="17"/>
      <c r="H2" s="17"/>
      <c r="I2" s="17"/>
    </row>
    <row r="3" spans="1:9">
      <c r="A3" s="156" t="s">
        <v>186</v>
      </c>
      <c r="B3" s="156"/>
      <c r="C3" s="156"/>
      <c r="D3" s="156"/>
      <c r="E3" s="156"/>
      <c r="F3" s="156"/>
      <c r="G3" s="156"/>
      <c r="H3" s="156"/>
      <c r="I3" s="156"/>
    </row>
    <row r="4" spans="1:9">
      <c r="C4" s="42"/>
      <c r="D4" s="42"/>
      <c r="E4" s="42"/>
      <c r="F4" s="42"/>
      <c r="G4" s="42"/>
      <c r="H4" s="42"/>
      <c r="I4" s="42"/>
    </row>
    <row r="5" spans="1:9">
      <c r="A5" s="156" t="s">
        <v>187</v>
      </c>
      <c r="B5" s="156"/>
      <c r="C5" s="156"/>
      <c r="D5" s="156"/>
      <c r="E5" s="156"/>
      <c r="F5" s="156"/>
      <c r="G5" s="156"/>
      <c r="H5" s="156"/>
      <c r="I5" s="156"/>
    </row>
    <row r="6" spans="1:9">
      <c r="A6" s="156" t="s">
        <v>277</v>
      </c>
      <c r="B6" s="156"/>
      <c r="C6" s="156"/>
      <c r="D6" s="156"/>
      <c r="E6" s="156"/>
      <c r="F6" s="156"/>
      <c r="G6" s="156"/>
      <c r="H6" s="156"/>
      <c r="I6" s="156"/>
    </row>
    <row r="7" spans="1:9" ht="13.5" thickBot="1">
      <c r="A7" s="1"/>
    </row>
    <row r="8" spans="1:9">
      <c r="A8" s="206" t="s">
        <v>28</v>
      </c>
      <c r="B8" s="202" t="s">
        <v>190</v>
      </c>
      <c r="C8" s="203"/>
      <c r="D8" s="203"/>
      <c r="E8" s="204"/>
      <c r="F8" s="202" t="s">
        <v>194</v>
      </c>
      <c r="G8" s="203"/>
      <c r="H8" s="203"/>
      <c r="I8" s="203"/>
    </row>
    <row r="9" spans="1:9">
      <c r="A9" s="166"/>
      <c r="B9" s="109" t="s">
        <v>7</v>
      </c>
      <c r="C9" s="110" t="s">
        <v>191</v>
      </c>
      <c r="D9" s="110" t="s">
        <v>192</v>
      </c>
      <c r="E9" s="110" t="s">
        <v>193</v>
      </c>
      <c r="F9" s="113" t="s">
        <v>7</v>
      </c>
      <c r="G9" s="114" t="s">
        <v>191</v>
      </c>
      <c r="H9" s="114" t="s">
        <v>192</v>
      </c>
      <c r="I9" s="110" t="s">
        <v>193</v>
      </c>
    </row>
    <row r="10" spans="1:9">
      <c r="B10" s="44"/>
    </row>
    <row r="11" spans="1:9">
      <c r="A11" s="17" t="s">
        <v>7</v>
      </c>
      <c r="B11" s="146">
        <v>92848</v>
      </c>
      <c r="C11" s="146">
        <v>53058</v>
      </c>
      <c r="D11" s="146">
        <v>36776</v>
      </c>
      <c r="E11" s="146">
        <v>3014</v>
      </c>
      <c r="F11" s="146">
        <v>42271976</v>
      </c>
      <c r="G11" s="146">
        <v>22422292</v>
      </c>
      <c r="H11" s="146">
        <v>18763511</v>
      </c>
      <c r="I11" s="146">
        <v>1086173</v>
      </c>
    </row>
    <row r="12" spans="1:9">
      <c r="B12" s="132"/>
      <c r="C12" s="44"/>
      <c r="D12" s="44"/>
      <c r="E12" s="44"/>
      <c r="F12" s="44"/>
      <c r="G12" s="44"/>
      <c r="H12" s="44"/>
      <c r="I12" s="44"/>
    </row>
    <row r="13" spans="1:9">
      <c r="A13" t="s">
        <v>17</v>
      </c>
      <c r="B13" s="132">
        <v>7041</v>
      </c>
      <c r="C13" s="44">
        <v>3846</v>
      </c>
      <c r="D13" s="44">
        <v>2669</v>
      </c>
      <c r="E13" s="44">
        <v>526</v>
      </c>
      <c r="F13" s="44">
        <v>3189091</v>
      </c>
      <c r="G13" s="44">
        <v>1696764</v>
      </c>
      <c r="H13" s="44">
        <v>1361804</v>
      </c>
      <c r="I13" s="44">
        <v>130523</v>
      </c>
    </row>
    <row r="14" spans="1:9">
      <c r="A14" t="s">
        <v>18</v>
      </c>
      <c r="B14" s="132">
        <v>8128</v>
      </c>
      <c r="C14" s="44">
        <v>5260</v>
      </c>
      <c r="D14" s="44">
        <v>2409</v>
      </c>
      <c r="E14" s="44">
        <v>459</v>
      </c>
      <c r="F14" s="44">
        <v>3531490</v>
      </c>
      <c r="G14" s="44">
        <v>2257465</v>
      </c>
      <c r="H14" s="44">
        <v>1088742</v>
      </c>
      <c r="I14" s="44">
        <v>185283</v>
      </c>
    </row>
    <row r="15" spans="1:9">
      <c r="A15" t="s">
        <v>12</v>
      </c>
      <c r="B15" s="132">
        <v>7440</v>
      </c>
      <c r="C15" s="44">
        <v>5101</v>
      </c>
      <c r="D15" s="44">
        <v>1962</v>
      </c>
      <c r="E15" s="44">
        <v>377</v>
      </c>
      <c r="F15" s="44">
        <v>3134744</v>
      </c>
      <c r="G15" s="44">
        <v>2003626</v>
      </c>
      <c r="H15" s="44">
        <v>1001497</v>
      </c>
      <c r="I15" s="44">
        <v>129621</v>
      </c>
    </row>
    <row r="16" spans="1:9">
      <c r="A16" t="s">
        <v>11</v>
      </c>
      <c r="B16" s="132">
        <v>42731</v>
      </c>
      <c r="C16" s="44">
        <v>25231</v>
      </c>
      <c r="D16" s="44">
        <v>16353</v>
      </c>
      <c r="E16" s="44">
        <v>1147</v>
      </c>
      <c r="F16" s="44">
        <v>19291636</v>
      </c>
      <c r="G16" s="44">
        <v>10498871</v>
      </c>
      <c r="H16" s="44">
        <v>8373980</v>
      </c>
      <c r="I16" s="44">
        <v>418785</v>
      </c>
    </row>
    <row r="17" spans="1:9">
      <c r="A17" t="s">
        <v>16</v>
      </c>
      <c r="B17" s="132">
        <v>1225</v>
      </c>
      <c r="C17" s="44">
        <v>611</v>
      </c>
      <c r="D17" s="44">
        <v>590</v>
      </c>
      <c r="E17" s="44">
        <v>24</v>
      </c>
      <c r="F17" s="44">
        <v>481119</v>
      </c>
      <c r="G17" s="44">
        <v>163020</v>
      </c>
      <c r="H17" s="44">
        <v>310616</v>
      </c>
      <c r="I17" s="44">
        <v>7483</v>
      </c>
    </row>
    <row r="18" spans="1:9">
      <c r="A18" t="s">
        <v>10</v>
      </c>
      <c r="B18" s="132">
        <v>8524</v>
      </c>
      <c r="C18" s="44">
        <v>5012</v>
      </c>
      <c r="D18" s="44">
        <v>3327</v>
      </c>
      <c r="E18" s="44">
        <v>185</v>
      </c>
      <c r="F18" s="44">
        <v>3764590</v>
      </c>
      <c r="G18" s="44">
        <v>1910493</v>
      </c>
      <c r="H18" s="44">
        <v>1760535</v>
      </c>
      <c r="I18" s="44">
        <v>93562</v>
      </c>
    </row>
    <row r="19" spans="1:9">
      <c r="A19" t="s">
        <v>13</v>
      </c>
      <c r="B19" s="132">
        <v>22</v>
      </c>
      <c r="C19" s="44">
        <v>22</v>
      </c>
      <c r="D19" s="147" t="s">
        <v>67</v>
      </c>
      <c r="E19" s="147" t="s">
        <v>67</v>
      </c>
      <c r="F19" s="44">
        <v>5000</v>
      </c>
      <c r="G19" s="44">
        <v>5000</v>
      </c>
      <c r="H19" s="147" t="s">
        <v>67</v>
      </c>
      <c r="I19" s="147" t="s">
        <v>67</v>
      </c>
    </row>
    <row r="20" spans="1:9">
      <c r="A20" t="s">
        <v>93</v>
      </c>
      <c r="B20" s="132">
        <v>9049</v>
      </c>
      <c r="C20" s="44">
        <v>4253</v>
      </c>
      <c r="D20" s="44">
        <v>4615</v>
      </c>
      <c r="E20" s="44">
        <v>181</v>
      </c>
      <c r="F20" s="44">
        <v>4518579</v>
      </c>
      <c r="G20" s="44">
        <v>2123732</v>
      </c>
      <c r="H20" s="44">
        <v>2327068</v>
      </c>
      <c r="I20" s="44">
        <v>67779</v>
      </c>
    </row>
    <row r="21" spans="1:9">
      <c r="A21" t="s">
        <v>91</v>
      </c>
      <c r="B21" s="132">
        <v>4132</v>
      </c>
      <c r="C21" s="44">
        <v>1774</v>
      </c>
      <c r="D21" s="44">
        <v>2298</v>
      </c>
      <c r="E21" s="44">
        <v>60</v>
      </c>
      <c r="F21" s="44">
        <v>2040977</v>
      </c>
      <c r="G21" s="44">
        <v>784496</v>
      </c>
      <c r="H21" s="44">
        <v>1230934</v>
      </c>
      <c r="I21" s="44">
        <v>25547</v>
      </c>
    </row>
    <row r="22" spans="1:9">
      <c r="A22" t="s">
        <v>92</v>
      </c>
      <c r="B22" s="132">
        <v>3123</v>
      </c>
      <c r="C22" s="111">
        <v>990</v>
      </c>
      <c r="D22" s="147">
        <v>2092</v>
      </c>
      <c r="E22" s="147">
        <v>41</v>
      </c>
      <c r="F22" s="44">
        <v>1705230</v>
      </c>
      <c r="G22" s="147">
        <v>580778</v>
      </c>
      <c r="H22" s="147">
        <v>1108400</v>
      </c>
      <c r="I22" s="147">
        <v>16052</v>
      </c>
    </row>
    <row r="23" spans="1:9">
      <c r="A23" s="12" t="s">
        <v>188</v>
      </c>
      <c r="B23" s="132">
        <v>1369</v>
      </c>
      <c r="C23" s="104">
        <v>958</v>
      </c>
      <c r="D23" s="111">
        <v>397</v>
      </c>
      <c r="E23" s="111">
        <v>14</v>
      </c>
      <c r="F23" s="44">
        <v>576880</v>
      </c>
      <c r="G23" s="104">
        <v>398047</v>
      </c>
      <c r="H23" s="111">
        <v>167295</v>
      </c>
      <c r="I23" s="111">
        <v>11538</v>
      </c>
    </row>
    <row r="24" spans="1:9">
      <c r="A24" s="25" t="s">
        <v>94</v>
      </c>
      <c r="B24" s="132">
        <v>64</v>
      </c>
      <c r="C24" s="111" t="s">
        <v>67</v>
      </c>
      <c r="D24" s="111">
        <v>64</v>
      </c>
      <c r="E24" s="111" t="s">
        <v>67</v>
      </c>
      <c r="F24" s="44">
        <v>32640</v>
      </c>
      <c r="G24" s="111" t="s">
        <v>67</v>
      </c>
      <c r="H24" s="111">
        <v>32640</v>
      </c>
      <c r="I24" s="111" t="s">
        <v>67</v>
      </c>
    </row>
    <row r="25" spans="1:9" ht="13.5" thickBot="1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08" t="s">
        <v>189</v>
      </c>
      <c r="B26" s="25"/>
    </row>
  </sheetData>
  <mergeCells count="6">
    <mergeCell ref="A8:A9"/>
    <mergeCell ref="B8:E8"/>
    <mergeCell ref="F8:I8"/>
    <mergeCell ref="A3:I3"/>
    <mergeCell ref="A5:I5"/>
    <mergeCell ref="A6:I6"/>
  </mergeCells>
  <hyperlinks>
    <hyperlink ref="A2" location="INDICE!A1" display="REGRESAR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2:E33"/>
  <sheetViews>
    <sheetView workbookViewId="0">
      <selection activeCell="A2" sqref="A2"/>
    </sheetView>
  </sheetViews>
  <sheetFormatPr baseColWidth="10" defaultRowHeight="12.75"/>
  <cols>
    <col min="1" max="1" width="24.140625" customWidth="1"/>
    <col min="2" max="5" width="17.7109375" customWidth="1"/>
  </cols>
  <sheetData>
    <row r="2" spans="1:5">
      <c r="A2" s="125" t="s">
        <v>204</v>
      </c>
    </row>
    <row r="3" spans="1:5">
      <c r="A3" s="156" t="s">
        <v>195</v>
      </c>
      <c r="B3" s="178"/>
      <c r="C3" s="178"/>
      <c r="D3" s="178"/>
      <c r="E3" s="178"/>
    </row>
    <row r="4" spans="1:5">
      <c r="A4" s="42"/>
      <c r="B4" s="42"/>
      <c r="C4" s="42"/>
      <c r="D4" s="42"/>
      <c r="E4" s="42"/>
    </row>
    <row r="5" spans="1:5">
      <c r="A5" s="156" t="s">
        <v>196</v>
      </c>
      <c r="B5" s="156"/>
      <c r="C5" s="156"/>
      <c r="D5" s="156"/>
      <c r="E5" s="156"/>
    </row>
    <row r="6" spans="1:5">
      <c r="A6" s="156" t="s">
        <v>276</v>
      </c>
      <c r="B6" s="156"/>
      <c r="C6" s="156"/>
      <c r="D6" s="156"/>
      <c r="E6" s="156"/>
    </row>
    <row r="7" spans="1:5">
      <c r="B7" s="96"/>
      <c r="C7" s="97" t="s">
        <v>145</v>
      </c>
      <c r="D7" s="96"/>
      <c r="E7" s="96"/>
    </row>
    <row r="8" spans="1:5" ht="13.5" thickBot="1">
      <c r="A8" s="1"/>
      <c r="B8" s="1"/>
      <c r="C8" s="1"/>
      <c r="D8" s="1"/>
      <c r="E8" s="1"/>
    </row>
    <row r="9" spans="1:5">
      <c r="A9" s="196" t="s">
        <v>197</v>
      </c>
      <c r="B9" s="169" t="s">
        <v>198</v>
      </c>
      <c r="C9" s="170"/>
      <c r="D9" s="169" t="s">
        <v>199</v>
      </c>
      <c r="E9" s="173"/>
    </row>
    <row r="10" spans="1:5">
      <c r="A10" s="166"/>
      <c r="B10" s="101" t="s">
        <v>200</v>
      </c>
      <c r="C10" s="101" t="s">
        <v>201</v>
      </c>
      <c r="D10" s="101" t="s">
        <v>202</v>
      </c>
      <c r="E10" s="101" t="s">
        <v>203</v>
      </c>
    </row>
    <row r="12" spans="1:5">
      <c r="A12" s="115">
        <v>2005</v>
      </c>
      <c r="B12" s="104">
        <v>262461</v>
      </c>
      <c r="C12" s="111">
        <f>17309792/100</f>
        <v>173097.92</v>
      </c>
      <c r="D12" s="104">
        <v>519</v>
      </c>
      <c r="E12" s="104">
        <v>435040</v>
      </c>
    </row>
    <row r="13" spans="1:5">
      <c r="A13" s="115"/>
      <c r="B13" s="104"/>
      <c r="C13" s="111"/>
      <c r="D13" s="104"/>
      <c r="E13" s="104"/>
    </row>
    <row r="14" spans="1:5">
      <c r="A14" s="115">
        <v>2006</v>
      </c>
      <c r="B14" s="104">
        <f>14902834/46</f>
        <v>323974.65217391303</v>
      </c>
      <c r="C14" s="111">
        <f>11059653/46</f>
        <v>240427.23913043478</v>
      </c>
      <c r="D14" s="104">
        <f>202130/46</f>
        <v>4394.130434782609</v>
      </c>
      <c r="E14" s="104">
        <f>25760357/46</f>
        <v>560007.76086956519</v>
      </c>
    </row>
    <row r="15" spans="1:5">
      <c r="A15" s="115"/>
      <c r="B15" s="104"/>
      <c r="C15" s="111"/>
      <c r="D15" s="104"/>
      <c r="E15" s="104"/>
    </row>
    <row r="16" spans="1:5">
      <c r="A16" s="115">
        <v>2007</v>
      </c>
      <c r="B16" s="116">
        <f>15624951/46</f>
        <v>339672.84782608697</v>
      </c>
      <c r="C16" s="132">
        <v>293378</v>
      </c>
      <c r="D16" s="44">
        <f>627847/46</f>
        <v>13648.847826086956</v>
      </c>
      <c r="E16" s="116">
        <f>28492474/46</f>
        <v>619401.60869565222</v>
      </c>
    </row>
    <row r="18" spans="1:5">
      <c r="A18" s="115">
        <v>2008</v>
      </c>
      <c r="B18" s="132">
        <v>402434</v>
      </c>
      <c r="C18" s="132">
        <v>334487.78000000003</v>
      </c>
      <c r="D18" s="132">
        <v>16242</v>
      </c>
      <c r="E18" s="132">
        <v>720680</v>
      </c>
    </row>
    <row r="19" spans="1:5">
      <c r="B19" s="44"/>
      <c r="D19" s="44"/>
    </row>
    <row r="20" spans="1:5">
      <c r="A20" s="115">
        <v>2009</v>
      </c>
      <c r="B20" s="117">
        <v>396023.92</v>
      </c>
      <c r="C20" s="117">
        <v>325974.38</v>
      </c>
      <c r="D20" s="117">
        <v>4947.1444536194431</v>
      </c>
      <c r="E20" s="117">
        <v>717051.15554638056</v>
      </c>
    </row>
    <row r="22" spans="1:5">
      <c r="A22" s="115">
        <v>2010</v>
      </c>
      <c r="B22" s="44">
        <v>380552</v>
      </c>
      <c r="C22" s="44">
        <v>323583</v>
      </c>
      <c r="D22" s="44">
        <v>23096</v>
      </c>
      <c r="E22" s="44">
        <v>681039</v>
      </c>
    </row>
    <row r="24" spans="1:5">
      <c r="A24" s="115">
        <v>2011</v>
      </c>
      <c r="B24" s="44">
        <f>22431166/46</f>
        <v>487634.04347826086</v>
      </c>
      <c r="C24" s="44">
        <f>13253158/46</f>
        <v>288112.13043478259</v>
      </c>
      <c r="D24" s="44">
        <f>803695/46</f>
        <v>17471.630434782608</v>
      </c>
      <c r="E24" s="44">
        <f>34880629/46</f>
        <v>758274.54347826086</v>
      </c>
    </row>
    <row r="26" spans="1:5">
      <c r="A26" s="115">
        <v>2012</v>
      </c>
      <c r="B26" s="44">
        <f>42825504/100</f>
        <v>428255.04</v>
      </c>
      <c r="C26" s="44">
        <f>30785852/100</f>
        <v>307858.52</v>
      </c>
      <c r="D26" s="148">
        <v>11287.42</v>
      </c>
      <c r="E26" s="44">
        <v>724826</v>
      </c>
    </row>
    <row r="28" spans="1:5">
      <c r="A28" s="115">
        <v>2013</v>
      </c>
      <c r="B28" s="44">
        <v>522081.67773798876</v>
      </c>
      <c r="C28" s="132">
        <v>395834.99387530587</v>
      </c>
      <c r="D28" s="132">
        <v>23778.292378496219</v>
      </c>
      <c r="E28" s="44">
        <v>894138.3792347986</v>
      </c>
    </row>
    <row r="30" spans="1:5">
      <c r="A30" s="115">
        <v>2014</v>
      </c>
      <c r="B30" s="44">
        <v>559506.23360512126</v>
      </c>
      <c r="C30" s="132">
        <v>424209.7663948788</v>
      </c>
      <c r="D30" s="132">
        <v>25482.799679728578</v>
      </c>
      <c r="E30" s="44">
        <v>958233.20032027166</v>
      </c>
    </row>
    <row r="31" spans="1:5" ht="13.5" thickBot="1">
      <c r="A31" s="118"/>
      <c r="B31" s="119"/>
      <c r="C31" s="120"/>
      <c r="D31" s="119"/>
      <c r="E31" s="119"/>
    </row>
    <row r="32" spans="1:5">
      <c r="A32" s="20" t="s">
        <v>189</v>
      </c>
      <c r="C32" s="117"/>
      <c r="D32" s="117"/>
    </row>
    <row r="33" spans="3:5">
      <c r="C33" s="9"/>
      <c r="D33" s="9"/>
      <c r="E33" s="21"/>
    </row>
  </sheetData>
  <mergeCells count="6">
    <mergeCell ref="A3:E3"/>
    <mergeCell ref="A5:E5"/>
    <mergeCell ref="A6:E6"/>
    <mergeCell ref="A9:A10"/>
    <mergeCell ref="B9:C9"/>
    <mergeCell ref="D9:E9"/>
  </mergeCells>
  <hyperlinks>
    <hyperlink ref="A2" location="INDICE!A1" display="REGRESAR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27"/>
  <sheetViews>
    <sheetView workbookViewId="0">
      <selection activeCell="A5" sqref="A5"/>
    </sheetView>
  </sheetViews>
  <sheetFormatPr baseColWidth="10" defaultRowHeight="12.75"/>
  <cols>
    <col min="1" max="1" width="19.7109375" customWidth="1"/>
    <col min="2" max="9" width="11.7109375" customWidth="1"/>
  </cols>
  <sheetData>
    <row r="2" spans="1:9">
      <c r="A2" s="20"/>
    </row>
    <row r="5" spans="1:9">
      <c r="A5" s="125" t="s">
        <v>204</v>
      </c>
    </row>
    <row r="6" spans="1:9">
      <c r="A6" s="156" t="s">
        <v>36</v>
      </c>
      <c r="B6" s="156"/>
      <c r="C6" s="156"/>
      <c r="D6" s="156"/>
      <c r="E6" s="156"/>
      <c r="F6" s="156"/>
      <c r="G6" s="156"/>
      <c r="H6" s="156"/>
      <c r="I6" s="156"/>
    </row>
    <row r="8" spans="1:9">
      <c r="A8" s="156" t="s">
        <v>37</v>
      </c>
      <c r="B8" s="156"/>
      <c r="C8" s="156"/>
      <c r="D8" s="156"/>
      <c r="E8" s="156"/>
      <c r="F8" s="156"/>
      <c r="G8" s="156"/>
      <c r="H8" s="156"/>
      <c r="I8" s="156"/>
    </row>
    <row r="9" spans="1:9">
      <c r="A9" s="156" t="s">
        <v>255</v>
      </c>
      <c r="B9" s="156"/>
      <c r="C9" s="156"/>
      <c r="D9" s="156"/>
      <c r="E9" s="156"/>
      <c r="F9" s="156"/>
      <c r="G9" s="156"/>
      <c r="H9" s="156"/>
      <c r="I9" s="156"/>
    </row>
    <row r="10" spans="1:9" ht="13.5" thickBot="1">
      <c r="A10" s="162"/>
      <c r="B10" s="162"/>
      <c r="C10" s="1"/>
      <c r="D10" s="30"/>
      <c r="E10" s="30"/>
      <c r="F10" s="30"/>
      <c r="G10" s="30"/>
      <c r="H10" s="30"/>
      <c r="I10" s="31"/>
    </row>
    <row r="11" spans="1:9">
      <c r="A11" s="164" t="s">
        <v>26</v>
      </c>
      <c r="B11" s="169" t="s">
        <v>7</v>
      </c>
      <c r="C11" s="170"/>
      <c r="D11" s="157" t="s">
        <v>38</v>
      </c>
      <c r="E11" s="158"/>
      <c r="F11" s="159"/>
      <c r="G11" s="157" t="s">
        <v>39</v>
      </c>
      <c r="H11" s="158"/>
      <c r="I11" s="158"/>
    </row>
    <row r="12" spans="1:9">
      <c r="A12" s="167"/>
      <c r="B12" s="3" t="s">
        <v>40</v>
      </c>
      <c r="C12" s="4" t="s">
        <v>0</v>
      </c>
      <c r="D12" s="3" t="s">
        <v>40</v>
      </c>
      <c r="E12" s="4" t="s">
        <v>0</v>
      </c>
      <c r="F12" s="4" t="s">
        <v>5</v>
      </c>
      <c r="G12" s="3" t="s">
        <v>40</v>
      </c>
      <c r="H12" s="3" t="s">
        <v>41</v>
      </c>
      <c r="I12" s="32" t="s">
        <v>5</v>
      </c>
    </row>
    <row r="13" spans="1:9">
      <c r="A13" s="167"/>
      <c r="B13" s="5" t="s">
        <v>1</v>
      </c>
      <c r="C13" s="4" t="s">
        <v>42</v>
      </c>
      <c r="D13" s="5" t="s">
        <v>1</v>
      </c>
      <c r="E13" s="4" t="s">
        <v>42</v>
      </c>
      <c r="F13" s="4" t="s">
        <v>43</v>
      </c>
      <c r="G13" s="5" t="s">
        <v>1</v>
      </c>
      <c r="H13" s="5" t="s">
        <v>42</v>
      </c>
      <c r="I13" s="32" t="s">
        <v>43</v>
      </c>
    </row>
    <row r="14" spans="1:9" ht="13.5" thickBot="1">
      <c r="A14" s="168"/>
      <c r="B14" s="6"/>
      <c r="C14" s="7" t="s">
        <v>44</v>
      </c>
      <c r="D14" s="6"/>
      <c r="E14" s="7" t="s">
        <v>44</v>
      </c>
      <c r="F14" s="7" t="s">
        <v>45</v>
      </c>
      <c r="G14" s="6"/>
      <c r="H14" s="6" t="s">
        <v>44</v>
      </c>
      <c r="I14" s="33" t="s">
        <v>45</v>
      </c>
    </row>
    <row r="15" spans="1:9">
      <c r="D15" s="34"/>
      <c r="E15" s="21"/>
      <c r="F15" s="21"/>
      <c r="G15" s="34"/>
      <c r="H15" s="21"/>
    </row>
    <row r="16" spans="1:9">
      <c r="A16" s="17" t="s">
        <v>7</v>
      </c>
      <c r="B16" s="18">
        <v>27367345.391906399</v>
      </c>
      <c r="C16" s="18">
        <v>61006608.160000011</v>
      </c>
      <c r="D16" s="18">
        <v>16270187.048789119</v>
      </c>
      <c r="E16" s="18">
        <v>36222786.600000001</v>
      </c>
      <c r="F16" s="35">
        <v>2.2263288367645186</v>
      </c>
      <c r="G16" s="18">
        <v>11097158.343117284</v>
      </c>
      <c r="H16" s="18">
        <v>24783821.560000002</v>
      </c>
      <c r="I16" s="35">
        <v>2.233377881401899</v>
      </c>
    </row>
    <row r="17" spans="1:9">
      <c r="B17" s="9"/>
      <c r="C17" s="9"/>
      <c r="D17" s="9"/>
      <c r="E17" s="9"/>
      <c r="F17" s="8"/>
      <c r="G17" s="9"/>
      <c r="H17" s="9"/>
      <c r="I17" s="24"/>
    </row>
    <row r="18" spans="1:9">
      <c r="A18" t="s">
        <v>20</v>
      </c>
      <c r="B18" s="9">
        <v>2791538.3318894068</v>
      </c>
      <c r="C18" s="9">
        <v>5986011</v>
      </c>
      <c r="D18" s="9">
        <v>1084070.4818894067</v>
      </c>
      <c r="E18" s="9">
        <v>2571075.1</v>
      </c>
      <c r="F18" s="24">
        <v>2.371686290654202</v>
      </c>
      <c r="G18" s="34">
        <v>1707467.85</v>
      </c>
      <c r="H18" s="9">
        <v>3414935.9</v>
      </c>
      <c r="I18" s="24">
        <v>2</v>
      </c>
    </row>
    <row r="19" spans="1:9">
      <c r="A19" t="s">
        <v>21</v>
      </c>
      <c r="B19" s="9">
        <v>4632419.7415458988</v>
      </c>
      <c r="C19" s="9">
        <v>10637381.75</v>
      </c>
      <c r="D19" s="9">
        <v>2562679.0088604311</v>
      </c>
      <c r="E19" s="9">
        <v>5870483.3000000007</v>
      </c>
      <c r="F19" s="24">
        <v>2.2907602862874659</v>
      </c>
      <c r="G19" s="34">
        <v>2069740.7326854682</v>
      </c>
      <c r="H19" s="9">
        <v>4766898.45</v>
      </c>
      <c r="I19" s="24">
        <v>2.3031379364192137</v>
      </c>
    </row>
    <row r="20" spans="1:9">
      <c r="A20" t="s">
        <v>22</v>
      </c>
      <c r="B20" s="9">
        <v>4871913.873721255</v>
      </c>
      <c r="C20" s="9">
        <v>11049673.950000001</v>
      </c>
      <c r="D20" s="9">
        <v>2786637.9777076906</v>
      </c>
      <c r="E20" s="9">
        <v>6654543.5000000009</v>
      </c>
      <c r="F20" s="24">
        <v>2.388018663792876</v>
      </c>
      <c r="G20" s="34">
        <v>2085275.8960135647</v>
      </c>
      <c r="H20" s="9">
        <v>4395130.45</v>
      </c>
      <c r="I20" s="24">
        <v>2.1076972636581086</v>
      </c>
    </row>
    <row r="21" spans="1:9">
      <c r="A21" t="s">
        <v>23</v>
      </c>
      <c r="B21" s="9">
        <v>4443996.5873590801</v>
      </c>
      <c r="C21" s="9">
        <v>10028782.700000001</v>
      </c>
      <c r="D21" s="9">
        <v>2998235.1851573242</v>
      </c>
      <c r="E21" s="9">
        <v>6487588.8000000007</v>
      </c>
      <c r="F21" s="24">
        <v>2.1638025035916528</v>
      </c>
      <c r="G21" s="34">
        <v>1445761.4022017564</v>
      </c>
      <c r="H21" s="9">
        <v>3541193.9</v>
      </c>
      <c r="I21" s="24">
        <v>2.4493624567699075</v>
      </c>
    </row>
    <row r="22" spans="1:9">
      <c r="A22" t="s">
        <v>24</v>
      </c>
      <c r="B22" s="9">
        <v>4920652.3689556103</v>
      </c>
      <c r="C22" s="9">
        <v>10962913.6</v>
      </c>
      <c r="D22" s="9">
        <v>3489998.8808167516</v>
      </c>
      <c r="E22" s="9">
        <v>7497024.7000000002</v>
      </c>
      <c r="F22" s="24">
        <v>2.1481453020539361</v>
      </c>
      <c r="G22" s="34">
        <v>1430653.4881388589</v>
      </c>
      <c r="H22" s="9">
        <v>3465888.9</v>
      </c>
      <c r="I22" s="24">
        <v>2.4225913743157919</v>
      </c>
    </row>
    <row r="23" spans="1:9">
      <c r="A23" t="s">
        <v>25</v>
      </c>
      <c r="B23" s="9">
        <v>4216613.2660279106</v>
      </c>
      <c r="C23" s="9">
        <v>9099843.6799999997</v>
      </c>
      <c r="D23" s="9">
        <v>2460786.2350782356</v>
      </c>
      <c r="E23" s="9">
        <v>5171201.2</v>
      </c>
      <c r="F23" s="24">
        <v>2.1014426715677694</v>
      </c>
      <c r="G23" s="34">
        <v>1755827.0309496748</v>
      </c>
      <c r="H23" s="9">
        <v>3928642.48</v>
      </c>
      <c r="I23" s="24">
        <v>2.2374882210778551</v>
      </c>
    </row>
    <row r="24" spans="1:9">
      <c r="A24" t="s">
        <v>30</v>
      </c>
      <c r="B24" s="9">
        <v>1487556.6769138807</v>
      </c>
      <c r="C24" s="9">
        <v>3236400.2800000003</v>
      </c>
      <c r="D24" s="9">
        <v>887778.28828828828</v>
      </c>
      <c r="E24" s="9">
        <v>1970867.8</v>
      </c>
      <c r="F24" s="24">
        <v>2.2200000000000002</v>
      </c>
      <c r="G24" s="34">
        <v>599778.38862559258</v>
      </c>
      <c r="H24" s="9">
        <v>1265532.48</v>
      </c>
      <c r="I24" s="24">
        <v>2.11</v>
      </c>
    </row>
    <row r="25" spans="1:9" ht="13.5" thickBot="1">
      <c r="A25" s="1"/>
      <c r="B25" s="10">
        <v>2654.5454933606597</v>
      </c>
      <c r="C25" s="10">
        <v>5601.2</v>
      </c>
      <c r="D25" s="36">
        <v>0.99099099099099097</v>
      </c>
      <c r="E25" s="37">
        <v>2.2000000000000002</v>
      </c>
      <c r="F25" s="38">
        <v>2.2200000000000002</v>
      </c>
      <c r="G25" s="10">
        <v>2653.5545023696686</v>
      </c>
      <c r="H25" s="37">
        <v>5599</v>
      </c>
      <c r="I25" s="39">
        <v>2.11</v>
      </c>
    </row>
    <row r="26" spans="1:9">
      <c r="A26" t="s">
        <v>46</v>
      </c>
      <c r="E26" s="40"/>
      <c r="F26" s="21"/>
      <c r="H26" s="40"/>
    </row>
    <row r="27" spans="1:9">
      <c r="E27" s="41"/>
      <c r="G27" s="9"/>
      <c r="H27" s="40"/>
    </row>
  </sheetData>
  <mergeCells count="8">
    <mergeCell ref="A6:I6"/>
    <mergeCell ref="A8:I8"/>
    <mergeCell ref="A9:I9"/>
    <mergeCell ref="A10:B10"/>
    <mergeCell ref="A11:A14"/>
    <mergeCell ref="B11:C11"/>
    <mergeCell ref="D11:F11"/>
    <mergeCell ref="G11:I11"/>
  </mergeCells>
  <hyperlinks>
    <hyperlink ref="A5" location="INDICE!A1" display="REGRESA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J32"/>
  <sheetViews>
    <sheetView workbookViewId="0">
      <selection activeCell="A5" sqref="A5"/>
    </sheetView>
  </sheetViews>
  <sheetFormatPr baseColWidth="10" defaultRowHeight="12.75"/>
  <cols>
    <col min="1" max="1" width="19.7109375" customWidth="1"/>
    <col min="2" max="10" width="12.28515625" customWidth="1"/>
  </cols>
  <sheetData>
    <row r="2" spans="1:10">
      <c r="A2" s="20"/>
    </row>
    <row r="3" spans="1:10">
      <c r="G3" s="9"/>
    </row>
    <row r="5" spans="1:10">
      <c r="A5" s="125" t="s">
        <v>204</v>
      </c>
    </row>
    <row r="6" spans="1:10">
      <c r="A6" s="156" t="s">
        <v>47</v>
      </c>
      <c r="B6" s="156"/>
      <c r="C6" s="156"/>
      <c r="D6" s="156"/>
      <c r="E6" s="156"/>
      <c r="F6" s="156"/>
      <c r="G6" s="156"/>
      <c r="H6" s="156"/>
      <c r="I6" s="156"/>
      <c r="J6" s="177"/>
    </row>
    <row r="7" spans="1:10">
      <c r="A7" s="17"/>
      <c r="B7" s="17"/>
      <c r="C7" s="17"/>
      <c r="D7" s="17"/>
      <c r="E7" s="17"/>
      <c r="F7" s="17"/>
      <c r="G7" s="17"/>
      <c r="H7" s="17"/>
      <c r="I7" s="17"/>
    </row>
    <row r="8" spans="1:10">
      <c r="A8" s="156" t="s">
        <v>48</v>
      </c>
      <c r="B8" s="156"/>
      <c r="C8" s="156"/>
      <c r="D8" s="156"/>
      <c r="E8" s="156"/>
      <c r="F8" s="156"/>
      <c r="G8" s="156"/>
      <c r="H8" s="156"/>
      <c r="I8" s="156"/>
      <c r="J8" s="156"/>
    </row>
    <row r="9" spans="1:10">
      <c r="A9" s="156" t="s">
        <v>256</v>
      </c>
      <c r="B9" s="156"/>
      <c r="C9" s="156"/>
      <c r="D9" s="156"/>
      <c r="E9" s="156"/>
      <c r="F9" s="156"/>
      <c r="G9" s="156"/>
      <c r="H9" s="156"/>
      <c r="I9" s="156"/>
      <c r="J9" s="156"/>
    </row>
    <row r="10" spans="1:10">
      <c r="A10" s="156" t="s">
        <v>49</v>
      </c>
      <c r="B10" s="156"/>
      <c r="C10" s="156"/>
      <c r="D10" s="156"/>
      <c r="E10" s="177"/>
      <c r="F10" s="156"/>
      <c r="G10" s="156"/>
      <c r="H10" s="156"/>
      <c r="I10" s="156"/>
      <c r="J10" s="156"/>
    </row>
    <row r="11" spans="1:10" ht="13.5" thickBot="1">
      <c r="A11" s="162"/>
      <c r="B11" s="162"/>
      <c r="C11" s="1"/>
      <c r="D11" s="1"/>
      <c r="E11" s="1"/>
      <c r="F11" s="1"/>
      <c r="G11" s="1"/>
      <c r="H11" s="1"/>
      <c r="I11" s="1"/>
      <c r="J11" s="31"/>
    </row>
    <row r="12" spans="1:10">
      <c r="A12" s="4"/>
      <c r="B12" s="43" t="s">
        <v>50</v>
      </c>
      <c r="C12" s="4"/>
      <c r="D12" s="171" t="s">
        <v>51</v>
      </c>
      <c r="E12" s="172"/>
      <c r="F12" s="174" t="s">
        <v>52</v>
      </c>
      <c r="G12" s="175"/>
      <c r="H12" s="175"/>
      <c r="I12" s="176"/>
      <c r="J12" s="14" t="s">
        <v>53</v>
      </c>
    </row>
    <row r="13" spans="1:10">
      <c r="A13" s="4" t="s">
        <v>26</v>
      </c>
      <c r="B13" s="4" t="s">
        <v>54</v>
      </c>
      <c r="C13" s="4" t="s">
        <v>0</v>
      </c>
      <c r="D13" s="169"/>
      <c r="E13" s="173"/>
      <c r="F13" s="3"/>
      <c r="G13" s="3"/>
      <c r="H13" s="3" t="s">
        <v>55</v>
      </c>
      <c r="I13" s="3" t="s">
        <v>56</v>
      </c>
      <c r="J13" s="42" t="s">
        <v>57</v>
      </c>
    </row>
    <row r="14" spans="1:10">
      <c r="A14" s="4"/>
      <c r="B14" s="4" t="s">
        <v>58</v>
      </c>
      <c r="C14" s="4"/>
      <c r="D14" s="3" t="s">
        <v>59</v>
      </c>
      <c r="E14" s="4" t="s">
        <v>60</v>
      </c>
      <c r="F14" s="5" t="s">
        <v>7</v>
      </c>
      <c r="G14" s="5" t="s">
        <v>61</v>
      </c>
      <c r="H14" s="5" t="s">
        <v>62</v>
      </c>
      <c r="I14" s="15" t="s">
        <v>63</v>
      </c>
      <c r="J14" s="15" t="s">
        <v>64</v>
      </c>
    </row>
    <row r="15" spans="1:10" ht="13.5" thickBot="1">
      <c r="A15" s="2"/>
      <c r="B15" s="7" t="s">
        <v>65</v>
      </c>
      <c r="C15" s="7"/>
      <c r="D15" s="6"/>
      <c r="E15" s="7"/>
      <c r="F15" s="6"/>
      <c r="G15" s="6"/>
      <c r="H15" s="6"/>
      <c r="I15" s="6"/>
      <c r="J15" s="16" t="s">
        <v>65</v>
      </c>
    </row>
    <row r="16" spans="1:10">
      <c r="C16" s="44"/>
      <c r="D16" s="34"/>
      <c r="E16" s="34"/>
    </row>
    <row r="17" spans="1:10">
      <c r="A17" s="17" t="s">
        <v>7</v>
      </c>
      <c r="B17" s="18">
        <v>11364033</v>
      </c>
      <c r="C17" s="45">
        <v>61006608.460000008</v>
      </c>
      <c r="D17" s="46">
        <v>30512446.800000001</v>
      </c>
      <c r="E17" s="46">
        <v>30512446.800000001</v>
      </c>
      <c r="F17" s="46">
        <v>62457989.70000001</v>
      </c>
      <c r="G17" s="45">
        <v>42657676.600000001</v>
      </c>
      <c r="H17" s="45">
        <v>15732196.700000001</v>
      </c>
      <c r="I17" s="45">
        <v>4068116.4</v>
      </c>
      <c r="J17" s="46">
        <v>9912651.7599999905</v>
      </c>
    </row>
    <row r="18" spans="1:10">
      <c r="B18" s="47"/>
      <c r="C18" s="47"/>
      <c r="D18" s="47"/>
      <c r="E18" s="47"/>
      <c r="F18" s="47"/>
      <c r="G18" s="47"/>
      <c r="H18" s="47"/>
      <c r="I18" s="47"/>
      <c r="J18" s="47"/>
    </row>
    <row r="19" spans="1:10">
      <c r="A19" s="48" t="s">
        <v>20</v>
      </c>
      <c r="B19" s="47">
        <v>11364033</v>
      </c>
      <c r="C19" s="47">
        <v>5986011</v>
      </c>
      <c r="D19" s="47">
        <v>2445944.6</v>
      </c>
      <c r="E19" s="47">
        <v>2445944.6</v>
      </c>
      <c r="F19" s="47">
        <v>4036190.3997491887</v>
      </c>
      <c r="G19" s="47">
        <v>2334257.2000000002</v>
      </c>
      <c r="H19" s="47">
        <v>1224853.3</v>
      </c>
      <c r="I19" s="47">
        <v>477079.89974918857</v>
      </c>
      <c r="J19" s="47">
        <v>13313853.600250812</v>
      </c>
    </row>
    <row r="20" spans="1:10">
      <c r="A20" t="s">
        <v>21</v>
      </c>
      <c r="B20" s="47">
        <v>13313853.600250812</v>
      </c>
      <c r="C20" s="47">
        <v>10637381.740000002</v>
      </c>
      <c r="D20" s="47">
        <v>2732605.7</v>
      </c>
      <c r="E20" s="47">
        <v>2732605.7</v>
      </c>
      <c r="F20" s="47">
        <v>4408104.2959034676</v>
      </c>
      <c r="G20" s="47">
        <v>2762331</v>
      </c>
      <c r="H20" s="47">
        <v>1308404.9000000001</v>
      </c>
      <c r="I20" s="47">
        <v>337368.39590346755</v>
      </c>
      <c r="J20" s="47">
        <v>19543131.044347346</v>
      </c>
    </row>
    <row r="21" spans="1:10">
      <c r="A21" t="s">
        <v>22</v>
      </c>
      <c r="B21" s="47">
        <v>19543131.044347346</v>
      </c>
      <c r="C21" s="47">
        <v>11049673.940000001</v>
      </c>
      <c r="D21" s="50">
        <v>2666096.4000000004</v>
      </c>
      <c r="E21" s="50">
        <v>2666096.4000000004</v>
      </c>
      <c r="F21" s="47">
        <v>5700426.9412350757</v>
      </c>
      <c r="G21" s="47">
        <v>4168868</v>
      </c>
      <c r="H21" s="47">
        <v>1253030.9000000001</v>
      </c>
      <c r="I21" s="47">
        <v>278528.04123507492</v>
      </c>
      <c r="J21" s="47">
        <v>24892378.043112274</v>
      </c>
    </row>
    <row r="22" spans="1:10">
      <c r="A22" t="s">
        <v>23</v>
      </c>
      <c r="B22" s="47">
        <v>24892378.043112274</v>
      </c>
      <c r="C22" s="47">
        <v>10028782.700000001</v>
      </c>
      <c r="D22" s="47">
        <v>2107966.3000000003</v>
      </c>
      <c r="E22" s="47">
        <v>2107966.3000000003</v>
      </c>
      <c r="F22" s="47">
        <v>6703218.1211457849</v>
      </c>
      <c r="G22" s="47">
        <v>5190332.4000000004</v>
      </c>
      <c r="H22" s="47">
        <v>1193421.9000000001</v>
      </c>
      <c r="I22" s="47">
        <v>319463.82114578411</v>
      </c>
      <c r="J22" s="47">
        <v>28217942.621966485</v>
      </c>
    </row>
    <row r="23" spans="1:10">
      <c r="A23" t="s">
        <v>24</v>
      </c>
      <c r="B23" s="47">
        <v>28217942.621966485</v>
      </c>
      <c r="C23" s="47">
        <v>10962913.6</v>
      </c>
      <c r="D23" s="50">
        <v>2602591.2000000002</v>
      </c>
      <c r="E23" s="50">
        <v>2602591.2000000002</v>
      </c>
      <c r="F23" s="47">
        <v>6342118.9044054411</v>
      </c>
      <c r="G23" s="47">
        <v>4753665.4000000004</v>
      </c>
      <c r="H23" s="47">
        <v>1341304.8000000003</v>
      </c>
      <c r="I23" s="47">
        <v>247148.70440544031</v>
      </c>
      <c r="J23" s="47">
        <v>32838737.317561045</v>
      </c>
    </row>
    <row r="24" spans="1:10">
      <c r="A24" t="s">
        <v>25</v>
      </c>
      <c r="B24" s="47">
        <v>32838737.317561045</v>
      </c>
      <c r="C24" s="47">
        <v>9099843.6400000006</v>
      </c>
      <c r="D24" s="47">
        <v>2517827.4000000004</v>
      </c>
      <c r="E24" s="47">
        <v>2517827.4000000004</v>
      </c>
      <c r="F24" s="47">
        <v>5951405.997996564</v>
      </c>
      <c r="G24" s="47">
        <v>4156922</v>
      </c>
      <c r="H24" s="47">
        <v>1344230.8</v>
      </c>
      <c r="I24" s="47">
        <v>450253.19799656403</v>
      </c>
      <c r="J24" s="47">
        <v>35987174.959564477</v>
      </c>
    </row>
    <row r="25" spans="1:10">
      <c r="A25" s="12" t="s">
        <v>30</v>
      </c>
      <c r="B25" s="47">
        <v>35987174.959564477</v>
      </c>
      <c r="C25" s="47">
        <v>3236400.24</v>
      </c>
      <c r="D25" s="47">
        <v>2697558.6000000006</v>
      </c>
      <c r="E25" s="47">
        <v>2697558.6000000006</v>
      </c>
      <c r="F25" s="47">
        <v>6623813.8865462262</v>
      </c>
      <c r="G25" s="47">
        <v>4554479.6000000006</v>
      </c>
      <c r="H25" s="47">
        <v>1392936.6</v>
      </c>
      <c r="I25" s="47">
        <v>676397.68654622522</v>
      </c>
      <c r="J25" s="47">
        <v>32599761.313018255</v>
      </c>
    </row>
    <row r="26" spans="1:10">
      <c r="A26" t="s">
        <v>66</v>
      </c>
      <c r="B26" s="47">
        <v>32599761.313018255</v>
      </c>
      <c r="C26" s="49">
        <v>5601.5999999999995</v>
      </c>
      <c r="D26" s="47">
        <v>2363123.4000000004</v>
      </c>
      <c r="E26" s="47">
        <v>2363123.4000000004</v>
      </c>
      <c r="F26" s="47">
        <v>4938552.1679294715</v>
      </c>
      <c r="G26" s="47">
        <v>3606037.6000000006</v>
      </c>
      <c r="H26" s="47">
        <v>1224038.2</v>
      </c>
      <c r="I26" s="47">
        <v>108476.36792947052</v>
      </c>
      <c r="J26" s="47">
        <v>27666810.745088782</v>
      </c>
    </row>
    <row r="27" spans="1:10">
      <c r="A27" t="s">
        <v>68</v>
      </c>
      <c r="B27" s="47">
        <v>27666810.745088782</v>
      </c>
      <c r="C27" s="49" t="s">
        <v>67</v>
      </c>
      <c r="D27" s="47">
        <v>2707104.4000000004</v>
      </c>
      <c r="E27" s="47">
        <v>2707104.4000000004</v>
      </c>
      <c r="F27" s="47">
        <v>2844026.9330818453</v>
      </c>
      <c r="G27" s="47">
        <v>1265366.3</v>
      </c>
      <c r="H27" s="47">
        <v>1438665.8000000003</v>
      </c>
      <c r="I27" s="47">
        <v>139994.83308184484</v>
      </c>
      <c r="J27" s="47">
        <v>24822783.812006939</v>
      </c>
    </row>
    <row r="28" spans="1:10">
      <c r="A28" t="s">
        <v>69</v>
      </c>
      <c r="B28" s="47">
        <v>24822783.812006939</v>
      </c>
      <c r="C28" s="49" t="s">
        <v>67</v>
      </c>
      <c r="D28" s="47">
        <v>2564719.3000000003</v>
      </c>
      <c r="E28" s="47">
        <v>2564719.3000000003</v>
      </c>
      <c r="F28" s="47">
        <v>5334470.1092258077</v>
      </c>
      <c r="G28" s="47">
        <v>3393080.9000000004</v>
      </c>
      <c r="H28" s="47">
        <v>1357786.1</v>
      </c>
      <c r="I28" s="47">
        <v>583603.10922580736</v>
      </c>
      <c r="J28" s="47">
        <v>19488313.702781133</v>
      </c>
    </row>
    <row r="29" spans="1:10">
      <c r="A29" t="s">
        <v>70</v>
      </c>
      <c r="B29" s="47">
        <v>19488313.702781133</v>
      </c>
      <c r="C29" s="49" t="s">
        <v>67</v>
      </c>
      <c r="D29" s="47">
        <v>2486616</v>
      </c>
      <c r="E29" s="47">
        <v>2486616</v>
      </c>
      <c r="F29" s="47">
        <v>4738763.1745367711</v>
      </c>
      <c r="G29" s="47">
        <v>3332630.4000000004</v>
      </c>
      <c r="H29" s="47">
        <v>1315460.3</v>
      </c>
      <c r="I29" s="47">
        <v>90672.474536770969</v>
      </c>
      <c r="J29" s="47">
        <v>14749550.528244361</v>
      </c>
    </row>
    <row r="30" spans="1:10">
      <c r="A30" s="12" t="s">
        <v>71</v>
      </c>
      <c r="B30" s="47">
        <v>14749550.528244361</v>
      </c>
      <c r="C30" s="49" t="s">
        <v>67</v>
      </c>
      <c r="D30" s="50">
        <v>2620293.5</v>
      </c>
      <c r="E30" s="50">
        <v>2620293.5</v>
      </c>
      <c r="F30" s="47">
        <v>4836898.7682443624</v>
      </c>
      <c r="G30" s="47">
        <v>3139705.8000000003</v>
      </c>
      <c r="H30" s="47">
        <v>1338063.1000000001</v>
      </c>
      <c r="I30" s="47">
        <v>359129.86824436177</v>
      </c>
      <c r="J30" s="47">
        <v>9912651.7599999979</v>
      </c>
    </row>
    <row r="31" spans="1:10" ht="13.5" thickBot="1">
      <c r="A31" s="1"/>
      <c r="B31" s="51"/>
      <c r="C31" s="52"/>
      <c r="D31" s="51"/>
      <c r="E31" s="51"/>
      <c r="F31" s="51"/>
      <c r="G31" s="51"/>
      <c r="H31" s="51"/>
      <c r="I31" s="51"/>
      <c r="J31" s="51"/>
    </row>
    <row r="32" spans="1:10">
      <c r="A32" t="s">
        <v>72</v>
      </c>
    </row>
  </sheetData>
  <mergeCells count="7">
    <mergeCell ref="D12:E13"/>
    <mergeCell ref="F12:I12"/>
    <mergeCell ref="A6:J6"/>
    <mergeCell ref="A8:J8"/>
    <mergeCell ref="A9:J9"/>
    <mergeCell ref="A10:J10"/>
    <mergeCell ref="A11:B11"/>
  </mergeCells>
  <hyperlinks>
    <hyperlink ref="A5" location="INDICE!A1" display="REGRESAR"/>
  </hyperlinks>
  <pageMargins left="0.7" right="0.7" top="0.75" bottom="0.75" header="0.3" footer="0.3"/>
  <pageSetup paperSize="5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J32"/>
  <sheetViews>
    <sheetView workbookViewId="0">
      <selection activeCell="A5" sqref="A5"/>
    </sheetView>
  </sheetViews>
  <sheetFormatPr baseColWidth="10" defaultRowHeight="12.75"/>
  <cols>
    <col min="1" max="1" width="19.7109375" customWidth="1"/>
    <col min="2" max="10" width="12.28515625" customWidth="1"/>
  </cols>
  <sheetData>
    <row r="2" spans="1:10">
      <c r="A2" s="20"/>
    </row>
    <row r="3" spans="1:10">
      <c r="G3" s="9"/>
    </row>
    <row r="5" spans="1:10">
      <c r="A5" s="125" t="s">
        <v>204</v>
      </c>
    </row>
    <row r="6" spans="1:10">
      <c r="A6" s="156" t="s">
        <v>73</v>
      </c>
      <c r="B6" s="156"/>
      <c r="C6" s="156"/>
      <c r="D6" s="156"/>
      <c r="E6" s="156"/>
      <c r="F6" s="156"/>
      <c r="G6" s="156"/>
      <c r="H6" s="156"/>
      <c r="I6" s="156"/>
      <c r="J6" s="156"/>
    </row>
    <row r="7" spans="1:10">
      <c r="A7" s="17"/>
      <c r="B7" s="17"/>
      <c r="C7" s="17"/>
      <c r="D7" s="17"/>
      <c r="E7" s="17"/>
      <c r="F7" s="17"/>
      <c r="G7" s="17"/>
      <c r="H7" s="17"/>
      <c r="I7" s="17"/>
    </row>
    <row r="8" spans="1:10">
      <c r="A8" s="156" t="s">
        <v>74</v>
      </c>
      <c r="B8" s="156"/>
      <c r="C8" s="156"/>
      <c r="D8" s="156"/>
      <c r="E8" s="156"/>
      <c r="F8" s="156"/>
      <c r="G8" s="156"/>
      <c r="H8" s="156"/>
      <c r="I8" s="156"/>
      <c r="J8" s="156"/>
    </row>
    <row r="9" spans="1:10">
      <c r="A9" s="156" t="s">
        <v>256</v>
      </c>
      <c r="B9" s="156"/>
      <c r="C9" s="156"/>
      <c r="D9" s="156"/>
      <c r="E9" s="156"/>
      <c r="F9" s="156"/>
      <c r="G9" s="156"/>
      <c r="H9" s="156"/>
      <c r="I9" s="156"/>
      <c r="J9" s="156"/>
    </row>
    <row r="10" spans="1:10">
      <c r="A10" s="156" t="s">
        <v>49</v>
      </c>
      <c r="B10" s="156"/>
      <c r="C10" s="156"/>
      <c r="D10" s="156"/>
      <c r="E10" s="177"/>
      <c r="F10" s="156"/>
      <c r="G10" s="156"/>
      <c r="H10" s="156"/>
      <c r="I10" s="156"/>
      <c r="J10" s="156"/>
    </row>
    <row r="11" spans="1:10" ht="13.5" thickBot="1">
      <c r="A11" s="162"/>
      <c r="B11" s="162"/>
      <c r="C11" s="1"/>
      <c r="D11" s="1"/>
      <c r="E11" s="1"/>
      <c r="F11" s="1"/>
      <c r="G11" s="1"/>
      <c r="H11" s="1"/>
      <c r="I11" s="1"/>
      <c r="J11" s="31"/>
    </row>
    <row r="12" spans="1:10">
      <c r="A12" s="4"/>
      <c r="B12" s="43" t="s">
        <v>50</v>
      </c>
      <c r="C12" s="4"/>
      <c r="D12" s="171" t="s">
        <v>51</v>
      </c>
      <c r="E12" s="172"/>
      <c r="F12" s="174" t="s">
        <v>75</v>
      </c>
      <c r="G12" s="175"/>
      <c r="H12" s="175"/>
      <c r="I12" s="176"/>
      <c r="J12" s="14" t="s">
        <v>53</v>
      </c>
    </row>
    <row r="13" spans="1:10">
      <c r="A13" s="4" t="s">
        <v>26</v>
      </c>
      <c r="B13" s="4" t="s">
        <v>54</v>
      </c>
      <c r="C13" s="4" t="s">
        <v>0</v>
      </c>
      <c r="D13" s="169"/>
      <c r="E13" s="173"/>
      <c r="F13" s="3"/>
      <c r="G13" s="3"/>
      <c r="H13" s="3" t="s">
        <v>55</v>
      </c>
      <c r="I13" s="3" t="s">
        <v>56</v>
      </c>
      <c r="J13" s="42" t="s">
        <v>57</v>
      </c>
    </row>
    <row r="14" spans="1:10">
      <c r="A14" s="4"/>
      <c r="B14" s="4" t="s">
        <v>58</v>
      </c>
      <c r="C14" s="4"/>
      <c r="D14" s="3" t="s">
        <v>59</v>
      </c>
      <c r="E14" s="4" t="s">
        <v>60</v>
      </c>
      <c r="F14" s="5" t="s">
        <v>7</v>
      </c>
      <c r="G14" s="5" t="s">
        <v>61</v>
      </c>
      <c r="H14" s="5" t="s">
        <v>62</v>
      </c>
      <c r="I14" s="15" t="s">
        <v>63</v>
      </c>
      <c r="J14" s="15" t="s">
        <v>64</v>
      </c>
    </row>
    <row r="15" spans="1:10" ht="13.5" thickBot="1">
      <c r="A15" s="2"/>
      <c r="B15" s="7" t="s">
        <v>65</v>
      </c>
      <c r="C15" s="7"/>
      <c r="D15" s="6"/>
      <c r="E15" s="7"/>
      <c r="F15" s="6"/>
      <c r="G15" s="6"/>
      <c r="H15" s="6"/>
      <c r="I15" s="6"/>
      <c r="J15" s="16" t="s">
        <v>65</v>
      </c>
    </row>
    <row r="16" spans="1:10">
      <c r="D16" s="34"/>
      <c r="E16" s="34"/>
    </row>
    <row r="17" spans="1:10">
      <c r="A17" s="17" t="s">
        <v>7</v>
      </c>
      <c r="B17" s="46">
        <v>6132800</v>
      </c>
      <c r="C17" s="45">
        <v>36222786.600000001</v>
      </c>
      <c r="D17" s="53">
        <v>15256223.400000002</v>
      </c>
      <c r="E17" s="53">
        <v>15256223.400000002</v>
      </c>
      <c r="F17" s="46">
        <v>38782349.999999993</v>
      </c>
      <c r="G17" s="45">
        <v>21398995.200000003</v>
      </c>
      <c r="H17" s="45">
        <v>15339200.800000001</v>
      </c>
      <c r="I17" s="45">
        <v>2044154</v>
      </c>
      <c r="J17" s="46">
        <v>3573236.6000000089</v>
      </c>
    </row>
    <row r="18" spans="1:10">
      <c r="B18" s="47"/>
      <c r="C18" s="47"/>
      <c r="D18" s="47"/>
      <c r="E18" s="54"/>
      <c r="F18" s="47"/>
      <c r="G18" s="47"/>
      <c r="H18" s="47"/>
      <c r="I18" s="47"/>
      <c r="J18" s="47"/>
    </row>
    <row r="19" spans="1:10">
      <c r="A19" s="48" t="s">
        <v>20</v>
      </c>
      <c r="B19" s="47">
        <v>6132800</v>
      </c>
      <c r="C19" s="47">
        <v>2571075.1</v>
      </c>
      <c r="D19" s="49">
        <v>1126912.6000000001</v>
      </c>
      <c r="E19" s="50">
        <v>1319032</v>
      </c>
      <c r="F19" s="47">
        <v>3759259.423766816</v>
      </c>
      <c r="G19" s="47">
        <v>2318857.2000000002</v>
      </c>
      <c r="H19" s="47">
        <v>1186028.8</v>
      </c>
      <c r="I19" s="47">
        <v>254373.42376681615</v>
      </c>
      <c r="J19" s="47">
        <v>4752496.2762331832</v>
      </c>
    </row>
    <row r="20" spans="1:10">
      <c r="A20" t="s">
        <v>21</v>
      </c>
      <c r="B20" s="47">
        <v>4752496.2762331832</v>
      </c>
      <c r="C20" s="47">
        <v>5870483.3000000007</v>
      </c>
      <c r="D20" s="49">
        <v>1269836.7000000002</v>
      </c>
      <c r="E20" s="50">
        <v>1462769.0000000002</v>
      </c>
      <c r="F20" s="47">
        <v>2508969.9243647237</v>
      </c>
      <c r="G20" s="47">
        <v>1039545.1000000001</v>
      </c>
      <c r="H20" s="47">
        <v>1267148.3</v>
      </c>
      <c r="I20" s="47">
        <v>202276.5243647235</v>
      </c>
      <c r="J20" s="47">
        <v>7921077.3518684609</v>
      </c>
    </row>
    <row r="21" spans="1:10">
      <c r="A21" t="s">
        <v>22</v>
      </c>
      <c r="B21" s="47">
        <v>7921077.3518684609</v>
      </c>
      <c r="C21" s="47">
        <v>6654543.5000000009</v>
      </c>
      <c r="D21" s="49">
        <v>1217740.7000000002</v>
      </c>
      <c r="E21" s="49">
        <v>1448355.7000000002</v>
      </c>
      <c r="F21" s="47">
        <v>3040665.2124065775</v>
      </c>
      <c r="G21" s="47">
        <v>1692438.0000000002</v>
      </c>
      <c r="H21" s="47">
        <v>1228297.4000000001</v>
      </c>
      <c r="I21" s="50">
        <v>119929.81240657698</v>
      </c>
      <c r="J21" s="47">
        <v>11304340.639461882</v>
      </c>
    </row>
    <row r="22" spans="1:10">
      <c r="A22" t="s">
        <v>23</v>
      </c>
      <c r="B22" s="47">
        <v>11304340.639461882</v>
      </c>
      <c r="C22" s="47">
        <v>6487588.8000000007</v>
      </c>
      <c r="D22" s="49">
        <v>1059444.1000000001</v>
      </c>
      <c r="E22" s="50">
        <v>1048522.2000000001</v>
      </c>
      <c r="F22" s="47">
        <v>3444549.9527653214</v>
      </c>
      <c r="G22" s="47">
        <v>2147182.4000000004</v>
      </c>
      <c r="H22" s="47">
        <v>1167812.8</v>
      </c>
      <c r="I22" s="47">
        <v>129554.75276532138</v>
      </c>
      <c r="J22" s="47">
        <v>14358301.386696562</v>
      </c>
    </row>
    <row r="23" spans="1:10">
      <c r="A23" t="s">
        <v>24</v>
      </c>
      <c r="B23" s="47">
        <v>14358301.386696562</v>
      </c>
      <c r="C23" s="47">
        <v>7497024.7000000002</v>
      </c>
      <c r="D23" s="49">
        <v>1298262.9000000001</v>
      </c>
      <c r="E23" s="49">
        <v>1304328.3</v>
      </c>
      <c r="F23" s="47">
        <v>3761742.7687095171</v>
      </c>
      <c r="G23" s="47">
        <v>2304955.4000000004</v>
      </c>
      <c r="H23" s="47">
        <v>1319644.7000000002</v>
      </c>
      <c r="I23" s="47">
        <v>137142.6687095167</v>
      </c>
      <c r="J23" s="47">
        <v>18087517.917987041</v>
      </c>
    </row>
    <row r="24" spans="1:10">
      <c r="A24" t="s">
        <v>25</v>
      </c>
      <c r="B24" s="47">
        <v>18087517.917987041</v>
      </c>
      <c r="C24" s="47">
        <v>5171201.2</v>
      </c>
      <c r="D24" s="49">
        <v>1267354</v>
      </c>
      <c r="E24" s="49">
        <v>1250473.4000000001</v>
      </c>
      <c r="F24" s="47">
        <v>3418576.2704534135</v>
      </c>
      <c r="G24" s="47">
        <v>1917718.0000000002</v>
      </c>
      <c r="H24" s="47">
        <v>1319766.8</v>
      </c>
      <c r="I24" s="47">
        <v>181091.47045341309</v>
      </c>
      <c r="J24" s="47">
        <v>19857023.447533626</v>
      </c>
    </row>
    <row r="25" spans="1:10">
      <c r="A25" s="12" t="s">
        <v>30</v>
      </c>
      <c r="B25" s="47">
        <v>19857023.447533626</v>
      </c>
      <c r="C25" s="47">
        <v>1970867.8</v>
      </c>
      <c r="D25" s="49">
        <v>1362332.4000000001</v>
      </c>
      <c r="E25" s="49">
        <v>1335226.2000000002</v>
      </c>
      <c r="F25" s="47">
        <v>4556435.8531639259</v>
      </c>
      <c r="G25" s="47">
        <v>2831549.6</v>
      </c>
      <c r="H25" s="47">
        <v>1357508.9000000001</v>
      </c>
      <c r="I25" s="47">
        <v>367377.35316392628</v>
      </c>
      <c r="J25" s="47">
        <v>17298561.594369698</v>
      </c>
    </row>
    <row r="26" spans="1:10">
      <c r="A26" t="s">
        <v>66</v>
      </c>
      <c r="B26" s="47">
        <v>17298561.594369698</v>
      </c>
      <c r="C26" s="49">
        <v>2.2000000000000002</v>
      </c>
      <c r="D26" s="49">
        <v>1167006.5</v>
      </c>
      <c r="E26" s="49">
        <v>1196116.9000000001</v>
      </c>
      <c r="F26" s="47">
        <v>2851557.4447932239</v>
      </c>
      <c r="G26" s="47">
        <v>1579261.2000000002</v>
      </c>
      <c r="H26" s="47">
        <v>1197639.3</v>
      </c>
      <c r="I26" s="47">
        <v>74656.944793223724</v>
      </c>
      <c r="J26" s="47">
        <v>14417895.949576475</v>
      </c>
    </row>
    <row r="27" spans="1:10">
      <c r="A27" t="s">
        <v>68</v>
      </c>
      <c r="B27" s="47">
        <v>14417895.949576475</v>
      </c>
      <c r="C27" s="49" t="s">
        <v>67</v>
      </c>
      <c r="D27" s="49">
        <v>1337777.1000000001</v>
      </c>
      <c r="E27" s="49">
        <v>1369327.3</v>
      </c>
      <c r="F27" s="47">
        <v>1943316.377628301</v>
      </c>
      <c r="G27" s="47">
        <v>474551.00000000006</v>
      </c>
      <c r="H27" s="47">
        <v>1401798.2000000002</v>
      </c>
      <c r="I27" s="47">
        <v>66967.177628300953</v>
      </c>
      <c r="J27" s="47">
        <v>12443029.371948173</v>
      </c>
    </row>
    <row r="28" spans="1:10">
      <c r="A28" t="s">
        <v>69</v>
      </c>
      <c r="B28" s="47">
        <v>12443029.371948173</v>
      </c>
      <c r="C28" s="49" t="s">
        <v>67</v>
      </c>
      <c r="D28" s="49">
        <v>1274431.4000000001</v>
      </c>
      <c r="E28" s="49">
        <v>1290287.9000000001</v>
      </c>
      <c r="F28" s="47">
        <v>3213293.9267065274</v>
      </c>
      <c r="G28" s="47">
        <v>1800830.9000000001</v>
      </c>
      <c r="H28" s="47">
        <v>1320542.3</v>
      </c>
      <c r="I28" s="47">
        <v>91920.726706527159</v>
      </c>
      <c r="J28" s="47">
        <v>9213878.945241645</v>
      </c>
    </row>
    <row r="29" spans="1:10">
      <c r="A29" t="s">
        <v>70</v>
      </c>
      <c r="B29" s="47">
        <v>9213878.945241645</v>
      </c>
      <c r="C29" s="49" t="s">
        <v>67</v>
      </c>
      <c r="D29" s="49">
        <v>1229125.7000000002</v>
      </c>
      <c r="E29" s="49">
        <v>1257490.3</v>
      </c>
      <c r="F29" s="47">
        <v>3571810.2644743402</v>
      </c>
      <c r="G29" s="47">
        <v>2209112.4000000004</v>
      </c>
      <c r="H29" s="47">
        <v>1273883.6000000001</v>
      </c>
      <c r="I29" s="49">
        <v>88814.264474339827</v>
      </c>
      <c r="J29" s="47">
        <v>5613704.0807673037</v>
      </c>
    </row>
    <row r="30" spans="1:10">
      <c r="A30" s="12" t="s">
        <v>71</v>
      </c>
      <c r="B30" s="47">
        <v>5613704.0807673037</v>
      </c>
      <c r="C30" s="49" t="s">
        <v>67</v>
      </c>
      <c r="D30" s="49">
        <v>1645999.3</v>
      </c>
      <c r="E30" s="49">
        <v>974294.20000000007</v>
      </c>
      <c r="F30" s="47">
        <v>2712172.5807673144</v>
      </c>
      <c r="G30" s="47">
        <v>1082994</v>
      </c>
      <c r="H30" s="47">
        <v>1299129.7000000002</v>
      </c>
      <c r="I30" s="47">
        <v>330048.8807673144</v>
      </c>
      <c r="J30" s="47">
        <v>3573236.5999999889</v>
      </c>
    </row>
    <row r="31" spans="1:10" ht="13.5" thickBot="1">
      <c r="A31" s="1"/>
      <c r="B31" s="51"/>
      <c r="C31" s="52"/>
      <c r="D31" s="51"/>
      <c r="E31" s="51"/>
      <c r="F31" s="51"/>
      <c r="G31" s="51"/>
      <c r="H31" s="51"/>
      <c r="I31" s="51"/>
      <c r="J31" s="51"/>
    </row>
    <row r="32" spans="1:10">
      <c r="A32" t="s">
        <v>72</v>
      </c>
    </row>
  </sheetData>
  <mergeCells count="7">
    <mergeCell ref="D12:E13"/>
    <mergeCell ref="F12:I12"/>
    <mergeCell ref="A6:J6"/>
    <mergeCell ref="A8:J8"/>
    <mergeCell ref="A9:J9"/>
    <mergeCell ref="A10:J10"/>
    <mergeCell ref="A11:B11"/>
  </mergeCells>
  <hyperlinks>
    <hyperlink ref="A5" location="INDICE!A1" display="REGRESAR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J32"/>
  <sheetViews>
    <sheetView workbookViewId="0">
      <selection activeCell="A5" sqref="A5"/>
    </sheetView>
  </sheetViews>
  <sheetFormatPr baseColWidth="10" defaultRowHeight="12.75"/>
  <cols>
    <col min="1" max="1" width="19.7109375" customWidth="1"/>
    <col min="2" max="10" width="12.28515625" customWidth="1"/>
  </cols>
  <sheetData>
    <row r="2" spans="1:10">
      <c r="A2" s="20"/>
    </row>
    <row r="3" spans="1:10">
      <c r="G3" s="9"/>
    </row>
    <row r="5" spans="1:10">
      <c r="A5" s="125" t="s">
        <v>204</v>
      </c>
    </row>
    <row r="6" spans="1:10">
      <c r="A6" s="156" t="s">
        <v>76</v>
      </c>
      <c r="B6" s="156"/>
      <c r="C6" s="156"/>
      <c r="D6" s="156"/>
      <c r="E6" s="156"/>
      <c r="F6" s="156"/>
      <c r="G6" s="156"/>
      <c r="H6" s="156"/>
      <c r="I6" s="156"/>
      <c r="J6" s="178"/>
    </row>
    <row r="7" spans="1:10">
      <c r="A7" s="17"/>
      <c r="B7" s="17"/>
      <c r="C7" s="17"/>
      <c r="D7" s="17"/>
      <c r="E7" s="17"/>
      <c r="F7" s="17"/>
      <c r="G7" s="17"/>
      <c r="H7" s="17"/>
      <c r="I7" s="17"/>
    </row>
    <row r="8" spans="1:10">
      <c r="A8" s="156" t="s">
        <v>77</v>
      </c>
      <c r="B8" s="156"/>
      <c r="C8" s="156"/>
      <c r="D8" s="156"/>
      <c r="E8" s="156"/>
      <c r="F8" s="156"/>
      <c r="G8" s="156"/>
      <c r="H8" s="156"/>
      <c r="I8" s="156"/>
      <c r="J8" s="156"/>
    </row>
    <row r="9" spans="1:10">
      <c r="A9" s="156" t="s">
        <v>257</v>
      </c>
      <c r="B9" s="156"/>
      <c r="C9" s="156"/>
      <c r="D9" s="156"/>
      <c r="E9" s="156"/>
      <c r="F9" s="156"/>
      <c r="G9" s="156"/>
      <c r="H9" s="156"/>
      <c r="I9" s="156"/>
      <c r="J9" s="156"/>
    </row>
    <row r="10" spans="1:10">
      <c r="A10" s="156" t="s">
        <v>49</v>
      </c>
      <c r="B10" s="156"/>
      <c r="C10" s="156"/>
      <c r="D10" s="156"/>
      <c r="E10" s="177"/>
      <c r="F10" s="156"/>
      <c r="G10" s="156"/>
      <c r="H10" s="156"/>
      <c r="I10" s="156"/>
      <c r="J10" s="156"/>
    </row>
    <row r="11" spans="1:10" ht="13.5" thickBot="1">
      <c r="A11" s="162"/>
      <c r="B11" s="162"/>
      <c r="C11" s="1"/>
      <c r="D11" s="1"/>
      <c r="E11" s="1"/>
      <c r="F11" s="1"/>
      <c r="G11" s="1"/>
      <c r="H11" s="1"/>
      <c r="I11" s="1"/>
      <c r="J11" s="31"/>
    </row>
    <row r="12" spans="1:10">
      <c r="A12" s="4"/>
      <c r="B12" s="43" t="s">
        <v>50</v>
      </c>
      <c r="C12" s="4"/>
      <c r="D12" s="171" t="s">
        <v>51</v>
      </c>
      <c r="E12" s="172"/>
      <c r="F12" s="174" t="s">
        <v>78</v>
      </c>
      <c r="G12" s="175"/>
      <c r="H12" s="175"/>
      <c r="I12" s="176"/>
      <c r="J12" s="14" t="s">
        <v>53</v>
      </c>
    </row>
    <row r="13" spans="1:10">
      <c r="A13" s="4" t="s">
        <v>26</v>
      </c>
      <c r="B13" s="4" t="s">
        <v>54</v>
      </c>
      <c r="C13" s="4" t="s">
        <v>0</v>
      </c>
      <c r="D13" s="169"/>
      <c r="E13" s="173"/>
      <c r="F13" s="3"/>
      <c r="G13" s="3"/>
      <c r="H13" s="3" t="s">
        <v>55</v>
      </c>
      <c r="I13" s="3" t="s">
        <v>56</v>
      </c>
      <c r="J13" s="42" t="s">
        <v>57</v>
      </c>
    </row>
    <row r="14" spans="1:10">
      <c r="A14" s="4"/>
      <c r="B14" s="4" t="s">
        <v>58</v>
      </c>
      <c r="C14" s="4"/>
      <c r="D14" s="3" t="s">
        <v>59</v>
      </c>
      <c r="E14" s="4" t="s">
        <v>60</v>
      </c>
      <c r="F14" s="5" t="s">
        <v>7</v>
      </c>
      <c r="G14" s="5" t="s">
        <v>61</v>
      </c>
      <c r="H14" s="5" t="s">
        <v>62</v>
      </c>
      <c r="I14" s="15" t="s">
        <v>63</v>
      </c>
      <c r="J14" s="15" t="s">
        <v>64</v>
      </c>
    </row>
    <row r="15" spans="1:10" ht="13.5" thickBot="1">
      <c r="A15" s="2"/>
      <c r="B15" s="7" t="s">
        <v>65</v>
      </c>
      <c r="C15" s="7"/>
      <c r="D15" s="6"/>
      <c r="E15" s="7"/>
      <c r="F15" s="6"/>
      <c r="G15" s="6"/>
      <c r="H15" s="6"/>
      <c r="I15" s="6"/>
      <c r="J15" s="16" t="s">
        <v>65</v>
      </c>
    </row>
    <row r="16" spans="1:10">
      <c r="D16" s="34"/>
      <c r="E16" s="34"/>
    </row>
    <row r="17" spans="1:10">
      <c r="A17" s="17" t="s">
        <v>7</v>
      </c>
      <c r="B17" s="18">
        <v>5231233</v>
      </c>
      <c r="C17" s="46">
        <v>24783821.860000003</v>
      </c>
      <c r="D17" s="55">
        <v>15256223.400000002</v>
      </c>
      <c r="E17" s="55">
        <v>15256223.400000002</v>
      </c>
      <c r="F17" s="46">
        <v>23675639.699999999</v>
      </c>
      <c r="G17" s="46">
        <v>21258681.400000002</v>
      </c>
      <c r="H17" s="46">
        <v>392995.9</v>
      </c>
      <c r="I17" s="46">
        <v>2023962.4</v>
      </c>
      <c r="J17" s="18">
        <v>6339415.1600000039</v>
      </c>
    </row>
    <row r="18" spans="1:10">
      <c r="B18" s="9"/>
      <c r="C18" s="9"/>
      <c r="D18" s="9"/>
      <c r="E18" s="9"/>
      <c r="F18" s="47"/>
      <c r="G18" s="47"/>
      <c r="H18" s="47"/>
      <c r="I18" s="47"/>
      <c r="J18" s="47"/>
    </row>
    <row r="19" spans="1:10">
      <c r="A19" s="48" t="s">
        <v>20</v>
      </c>
      <c r="B19" s="9">
        <v>5231233</v>
      </c>
      <c r="C19" s="47">
        <v>3414935.9</v>
      </c>
      <c r="D19" s="56">
        <v>1319032</v>
      </c>
      <c r="E19" s="56">
        <v>1126912.6000000001</v>
      </c>
      <c r="F19" s="47">
        <v>276930.97598237242</v>
      </c>
      <c r="G19" s="47">
        <v>15400.000000000002</v>
      </c>
      <c r="H19" s="47">
        <v>38824.5</v>
      </c>
      <c r="I19" s="47">
        <v>222706.47598237239</v>
      </c>
      <c r="J19" s="57">
        <v>8561357.3240176272</v>
      </c>
    </row>
    <row r="20" spans="1:10">
      <c r="A20" t="s">
        <v>21</v>
      </c>
      <c r="B20" s="9">
        <v>8561357.3240176272</v>
      </c>
      <c r="C20" s="47">
        <v>4766898.4400000004</v>
      </c>
      <c r="D20" s="56">
        <v>1462769.0000000002</v>
      </c>
      <c r="E20" s="56">
        <v>1269836.7000000002</v>
      </c>
      <c r="F20" s="47">
        <v>1899134.3715387443</v>
      </c>
      <c r="G20" s="47">
        <v>1722785.9000000001</v>
      </c>
      <c r="H20" s="44">
        <v>41256.600000000006</v>
      </c>
      <c r="I20" s="47">
        <v>135091.87153874402</v>
      </c>
      <c r="J20" s="57">
        <v>11622053.692478882</v>
      </c>
    </row>
    <row r="21" spans="1:10">
      <c r="A21" t="s">
        <v>22</v>
      </c>
      <c r="B21" s="9">
        <v>11622053.692478882</v>
      </c>
      <c r="C21" s="47">
        <v>4395130.4400000004</v>
      </c>
      <c r="D21" s="56">
        <v>1448355.7000000002</v>
      </c>
      <c r="E21" s="56">
        <v>1217740.7000000002</v>
      </c>
      <c r="F21" s="47">
        <v>2659761.7288284982</v>
      </c>
      <c r="G21" s="47">
        <v>2476430</v>
      </c>
      <c r="H21" s="47">
        <v>24733.500000000004</v>
      </c>
      <c r="I21" s="47">
        <v>158598.22882849796</v>
      </c>
      <c r="J21" s="57">
        <v>13588037.403650383</v>
      </c>
    </row>
    <row r="22" spans="1:10">
      <c r="A22" t="s">
        <v>23</v>
      </c>
      <c r="B22" s="9">
        <v>13588037.403650383</v>
      </c>
      <c r="C22" s="47">
        <v>3541193.9</v>
      </c>
      <c r="D22" s="56">
        <v>1048522.2000000001</v>
      </c>
      <c r="E22" s="56">
        <v>1059444.1000000001</v>
      </c>
      <c r="F22" s="47">
        <v>3258668.1683804635</v>
      </c>
      <c r="G22" s="47">
        <v>3043150.0000000005</v>
      </c>
      <c r="H22" s="49">
        <v>25609.100000000002</v>
      </c>
      <c r="I22" s="47">
        <v>189909.0683804627</v>
      </c>
      <c r="J22" s="57">
        <v>13859641.235269919</v>
      </c>
    </row>
    <row r="23" spans="1:10">
      <c r="A23" t="s">
        <v>24</v>
      </c>
      <c r="B23" s="9">
        <v>13859641.235269919</v>
      </c>
      <c r="C23" s="47">
        <v>3465888.9</v>
      </c>
      <c r="D23" s="56">
        <v>1304328.3</v>
      </c>
      <c r="E23" s="56">
        <v>1298262.9000000001</v>
      </c>
      <c r="F23" s="47">
        <v>2580376.1356959236</v>
      </c>
      <c r="G23" s="47">
        <v>2448710</v>
      </c>
      <c r="H23" s="47">
        <v>21660.100000000002</v>
      </c>
      <c r="I23" s="47">
        <v>110006.03569592361</v>
      </c>
      <c r="J23" s="57">
        <v>14751219.399573995</v>
      </c>
    </row>
    <row r="24" spans="1:10">
      <c r="A24" t="s">
        <v>25</v>
      </c>
      <c r="B24" s="9">
        <v>14751219.399573995</v>
      </c>
      <c r="C24" s="47">
        <v>3928642.44</v>
      </c>
      <c r="D24" s="56">
        <v>1250473.4000000001</v>
      </c>
      <c r="E24" s="56">
        <v>1267354</v>
      </c>
      <c r="F24" s="47">
        <v>2532829.727543151</v>
      </c>
      <c r="G24" s="47">
        <v>2239204</v>
      </c>
      <c r="H24" s="47">
        <v>24464.000000000004</v>
      </c>
      <c r="I24" s="47">
        <v>269161.72754315095</v>
      </c>
      <c r="J24" s="57">
        <v>16130151.512030842</v>
      </c>
    </row>
    <row r="25" spans="1:10">
      <c r="A25" s="12" t="s">
        <v>30</v>
      </c>
      <c r="B25" s="9">
        <v>16130151.512030842</v>
      </c>
      <c r="C25" s="47">
        <v>1265532.44</v>
      </c>
      <c r="D25" s="56">
        <v>1335226.2000000002</v>
      </c>
      <c r="E25" s="56">
        <v>1362332.4000000001</v>
      </c>
      <c r="F25" s="47">
        <v>2067378.0333822991</v>
      </c>
      <c r="G25" s="58">
        <v>1722930.0000000002</v>
      </c>
      <c r="H25" s="58">
        <v>35427.700000000004</v>
      </c>
      <c r="I25" s="58">
        <v>309020.33338229894</v>
      </c>
      <c r="J25" s="57">
        <v>15301199.718648542</v>
      </c>
    </row>
    <row r="26" spans="1:10">
      <c r="A26" t="s">
        <v>66</v>
      </c>
      <c r="B26" s="9">
        <v>15301199.718648542</v>
      </c>
      <c r="C26" s="56">
        <v>5599.4</v>
      </c>
      <c r="D26" s="56">
        <v>1196116.9000000001</v>
      </c>
      <c r="E26" s="56">
        <v>1167006.5</v>
      </c>
      <c r="F26" s="47">
        <v>2086994.7231362469</v>
      </c>
      <c r="G26" s="47">
        <v>2026776.4000000001</v>
      </c>
      <c r="H26" s="49">
        <v>26398.9</v>
      </c>
      <c r="I26" s="47">
        <v>33819.423136246791</v>
      </c>
      <c r="J26" s="57">
        <v>13248914.795512296</v>
      </c>
    </row>
    <row r="27" spans="1:10">
      <c r="A27" t="s">
        <v>68</v>
      </c>
      <c r="B27" s="9">
        <v>13248914.795512296</v>
      </c>
      <c r="C27" s="56">
        <v>0</v>
      </c>
      <c r="D27" s="56">
        <v>1369327.3</v>
      </c>
      <c r="E27" s="56">
        <v>1337777.1000000001</v>
      </c>
      <c r="F27" s="47">
        <v>900710.5554535439</v>
      </c>
      <c r="G27" s="47">
        <v>790815.3</v>
      </c>
      <c r="H27" s="47">
        <v>36867.600000000006</v>
      </c>
      <c r="I27" s="47">
        <v>73027.655453543877</v>
      </c>
      <c r="J27" s="57">
        <v>12379754.440058753</v>
      </c>
    </row>
    <row r="28" spans="1:10">
      <c r="A28" t="s">
        <v>69</v>
      </c>
      <c r="B28" s="9">
        <v>12379754.440058753</v>
      </c>
      <c r="C28" s="56">
        <v>0</v>
      </c>
      <c r="D28" s="56">
        <v>1290287.9000000001</v>
      </c>
      <c r="E28" s="56">
        <v>1274431.4000000001</v>
      </c>
      <c r="F28" s="47">
        <v>2121176.1825192804</v>
      </c>
      <c r="G28" s="47">
        <v>1592250.0000000002</v>
      </c>
      <c r="H28" s="40">
        <v>37243.800000000003</v>
      </c>
      <c r="I28" s="47">
        <v>491682.38251928019</v>
      </c>
      <c r="J28" s="57">
        <v>10274434.757539473</v>
      </c>
    </row>
    <row r="29" spans="1:10">
      <c r="A29" t="s">
        <v>70</v>
      </c>
      <c r="B29" s="9">
        <v>10274434.757539473</v>
      </c>
      <c r="C29" s="56">
        <v>0</v>
      </c>
      <c r="D29" s="56">
        <v>1257490.3</v>
      </c>
      <c r="E29" s="56">
        <v>1229125.7000000002</v>
      </c>
      <c r="F29" s="47">
        <v>1166952.9100624311</v>
      </c>
      <c r="G29" s="56">
        <v>1123518</v>
      </c>
      <c r="H29" s="40">
        <v>41576.700000000004</v>
      </c>
      <c r="I29" s="58">
        <v>1858.210062431142</v>
      </c>
      <c r="J29" s="57">
        <v>9135846.4474770427</v>
      </c>
    </row>
    <row r="30" spans="1:10">
      <c r="A30" s="12" t="s">
        <v>71</v>
      </c>
      <c r="B30" s="9">
        <v>9135846.4474770427</v>
      </c>
      <c r="C30" s="56">
        <v>0</v>
      </c>
      <c r="D30" s="56">
        <v>974294.20000000007</v>
      </c>
      <c r="E30" s="56">
        <v>1645999.3</v>
      </c>
      <c r="F30" s="47">
        <v>2124726.1874770476</v>
      </c>
      <c r="G30" s="56">
        <v>2056711.8000000003</v>
      </c>
      <c r="H30" s="58">
        <v>38933.4</v>
      </c>
      <c r="I30" s="56">
        <v>29080.987477047373</v>
      </c>
      <c r="J30" s="57">
        <v>6339415.1599999946</v>
      </c>
    </row>
    <row r="31" spans="1:10" ht="13.5" thickBot="1">
      <c r="A31" s="1"/>
      <c r="B31" s="51"/>
      <c r="C31" s="52"/>
      <c r="D31" s="51"/>
      <c r="E31" s="51"/>
      <c r="F31" s="51"/>
      <c r="G31" s="51"/>
      <c r="H31" s="51"/>
      <c r="I31" s="51"/>
      <c r="J31" s="51"/>
    </row>
    <row r="32" spans="1:10">
      <c r="A32" t="s">
        <v>72</v>
      </c>
    </row>
  </sheetData>
  <mergeCells count="7">
    <mergeCell ref="D12:E13"/>
    <mergeCell ref="F12:I12"/>
    <mergeCell ref="A6:J6"/>
    <mergeCell ref="A8:J8"/>
    <mergeCell ref="A9:J9"/>
    <mergeCell ref="A10:J10"/>
    <mergeCell ref="A11:B11"/>
  </mergeCells>
  <hyperlinks>
    <hyperlink ref="A5" location="INDICE!A1" display="REGRESAR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I33"/>
  <sheetViews>
    <sheetView workbookViewId="0">
      <selection activeCell="A5" sqref="A5"/>
    </sheetView>
  </sheetViews>
  <sheetFormatPr baseColWidth="10" defaultRowHeight="12.75"/>
  <cols>
    <col min="1" max="1" width="19.7109375" customWidth="1"/>
    <col min="2" max="9" width="12.28515625" customWidth="1"/>
  </cols>
  <sheetData>
    <row r="2" spans="1:9">
      <c r="A2" s="20"/>
    </row>
    <row r="3" spans="1:9">
      <c r="E3" s="9"/>
    </row>
    <row r="5" spans="1:9">
      <c r="A5" s="125" t="s">
        <v>204</v>
      </c>
    </row>
    <row r="6" spans="1:9">
      <c r="A6" s="156" t="s">
        <v>79</v>
      </c>
      <c r="B6" s="156"/>
      <c r="C6" s="156"/>
      <c r="D6" s="156"/>
      <c r="E6" s="156"/>
      <c r="F6" s="156"/>
      <c r="G6" s="156"/>
      <c r="H6" s="156"/>
      <c r="I6" s="156"/>
    </row>
    <row r="7" spans="1:9">
      <c r="A7" s="17"/>
      <c r="B7" s="17"/>
      <c r="C7" s="17"/>
      <c r="D7" s="17"/>
      <c r="E7" s="17"/>
      <c r="F7" s="17"/>
      <c r="G7" s="17"/>
      <c r="H7" s="17"/>
      <c r="I7" s="17"/>
    </row>
    <row r="8" spans="1:9">
      <c r="A8" s="156" t="s">
        <v>80</v>
      </c>
      <c r="B8" s="156"/>
      <c r="C8" s="156"/>
      <c r="D8" s="156"/>
      <c r="E8" s="156"/>
      <c r="F8" s="156"/>
      <c r="G8" s="156"/>
      <c r="H8" s="156"/>
      <c r="I8" s="156"/>
    </row>
    <row r="9" spans="1:9">
      <c r="A9" s="156" t="s">
        <v>257</v>
      </c>
      <c r="B9" s="156"/>
      <c r="C9" s="156"/>
      <c r="D9" s="156"/>
      <c r="E9" s="156"/>
      <c r="F9" s="156"/>
      <c r="G9" s="156"/>
      <c r="H9" s="156"/>
      <c r="I9" s="156"/>
    </row>
    <row r="10" spans="1:9">
      <c r="A10" s="156" t="s">
        <v>81</v>
      </c>
      <c r="B10" s="156"/>
      <c r="C10" s="156"/>
      <c r="D10" s="156"/>
      <c r="E10" s="156"/>
      <c r="F10" s="156"/>
      <c r="G10" s="156"/>
      <c r="H10" s="156"/>
      <c r="I10" s="156"/>
    </row>
    <row r="11" spans="1:9" ht="13.5" thickBot="1">
      <c r="A11" s="162"/>
      <c r="B11" s="162"/>
      <c r="C11" s="1"/>
      <c r="D11" s="1"/>
      <c r="E11" s="1"/>
      <c r="F11" s="1"/>
      <c r="G11" s="1"/>
      <c r="H11" s="1"/>
      <c r="I11" s="31"/>
    </row>
    <row r="12" spans="1:9">
      <c r="A12" s="4"/>
      <c r="B12" s="43" t="s">
        <v>50</v>
      </c>
      <c r="C12" s="179" t="s">
        <v>0</v>
      </c>
      <c r="D12" s="157" t="s">
        <v>82</v>
      </c>
      <c r="E12" s="158"/>
      <c r="F12" s="158"/>
      <c r="G12" s="158"/>
      <c r="H12" s="159"/>
      <c r="I12" s="14" t="s">
        <v>53</v>
      </c>
    </row>
    <row r="13" spans="1:9">
      <c r="A13" s="4" t="s">
        <v>26</v>
      </c>
      <c r="B13" s="4" t="s">
        <v>54</v>
      </c>
      <c r="C13" s="180"/>
      <c r="D13" s="3"/>
      <c r="E13" s="3"/>
      <c r="F13" s="3"/>
      <c r="G13" s="3"/>
      <c r="H13" s="3"/>
      <c r="I13" s="42" t="s">
        <v>57</v>
      </c>
    </row>
    <row r="14" spans="1:9">
      <c r="A14" s="4"/>
      <c r="B14" s="4" t="s">
        <v>58</v>
      </c>
      <c r="C14" s="180"/>
      <c r="D14" s="5" t="s">
        <v>7</v>
      </c>
      <c r="E14" s="5" t="s">
        <v>61</v>
      </c>
      <c r="F14" s="15" t="s">
        <v>83</v>
      </c>
      <c r="G14" s="15" t="s">
        <v>84</v>
      </c>
      <c r="H14" s="15" t="s">
        <v>85</v>
      </c>
      <c r="I14" s="15" t="s">
        <v>64</v>
      </c>
    </row>
    <row r="15" spans="1:9" ht="13.5" thickBot="1">
      <c r="A15" s="2"/>
      <c r="B15" s="7" t="s">
        <v>65</v>
      </c>
      <c r="C15" s="181"/>
      <c r="D15" s="6"/>
      <c r="E15" s="6"/>
      <c r="F15" s="6"/>
      <c r="G15" s="6"/>
      <c r="H15" s="6"/>
      <c r="I15" s="16" t="s">
        <v>65</v>
      </c>
    </row>
    <row r="16" spans="1:9">
      <c r="D16" s="59"/>
      <c r="E16" s="59"/>
      <c r="F16" s="59"/>
      <c r="G16" s="59"/>
      <c r="H16" s="59"/>
      <c r="I16" s="44"/>
    </row>
    <row r="17" spans="1:9">
      <c r="A17" s="17" t="s">
        <v>7</v>
      </c>
      <c r="B17" s="46">
        <v>69541777</v>
      </c>
      <c r="C17" s="60">
        <v>165572473.22813389</v>
      </c>
      <c r="D17" s="46">
        <v>167653100.68893662</v>
      </c>
      <c r="E17" s="46">
        <v>75078282.338823304</v>
      </c>
      <c r="F17" s="46">
        <v>33368125.483921465</v>
      </c>
      <c r="G17" s="46">
        <v>42651051.543727912</v>
      </c>
      <c r="H17" s="46">
        <v>16555641.322463924</v>
      </c>
      <c r="I17" s="46">
        <v>67461149.539197266</v>
      </c>
    </row>
    <row r="18" spans="1:9">
      <c r="B18" s="47"/>
      <c r="C18" s="61"/>
      <c r="D18" s="47"/>
      <c r="E18" s="47"/>
      <c r="F18" s="47"/>
      <c r="G18" s="47"/>
      <c r="H18" s="47"/>
      <c r="I18" s="47"/>
    </row>
    <row r="19" spans="1:9">
      <c r="A19" s="48" t="s">
        <v>20</v>
      </c>
      <c r="B19" s="44">
        <v>69541777</v>
      </c>
      <c r="C19" s="62">
        <v>16888810.335939981</v>
      </c>
      <c r="D19" s="47">
        <v>5364117.8069633506</v>
      </c>
      <c r="E19" s="47">
        <v>1726863.7599546111</v>
      </c>
      <c r="F19" s="47">
        <v>1522317.4521354651</v>
      </c>
      <c r="G19" s="47">
        <v>1294252.846907465</v>
      </c>
      <c r="H19" s="47">
        <v>820683.74796581012</v>
      </c>
      <c r="I19" s="54">
        <v>81066469.528976619</v>
      </c>
    </row>
    <row r="20" spans="1:9">
      <c r="A20" t="s">
        <v>21</v>
      </c>
      <c r="B20" s="47">
        <v>81066469.528976619</v>
      </c>
      <c r="C20" s="62">
        <v>28026145.124964125</v>
      </c>
      <c r="D20" s="47">
        <v>19385288.61195296</v>
      </c>
      <c r="E20" s="47">
        <v>9730278.5473398436</v>
      </c>
      <c r="F20" s="47">
        <v>4922910.2683481891</v>
      </c>
      <c r="G20" s="47">
        <v>2328753.3231640337</v>
      </c>
      <c r="H20" s="47">
        <v>2403346.4731008927</v>
      </c>
      <c r="I20" s="54">
        <v>89707326.041987777</v>
      </c>
    </row>
    <row r="21" spans="1:9">
      <c r="A21" t="s">
        <v>22</v>
      </c>
      <c r="B21" s="47">
        <v>89707326.041987777</v>
      </c>
      <c r="C21" s="62">
        <v>29475084.918723829</v>
      </c>
      <c r="D21" s="47">
        <v>25753187.781407885</v>
      </c>
      <c r="E21" s="47">
        <v>14331780.963772276</v>
      </c>
      <c r="F21" s="47">
        <v>5930026.0622952143</v>
      </c>
      <c r="G21" s="47">
        <v>2564544.6060346556</v>
      </c>
      <c r="H21" s="47">
        <v>2926836.149305738</v>
      </c>
      <c r="I21" s="54">
        <v>93429223.179303706</v>
      </c>
    </row>
    <row r="22" spans="1:9">
      <c r="A22" t="s">
        <v>23</v>
      </c>
      <c r="B22" s="47">
        <v>93429223.179303706</v>
      </c>
      <c r="C22" s="62">
        <v>26886184.81075025</v>
      </c>
      <c r="D22" s="47">
        <v>14053746.26747494</v>
      </c>
      <c r="E22" s="47">
        <v>7931940.9019473922</v>
      </c>
      <c r="F22" s="47">
        <v>3215017.906417456</v>
      </c>
      <c r="G22" s="47">
        <v>1318613.8009393713</v>
      </c>
      <c r="H22" s="47">
        <v>1588173.6581707208</v>
      </c>
      <c r="I22" s="54">
        <v>106261661.72257902</v>
      </c>
    </row>
    <row r="23" spans="1:9">
      <c r="A23" t="s">
        <v>24</v>
      </c>
      <c r="B23" s="47">
        <v>106261661.72257902</v>
      </c>
      <c r="C23" s="62">
        <v>29769952.874742553</v>
      </c>
      <c r="D23" s="47">
        <v>38915039.90100573</v>
      </c>
      <c r="E23" s="47">
        <v>21840782.55427761</v>
      </c>
      <c r="F23" s="47">
        <v>9480081.1732828561</v>
      </c>
      <c r="G23" s="47">
        <v>3836564.8461097674</v>
      </c>
      <c r="H23" s="47">
        <v>3757611.3273354904</v>
      </c>
      <c r="I23" s="54">
        <v>97116574.69631584</v>
      </c>
    </row>
    <row r="24" spans="1:9">
      <c r="A24" t="s">
        <v>25</v>
      </c>
      <c r="B24" s="47">
        <v>97116574.69631584</v>
      </c>
      <c r="C24" s="62">
        <v>25510515.437469956</v>
      </c>
      <c r="D24" s="47">
        <v>19362522.289949998</v>
      </c>
      <c r="E24" s="47">
        <v>7699833.8264145777</v>
      </c>
      <c r="F24" s="47">
        <v>4435621.8027209928</v>
      </c>
      <c r="G24" s="47">
        <v>5700036.0294657722</v>
      </c>
      <c r="H24" s="47">
        <v>1527030.6313486532</v>
      </c>
      <c r="I24" s="54">
        <v>103264567.8438358</v>
      </c>
    </row>
    <row r="25" spans="1:9">
      <c r="A25" s="12" t="s">
        <v>30</v>
      </c>
      <c r="B25" s="47">
        <v>103264567.8438358</v>
      </c>
      <c r="C25" s="62">
        <v>8999719.7220485769</v>
      </c>
      <c r="D25" s="47">
        <v>10340906.038060354</v>
      </c>
      <c r="E25" s="47">
        <v>5151678.156345482</v>
      </c>
      <c r="F25" s="47">
        <v>1922460.0641383776</v>
      </c>
      <c r="G25" s="47">
        <v>2399443.597415735</v>
      </c>
      <c r="H25" s="47">
        <v>867324.22016075789</v>
      </c>
      <c r="I25" s="54">
        <v>101923381.52782403</v>
      </c>
    </row>
    <row r="26" spans="1:9">
      <c r="A26" t="s">
        <v>66</v>
      </c>
      <c r="B26" s="47">
        <v>101923381.52782403</v>
      </c>
      <c r="C26" s="63">
        <v>16060.003494613855</v>
      </c>
      <c r="D26" s="47">
        <v>7397059.1074145595</v>
      </c>
      <c r="E26" s="47">
        <v>2996997.2391222226</v>
      </c>
      <c r="F26" s="47">
        <v>982034.47484144219</v>
      </c>
      <c r="G26" s="47">
        <v>2930124.2759390911</v>
      </c>
      <c r="H26" s="47">
        <v>487903.11751180323</v>
      </c>
      <c r="I26" s="54">
        <v>94542382.423904091</v>
      </c>
    </row>
    <row r="27" spans="1:9">
      <c r="A27" t="s">
        <v>68</v>
      </c>
      <c r="B27" s="47">
        <v>94542382.423904091</v>
      </c>
      <c r="C27" s="63" t="s">
        <v>67</v>
      </c>
      <c r="D27" s="47">
        <v>5936870.8317306582</v>
      </c>
      <c r="E27" s="47">
        <v>1044389.9340513553</v>
      </c>
      <c r="F27" s="47">
        <v>137941.02662002362</v>
      </c>
      <c r="G27" s="47">
        <v>3808069.0915712924</v>
      </c>
      <c r="H27" s="47">
        <v>946470.77948798658</v>
      </c>
      <c r="I27" s="54">
        <v>88605511.592173427</v>
      </c>
    </row>
    <row r="28" spans="1:9">
      <c r="A28" t="s">
        <v>69</v>
      </c>
      <c r="B28" s="47">
        <v>88605511.592173427</v>
      </c>
      <c r="C28" s="63" t="s">
        <v>67</v>
      </c>
      <c r="D28" s="47">
        <v>5122599.3942782311</v>
      </c>
      <c r="E28" s="47">
        <v>470282.97513203142</v>
      </c>
      <c r="F28" s="47">
        <v>203602.84320679205</v>
      </c>
      <c r="G28" s="47">
        <v>4347576.8294188948</v>
      </c>
      <c r="H28" s="47">
        <v>101136.74652051236</v>
      </c>
      <c r="I28" s="54">
        <v>83482912.197895199</v>
      </c>
    </row>
    <row r="29" spans="1:9">
      <c r="A29" t="s">
        <v>70</v>
      </c>
      <c r="B29" s="47">
        <v>83482912.197895199</v>
      </c>
      <c r="C29" s="63" t="s">
        <v>67</v>
      </c>
      <c r="D29" s="47">
        <v>7606926.071173857</v>
      </c>
      <c r="E29" s="47">
        <v>900782.11209760862</v>
      </c>
      <c r="F29" s="47">
        <v>76842.595557845823</v>
      </c>
      <c r="G29" s="47">
        <v>5655060.7399400352</v>
      </c>
      <c r="H29" s="47">
        <v>974240.62357836775</v>
      </c>
      <c r="I29" s="54">
        <v>75875986.126721337</v>
      </c>
    </row>
    <row r="30" spans="1:9">
      <c r="A30" s="12" t="s">
        <v>71</v>
      </c>
      <c r="B30" s="47">
        <v>75875986.126721337</v>
      </c>
      <c r="C30" s="63" t="s">
        <v>67</v>
      </c>
      <c r="D30" s="47">
        <v>8414836.5875240956</v>
      </c>
      <c r="E30" s="47">
        <v>1252671.3683682908</v>
      </c>
      <c r="F30" s="47">
        <v>539269.81435680727</v>
      </c>
      <c r="G30" s="47">
        <v>6468011.5568218036</v>
      </c>
      <c r="H30" s="47">
        <v>154883.84797719339</v>
      </c>
      <c r="I30" s="54">
        <v>67461149.539197236</v>
      </c>
    </row>
    <row r="31" spans="1:9" ht="13.5" thickBot="1">
      <c r="A31" s="1"/>
      <c r="B31" s="51"/>
      <c r="C31" s="52"/>
      <c r="D31" s="51"/>
      <c r="E31" s="51"/>
      <c r="F31" s="51"/>
      <c r="G31" s="51"/>
      <c r="H31" s="51"/>
      <c r="I31" s="51"/>
    </row>
    <row r="32" spans="1:9">
      <c r="A32" t="s">
        <v>72</v>
      </c>
      <c r="E32" s="59"/>
      <c r="F32" s="59"/>
      <c r="G32" s="59"/>
      <c r="H32" s="59"/>
      <c r="I32" s="59"/>
    </row>
    <row r="33" spans="5:9">
      <c r="E33" s="44"/>
      <c r="F33" s="44"/>
      <c r="G33" s="44"/>
      <c r="H33" s="44"/>
      <c r="I33" s="44"/>
    </row>
  </sheetData>
  <mergeCells count="7">
    <mergeCell ref="C12:C15"/>
    <mergeCell ref="D12:H12"/>
    <mergeCell ref="A6:I6"/>
    <mergeCell ref="A8:I8"/>
    <mergeCell ref="A9:I9"/>
    <mergeCell ref="A10:I10"/>
    <mergeCell ref="A11:B11"/>
  </mergeCells>
  <hyperlinks>
    <hyperlink ref="A5" location="INDICE!A1" display="REGRESAR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52"/>
  <sheetViews>
    <sheetView workbookViewId="0">
      <selection activeCell="A5" sqref="A5"/>
    </sheetView>
  </sheetViews>
  <sheetFormatPr baseColWidth="10" defaultRowHeight="12.75"/>
  <cols>
    <col min="1" max="1" width="17.5703125" customWidth="1"/>
    <col min="2" max="2" width="11.5703125" customWidth="1"/>
    <col min="3" max="3" width="9.42578125" customWidth="1"/>
    <col min="4" max="4" width="11.140625" customWidth="1"/>
    <col min="5" max="5" width="14.140625" customWidth="1"/>
    <col min="6" max="6" width="9.28515625" customWidth="1"/>
    <col min="7" max="7" width="8.140625" customWidth="1"/>
    <col min="8" max="8" width="8.28515625" customWidth="1"/>
    <col min="9" max="9" width="8.140625" customWidth="1"/>
    <col min="10" max="10" width="10.7109375" customWidth="1"/>
  </cols>
  <sheetData>
    <row r="1" spans="1:12" ht="15">
      <c r="A1" s="64"/>
      <c r="B1" s="65"/>
      <c r="C1" s="65"/>
      <c r="D1" s="65"/>
      <c r="E1" s="65"/>
      <c r="F1" s="65"/>
      <c r="G1" s="65"/>
      <c r="H1" s="65"/>
      <c r="I1" s="65"/>
      <c r="J1" s="65"/>
    </row>
    <row r="2" spans="1:12" ht="14.25">
      <c r="A2" s="20"/>
      <c r="B2" s="65"/>
      <c r="C2" s="65"/>
      <c r="D2" s="65"/>
      <c r="E2" s="65"/>
      <c r="F2" s="65"/>
      <c r="G2" s="65"/>
      <c r="H2" s="65"/>
      <c r="I2" s="65"/>
      <c r="J2" s="65"/>
    </row>
    <row r="3" spans="1:12" ht="15">
      <c r="A3" s="64"/>
      <c r="B3" s="65"/>
      <c r="C3" s="65"/>
      <c r="D3" s="65"/>
      <c r="E3" s="65"/>
      <c r="F3" s="65"/>
      <c r="G3" s="65"/>
      <c r="H3" s="65"/>
      <c r="I3" s="65"/>
      <c r="J3" s="65"/>
    </row>
    <row r="4" spans="1:12" ht="15">
      <c r="A4" s="64"/>
      <c r="B4" s="65"/>
      <c r="C4" s="65"/>
      <c r="D4" s="65"/>
      <c r="E4" s="65"/>
      <c r="F4" s="65"/>
      <c r="G4" s="65"/>
      <c r="H4" s="65"/>
      <c r="I4" s="65"/>
      <c r="J4" s="65"/>
    </row>
    <row r="5" spans="1:12" ht="14.25">
      <c r="A5" s="125" t="s">
        <v>204</v>
      </c>
      <c r="B5" s="65"/>
      <c r="C5" s="65"/>
      <c r="D5" s="65"/>
      <c r="E5" s="65"/>
      <c r="F5" s="65"/>
      <c r="G5" s="65"/>
      <c r="H5" s="65"/>
      <c r="I5" s="65"/>
      <c r="J5" s="65"/>
    </row>
    <row r="6" spans="1:12">
      <c r="A6" s="156" t="s">
        <v>86</v>
      </c>
      <c r="B6" s="186"/>
      <c r="C6" s="186"/>
      <c r="D6" s="186"/>
      <c r="E6" s="186"/>
      <c r="F6" s="186"/>
      <c r="G6" s="186"/>
      <c r="H6" s="186"/>
      <c r="I6" s="186"/>
      <c r="J6" s="186"/>
    </row>
    <row r="7" spans="1:12">
      <c r="A7" s="48"/>
      <c r="B7" s="48"/>
      <c r="C7" s="66"/>
      <c r="D7" s="17"/>
      <c r="E7" s="17"/>
      <c r="F7" s="17"/>
      <c r="G7" s="66"/>
      <c r="H7" s="66"/>
      <c r="I7" s="48"/>
      <c r="J7" s="48"/>
    </row>
    <row r="8" spans="1:12">
      <c r="A8" s="156" t="s">
        <v>87</v>
      </c>
      <c r="B8" s="156"/>
      <c r="C8" s="156"/>
      <c r="D8" s="156"/>
      <c r="E8" s="156"/>
      <c r="F8" s="156"/>
      <c r="G8" s="156"/>
      <c r="H8" s="156"/>
      <c r="I8" s="156"/>
      <c r="J8" s="156"/>
    </row>
    <row r="9" spans="1:12">
      <c r="A9" s="156" t="s">
        <v>260</v>
      </c>
      <c r="B9" s="156"/>
      <c r="C9" s="156"/>
      <c r="D9" s="156"/>
      <c r="E9" s="156"/>
      <c r="F9" s="156"/>
      <c r="G9" s="156"/>
      <c r="H9" s="156"/>
      <c r="I9" s="156"/>
      <c r="J9" s="156"/>
    </row>
    <row r="10" spans="1:12">
      <c r="A10" s="156" t="s">
        <v>49</v>
      </c>
      <c r="B10" s="156"/>
      <c r="C10" s="156"/>
      <c r="D10" s="156"/>
      <c r="E10" s="186"/>
      <c r="F10" s="156"/>
      <c r="G10" s="156"/>
      <c r="H10" s="156"/>
      <c r="I10" s="156"/>
      <c r="J10" s="156"/>
    </row>
    <row r="11" spans="1:12" ht="15" thickBot="1">
      <c r="A11" s="67"/>
      <c r="B11" s="67"/>
      <c r="C11" s="67"/>
      <c r="D11" s="67"/>
      <c r="E11" s="67"/>
      <c r="F11" s="67"/>
      <c r="G11" s="67"/>
      <c r="H11" s="67"/>
      <c r="I11" s="67"/>
      <c r="J11" s="67"/>
    </row>
    <row r="12" spans="1:12" ht="12.75" customHeight="1">
      <c r="A12" s="187" t="s">
        <v>26</v>
      </c>
      <c r="B12" s="189" t="s">
        <v>88</v>
      </c>
      <c r="C12" s="175"/>
      <c r="D12" s="175"/>
      <c r="E12" s="175"/>
      <c r="F12" s="175"/>
      <c r="G12" s="175"/>
      <c r="H12" s="175"/>
      <c r="I12" s="175"/>
      <c r="J12" s="175"/>
      <c r="K12" s="175"/>
      <c r="L12" s="124"/>
    </row>
    <row r="13" spans="1:12" ht="12.75" customHeight="1" thickBot="1">
      <c r="A13" s="187"/>
      <c r="B13" s="190"/>
      <c r="C13" s="192" t="s">
        <v>17</v>
      </c>
      <c r="D13" s="126" t="s">
        <v>258</v>
      </c>
      <c r="E13" s="192" t="s">
        <v>89</v>
      </c>
      <c r="F13" s="193" t="s">
        <v>10</v>
      </c>
      <c r="G13" s="194" t="s">
        <v>90</v>
      </c>
      <c r="H13" s="192" t="s">
        <v>91</v>
      </c>
      <c r="I13" s="192" t="s">
        <v>92</v>
      </c>
      <c r="J13" s="182" t="s">
        <v>93</v>
      </c>
      <c r="K13" s="182" t="s">
        <v>94</v>
      </c>
      <c r="L13" s="184" t="s">
        <v>95</v>
      </c>
    </row>
    <row r="14" spans="1:12" ht="13.5" thickBot="1">
      <c r="A14" s="188"/>
      <c r="B14" s="191"/>
      <c r="C14" s="191"/>
      <c r="D14" s="127" t="s">
        <v>259</v>
      </c>
      <c r="E14" s="191"/>
      <c r="F14" s="193"/>
      <c r="G14" s="195"/>
      <c r="H14" s="191"/>
      <c r="I14" s="191"/>
      <c r="J14" s="183"/>
      <c r="K14" s="183"/>
      <c r="L14" s="185"/>
    </row>
    <row r="15" spans="1:12" ht="14.25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</row>
    <row r="16" spans="1:12">
      <c r="A16" s="122" t="s">
        <v>7</v>
      </c>
      <c r="B16" s="46">
        <f t="shared" ref="B16:L16" si="0">SUM(B18:B29)</f>
        <v>1696008</v>
      </c>
      <c r="C16" s="128">
        <f t="shared" si="0"/>
        <v>194027</v>
      </c>
      <c r="D16" s="128">
        <f t="shared" si="0"/>
        <v>4450</v>
      </c>
      <c r="E16" s="128">
        <f t="shared" si="0"/>
        <v>27283</v>
      </c>
      <c r="F16" s="128">
        <f t="shared" si="0"/>
        <v>6723</v>
      </c>
      <c r="G16" s="128">
        <f t="shared" si="0"/>
        <v>6776</v>
      </c>
      <c r="H16" s="128">
        <f t="shared" si="0"/>
        <v>39167</v>
      </c>
      <c r="I16" s="128">
        <f t="shared" si="0"/>
        <v>15896</v>
      </c>
      <c r="J16" s="128">
        <f t="shared" si="0"/>
        <v>58315</v>
      </c>
      <c r="K16" s="128">
        <f t="shared" si="0"/>
        <v>156183</v>
      </c>
      <c r="L16" s="53">
        <f t="shared" si="0"/>
        <v>1187188</v>
      </c>
    </row>
    <row r="17" spans="1:12">
      <c r="A17" s="48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</row>
    <row r="18" spans="1:12">
      <c r="A18" s="48" t="s">
        <v>22</v>
      </c>
      <c r="B18" s="68">
        <f t="shared" ref="B18:B29" si="1">SUM(C18:L18)</f>
        <v>118783</v>
      </c>
      <c r="C18" s="9">
        <v>0</v>
      </c>
      <c r="D18" s="129">
        <v>0</v>
      </c>
      <c r="E18" s="9">
        <v>7000</v>
      </c>
      <c r="F18" s="9">
        <v>0</v>
      </c>
      <c r="G18" s="9">
        <v>0</v>
      </c>
      <c r="H18" s="9">
        <v>2500</v>
      </c>
      <c r="I18" s="9">
        <v>0</v>
      </c>
      <c r="J18" s="9">
        <v>0</v>
      </c>
      <c r="K18" s="9">
        <v>3915</v>
      </c>
      <c r="L18" s="9">
        <v>105368</v>
      </c>
    </row>
    <row r="19" spans="1:12">
      <c r="A19" s="48" t="s">
        <v>23</v>
      </c>
      <c r="B19" s="68">
        <f t="shared" si="1"/>
        <v>18956</v>
      </c>
      <c r="C19" s="9">
        <v>0</v>
      </c>
      <c r="D19" s="129">
        <v>0</v>
      </c>
      <c r="E19" s="9">
        <v>3665</v>
      </c>
      <c r="F19" s="9">
        <v>0</v>
      </c>
      <c r="G19" s="9">
        <v>0</v>
      </c>
      <c r="H19" s="9">
        <v>2500</v>
      </c>
      <c r="I19" s="9">
        <v>0</v>
      </c>
      <c r="J19" s="9">
        <v>0</v>
      </c>
      <c r="K19" s="9">
        <v>2100</v>
      </c>
      <c r="L19" s="9">
        <v>10691</v>
      </c>
    </row>
    <row r="20" spans="1:12">
      <c r="A20" s="48" t="s">
        <v>24</v>
      </c>
      <c r="B20" s="68">
        <f t="shared" si="1"/>
        <v>171719</v>
      </c>
      <c r="C20" s="9">
        <v>0</v>
      </c>
      <c r="D20" s="129">
        <v>0</v>
      </c>
      <c r="E20" s="9">
        <v>0</v>
      </c>
      <c r="F20" s="9">
        <v>0</v>
      </c>
      <c r="G20" s="9">
        <v>0</v>
      </c>
      <c r="H20" s="9">
        <v>4000</v>
      </c>
      <c r="I20" s="9">
        <v>0</v>
      </c>
      <c r="J20" s="9">
        <v>16770</v>
      </c>
      <c r="K20" s="9">
        <v>1575</v>
      </c>
      <c r="L20" s="9">
        <v>149374</v>
      </c>
    </row>
    <row r="21" spans="1:12">
      <c r="A21" s="48" t="s">
        <v>25</v>
      </c>
      <c r="B21" s="68">
        <f t="shared" si="1"/>
        <v>236829</v>
      </c>
      <c r="C21" s="9">
        <v>0</v>
      </c>
      <c r="D21" s="129">
        <v>0</v>
      </c>
      <c r="E21" s="9">
        <v>0</v>
      </c>
      <c r="F21" s="9">
        <v>0</v>
      </c>
      <c r="G21" s="9">
        <v>0</v>
      </c>
      <c r="H21" s="9">
        <v>2000</v>
      </c>
      <c r="I21" s="9">
        <v>0</v>
      </c>
      <c r="J21" s="9">
        <v>0</v>
      </c>
      <c r="K21" s="9">
        <v>10075</v>
      </c>
      <c r="L21" s="9">
        <v>224754</v>
      </c>
    </row>
    <row r="22" spans="1:12">
      <c r="A22" s="48" t="s">
        <v>30</v>
      </c>
      <c r="B22" s="68">
        <f t="shared" si="1"/>
        <v>133469</v>
      </c>
      <c r="C22" s="9">
        <v>0</v>
      </c>
      <c r="D22" s="129">
        <v>0</v>
      </c>
      <c r="E22" s="9">
        <v>0</v>
      </c>
      <c r="F22" s="9">
        <v>0</v>
      </c>
      <c r="G22" s="9">
        <v>0</v>
      </c>
      <c r="H22" s="9">
        <v>4000</v>
      </c>
      <c r="I22" s="9">
        <v>0</v>
      </c>
      <c r="J22" s="9">
        <v>0</v>
      </c>
      <c r="K22" s="9">
        <v>16626</v>
      </c>
      <c r="L22" s="9">
        <v>112843</v>
      </c>
    </row>
    <row r="23" spans="1:12">
      <c r="A23" s="48" t="s">
        <v>66</v>
      </c>
      <c r="B23" s="68">
        <f t="shared" si="1"/>
        <v>142654</v>
      </c>
      <c r="C23" s="9">
        <v>0</v>
      </c>
      <c r="D23" s="129">
        <v>0</v>
      </c>
      <c r="E23" s="9">
        <v>0</v>
      </c>
      <c r="F23" s="9">
        <v>0</v>
      </c>
      <c r="G23" s="9">
        <v>0</v>
      </c>
      <c r="H23" s="9">
        <v>6000</v>
      </c>
      <c r="I23" s="9">
        <v>0</v>
      </c>
      <c r="J23" s="9">
        <v>0</v>
      </c>
      <c r="K23" s="9">
        <v>6970</v>
      </c>
      <c r="L23" s="9">
        <v>129684</v>
      </c>
    </row>
    <row r="24" spans="1:12">
      <c r="A24" s="48" t="s">
        <v>68</v>
      </c>
      <c r="B24" s="68">
        <f t="shared" si="1"/>
        <v>172372</v>
      </c>
      <c r="C24" s="9">
        <v>0</v>
      </c>
      <c r="D24" s="129">
        <v>0</v>
      </c>
      <c r="E24" s="9">
        <v>0</v>
      </c>
      <c r="F24" s="9">
        <v>0</v>
      </c>
      <c r="G24" s="9">
        <v>0</v>
      </c>
      <c r="H24" s="9">
        <v>6000</v>
      </c>
      <c r="I24" s="9">
        <v>0</v>
      </c>
      <c r="J24" s="9">
        <v>0</v>
      </c>
      <c r="K24" s="9">
        <v>9373</v>
      </c>
      <c r="L24" s="9">
        <v>156999</v>
      </c>
    </row>
    <row r="25" spans="1:12">
      <c r="A25" s="48" t="s">
        <v>69</v>
      </c>
      <c r="B25" s="68">
        <f t="shared" si="1"/>
        <v>145201</v>
      </c>
      <c r="C25" s="9">
        <v>116830</v>
      </c>
      <c r="D25" s="129">
        <v>0</v>
      </c>
      <c r="E25" s="9">
        <v>500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6775</v>
      </c>
      <c r="L25" s="9">
        <v>21096</v>
      </c>
    </row>
    <row r="26" spans="1:12">
      <c r="A26" s="48" t="s">
        <v>70</v>
      </c>
      <c r="B26" s="68">
        <f t="shared" si="1"/>
        <v>83736</v>
      </c>
      <c r="C26" s="9">
        <v>23029</v>
      </c>
      <c r="D26" s="129">
        <v>0</v>
      </c>
      <c r="E26" s="9">
        <v>0</v>
      </c>
      <c r="F26" s="9">
        <v>3723</v>
      </c>
      <c r="G26" s="9">
        <v>0</v>
      </c>
      <c r="H26" s="9">
        <v>2300</v>
      </c>
      <c r="I26" s="9">
        <v>3644</v>
      </c>
      <c r="J26" s="9">
        <v>0</v>
      </c>
      <c r="K26" s="9">
        <v>16557</v>
      </c>
      <c r="L26" s="9">
        <v>34483</v>
      </c>
    </row>
    <row r="27" spans="1:12">
      <c r="A27" s="48" t="s">
        <v>71</v>
      </c>
      <c r="B27" s="68">
        <f t="shared" si="1"/>
        <v>179745</v>
      </c>
      <c r="C27" s="9">
        <v>32158</v>
      </c>
      <c r="D27" s="129">
        <v>0</v>
      </c>
      <c r="E27" s="9">
        <v>0</v>
      </c>
      <c r="F27" s="9">
        <v>0</v>
      </c>
      <c r="G27" s="9">
        <v>3360</v>
      </c>
      <c r="H27" s="9">
        <v>990</v>
      </c>
      <c r="I27" s="9">
        <v>2878</v>
      </c>
      <c r="J27" s="9">
        <v>29318</v>
      </c>
      <c r="K27" s="9">
        <v>29949</v>
      </c>
      <c r="L27" s="9">
        <v>81092</v>
      </c>
    </row>
    <row r="28" spans="1:12">
      <c r="A28" s="48" t="s">
        <v>20</v>
      </c>
      <c r="B28" s="68">
        <f t="shared" si="1"/>
        <v>230824</v>
      </c>
      <c r="C28" s="9">
        <v>21510</v>
      </c>
      <c r="D28" s="129">
        <v>4450</v>
      </c>
      <c r="E28" s="9">
        <v>13950</v>
      </c>
      <c r="F28" s="9">
        <v>0</v>
      </c>
      <c r="G28" s="9">
        <v>3416</v>
      </c>
      <c r="H28" s="9">
        <v>6212</v>
      </c>
      <c r="I28" s="9">
        <v>9374</v>
      </c>
      <c r="J28" s="9">
        <v>12026</v>
      </c>
      <c r="K28" s="9">
        <v>41271</v>
      </c>
      <c r="L28" s="9">
        <v>118615</v>
      </c>
    </row>
    <row r="29" spans="1:12">
      <c r="A29" s="48" t="s">
        <v>21</v>
      </c>
      <c r="B29" s="68">
        <f t="shared" si="1"/>
        <v>61720</v>
      </c>
      <c r="C29" s="9">
        <v>500</v>
      </c>
      <c r="D29" s="129">
        <v>0</v>
      </c>
      <c r="E29" s="9">
        <v>2168</v>
      </c>
      <c r="F29" s="9">
        <v>3000</v>
      </c>
      <c r="G29" s="9">
        <v>0</v>
      </c>
      <c r="H29" s="9">
        <v>2665</v>
      </c>
      <c r="I29" s="9">
        <v>0</v>
      </c>
      <c r="J29" s="9">
        <v>201</v>
      </c>
      <c r="K29" s="9">
        <v>10997</v>
      </c>
      <c r="L29" s="9">
        <v>42189</v>
      </c>
    </row>
    <row r="30" spans="1:12" ht="15" thickBot="1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</row>
    <row r="31" spans="1:12" ht="14.25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</row>
    <row r="34" ht="12.75" customHeight="1"/>
    <row r="35" ht="12.75" customHeight="1"/>
    <row r="52" spans="1:12" ht="14.25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</row>
  </sheetData>
  <mergeCells count="16">
    <mergeCell ref="C12:K12"/>
    <mergeCell ref="K13:K14"/>
    <mergeCell ref="L13:L14"/>
    <mergeCell ref="J13:J14"/>
    <mergeCell ref="A6:J6"/>
    <mergeCell ref="A8:J8"/>
    <mergeCell ref="A9:J9"/>
    <mergeCell ref="A10:J10"/>
    <mergeCell ref="A12:A14"/>
    <mergeCell ref="B12:B14"/>
    <mergeCell ref="C13:C14"/>
    <mergeCell ref="E13:E14"/>
    <mergeCell ref="F13:F14"/>
    <mergeCell ref="G13:G14"/>
    <mergeCell ref="H13:H14"/>
    <mergeCell ref="I13:I14"/>
  </mergeCells>
  <hyperlinks>
    <hyperlink ref="A5" location="INDICE!A1" display="REGRESA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G31"/>
  <sheetViews>
    <sheetView workbookViewId="0">
      <selection activeCell="A5" sqref="A5"/>
    </sheetView>
  </sheetViews>
  <sheetFormatPr baseColWidth="10" defaultRowHeight="12.75"/>
  <cols>
    <col min="1" max="1" width="19.7109375" customWidth="1"/>
    <col min="2" max="2" width="15.7109375" customWidth="1"/>
    <col min="3" max="3" width="14.28515625" customWidth="1"/>
    <col min="4" max="5" width="14.7109375" customWidth="1"/>
    <col min="6" max="7" width="15.7109375" customWidth="1"/>
  </cols>
  <sheetData>
    <row r="2" spans="1:7">
      <c r="A2" s="20"/>
    </row>
    <row r="5" spans="1:7">
      <c r="A5" s="125" t="s">
        <v>204</v>
      </c>
    </row>
    <row r="6" spans="1:7">
      <c r="A6" s="156" t="s">
        <v>96</v>
      </c>
      <c r="B6" s="156"/>
      <c r="C6" s="156"/>
      <c r="D6" s="156"/>
      <c r="E6" s="156"/>
      <c r="F6" s="156"/>
      <c r="G6" s="156"/>
    </row>
    <row r="7" spans="1:7" ht="12.75" customHeight="1"/>
    <row r="8" spans="1:7">
      <c r="A8" s="156" t="s">
        <v>97</v>
      </c>
      <c r="B8" s="156"/>
      <c r="C8" s="156"/>
      <c r="D8" s="156"/>
      <c r="E8" s="156"/>
      <c r="F8" s="156"/>
      <c r="G8" s="156"/>
    </row>
    <row r="9" spans="1:7">
      <c r="A9" s="156" t="s">
        <v>261</v>
      </c>
      <c r="B9" s="156"/>
      <c r="C9" s="156"/>
      <c r="D9" s="156"/>
      <c r="E9" s="156"/>
      <c r="F9" s="156"/>
      <c r="G9" s="156"/>
    </row>
    <row r="10" spans="1:7">
      <c r="A10" s="156" t="s">
        <v>98</v>
      </c>
      <c r="B10" s="156"/>
      <c r="C10" s="177"/>
      <c r="D10" s="156"/>
      <c r="E10" s="156"/>
      <c r="F10" s="156"/>
      <c r="G10" s="156"/>
    </row>
    <row r="11" spans="1:7" ht="13.5" thickBot="1">
      <c r="A11" s="1" t="s">
        <v>99</v>
      </c>
      <c r="B11" s="69"/>
      <c r="C11" s="69"/>
      <c r="D11" s="69"/>
      <c r="E11" s="69"/>
      <c r="F11" s="69"/>
      <c r="G11" s="70"/>
    </row>
    <row r="12" spans="1:7">
      <c r="A12" s="196" t="s">
        <v>26</v>
      </c>
      <c r="B12" s="15" t="s">
        <v>100</v>
      </c>
      <c r="C12" s="198" t="s">
        <v>101</v>
      </c>
      <c r="D12" s="180" t="s">
        <v>102</v>
      </c>
      <c r="E12" s="198" t="s">
        <v>103</v>
      </c>
      <c r="F12" s="180" t="s">
        <v>104</v>
      </c>
      <c r="G12" s="15" t="s">
        <v>105</v>
      </c>
    </row>
    <row r="13" spans="1:7">
      <c r="A13" s="196"/>
      <c r="B13" s="15" t="s">
        <v>106</v>
      </c>
      <c r="C13" s="198"/>
      <c r="D13" s="180"/>
      <c r="E13" s="198"/>
      <c r="F13" s="180"/>
      <c r="G13" s="15" t="s">
        <v>107</v>
      </c>
    </row>
    <row r="14" spans="1:7" ht="13.5" thickBot="1">
      <c r="A14" s="197"/>
      <c r="B14" s="16" t="s">
        <v>108</v>
      </c>
      <c r="C14" s="195"/>
      <c r="D14" s="181"/>
      <c r="E14" s="195"/>
      <c r="F14" s="181"/>
      <c r="G14" s="16" t="s">
        <v>108</v>
      </c>
    </row>
    <row r="15" spans="1:7">
      <c r="B15" s="71"/>
      <c r="C15" s="9"/>
      <c r="D15" s="9"/>
      <c r="E15" s="9"/>
      <c r="F15" s="9"/>
      <c r="G15" s="9"/>
    </row>
    <row r="16" spans="1:7">
      <c r="A16" s="17" t="s">
        <v>7</v>
      </c>
      <c r="B16" s="18">
        <v>366541</v>
      </c>
      <c r="C16" s="18">
        <v>1696008</v>
      </c>
      <c r="D16" s="18">
        <v>1632412</v>
      </c>
      <c r="E16" s="18">
        <v>32572</v>
      </c>
      <c r="F16" s="130">
        <v>706</v>
      </c>
      <c r="G16" s="72">
        <v>396859</v>
      </c>
    </row>
    <row r="17" spans="1:7">
      <c r="B17" s="47"/>
      <c r="C17" s="47"/>
      <c r="D17" s="47"/>
      <c r="E17" s="47"/>
      <c r="F17" s="44"/>
      <c r="G17" s="44"/>
    </row>
    <row r="18" spans="1:7">
      <c r="A18" t="s">
        <v>22</v>
      </c>
      <c r="B18" s="9">
        <v>366541</v>
      </c>
      <c r="C18" s="9">
        <v>118783</v>
      </c>
      <c r="D18" s="9">
        <v>127158</v>
      </c>
      <c r="E18" s="9">
        <v>6000</v>
      </c>
      <c r="F18" s="50">
        <v>77</v>
      </c>
      <c r="G18" s="73">
        <v>352089</v>
      </c>
    </row>
    <row r="19" spans="1:7">
      <c r="A19" t="s">
        <v>23</v>
      </c>
      <c r="B19" s="9">
        <v>352089</v>
      </c>
      <c r="C19" s="9">
        <v>18956</v>
      </c>
      <c r="D19" s="9">
        <v>128195</v>
      </c>
      <c r="E19" s="9">
        <v>7017</v>
      </c>
      <c r="F19" s="50">
        <v>50</v>
      </c>
      <c r="G19" s="73">
        <v>235783</v>
      </c>
    </row>
    <row r="20" spans="1:7">
      <c r="A20" t="s">
        <v>24</v>
      </c>
      <c r="B20" s="9">
        <v>235783</v>
      </c>
      <c r="C20" s="9">
        <v>171719</v>
      </c>
      <c r="D20" s="9">
        <v>143373</v>
      </c>
      <c r="E20" s="9">
        <v>4000</v>
      </c>
      <c r="F20" s="50">
        <v>80</v>
      </c>
      <c r="G20" s="73">
        <v>260049</v>
      </c>
    </row>
    <row r="21" spans="1:7">
      <c r="A21" t="s">
        <v>25</v>
      </c>
      <c r="B21" s="9">
        <v>260049</v>
      </c>
      <c r="C21" s="9">
        <v>236829</v>
      </c>
      <c r="D21" s="9">
        <v>136307</v>
      </c>
      <c r="E21" s="9">
        <v>5000</v>
      </c>
      <c r="F21" s="112">
        <v>36</v>
      </c>
      <c r="G21" s="73">
        <v>355535</v>
      </c>
    </row>
    <row r="22" spans="1:7">
      <c r="A22" t="s">
        <v>30</v>
      </c>
      <c r="B22" s="9">
        <v>355535</v>
      </c>
      <c r="C22" s="9">
        <v>133469</v>
      </c>
      <c r="D22" s="9">
        <v>143099</v>
      </c>
      <c r="E22" s="9">
        <v>4000</v>
      </c>
      <c r="F22" s="112">
        <v>26</v>
      </c>
      <c r="G22" s="73">
        <v>341879</v>
      </c>
    </row>
    <row r="23" spans="1:7">
      <c r="A23" t="s">
        <v>66</v>
      </c>
      <c r="B23" s="9">
        <v>341879</v>
      </c>
      <c r="C23" s="9">
        <v>142654</v>
      </c>
      <c r="D23" s="9">
        <v>117568</v>
      </c>
      <c r="E23" s="9">
        <v>5755</v>
      </c>
      <c r="F23" s="112">
        <v>115</v>
      </c>
      <c r="G23" s="73">
        <v>361095</v>
      </c>
    </row>
    <row r="24" spans="1:7">
      <c r="A24" t="s">
        <v>68</v>
      </c>
      <c r="B24" s="9">
        <v>361095</v>
      </c>
      <c r="C24" s="9">
        <v>172372</v>
      </c>
      <c r="D24" s="9">
        <v>145732</v>
      </c>
      <c r="E24" s="9">
        <v>0</v>
      </c>
      <c r="F24" s="112">
        <v>48</v>
      </c>
      <c r="G24" s="73">
        <v>387687</v>
      </c>
    </row>
    <row r="25" spans="1:7">
      <c r="A25" t="s">
        <v>69</v>
      </c>
      <c r="B25" s="9">
        <v>387687</v>
      </c>
      <c r="C25" s="9">
        <v>145201</v>
      </c>
      <c r="D25" s="9">
        <v>102865</v>
      </c>
      <c r="E25" s="9">
        <v>0</v>
      </c>
      <c r="F25" s="112">
        <v>76</v>
      </c>
      <c r="G25" s="73">
        <v>429947</v>
      </c>
    </row>
    <row r="26" spans="1:7">
      <c r="A26" t="s">
        <v>70</v>
      </c>
      <c r="B26" s="9">
        <v>429947</v>
      </c>
      <c r="C26" s="9">
        <v>83736</v>
      </c>
      <c r="D26" s="9">
        <v>127211</v>
      </c>
      <c r="E26" s="9">
        <v>400</v>
      </c>
      <c r="F26" s="112">
        <v>54</v>
      </c>
      <c r="G26" s="73">
        <v>386018</v>
      </c>
    </row>
    <row r="27" spans="1:7">
      <c r="A27" t="s">
        <v>71</v>
      </c>
      <c r="B27" s="9">
        <v>386018</v>
      </c>
      <c r="C27" s="9">
        <v>179745</v>
      </c>
      <c r="D27" s="9">
        <v>129781</v>
      </c>
      <c r="E27" s="9">
        <v>0</v>
      </c>
      <c r="F27" s="112">
        <v>51</v>
      </c>
      <c r="G27" s="73">
        <v>435931</v>
      </c>
    </row>
    <row r="28" spans="1:7">
      <c r="A28" t="s">
        <v>20</v>
      </c>
      <c r="B28" s="9">
        <v>435931</v>
      </c>
      <c r="C28" s="9">
        <v>230825</v>
      </c>
      <c r="D28" s="9">
        <v>147168</v>
      </c>
      <c r="E28" s="9">
        <v>0</v>
      </c>
      <c r="F28" s="50">
        <v>33</v>
      </c>
      <c r="G28" s="73">
        <v>519555</v>
      </c>
    </row>
    <row r="29" spans="1:7">
      <c r="A29" s="12" t="s">
        <v>21</v>
      </c>
      <c r="B29" s="74">
        <v>519555</v>
      </c>
      <c r="C29" s="74">
        <v>61719</v>
      </c>
      <c r="D29" s="74">
        <v>183955</v>
      </c>
      <c r="E29" s="74">
        <v>400</v>
      </c>
      <c r="F29" s="111">
        <v>60</v>
      </c>
      <c r="G29" s="75">
        <v>396859</v>
      </c>
    </row>
    <row r="30" spans="1:7" ht="13.5" thickBot="1">
      <c r="A30" s="1"/>
      <c r="B30" s="51"/>
      <c r="C30" s="51"/>
      <c r="D30" s="51"/>
      <c r="E30" s="76"/>
      <c r="F30" s="52"/>
      <c r="G30" s="77"/>
    </row>
    <row r="31" spans="1:7">
      <c r="A31" s="12"/>
      <c r="B31" s="12"/>
      <c r="C31" s="12"/>
      <c r="D31" s="12"/>
      <c r="E31" s="12"/>
      <c r="F31" s="12"/>
      <c r="G31" s="12"/>
    </row>
  </sheetData>
  <mergeCells count="9">
    <mergeCell ref="A6:G6"/>
    <mergeCell ref="A8:G8"/>
    <mergeCell ref="A9:G9"/>
    <mergeCell ref="A10:G10"/>
    <mergeCell ref="A12:A14"/>
    <mergeCell ref="C12:C14"/>
    <mergeCell ref="D12:D14"/>
    <mergeCell ref="E12:E14"/>
    <mergeCell ref="F12:F14"/>
  </mergeCells>
  <hyperlinks>
    <hyperlink ref="A5" location="INDICE!A1" display="REGRESAR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INDICE</vt:lpstr>
      <vt:lpstr>CUADROI-1</vt:lpstr>
      <vt:lpstr>CUADRO I-2</vt:lpstr>
      <vt:lpstr>CUADRO I-3</vt:lpstr>
      <vt:lpstr>CUADRO I-4</vt:lpstr>
      <vt:lpstr>CUADRO I-5</vt:lpstr>
      <vt:lpstr>CUADRO I-6</vt:lpstr>
      <vt:lpstr>CUADRO I-7</vt:lpstr>
      <vt:lpstr>CUADRO I-8</vt:lpstr>
      <vt:lpstr>CUADRO I-9</vt:lpstr>
      <vt:lpstr>CUADRO I-10</vt:lpstr>
      <vt:lpstr>CUADRO I-11</vt:lpstr>
      <vt:lpstr>CUADRO I-12</vt:lpstr>
      <vt:lpstr>CUADRO I-13</vt:lpstr>
      <vt:lpstr>CUADRO I-14</vt:lpstr>
      <vt:lpstr>CUADRO I-15</vt:lpstr>
      <vt:lpstr>CUADRO I-16</vt:lpstr>
      <vt:lpstr>CUADRO I-17</vt:lpstr>
      <vt:lpstr>CUDRO I-18</vt:lpstr>
      <vt:lpstr>CUADRO I-19</vt:lpstr>
      <vt:lpstr>CUADRO I-20</vt:lpstr>
      <vt:lpstr>CUADRO I-21</vt:lpstr>
      <vt:lpstr>CUADRO I-22</vt:lpstr>
      <vt:lpstr>CUADRO I-23</vt:lpstr>
      <vt:lpstr>Hoja1</vt:lpstr>
      <vt:lpstr>Hoja2</vt:lpstr>
    </vt:vector>
  </TitlesOfParts>
  <Company>I. N. E.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INSTITUTO NAC. DE ESTADISTICA</dc:creator>
  <cp:lastModifiedBy>Pedro</cp:lastModifiedBy>
  <cp:lastPrinted>2010-11-22T21:09:21Z</cp:lastPrinted>
  <dcterms:created xsi:type="dcterms:W3CDTF">1998-09-28T15:07:06Z</dcterms:created>
  <dcterms:modified xsi:type="dcterms:W3CDTF">2015-12-29T15:27:15Z</dcterms:modified>
</cp:coreProperties>
</file>