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ohncoffin/Desktop/Projects/2020_Sperm_Competition_Pmex_Reproductive_Isolation/02_Raw_Data/"/>
    </mc:Choice>
  </mc:AlternateContent>
  <xr:revisionPtr revIDLastSave="0" documentId="13_ncr:1_{5247BDD5-008B-2C42-9203-AD81F1E163FF}" xr6:coauthVersionLast="47" xr6:coauthVersionMax="47" xr10:uidLastSave="{00000000-0000-0000-0000-000000000000}"/>
  <bookViews>
    <workbookView xWindow="0" yWindow="500" windowWidth="35840" windowHeight="18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3" i="1" l="1"/>
  <c r="AN3" i="1"/>
  <c r="AO3" i="1"/>
  <c r="AP3" i="1"/>
  <c r="AQ3" i="1"/>
  <c r="AR3" i="1"/>
  <c r="AS3" i="1"/>
  <c r="AT3" i="1"/>
  <c r="AM4" i="1"/>
  <c r="AN4" i="1"/>
  <c r="AO4" i="1"/>
  <c r="AP4" i="1"/>
  <c r="AQ4" i="1"/>
  <c r="AR4" i="1"/>
  <c r="AS4" i="1"/>
  <c r="AT4" i="1"/>
  <c r="AM5" i="1"/>
  <c r="AN5" i="1"/>
  <c r="AO5" i="1"/>
  <c r="AP5" i="1"/>
  <c r="AQ5" i="1"/>
  <c r="AR5" i="1"/>
  <c r="AS5" i="1"/>
  <c r="AT5" i="1"/>
  <c r="AM6" i="1"/>
  <c r="AN6" i="1"/>
  <c r="AO6" i="1"/>
  <c r="AP6" i="1"/>
  <c r="AQ6" i="1"/>
  <c r="AR6" i="1"/>
  <c r="AS6" i="1"/>
  <c r="AT6" i="1"/>
  <c r="AM7" i="1"/>
  <c r="AN7" i="1"/>
  <c r="AO7" i="1"/>
  <c r="AP7" i="1"/>
  <c r="AQ7" i="1"/>
  <c r="AR7" i="1"/>
  <c r="AS7" i="1"/>
  <c r="AT7" i="1"/>
  <c r="AM8" i="1"/>
  <c r="AN8" i="1"/>
  <c r="AO8" i="1"/>
  <c r="AP8" i="1"/>
  <c r="AQ8" i="1"/>
  <c r="AR8" i="1"/>
  <c r="AS8" i="1"/>
  <c r="AT8" i="1"/>
  <c r="AM9" i="1"/>
  <c r="AN9" i="1"/>
  <c r="AO9" i="1"/>
  <c r="AP9" i="1"/>
  <c r="AQ9" i="1"/>
  <c r="AR9" i="1"/>
  <c r="AS9" i="1"/>
  <c r="AT9" i="1"/>
  <c r="AM10" i="1"/>
  <c r="AN10" i="1"/>
  <c r="AO10" i="1"/>
  <c r="AP10" i="1"/>
  <c r="AQ10" i="1"/>
  <c r="AR10" i="1"/>
  <c r="AS10" i="1"/>
  <c r="AT10" i="1"/>
  <c r="AM12" i="1"/>
  <c r="AN12" i="1"/>
  <c r="AO12" i="1"/>
  <c r="AP12" i="1"/>
  <c r="AQ12" i="1"/>
  <c r="AR12" i="1"/>
  <c r="AS12" i="1"/>
  <c r="AT12" i="1"/>
  <c r="AM14" i="1"/>
  <c r="AN14" i="1"/>
  <c r="AO14" i="1"/>
  <c r="AP14" i="1"/>
  <c r="AQ14" i="1"/>
  <c r="AR14" i="1"/>
  <c r="AS14" i="1"/>
  <c r="AT14" i="1"/>
  <c r="AM15" i="1"/>
  <c r="AN15" i="1"/>
  <c r="AO15" i="1"/>
  <c r="AP15" i="1"/>
  <c r="AQ15" i="1"/>
  <c r="AR15" i="1"/>
  <c r="AS15" i="1"/>
  <c r="AT15" i="1"/>
  <c r="AM16" i="1"/>
  <c r="AN16" i="1"/>
  <c r="AO16" i="1"/>
  <c r="AP16" i="1"/>
  <c r="AQ16" i="1"/>
  <c r="AR16" i="1"/>
  <c r="AS16" i="1"/>
  <c r="AT16" i="1"/>
  <c r="AM17" i="1"/>
  <c r="AN17" i="1"/>
  <c r="AO17" i="1"/>
  <c r="AP17" i="1"/>
  <c r="AQ17" i="1"/>
  <c r="AR17" i="1"/>
  <c r="AS17" i="1"/>
  <c r="AT17" i="1"/>
  <c r="AM18" i="1"/>
  <c r="AN18" i="1"/>
  <c r="AO18" i="1"/>
  <c r="AP18" i="1"/>
  <c r="AQ18" i="1"/>
  <c r="AR18" i="1"/>
  <c r="AS18" i="1"/>
  <c r="AT18" i="1"/>
  <c r="AM19" i="1"/>
  <c r="AN19" i="1"/>
  <c r="AO19" i="1"/>
  <c r="AP19" i="1"/>
  <c r="AQ19" i="1"/>
  <c r="AR19" i="1"/>
  <c r="AS19" i="1"/>
  <c r="AT19" i="1"/>
  <c r="AM20" i="1"/>
  <c r="AN20" i="1"/>
  <c r="AO20" i="1"/>
  <c r="AP20" i="1"/>
  <c r="AQ20" i="1"/>
  <c r="AR20" i="1"/>
  <c r="AS20" i="1"/>
  <c r="AT20" i="1"/>
  <c r="AM21" i="1"/>
  <c r="AN21" i="1"/>
  <c r="AO21" i="1"/>
  <c r="AP21" i="1"/>
  <c r="AQ21" i="1"/>
  <c r="AR21" i="1"/>
  <c r="AS21" i="1"/>
  <c r="AT21" i="1"/>
  <c r="AM22" i="1"/>
  <c r="AN22" i="1"/>
  <c r="AO22" i="1"/>
  <c r="AP22" i="1"/>
  <c r="AQ22" i="1"/>
  <c r="AR22" i="1"/>
  <c r="AS22" i="1"/>
  <c r="AT22" i="1"/>
  <c r="AM23" i="1"/>
  <c r="AN23" i="1"/>
  <c r="AO23" i="1"/>
  <c r="AP23" i="1"/>
  <c r="AQ23" i="1"/>
  <c r="AR23" i="1"/>
  <c r="AS23" i="1"/>
  <c r="AT23" i="1"/>
  <c r="AM24" i="1"/>
  <c r="AN24" i="1"/>
  <c r="AO24" i="1"/>
  <c r="AP24" i="1"/>
  <c r="AQ24" i="1"/>
  <c r="AR24" i="1"/>
  <c r="AS24" i="1"/>
  <c r="AT24" i="1"/>
  <c r="AM25" i="1"/>
  <c r="AN25" i="1"/>
  <c r="AO25" i="1"/>
  <c r="AP25" i="1"/>
  <c r="AQ25" i="1"/>
  <c r="AR25" i="1"/>
  <c r="AS25" i="1"/>
  <c r="AT25" i="1"/>
  <c r="AM26" i="1"/>
  <c r="AN26" i="1"/>
  <c r="AO26" i="1"/>
  <c r="AP26" i="1"/>
  <c r="AQ26" i="1"/>
  <c r="AR26" i="1"/>
  <c r="AS26" i="1"/>
  <c r="AT26" i="1"/>
  <c r="AM27" i="1"/>
  <c r="AN27" i="1"/>
  <c r="AO27" i="1"/>
  <c r="AP27" i="1"/>
  <c r="AQ27" i="1"/>
  <c r="AR27" i="1"/>
  <c r="AS27" i="1"/>
  <c r="AT27" i="1"/>
  <c r="AM28" i="1"/>
  <c r="AN28" i="1"/>
  <c r="AO28" i="1"/>
  <c r="AP28" i="1"/>
  <c r="AQ28" i="1"/>
  <c r="AR28" i="1"/>
  <c r="AS28" i="1"/>
  <c r="AT28" i="1"/>
  <c r="AM29" i="1"/>
  <c r="AN29" i="1"/>
  <c r="AO29" i="1"/>
  <c r="AP29" i="1"/>
  <c r="AQ29" i="1"/>
  <c r="AR29" i="1"/>
  <c r="AS29" i="1"/>
  <c r="AT29" i="1"/>
  <c r="AM30" i="1"/>
  <c r="AN30" i="1"/>
  <c r="AO30" i="1"/>
  <c r="AP30" i="1"/>
  <c r="AQ30" i="1"/>
  <c r="AR30" i="1"/>
  <c r="AS30" i="1"/>
  <c r="AT30" i="1"/>
  <c r="AM31" i="1"/>
  <c r="AN31" i="1"/>
  <c r="AO31" i="1"/>
  <c r="AP31" i="1"/>
  <c r="AQ31" i="1"/>
  <c r="AR31" i="1"/>
  <c r="AS31" i="1"/>
  <c r="AT31" i="1"/>
  <c r="AM32" i="1"/>
  <c r="AN32" i="1"/>
  <c r="AO32" i="1"/>
  <c r="AP32" i="1"/>
  <c r="AQ32" i="1"/>
  <c r="AR32" i="1"/>
  <c r="AS32" i="1"/>
  <c r="AT32" i="1"/>
  <c r="AM33" i="1"/>
  <c r="AN33" i="1"/>
  <c r="AO33" i="1"/>
  <c r="AP33" i="1"/>
  <c r="AQ33" i="1"/>
  <c r="AR33" i="1"/>
  <c r="AS33" i="1"/>
  <c r="AT33" i="1"/>
  <c r="AM34" i="1"/>
  <c r="AN34" i="1"/>
  <c r="AO34" i="1"/>
  <c r="AP34" i="1"/>
  <c r="AQ34" i="1"/>
  <c r="AR34" i="1"/>
  <c r="AS34" i="1"/>
  <c r="AT34" i="1"/>
  <c r="AM35" i="1"/>
  <c r="AN35" i="1"/>
  <c r="AO35" i="1"/>
  <c r="AP35" i="1"/>
  <c r="AQ35" i="1"/>
  <c r="AR35" i="1"/>
  <c r="AS35" i="1"/>
  <c r="AT35" i="1"/>
  <c r="AM36" i="1"/>
  <c r="AN36" i="1"/>
  <c r="AO36" i="1"/>
  <c r="AP36" i="1"/>
  <c r="AQ36" i="1"/>
  <c r="AR36" i="1"/>
  <c r="AS36" i="1"/>
  <c r="AT36" i="1"/>
  <c r="AM37" i="1"/>
  <c r="AN37" i="1"/>
  <c r="AO37" i="1"/>
  <c r="AP37" i="1"/>
  <c r="AQ37" i="1"/>
  <c r="AR37" i="1"/>
  <c r="AS37" i="1"/>
  <c r="AT37" i="1"/>
  <c r="AM38" i="1"/>
  <c r="AN38" i="1"/>
  <c r="AO38" i="1"/>
  <c r="AP38" i="1"/>
  <c r="AQ38" i="1"/>
  <c r="AR38" i="1"/>
  <c r="AS38" i="1"/>
  <c r="AT38" i="1"/>
  <c r="AM39" i="1"/>
  <c r="AN39" i="1"/>
  <c r="AO39" i="1"/>
  <c r="AP39" i="1"/>
  <c r="AQ39" i="1"/>
  <c r="AR39" i="1"/>
  <c r="AS39" i="1"/>
  <c r="AT39" i="1"/>
  <c r="AM40" i="1"/>
  <c r="AN40" i="1"/>
  <c r="AO40" i="1"/>
  <c r="AP40" i="1"/>
  <c r="AQ40" i="1"/>
  <c r="AR40" i="1"/>
  <c r="AS40" i="1"/>
  <c r="AT40" i="1"/>
  <c r="AM41" i="1"/>
  <c r="AN41" i="1"/>
  <c r="AO41" i="1"/>
  <c r="AP41" i="1"/>
  <c r="AQ41" i="1"/>
  <c r="AR41" i="1"/>
  <c r="AS41" i="1"/>
  <c r="AT41" i="1"/>
  <c r="AM42" i="1"/>
  <c r="AN42" i="1"/>
  <c r="AO42" i="1"/>
  <c r="AP42" i="1"/>
  <c r="AQ42" i="1"/>
  <c r="AR42" i="1"/>
  <c r="AS42" i="1"/>
  <c r="AT42" i="1"/>
  <c r="AM44" i="1"/>
  <c r="AN44" i="1"/>
  <c r="AO44" i="1"/>
  <c r="AP44" i="1"/>
  <c r="AQ44" i="1"/>
  <c r="AR44" i="1"/>
  <c r="AS44" i="1"/>
  <c r="AT44" i="1"/>
  <c r="AM46" i="1"/>
  <c r="AN46" i="1"/>
  <c r="AO46" i="1"/>
  <c r="AP46" i="1"/>
  <c r="AQ46" i="1"/>
  <c r="AR46" i="1"/>
  <c r="AS46" i="1"/>
  <c r="AT46" i="1"/>
  <c r="AM47" i="1"/>
  <c r="AN47" i="1"/>
  <c r="AO47" i="1"/>
  <c r="AP47" i="1"/>
  <c r="AQ47" i="1"/>
  <c r="AR47" i="1"/>
  <c r="AS47" i="1"/>
  <c r="AT47" i="1"/>
  <c r="AM48" i="1"/>
  <c r="AN48" i="1"/>
  <c r="AO48" i="1"/>
  <c r="AP48" i="1"/>
  <c r="AQ48" i="1"/>
  <c r="AR48" i="1"/>
  <c r="AS48" i="1"/>
  <c r="AT48" i="1"/>
  <c r="AM49" i="1"/>
  <c r="AN49" i="1"/>
  <c r="AO49" i="1"/>
  <c r="AP49" i="1"/>
  <c r="AQ49" i="1"/>
  <c r="AR49" i="1"/>
  <c r="AS49" i="1"/>
  <c r="AT49" i="1"/>
  <c r="AM50" i="1"/>
  <c r="AN50" i="1"/>
  <c r="AO50" i="1"/>
  <c r="AP50" i="1"/>
  <c r="AQ50" i="1"/>
  <c r="AR50" i="1"/>
  <c r="AS50" i="1"/>
  <c r="AT50" i="1"/>
  <c r="AM51" i="1"/>
  <c r="AN51" i="1"/>
  <c r="AO51" i="1"/>
  <c r="AP51" i="1"/>
  <c r="AQ51" i="1"/>
  <c r="AR51" i="1"/>
  <c r="AS51" i="1"/>
  <c r="AT51" i="1"/>
  <c r="AM52" i="1"/>
  <c r="AN52" i="1"/>
  <c r="AO52" i="1"/>
  <c r="AP52" i="1"/>
  <c r="AQ52" i="1"/>
  <c r="AR52" i="1"/>
  <c r="AS52" i="1"/>
  <c r="AT52" i="1"/>
  <c r="AM53" i="1"/>
  <c r="AN53" i="1"/>
  <c r="AO53" i="1"/>
  <c r="AP53" i="1"/>
  <c r="AQ53" i="1"/>
  <c r="AR53" i="1"/>
  <c r="AS53" i="1"/>
  <c r="AT53" i="1"/>
  <c r="AM54" i="1"/>
  <c r="AN54" i="1"/>
  <c r="AO54" i="1"/>
  <c r="AP54" i="1"/>
  <c r="AQ54" i="1"/>
  <c r="AR54" i="1"/>
  <c r="AS54" i="1"/>
  <c r="AT54" i="1"/>
  <c r="AM55" i="1"/>
  <c r="AN55" i="1"/>
  <c r="AO55" i="1"/>
  <c r="AP55" i="1"/>
  <c r="AQ55" i="1"/>
  <c r="AR55" i="1"/>
  <c r="AS55" i="1"/>
  <c r="AT55" i="1"/>
  <c r="AM56" i="1"/>
  <c r="AN56" i="1"/>
  <c r="AO56" i="1"/>
  <c r="AP56" i="1"/>
  <c r="AQ56" i="1"/>
  <c r="AR56" i="1"/>
  <c r="AS56" i="1"/>
  <c r="AT56" i="1"/>
  <c r="AM57" i="1"/>
  <c r="AN57" i="1"/>
  <c r="AO57" i="1"/>
  <c r="AP57" i="1"/>
  <c r="AQ57" i="1"/>
  <c r="AR57" i="1"/>
  <c r="AS57" i="1"/>
  <c r="AT57" i="1"/>
  <c r="AM58" i="1"/>
  <c r="AN58" i="1"/>
  <c r="AO58" i="1"/>
  <c r="AP58" i="1"/>
  <c r="AQ58" i="1"/>
  <c r="AR58" i="1"/>
  <c r="AS58" i="1"/>
  <c r="AT58" i="1"/>
  <c r="AM59" i="1"/>
  <c r="AN59" i="1"/>
  <c r="AO59" i="1"/>
  <c r="AP59" i="1"/>
  <c r="AQ59" i="1"/>
  <c r="AR59" i="1"/>
  <c r="AS59" i="1"/>
  <c r="AT59" i="1"/>
  <c r="AM60" i="1"/>
  <c r="AN60" i="1"/>
  <c r="AO60" i="1"/>
  <c r="AP60" i="1"/>
  <c r="AQ60" i="1"/>
  <c r="AR60" i="1"/>
  <c r="AS60" i="1"/>
  <c r="AT60" i="1"/>
  <c r="AM61" i="1"/>
  <c r="AN61" i="1"/>
  <c r="AO61" i="1"/>
  <c r="AP61" i="1"/>
  <c r="AQ61" i="1"/>
  <c r="AR61" i="1"/>
  <c r="AS61" i="1"/>
  <c r="AT61" i="1"/>
  <c r="AM62" i="1"/>
  <c r="AN62" i="1"/>
  <c r="AO62" i="1"/>
  <c r="AP62" i="1"/>
  <c r="AQ62" i="1"/>
  <c r="AR62" i="1"/>
  <c r="AS62" i="1"/>
  <c r="AT62" i="1"/>
  <c r="AM63" i="1"/>
  <c r="AN63" i="1"/>
  <c r="AO63" i="1"/>
  <c r="AP63" i="1"/>
  <c r="AQ63" i="1"/>
  <c r="AR63" i="1"/>
  <c r="AS63" i="1"/>
  <c r="AT63" i="1"/>
  <c r="AM64" i="1"/>
  <c r="AN64" i="1"/>
  <c r="AO64" i="1"/>
  <c r="AP64" i="1"/>
  <c r="AQ64" i="1"/>
  <c r="AR64" i="1"/>
  <c r="AS64" i="1"/>
  <c r="AT64" i="1"/>
  <c r="AM65" i="1"/>
  <c r="AN65" i="1"/>
  <c r="AO65" i="1"/>
  <c r="AP65" i="1"/>
  <c r="AQ65" i="1"/>
  <c r="AR65" i="1"/>
  <c r="AS65" i="1"/>
  <c r="AT65" i="1"/>
  <c r="AM66" i="1"/>
  <c r="AN66" i="1"/>
  <c r="AO66" i="1"/>
  <c r="AP66" i="1"/>
  <c r="AQ66" i="1"/>
  <c r="AR66" i="1"/>
  <c r="AS66" i="1"/>
  <c r="AT66" i="1"/>
  <c r="AM67" i="1"/>
  <c r="AN67" i="1"/>
  <c r="AO67" i="1"/>
  <c r="AP67" i="1"/>
  <c r="AQ67" i="1"/>
  <c r="AR67" i="1"/>
  <c r="AS67" i="1"/>
  <c r="AT67" i="1"/>
  <c r="AM68" i="1"/>
  <c r="AN68" i="1"/>
  <c r="AO68" i="1"/>
  <c r="AP68" i="1"/>
  <c r="AQ68" i="1"/>
  <c r="AR68" i="1"/>
  <c r="AS68" i="1"/>
  <c r="AT68" i="1"/>
  <c r="AM69" i="1"/>
  <c r="AN69" i="1"/>
  <c r="AO69" i="1"/>
  <c r="AP69" i="1"/>
  <c r="AQ69" i="1"/>
  <c r="AR69" i="1"/>
  <c r="AS69" i="1"/>
  <c r="AT69" i="1"/>
  <c r="AM70" i="1"/>
  <c r="AN70" i="1"/>
  <c r="AO70" i="1"/>
  <c r="AP70" i="1"/>
  <c r="AQ70" i="1"/>
  <c r="AR70" i="1"/>
  <c r="AS70" i="1"/>
  <c r="AT70" i="1"/>
  <c r="AM71" i="1"/>
  <c r="AN71" i="1"/>
  <c r="AO71" i="1"/>
  <c r="AP71" i="1"/>
  <c r="AQ71" i="1"/>
  <c r="AR71" i="1"/>
  <c r="AS71" i="1"/>
  <c r="AT71" i="1"/>
  <c r="AM72" i="1"/>
  <c r="AN72" i="1"/>
  <c r="AO72" i="1"/>
  <c r="AP72" i="1"/>
  <c r="AQ72" i="1"/>
  <c r="AR72" i="1"/>
  <c r="AS72" i="1"/>
  <c r="AT72" i="1"/>
  <c r="AM73" i="1"/>
  <c r="AN73" i="1"/>
  <c r="AO73" i="1"/>
  <c r="AP73" i="1"/>
  <c r="AQ73" i="1"/>
  <c r="AR73" i="1"/>
  <c r="AS73" i="1"/>
  <c r="AT73" i="1"/>
  <c r="AM74" i="1"/>
  <c r="AN74" i="1"/>
  <c r="AO74" i="1"/>
  <c r="AP74" i="1"/>
  <c r="AQ74" i="1"/>
  <c r="AR74" i="1"/>
  <c r="AS74" i="1"/>
  <c r="AT74" i="1"/>
  <c r="AM75" i="1"/>
  <c r="AN75" i="1"/>
  <c r="AO75" i="1"/>
  <c r="AP75" i="1"/>
  <c r="AQ75" i="1"/>
  <c r="AR75" i="1"/>
  <c r="AS75" i="1"/>
  <c r="AT75" i="1"/>
  <c r="AM76" i="1"/>
  <c r="AN76" i="1"/>
  <c r="AO76" i="1"/>
  <c r="AP76" i="1"/>
  <c r="AQ76" i="1"/>
  <c r="AR76" i="1"/>
  <c r="AS76" i="1"/>
  <c r="AT76" i="1"/>
  <c r="AM77" i="1"/>
  <c r="AN77" i="1"/>
  <c r="AO77" i="1"/>
  <c r="AP77" i="1"/>
  <c r="AQ77" i="1"/>
  <c r="AR77" i="1"/>
  <c r="AS77" i="1"/>
  <c r="AT77" i="1"/>
  <c r="AM78" i="1"/>
  <c r="AN78" i="1"/>
  <c r="AO78" i="1"/>
  <c r="AP78" i="1"/>
  <c r="AQ78" i="1"/>
  <c r="AR78" i="1"/>
  <c r="AS78" i="1"/>
  <c r="AT78" i="1"/>
  <c r="AM79" i="1"/>
  <c r="AN79" i="1"/>
  <c r="AO79" i="1"/>
  <c r="AP79" i="1"/>
  <c r="AQ79" i="1"/>
  <c r="AR79" i="1"/>
  <c r="AS79" i="1"/>
  <c r="AT79" i="1"/>
  <c r="AM80" i="1"/>
  <c r="AN80" i="1"/>
  <c r="AO80" i="1"/>
  <c r="AP80" i="1"/>
  <c r="AQ80" i="1"/>
  <c r="AR80" i="1"/>
  <c r="AS80" i="1"/>
  <c r="AT80" i="1"/>
  <c r="AM81" i="1"/>
  <c r="AN81" i="1"/>
  <c r="AO81" i="1"/>
  <c r="AP81" i="1"/>
  <c r="AQ81" i="1"/>
  <c r="AR81" i="1"/>
  <c r="AS81" i="1"/>
  <c r="AT81" i="1"/>
  <c r="AN2" i="1"/>
  <c r="AO2" i="1"/>
  <c r="AP2" i="1"/>
  <c r="AQ2" i="1"/>
  <c r="AR2" i="1"/>
  <c r="AS2" i="1"/>
  <c r="AT2" i="1"/>
  <c r="AM2" i="1"/>
  <c r="B75" i="1"/>
  <c r="B76" i="1"/>
  <c r="B77" i="1"/>
  <c r="B78" i="1"/>
  <c r="B79" i="1"/>
  <c r="B80" i="1"/>
  <c r="B81" i="1"/>
  <c r="B74" i="1"/>
  <c r="M74" i="1" s="1"/>
  <c r="M75" i="1" s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2" i="1"/>
  <c r="Z10" i="1"/>
  <c r="Z11" i="1"/>
  <c r="Z14" i="1"/>
  <c r="Z15" i="1"/>
  <c r="Z18" i="1"/>
  <c r="Z19" i="1"/>
  <c r="Z22" i="1"/>
  <c r="Z23" i="1"/>
  <c r="Z26" i="1"/>
  <c r="Z27" i="1"/>
  <c r="Z30" i="1"/>
  <c r="Z31" i="1"/>
  <c r="Z34" i="1"/>
  <c r="Z35" i="1"/>
  <c r="Z38" i="1"/>
  <c r="Z39" i="1"/>
  <c r="Z42" i="1"/>
  <c r="Z43" i="1"/>
  <c r="Z46" i="1"/>
  <c r="Z47" i="1"/>
  <c r="Z50" i="1"/>
  <c r="Z51" i="1"/>
  <c r="Z54" i="1"/>
  <c r="Z55" i="1"/>
  <c r="Z58" i="1"/>
  <c r="Z59" i="1"/>
  <c r="Z62" i="1"/>
  <c r="Z63" i="1"/>
  <c r="Z66" i="1"/>
  <c r="Z67" i="1"/>
  <c r="Z70" i="1"/>
  <c r="Z71" i="1"/>
  <c r="Z74" i="1"/>
  <c r="Z75" i="1"/>
  <c r="Z78" i="1"/>
  <c r="Z79" i="1"/>
  <c r="Z3" i="1"/>
  <c r="Z4" i="1"/>
  <c r="Z5" i="1"/>
  <c r="Z6" i="1"/>
  <c r="Z7" i="1"/>
  <c r="Z2" i="1"/>
  <c r="Q16" i="1"/>
  <c r="R16" i="1"/>
  <c r="S16" i="1"/>
  <c r="T16" i="1"/>
  <c r="U16" i="1"/>
  <c r="V16" i="1"/>
  <c r="W16" i="1"/>
  <c r="X16" i="1"/>
  <c r="Y16" i="1"/>
  <c r="Q17" i="1"/>
  <c r="R17" i="1"/>
  <c r="S17" i="1"/>
  <c r="T17" i="1"/>
  <c r="U17" i="1"/>
  <c r="V17" i="1"/>
  <c r="W17" i="1"/>
  <c r="X17" i="1"/>
  <c r="Y17" i="1"/>
  <c r="Q20" i="1"/>
  <c r="R20" i="1"/>
  <c r="S20" i="1"/>
  <c r="T20" i="1"/>
  <c r="U20" i="1"/>
  <c r="V20" i="1"/>
  <c r="W20" i="1"/>
  <c r="X20" i="1"/>
  <c r="Y20" i="1"/>
  <c r="Q21" i="1"/>
  <c r="Z21" i="1" s="1"/>
  <c r="R21" i="1"/>
  <c r="S21" i="1"/>
  <c r="T21" i="1"/>
  <c r="U21" i="1"/>
  <c r="V21" i="1"/>
  <c r="W21" i="1"/>
  <c r="X21" i="1"/>
  <c r="Y21" i="1"/>
  <c r="Q24" i="1"/>
  <c r="R24" i="1"/>
  <c r="S24" i="1"/>
  <c r="T24" i="1"/>
  <c r="U24" i="1"/>
  <c r="V24" i="1"/>
  <c r="W24" i="1"/>
  <c r="X24" i="1"/>
  <c r="Y24" i="1"/>
  <c r="Z24" i="1" s="1"/>
  <c r="Q25" i="1"/>
  <c r="R25" i="1"/>
  <c r="S25" i="1"/>
  <c r="T25" i="1"/>
  <c r="U25" i="1"/>
  <c r="V25" i="1"/>
  <c r="W25" i="1"/>
  <c r="X25" i="1"/>
  <c r="Y25" i="1"/>
  <c r="Q28" i="1"/>
  <c r="R28" i="1"/>
  <c r="S28" i="1"/>
  <c r="T28" i="1"/>
  <c r="U28" i="1"/>
  <c r="V28" i="1"/>
  <c r="W28" i="1"/>
  <c r="X28" i="1"/>
  <c r="Y28" i="1"/>
  <c r="Q29" i="1"/>
  <c r="R29" i="1"/>
  <c r="S29" i="1"/>
  <c r="T29" i="1"/>
  <c r="U29" i="1"/>
  <c r="V29" i="1"/>
  <c r="W29" i="1"/>
  <c r="X29" i="1"/>
  <c r="Y29" i="1"/>
  <c r="Q32" i="1"/>
  <c r="R32" i="1"/>
  <c r="S32" i="1"/>
  <c r="T32" i="1"/>
  <c r="U32" i="1"/>
  <c r="V32" i="1"/>
  <c r="W32" i="1"/>
  <c r="X32" i="1"/>
  <c r="Y32" i="1"/>
  <c r="Z32" i="1" s="1"/>
  <c r="Q33" i="1"/>
  <c r="R33" i="1"/>
  <c r="S33" i="1"/>
  <c r="T33" i="1"/>
  <c r="U33" i="1"/>
  <c r="V33" i="1"/>
  <c r="W33" i="1"/>
  <c r="X33" i="1"/>
  <c r="Y33" i="1"/>
  <c r="Q36" i="1"/>
  <c r="R36" i="1"/>
  <c r="S36" i="1"/>
  <c r="T36" i="1"/>
  <c r="U36" i="1"/>
  <c r="V36" i="1"/>
  <c r="W36" i="1"/>
  <c r="X36" i="1"/>
  <c r="Y36" i="1"/>
  <c r="Q37" i="1"/>
  <c r="R37" i="1"/>
  <c r="S37" i="1"/>
  <c r="T37" i="1"/>
  <c r="U37" i="1"/>
  <c r="V37" i="1"/>
  <c r="W37" i="1"/>
  <c r="X37" i="1"/>
  <c r="Y37" i="1"/>
  <c r="Q40" i="1"/>
  <c r="R40" i="1"/>
  <c r="S40" i="1"/>
  <c r="T40" i="1"/>
  <c r="U40" i="1"/>
  <c r="V40" i="1"/>
  <c r="W40" i="1"/>
  <c r="X40" i="1"/>
  <c r="Y40" i="1"/>
  <c r="Z40" i="1" s="1"/>
  <c r="Q41" i="1"/>
  <c r="R41" i="1"/>
  <c r="S41" i="1"/>
  <c r="T41" i="1"/>
  <c r="U41" i="1"/>
  <c r="V41" i="1"/>
  <c r="W41" i="1"/>
  <c r="X41" i="1"/>
  <c r="Y41" i="1"/>
  <c r="Q44" i="1"/>
  <c r="R44" i="1"/>
  <c r="S44" i="1"/>
  <c r="T44" i="1"/>
  <c r="U44" i="1"/>
  <c r="V44" i="1"/>
  <c r="W44" i="1"/>
  <c r="X44" i="1"/>
  <c r="Y44" i="1"/>
  <c r="Q45" i="1"/>
  <c r="R45" i="1"/>
  <c r="S45" i="1"/>
  <c r="T45" i="1"/>
  <c r="U45" i="1"/>
  <c r="V45" i="1"/>
  <c r="W45" i="1"/>
  <c r="X45" i="1"/>
  <c r="Y45" i="1"/>
  <c r="Q48" i="1"/>
  <c r="R48" i="1"/>
  <c r="S48" i="1"/>
  <c r="T48" i="1"/>
  <c r="U48" i="1"/>
  <c r="V48" i="1"/>
  <c r="W48" i="1"/>
  <c r="X48" i="1"/>
  <c r="Y48" i="1"/>
  <c r="Z48" i="1" s="1"/>
  <c r="Q49" i="1"/>
  <c r="R49" i="1"/>
  <c r="S49" i="1"/>
  <c r="T49" i="1"/>
  <c r="U49" i="1"/>
  <c r="V49" i="1"/>
  <c r="W49" i="1"/>
  <c r="X49" i="1"/>
  <c r="Y49" i="1"/>
  <c r="Q52" i="1"/>
  <c r="R52" i="1"/>
  <c r="S52" i="1"/>
  <c r="T52" i="1"/>
  <c r="U52" i="1"/>
  <c r="V52" i="1"/>
  <c r="W52" i="1"/>
  <c r="X52" i="1"/>
  <c r="Y52" i="1"/>
  <c r="Q53" i="1"/>
  <c r="R53" i="1"/>
  <c r="S53" i="1"/>
  <c r="T53" i="1"/>
  <c r="U53" i="1"/>
  <c r="V53" i="1"/>
  <c r="W53" i="1"/>
  <c r="X53" i="1"/>
  <c r="Y53" i="1"/>
  <c r="Q56" i="1"/>
  <c r="R56" i="1"/>
  <c r="S56" i="1"/>
  <c r="T56" i="1"/>
  <c r="U56" i="1"/>
  <c r="V56" i="1"/>
  <c r="W56" i="1"/>
  <c r="X56" i="1"/>
  <c r="Y56" i="1"/>
  <c r="Z56" i="1" s="1"/>
  <c r="Q57" i="1"/>
  <c r="R57" i="1"/>
  <c r="S57" i="1"/>
  <c r="T57" i="1"/>
  <c r="U57" i="1"/>
  <c r="V57" i="1"/>
  <c r="W57" i="1"/>
  <c r="X57" i="1"/>
  <c r="Y57" i="1"/>
  <c r="Q60" i="1"/>
  <c r="R60" i="1"/>
  <c r="S60" i="1"/>
  <c r="T60" i="1"/>
  <c r="U60" i="1"/>
  <c r="V60" i="1"/>
  <c r="W60" i="1"/>
  <c r="X60" i="1"/>
  <c r="Y60" i="1"/>
  <c r="Q61" i="1"/>
  <c r="R61" i="1"/>
  <c r="S61" i="1"/>
  <c r="T61" i="1"/>
  <c r="U61" i="1"/>
  <c r="V61" i="1"/>
  <c r="W61" i="1"/>
  <c r="X61" i="1"/>
  <c r="Y61" i="1"/>
  <c r="Q64" i="1"/>
  <c r="R64" i="1"/>
  <c r="S64" i="1"/>
  <c r="T64" i="1"/>
  <c r="U64" i="1"/>
  <c r="V64" i="1"/>
  <c r="W64" i="1"/>
  <c r="X64" i="1"/>
  <c r="Y64" i="1"/>
  <c r="Z64" i="1" s="1"/>
  <c r="Q65" i="1"/>
  <c r="R65" i="1"/>
  <c r="S65" i="1"/>
  <c r="T65" i="1"/>
  <c r="U65" i="1"/>
  <c r="V65" i="1"/>
  <c r="W65" i="1"/>
  <c r="X65" i="1"/>
  <c r="Y65" i="1"/>
  <c r="Q68" i="1"/>
  <c r="R68" i="1"/>
  <c r="S68" i="1"/>
  <c r="T68" i="1"/>
  <c r="U68" i="1"/>
  <c r="V68" i="1"/>
  <c r="W68" i="1"/>
  <c r="X68" i="1"/>
  <c r="Y68" i="1"/>
  <c r="Q69" i="1"/>
  <c r="R69" i="1"/>
  <c r="S69" i="1"/>
  <c r="T69" i="1"/>
  <c r="U69" i="1"/>
  <c r="V69" i="1"/>
  <c r="W69" i="1"/>
  <c r="X69" i="1"/>
  <c r="Y69" i="1"/>
  <c r="Q72" i="1"/>
  <c r="R72" i="1"/>
  <c r="S72" i="1"/>
  <c r="T72" i="1"/>
  <c r="U72" i="1"/>
  <c r="V72" i="1"/>
  <c r="W72" i="1"/>
  <c r="X72" i="1"/>
  <c r="Y72" i="1"/>
  <c r="Z72" i="1" s="1"/>
  <c r="Q73" i="1"/>
  <c r="R73" i="1"/>
  <c r="S73" i="1"/>
  <c r="T73" i="1"/>
  <c r="U73" i="1"/>
  <c r="V73" i="1"/>
  <c r="W73" i="1"/>
  <c r="X73" i="1"/>
  <c r="Y73" i="1"/>
  <c r="Q76" i="1"/>
  <c r="R76" i="1"/>
  <c r="S76" i="1"/>
  <c r="T76" i="1"/>
  <c r="U76" i="1"/>
  <c r="V76" i="1"/>
  <c r="W76" i="1"/>
  <c r="X76" i="1"/>
  <c r="Y76" i="1"/>
  <c r="Q77" i="1"/>
  <c r="R77" i="1"/>
  <c r="S77" i="1"/>
  <c r="T77" i="1"/>
  <c r="U77" i="1"/>
  <c r="V77" i="1"/>
  <c r="W77" i="1"/>
  <c r="X77" i="1"/>
  <c r="Y77" i="1"/>
  <c r="Q80" i="1"/>
  <c r="R80" i="1"/>
  <c r="S80" i="1"/>
  <c r="T80" i="1"/>
  <c r="U80" i="1"/>
  <c r="V80" i="1"/>
  <c r="W80" i="1"/>
  <c r="X80" i="1"/>
  <c r="Y80" i="1"/>
  <c r="Z80" i="1" s="1"/>
  <c r="Q81" i="1"/>
  <c r="R81" i="1"/>
  <c r="S81" i="1"/>
  <c r="T81" i="1"/>
  <c r="U81" i="1"/>
  <c r="V81" i="1"/>
  <c r="W81" i="1"/>
  <c r="X81" i="1"/>
  <c r="Y81" i="1"/>
  <c r="Q12" i="1"/>
  <c r="R12" i="1"/>
  <c r="S12" i="1"/>
  <c r="T12" i="1"/>
  <c r="U12" i="1"/>
  <c r="V12" i="1"/>
  <c r="W12" i="1"/>
  <c r="X12" i="1"/>
  <c r="Y12" i="1"/>
  <c r="Q13" i="1"/>
  <c r="R13" i="1"/>
  <c r="S13" i="1"/>
  <c r="T13" i="1"/>
  <c r="U13" i="1"/>
  <c r="V13" i="1"/>
  <c r="W13" i="1"/>
  <c r="X13" i="1"/>
  <c r="Y13" i="1"/>
  <c r="R9" i="1"/>
  <c r="S9" i="1"/>
  <c r="T9" i="1"/>
  <c r="U9" i="1"/>
  <c r="V9" i="1"/>
  <c r="W9" i="1"/>
  <c r="X9" i="1"/>
  <c r="Y9" i="1"/>
  <c r="R8" i="1"/>
  <c r="S8" i="1"/>
  <c r="T8" i="1"/>
  <c r="U8" i="1"/>
  <c r="V8" i="1"/>
  <c r="W8" i="1"/>
  <c r="X8" i="1"/>
  <c r="Y8" i="1"/>
  <c r="Q9" i="1"/>
  <c r="Q8" i="1"/>
  <c r="L81" i="1"/>
  <c r="K81" i="1"/>
  <c r="J81" i="1"/>
  <c r="I81" i="1"/>
  <c r="P81" i="1"/>
  <c r="AA81" i="1"/>
  <c r="H81" i="1"/>
  <c r="G81" i="1"/>
  <c r="F81" i="1"/>
  <c r="E81" i="1"/>
  <c r="A81" i="1"/>
  <c r="L79" i="1"/>
  <c r="K79" i="1"/>
  <c r="J79" i="1"/>
  <c r="I79" i="1"/>
  <c r="P79" i="1"/>
  <c r="AA79" i="1"/>
  <c r="H79" i="1"/>
  <c r="G79" i="1"/>
  <c r="F79" i="1"/>
  <c r="E79" i="1"/>
  <c r="A79" i="1"/>
  <c r="L77" i="1"/>
  <c r="K77" i="1"/>
  <c r="J77" i="1"/>
  <c r="I77" i="1"/>
  <c r="P77" i="1"/>
  <c r="AA77" i="1"/>
  <c r="H77" i="1"/>
  <c r="G77" i="1"/>
  <c r="F77" i="1"/>
  <c r="E77" i="1"/>
  <c r="A77" i="1"/>
  <c r="L75" i="1"/>
  <c r="K75" i="1"/>
  <c r="J75" i="1"/>
  <c r="I75" i="1"/>
  <c r="P75" i="1"/>
  <c r="AA75" i="1"/>
  <c r="H75" i="1"/>
  <c r="G75" i="1"/>
  <c r="F75" i="1"/>
  <c r="E75" i="1"/>
  <c r="A75" i="1"/>
  <c r="L73" i="1"/>
  <c r="K73" i="1"/>
  <c r="J73" i="1"/>
  <c r="I73" i="1"/>
  <c r="P73" i="1"/>
  <c r="AA73" i="1"/>
  <c r="H73" i="1"/>
  <c r="G73" i="1"/>
  <c r="F73" i="1"/>
  <c r="E73" i="1"/>
  <c r="A73" i="1"/>
  <c r="L71" i="1"/>
  <c r="K71" i="1"/>
  <c r="J71" i="1"/>
  <c r="I71" i="1"/>
  <c r="P71" i="1"/>
  <c r="AA71" i="1"/>
  <c r="H71" i="1"/>
  <c r="G71" i="1"/>
  <c r="F71" i="1"/>
  <c r="E71" i="1"/>
  <c r="A71" i="1"/>
  <c r="L69" i="1"/>
  <c r="K69" i="1"/>
  <c r="J69" i="1"/>
  <c r="I69" i="1"/>
  <c r="P69" i="1"/>
  <c r="AA69" i="1"/>
  <c r="H69" i="1"/>
  <c r="G69" i="1"/>
  <c r="F69" i="1"/>
  <c r="E69" i="1"/>
  <c r="A69" i="1"/>
  <c r="L67" i="1"/>
  <c r="K67" i="1"/>
  <c r="J67" i="1"/>
  <c r="I67" i="1"/>
  <c r="P67" i="1"/>
  <c r="AA67" i="1"/>
  <c r="H67" i="1"/>
  <c r="G67" i="1"/>
  <c r="F67" i="1"/>
  <c r="E67" i="1"/>
  <c r="A67" i="1"/>
  <c r="L65" i="1"/>
  <c r="K65" i="1"/>
  <c r="J65" i="1"/>
  <c r="I65" i="1"/>
  <c r="P65" i="1"/>
  <c r="AA65" i="1"/>
  <c r="H65" i="1"/>
  <c r="G65" i="1"/>
  <c r="F65" i="1"/>
  <c r="E65" i="1"/>
  <c r="A65" i="1"/>
  <c r="L63" i="1"/>
  <c r="K63" i="1"/>
  <c r="J63" i="1"/>
  <c r="I63" i="1"/>
  <c r="P63" i="1"/>
  <c r="AA63" i="1"/>
  <c r="H63" i="1"/>
  <c r="G63" i="1"/>
  <c r="F63" i="1"/>
  <c r="E63" i="1"/>
  <c r="A63" i="1"/>
  <c r="L61" i="1"/>
  <c r="K61" i="1"/>
  <c r="J61" i="1"/>
  <c r="I61" i="1"/>
  <c r="P61" i="1"/>
  <c r="AA61" i="1"/>
  <c r="H61" i="1"/>
  <c r="G61" i="1"/>
  <c r="F61" i="1"/>
  <c r="E61" i="1"/>
  <c r="A61" i="1"/>
  <c r="L59" i="1"/>
  <c r="K59" i="1"/>
  <c r="J59" i="1"/>
  <c r="I59" i="1"/>
  <c r="P59" i="1"/>
  <c r="AA59" i="1"/>
  <c r="H59" i="1"/>
  <c r="G59" i="1"/>
  <c r="F59" i="1"/>
  <c r="E59" i="1"/>
  <c r="A59" i="1"/>
  <c r="L57" i="1"/>
  <c r="K57" i="1"/>
  <c r="J57" i="1"/>
  <c r="I57" i="1"/>
  <c r="P57" i="1"/>
  <c r="AA57" i="1"/>
  <c r="H57" i="1"/>
  <c r="G57" i="1"/>
  <c r="F57" i="1"/>
  <c r="E57" i="1"/>
  <c r="A57" i="1"/>
  <c r="L55" i="1"/>
  <c r="K55" i="1"/>
  <c r="J55" i="1"/>
  <c r="I55" i="1"/>
  <c r="P55" i="1"/>
  <c r="AA55" i="1"/>
  <c r="H55" i="1"/>
  <c r="G55" i="1"/>
  <c r="F55" i="1"/>
  <c r="E55" i="1"/>
  <c r="A55" i="1"/>
  <c r="L53" i="1"/>
  <c r="K53" i="1"/>
  <c r="J53" i="1"/>
  <c r="I53" i="1"/>
  <c r="P53" i="1"/>
  <c r="AA53" i="1"/>
  <c r="H53" i="1"/>
  <c r="G53" i="1"/>
  <c r="F53" i="1"/>
  <c r="E53" i="1"/>
  <c r="A53" i="1"/>
  <c r="L51" i="1"/>
  <c r="K51" i="1"/>
  <c r="J51" i="1"/>
  <c r="I51" i="1"/>
  <c r="P51" i="1"/>
  <c r="AA51" i="1"/>
  <c r="H51" i="1"/>
  <c r="G51" i="1"/>
  <c r="F51" i="1"/>
  <c r="E51" i="1"/>
  <c r="A51" i="1"/>
  <c r="L49" i="1"/>
  <c r="K49" i="1"/>
  <c r="J49" i="1"/>
  <c r="I49" i="1"/>
  <c r="P49" i="1"/>
  <c r="AA49" i="1"/>
  <c r="H49" i="1"/>
  <c r="G49" i="1"/>
  <c r="F49" i="1"/>
  <c r="E49" i="1"/>
  <c r="A49" i="1"/>
  <c r="L47" i="1"/>
  <c r="K47" i="1"/>
  <c r="J47" i="1"/>
  <c r="I47" i="1"/>
  <c r="P47" i="1"/>
  <c r="AA47" i="1"/>
  <c r="H47" i="1"/>
  <c r="G47" i="1"/>
  <c r="F47" i="1"/>
  <c r="E47" i="1"/>
  <c r="A47" i="1"/>
  <c r="L45" i="1"/>
  <c r="K45" i="1"/>
  <c r="J45" i="1"/>
  <c r="I45" i="1"/>
  <c r="P45" i="1"/>
  <c r="AA45" i="1"/>
  <c r="H45" i="1"/>
  <c r="G45" i="1"/>
  <c r="F45" i="1"/>
  <c r="E45" i="1"/>
  <c r="A45" i="1"/>
  <c r="L43" i="1"/>
  <c r="K43" i="1"/>
  <c r="J43" i="1"/>
  <c r="I43" i="1"/>
  <c r="P43" i="1"/>
  <c r="AA43" i="1"/>
  <c r="H43" i="1"/>
  <c r="G43" i="1"/>
  <c r="F43" i="1"/>
  <c r="E43" i="1"/>
  <c r="A43" i="1"/>
  <c r="L41" i="1"/>
  <c r="K41" i="1"/>
  <c r="J41" i="1"/>
  <c r="I41" i="1"/>
  <c r="P41" i="1"/>
  <c r="AA41" i="1"/>
  <c r="H41" i="1"/>
  <c r="G41" i="1"/>
  <c r="F41" i="1"/>
  <c r="E41" i="1"/>
  <c r="A41" i="1"/>
  <c r="L39" i="1"/>
  <c r="K39" i="1"/>
  <c r="J39" i="1"/>
  <c r="I39" i="1"/>
  <c r="P39" i="1"/>
  <c r="AA39" i="1"/>
  <c r="H39" i="1"/>
  <c r="G39" i="1"/>
  <c r="F39" i="1"/>
  <c r="E39" i="1"/>
  <c r="A39" i="1"/>
  <c r="L37" i="1"/>
  <c r="K37" i="1"/>
  <c r="J37" i="1"/>
  <c r="I37" i="1"/>
  <c r="P37" i="1"/>
  <c r="AA37" i="1"/>
  <c r="H37" i="1"/>
  <c r="G37" i="1"/>
  <c r="F37" i="1"/>
  <c r="E37" i="1"/>
  <c r="A37" i="1"/>
  <c r="L35" i="1"/>
  <c r="K35" i="1"/>
  <c r="J35" i="1"/>
  <c r="I35" i="1"/>
  <c r="P35" i="1"/>
  <c r="AA35" i="1"/>
  <c r="H35" i="1"/>
  <c r="G35" i="1"/>
  <c r="F35" i="1"/>
  <c r="E35" i="1"/>
  <c r="A35" i="1"/>
  <c r="L33" i="1"/>
  <c r="K33" i="1"/>
  <c r="J33" i="1"/>
  <c r="I33" i="1"/>
  <c r="P33" i="1"/>
  <c r="AA33" i="1"/>
  <c r="H33" i="1"/>
  <c r="G33" i="1"/>
  <c r="F33" i="1"/>
  <c r="E33" i="1"/>
  <c r="A33" i="1"/>
  <c r="L31" i="1"/>
  <c r="K31" i="1"/>
  <c r="J31" i="1"/>
  <c r="I31" i="1"/>
  <c r="P31" i="1"/>
  <c r="AA31" i="1"/>
  <c r="H31" i="1"/>
  <c r="G31" i="1"/>
  <c r="F31" i="1"/>
  <c r="E31" i="1"/>
  <c r="A31" i="1"/>
  <c r="L29" i="1"/>
  <c r="K29" i="1"/>
  <c r="J29" i="1"/>
  <c r="I29" i="1"/>
  <c r="P29" i="1"/>
  <c r="AA29" i="1"/>
  <c r="H29" i="1"/>
  <c r="G29" i="1"/>
  <c r="F29" i="1"/>
  <c r="E29" i="1"/>
  <c r="A29" i="1"/>
  <c r="L27" i="1"/>
  <c r="K27" i="1"/>
  <c r="J27" i="1"/>
  <c r="I27" i="1"/>
  <c r="P27" i="1"/>
  <c r="AA27" i="1"/>
  <c r="H27" i="1"/>
  <c r="G27" i="1"/>
  <c r="F27" i="1"/>
  <c r="E27" i="1"/>
  <c r="A27" i="1"/>
  <c r="L25" i="1"/>
  <c r="K25" i="1"/>
  <c r="J25" i="1"/>
  <c r="I25" i="1"/>
  <c r="P25" i="1"/>
  <c r="AA25" i="1"/>
  <c r="H25" i="1"/>
  <c r="G25" i="1"/>
  <c r="F25" i="1"/>
  <c r="E25" i="1"/>
  <c r="A25" i="1"/>
  <c r="L23" i="1"/>
  <c r="K23" i="1"/>
  <c r="J23" i="1"/>
  <c r="I23" i="1"/>
  <c r="P23" i="1"/>
  <c r="AA23" i="1"/>
  <c r="H23" i="1"/>
  <c r="G23" i="1"/>
  <c r="F23" i="1"/>
  <c r="E23" i="1"/>
  <c r="A23" i="1"/>
  <c r="L21" i="1"/>
  <c r="K21" i="1"/>
  <c r="J21" i="1"/>
  <c r="I21" i="1"/>
  <c r="P21" i="1"/>
  <c r="AA21" i="1"/>
  <c r="H21" i="1"/>
  <c r="G21" i="1"/>
  <c r="F21" i="1"/>
  <c r="E21" i="1"/>
  <c r="A21" i="1"/>
  <c r="L19" i="1"/>
  <c r="K19" i="1"/>
  <c r="J19" i="1"/>
  <c r="I19" i="1"/>
  <c r="P19" i="1"/>
  <c r="AA19" i="1"/>
  <c r="H19" i="1"/>
  <c r="G19" i="1"/>
  <c r="F19" i="1"/>
  <c r="E19" i="1"/>
  <c r="A19" i="1"/>
  <c r="L17" i="1"/>
  <c r="K17" i="1"/>
  <c r="J17" i="1"/>
  <c r="I17" i="1"/>
  <c r="P17" i="1"/>
  <c r="AA17" i="1"/>
  <c r="H17" i="1"/>
  <c r="G17" i="1"/>
  <c r="F17" i="1"/>
  <c r="E17" i="1"/>
  <c r="A17" i="1"/>
  <c r="L15" i="1"/>
  <c r="K15" i="1"/>
  <c r="J15" i="1"/>
  <c r="I15" i="1"/>
  <c r="P15" i="1"/>
  <c r="AA15" i="1"/>
  <c r="H15" i="1"/>
  <c r="G15" i="1"/>
  <c r="F15" i="1"/>
  <c r="E15" i="1"/>
  <c r="A15" i="1"/>
  <c r="L13" i="1"/>
  <c r="K13" i="1"/>
  <c r="J13" i="1"/>
  <c r="I13" i="1"/>
  <c r="P13" i="1"/>
  <c r="AA13" i="1"/>
  <c r="H13" i="1"/>
  <c r="G13" i="1"/>
  <c r="F13" i="1"/>
  <c r="E13" i="1"/>
  <c r="A13" i="1"/>
  <c r="L11" i="1"/>
  <c r="K11" i="1"/>
  <c r="J11" i="1"/>
  <c r="I11" i="1"/>
  <c r="P11" i="1"/>
  <c r="AA11" i="1"/>
  <c r="H11" i="1"/>
  <c r="G11" i="1"/>
  <c r="F11" i="1"/>
  <c r="E11" i="1"/>
  <c r="A11" i="1"/>
  <c r="L9" i="1"/>
  <c r="K9" i="1"/>
  <c r="J9" i="1"/>
  <c r="I9" i="1"/>
  <c r="P9" i="1"/>
  <c r="AA9" i="1"/>
  <c r="H9" i="1"/>
  <c r="G9" i="1"/>
  <c r="F9" i="1"/>
  <c r="E9" i="1"/>
  <c r="A9" i="1"/>
  <c r="L7" i="1"/>
  <c r="K7" i="1"/>
  <c r="J7" i="1"/>
  <c r="I7" i="1"/>
  <c r="P7" i="1"/>
  <c r="AA7" i="1"/>
  <c r="H7" i="1"/>
  <c r="G7" i="1"/>
  <c r="F7" i="1"/>
  <c r="E7" i="1"/>
  <c r="A7" i="1"/>
  <c r="L5" i="1"/>
  <c r="K5" i="1"/>
  <c r="J5" i="1"/>
  <c r="I5" i="1"/>
  <c r="P5" i="1"/>
  <c r="AA5" i="1"/>
  <c r="H5" i="1"/>
  <c r="G5" i="1"/>
  <c r="F5" i="1"/>
  <c r="E5" i="1"/>
  <c r="A5" i="1"/>
  <c r="B4" i="1"/>
  <c r="M4" i="1" s="1"/>
  <c r="M5" i="1" s="1"/>
  <c r="C4" i="1"/>
  <c r="D4" i="1" s="1"/>
  <c r="D5" i="1" s="1"/>
  <c r="E3" i="1"/>
  <c r="F3" i="1"/>
  <c r="G3" i="1"/>
  <c r="H3" i="1"/>
  <c r="AA3" i="1"/>
  <c r="P3" i="1"/>
  <c r="I3" i="1"/>
  <c r="J3" i="1"/>
  <c r="K3" i="1"/>
  <c r="L3" i="1"/>
  <c r="A3" i="1"/>
  <c r="C76" i="1"/>
  <c r="D76" i="1" s="1"/>
  <c r="D77" i="1" s="1"/>
  <c r="C78" i="1"/>
  <c r="D78" i="1" s="1"/>
  <c r="D79" i="1" s="1"/>
  <c r="C80" i="1"/>
  <c r="D80" i="1" s="1"/>
  <c r="D81" i="1" s="1"/>
  <c r="C74" i="1"/>
  <c r="D74" i="1" s="1"/>
  <c r="D75" i="1" s="1"/>
  <c r="C6" i="1"/>
  <c r="D6" i="1" s="1"/>
  <c r="D7" i="1" s="1"/>
  <c r="C8" i="1"/>
  <c r="D8" i="1" s="1"/>
  <c r="D9" i="1" s="1"/>
  <c r="C10" i="1"/>
  <c r="D10" i="1" s="1"/>
  <c r="D11" i="1" s="1"/>
  <c r="C12" i="1"/>
  <c r="D12" i="1" s="1"/>
  <c r="D13" i="1" s="1"/>
  <c r="C14" i="1"/>
  <c r="D14" i="1" s="1"/>
  <c r="D15" i="1" s="1"/>
  <c r="C16" i="1"/>
  <c r="D16" i="1" s="1"/>
  <c r="D17" i="1" s="1"/>
  <c r="C18" i="1"/>
  <c r="D18" i="1" s="1"/>
  <c r="D19" i="1" s="1"/>
  <c r="C20" i="1"/>
  <c r="D20" i="1" s="1"/>
  <c r="D21" i="1" s="1"/>
  <c r="C22" i="1"/>
  <c r="D22" i="1" s="1"/>
  <c r="D23" i="1" s="1"/>
  <c r="C24" i="1"/>
  <c r="D24" i="1" s="1"/>
  <c r="D25" i="1" s="1"/>
  <c r="C26" i="1"/>
  <c r="D26" i="1" s="1"/>
  <c r="D27" i="1" s="1"/>
  <c r="C28" i="1"/>
  <c r="D28" i="1" s="1"/>
  <c r="D29" i="1" s="1"/>
  <c r="C30" i="1"/>
  <c r="D30" i="1" s="1"/>
  <c r="D31" i="1" s="1"/>
  <c r="C32" i="1"/>
  <c r="D32" i="1" s="1"/>
  <c r="D33" i="1" s="1"/>
  <c r="C34" i="1"/>
  <c r="D34" i="1" s="1"/>
  <c r="D35" i="1" s="1"/>
  <c r="C36" i="1"/>
  <c r="D36" i="1" s="1"/>
  <c r="D37" i="1" s="1"/>
  <c r="C38" i="1"/>
  <c r="D38" i="1" s="1"/>
  <c r="D39" i="1" s="1"/>
  <c r="C40" i="1"/>
  <c r="D40" i="1" s="1"/>
  <c r="D41" i="1" s="1"/>
  <c r="C42" i="1"/>
  <c r="D42" i="1" s="1"/>
  <c r="D43" i="1" s="1"/>
  <c r="C44" i="1"/>
  <c r="D44" i="1" s="1"/>
  <c r="D45" i="1" s="1"/>
  <c r="C46" i="1"/>
  <c r="D46" i="1" s="1"/>
  <c r="D47" i="1" s="1"/>
  <c r="C48" i="1"/>
  <c r="D48" i="1" s="1"/>
  <c r="D49" i="1" s="1"/>
  <c r="C50" i="1"/>
  <c r="D50" i="1" s="1"/>
  <c r="D51" i="1" s="1"/>
  <c r="C52" i="1"/>
  <c r="N52" i="1" s="1"/>
  <c r="N53" i="1" s="1"/>
  <c r="C54" i="1"/>
  <c r="N54" i="1" s="1"/>
  <c r="N55" i="1" s="1"/>
  <c r="C56" i="1"/>
  <c r="D56" i="1" s="1"/>
  <c r="D57" i="1" s="1"/>
  <c r="C58" i="1"/>
  <c r="D58" i="1" s="1"/>
  <c r="D59" i="1" s="1"/>
  <c r="C60" i="1"/>
  <c r="D60" i="1" s="1"/>
  <c r="D61" i="1" s="1"/>
  <c r="C62" i="1"/>
  <c r="D62" i="1" s="1"/>
  <c r="D63" i="1" s="1"/>
  <c r="C64" i="1"/>
  <c r="D64" i="1" s="1"/>
  <c r="D65" i="1" s="1"/>
  <c r="C66" i="1"/>
  <c r="D66" i="1" s="1"/>
  <c r="D67" i="1" s="1"/>
  <c r="C68" i="1"/>
  <c r="D68" i="1" s="1"/>
  <c r="D69" i="1" s="1"/>
  <c r="C70" i="1"/>
  <c r="D70" i="1" s="1"/>
  <c r="D71" i="1" s="1"/>
  <c r="C72" i="1"/>
  <c r="D72" i="1" s="1"/>
  <c r="D73" i="1" s="1"/>
  <c r="B6" i="1"/>
  <c r="B7" i="1" s="1"/>
  <c r="B8" i="1"/>
  <c r="M8" i="1" s="1"/>
  <c r="M9" i="1" s="1"/>
  <c r="B10" i="1"/>
  <c r="M10" i="1" s="1"/>
  <c r="M11" i="1" s="1"/>
  <c r="B12" i="1"/>
  <c r="M12" i="1" s="1"/>
  <c r="M13" i="1" s="1"/>
  <c r="B14" i="1"/>
  <c r="M14" i="1" s="1"/>
  <c r="M15" i="1" s="1"/>
  <c r="B16" i="1"/>
  <c r="M16" i="1" s="1"/>
  <c r="M17" i="1" s="1"/>
  <c r="B18" i="1"/>
  <c r="M18" i="1" s="1"/>
  <c r="M19" i="1" s="1"/>
  <c r="B20" i="1"/>
  <c r="M20" i="1" s="1"/>
  <c r="M21" i="1" s="1"/>
  <c r="B22" i="1"/>
  <c r="M22" i="1" s="1"/>
  <c r="M23" i="1" s="1"/>
  <c r="B24" i="1"/>
  <c r="M24" i="1" s="1"/>
  <c r="M25" i="1" s="1"/>
  <c r="B26" i="1"/>
  <c r="M26" i="1" s="1"/>
  <c r="M27" i="1" s="1"/>
  <c r="B28" i="1"/>
  <c r="M28" i="1" s="1"/>
  <c r="M29" i="1" s="1"/>
  <c r="B30" i="1"/>
  <c r="B31" i="1" s="1"/>
  <c r="B32" i="1"/>
  <c r="B33" i="1" s="1"/>
  <c r="B34" i="1"/>
  <c r="M34" i="1" s="1"/>
  <c r="M35" i="1" s="1"/>
  <c r="B36" i="1"/>
  <c r="B37" i="1" s="1"/>
  <c r="B38" i="1"/>
  <c r="M38" i="1" s="1"/>
  <c r="M39" i="1" s="1"/>
  <c r="B40" i="1"/>
  <c r="M40" i="1" s="1"/>
  <c r="M41" i="1" s="1"/>
  <c r="B42" i="1"/>
  <c r="M42" i="1" s="1"/>
  <c r="M43" i="1" s="1"/>
  <c r="B44" i="1"/>
  <c r="M44" i="1" s="1"/>
  <c r="M45" i="1" s="1"/>
  <c r="B46" i="1"/>
  <c r="M46" i="1" s="1"/>
  <c r="M47" i="1" s="1"/>
  <c r="B48" i="1"/>
  <c r="M48" i="1" s="1"/>
  <c r="M49" i="1" s="1"/>
  <c r="B50" i="1"/>
  <c r="M50" i="1" s="1"/>
  <c r="M51" i="1" s="1"/>
  <c r="B52" i="1"/>
  <c r="M52" i="1" s="1"/>
  <c r="M53" i="1" s="1"/>
  <c r="B54" i="1"/>
  <c r="M54" i="1" s="1"/>
  <c r="M55" i="1" s="1"/>
  <c r="B56" i="1"/>
  <c r="M56" i="1" s="1"/>
  <c r="M57" i="1" s="1"/>
  <c r="B58" i="1"/>
  <c r="M58" i="1" s="1"/>
  <c r="M59" i="1" s="1"/>
  <c r="B60" i="1"/>
  <c r="M60" i="1" s="1"/>
  <c r="M61" i="1" s="1"/>
  <c r="B62" i="1"/>
  <c r="M62" i="1" s="1"/>
  <c r="M63" i="1" s="1"/>
  <c r="B64" i="1"/>
  <c r="M64" i="1" s="1"/>
  <c r="M65" i="1" s="1"/>
  <c r="B66" i="1"/>
  <c r="M66" i="1" s="1"/>
  <c r="M67" i="1" s="1"/>
  <c r="B68" i="1"/>
  <c r="B69" i="1" s="1"/>
  <c r="B70" i="1"/>
  <c r="B71" i="1" s="1"/>
  <c r="B72" i="1"/>
  <c r="M72" i="1" s="1"/>
  <c r="M73" i="1" s="1"/>
  <c r="M76" i="1"/>
  <c r="M77" i="1" s="1"/>
  <c r="M80" i="1"/>
  <c r="M81" i="1" s="1"/>
  <c r="C2" i="1"/>
  <c r="N2" i="1" s="1"/>
  <c r="N3" i="1" s="1"/>
  <c r="B2" i="1"/>
  <c r="M2" i="1" s="1"/>
  <c r="M3" i="1" s="1"/>
  <c r="Z8" i="1" l="1"/>
  <c r="Z9" i="1"/>
  <c r="Z33" i="1"/>
  <c r="Z60" i="1"/>
  <c r="Z65" i="1"/>
  <c r="Z25" i="1"/>
  <c r="Z53" i="1"/>
  <c r="Z44" i="1"/>
  <c r="Z61" i="1"/>
  <c r="Z13" i="1"/>
  <c r="Z77" i="1"/>
  <c r="Z69" i="1"/>
  <c r="Z45" i="1"/>
  <c r="Z37" i="1"/>
  <c r="Z29" i="1"/>
  <c r="C41" i="1"/>
  <c r="Z16" i="1"/>
  <c r="Z81" i="1"/>
  <c r="Z73" i="1"/>
  <c r="Z57" i="1"/>
  <c r="Z49" i="1"/>
  <c r="Z41" i="1"/>
  <c r="Z17" i="1"/>
  <c r="Z12" i="1"/>
  <c r="Z76" i="1"/>
  <c r="Z68" i="1"/>
  <c r="Z52" i="1"/>
  <c r="Z36" i="1"/>
  <c r="Z28" i="1"/>
  <c r="Z20" i="1"/>
  <c r="N72" i="1"/>
  <c r="N73" i="1" s="1"/>
  <c r="N44" i="1"/>
  <c r="N45" i="1" s="1"/>
  <c r="N40" i="1"/>
  <c r="N41" i="1" s="1"/>
  <c r="N12" i="1"/>
  <c r="N13" i="1" s="1"/>
  <c r="N14" i="1"/>
  <c r="N15" i="1" s="1"/>
  <c r="B5" i="1"/>
  <c r="N10" i="1"/>
  <c r="N11" i="1" s="1"/>
  <c r="C9" i="1"/>
  <c r="M68" i="1"/>
  <c r="M69" i="1" s="1"/>
  <c r="M36" i="1"/>
  <c r="M37" i="1" s="1"/>
  <c r="N80" i="1"/>
  <c r="N81" i="1" s="1"/>
  <c r="M30" i="1"/>
  <c r="M31" i="1" s="1"/>
  <c r="C11" i="1"/>
  <c r="M6" i="1"/>
  <c r="M7" i="1" s="1"/>
  <c r="N78" i="1"/>
  <c r="N79" i="1" s="1"/>
  <c r="N76" i="1"/>
  <c r="N77" i="1" s="1"/>
  <c r="N70" i="1"/>
  <c r="N71" i="1" s="1"/>
  <c r="C7" i="1"/>
  <c r="M78" i="1"/>
  <c r="M79" i="1" s="1"/>
  <c r="N8" i="1"/>
  <c r="N9" i="1" s="1"/>
  <c r="C5" i="1"/>
  <c r="C13" i="1"/>
  <c r="C39" i="1"/>
  <c r="M70" i="1"/>
  <c r="M71" i="1" s="1"/>
  <c r="D54" i="1"/>
  <c r="D55" i="1" s="1"/>
  <c r="M32" i="1"/>
  <c r="M33" i="1" s="1"/>
  <c r="N42" i="1"/>
  <c r="N43" i="1" s="1"/>
  <c r="B9" i="1"/>
  <c r="B11" i="1"/>
  <c r="B13" i="1"/>
  <c r="B15" i="1"/>
  <c r="B17" i="1"/>
  <c r="B19" i="1"/>
  <c r="B21" i="1"/>
  <c r="B23" i="1"/>
  <c r="B25" i="1"/>
  <c r="B27" i="1"/>
  <c r="B29" i="1"/>
  <c r="B35" i="1"/>
  <c r="B39" i="1"/>
  <c r="B41" i="1"/>
  <c r="B43" i="1"/>
  <c r="B45" i="1"/>
  <c r="B47" i="1"/>
  <c r="B49" i="1"/>
  <c r="B51" i="1"/>
  <c r="B53" i="1"/>
  <c r="B55" i="1"/>
  <c r="B57" i="1"/>
  <c r="B59" i="1"/>
  <c r="B61" i="1"/>
  <c r="B63" i="1"/>
  <c r="B65" i="1"/>
  <c r="B67" i="1"/>
  <c r="B73" i="1"/>
  <c r="C15" i="1"/>
  <c r="C17" i="1"/>
  <c r="C19" i="1"/>
  <c r="C21" i="1"/>
  <c r="C23" i="1"/>
  <c r="C25" i="1"/>
  <c r="C27" i="1"/>
  <c r="C29" i="1"/>
  <c r="C31" i="1"/>
  <c r="C33" i="1"/>
  <c r="C35" i="1"/>
  <c r="C37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D2" i="1"/>
  <c r="D3" i="1" s="1"/>
  <c r="D52" i="1"/>
  <c r="D53" i="1" s="1"/>
  <c r="N38" i="1"/>
  <c r="N39" i="1" s="1"/>
  <c r="N36" i="1"/>
  <c r="N37" i="1" s="1"/>
  <c r="N22" i="1"/>
  <c r="N23" i="1" s="1"/>
  <c r="N20" i="1"/>
  <c r="N21" i="1" s="1"/>
  <c r="N16" i="1"/>
  <c r="N17" i="1" s="1"/>
  <c r="N6" i="1"/>
  <c r="N7" i="1" s="1"/>
  <c r="B3" i="1"/>
  <c r="C3" i="1"/>
  <c r="N48" i="1"/>
  <c r="N49" i="1" s="1"/>
  <c r="N68" i="1"/>
  <c r="N69" i="1" s="1"/>
  <c r="N46" i="1"/>
  <c r="N47" i="1" s="1"/>
  <c r="N4" i="1"/>
  <c r="N5" i="1" s="1"/>
  <c r="N74" i="1"/>
  <c r="N75" i="1" s="1"/>
  <c r="N66" i="1"/>
  <c r="N67" i="1" s="1"/>
  <c r="N34" i="1"/>
  <c r="N35" i="1" s="1"/>
  <c r="N60" i="1"/>
  <c r="N61" i="1" s="1"/>
  <c r="N28" i="1"/>
  <c r="N29" i="1" s="1"/>
  <c r="N58" i="1"/>
  <c r="N59" i="1" s="1"/>
  <c r="N26" i="1"/>
  <c r="N27" i="1" s="1"/>
  <c r="N56" i="1"/>
  <c r="N57" i="1" s="1"/>
  <c r="N24" i="1"/>
  <c r="N25" i="1" s="1"/>
  <c r="N64" i="1"/>
  <c r="N65" i="1" s="1"/>
  <c r="N62" i="1"/>
  <c r="N63" i="1" s="1"/>
  <c r="N32" i="1"/>
  <c r="N33" i="1" s="1"/>
  <c r="N30" i="1"/>
  <c r="N31" i="1" s="1"/>
  <c r="N50" i="1"/>
  <c r="N51" i="1" s="1"/>
  <c r="N18" i="1"/>
  <c r="N19" i="1" s="1"/>
</calcChain>
</file>

<file path=xl/sharedStrings.xml><?xml version="1.0" encoding="utf-8"?>
<sst xmlns="http://schemas.openxmlformats.org/spreadsheetml/2006/main" count="506" uniqueCount="165">
  <si>
    <t>Timepoint</t>
  </si>
  <si>
    <t>MaleSL</t>
  </si>
  <si>
    <t>PercentMotility</t>
  </si>
  <si>
    <t>AvgVCL</t>
  </si>
  <si>
    <t>AvgVAP</t>
  </si>
  <si>
    <t>AvgVSL</t>
  </si>
  <si>
    <t>AvgLIN</t>
  </si>
  <si>
    <t>AvgWOB</t>
  </si>
  <si>
    <t>AvgPROG</t>
  </si>
  <si>
    <t>AvgBCF</t>
  </si>
  <si>
    <t>NumSpermTracked</t>
  </si>
  <si>
    <t>NumSpermMotile</t>
  </si>
  <si>
    <t>GeneralNotes</t>
  </si>
  <si>
    <t>TrialID</t>
  </si>
  <si>
    <t>Block</t>
  </si>
  <si>
    <t>OrderWithinBlock</t>
  </si>
  <si>
    <t>FemaleSL</t>
  </si>
  <si>
    <t>TrialDate.Time</t>
  </si>
  <si>
    <t>VideoID.OF</t>
  </si>
  <si>
    <t>VideoID.ZeroOF</t>
  </si>
  <si>
    <t>MaleID</t>
  </si>
  <si>
    <t>FemaleID</t>
  </si>
  <si>
    <t>BONM1-BONF1</t>
  </si>
  <si>
    <t>BONM1-PSOF1</t>
  </si>
  <si>
    <t>PSOM1-BONF1</t>
  </si>
  <si>
    <t>PSOM1-PSOF1</t>
  </si>
  <si>
    <t>BONM2-BONF2</t>
  </si>
  <si>
    <t>BONM2-PSOF2</t>
  </si>
  <si>
    <t>PSOM2-BONF2</t>
  </si>
  <si>
    <t>PSOM2-PSOF2</t>
  </si>
  <si>
    <t>BONM3-BONF3</t>
  </si>
  <si>
    <t>BONM3-PSOF3</t>
  </si>
  <si>
    <t>PSOM3-BONF3</t>
  </si>
  <si>
    <t>PSOM3-PSOF3</t>
  </si>
  <si>
    <t>BONM4-BONF4</t>
  </si>
  <si>
    <t>BONM4-PSOF4</t>
  </si>
  <si>
    <t>PSOM4-BONF4</t>
  </si>
  <si>
    <t>PSOM4-PSOF4</t>
  </si>
  <si>
    <t>BONM5-BONF5</t>
  </si>
  <si>
    <t>BONM5-PSOF5</t>
  </si>
  <si>
    <t>PSOM5-BONF5</t>
  </si>
  <si>
    <t>PSOM5-PSOF5</t>
  </si>
  <si>
    <t>BONM6-BONF6</t>
  </si>
  <si>
    <t>BONM6-PSOF6</t>
  </si>
  <si>
    <t>PSOM6-BONF6</t>
  </si>
  <si>
    <t>PSOM6-PSOF6</t>
  </si>
  <si>
    <t>BONM7-BONF7</t>
  </si>
  <si>
    <t>BONM7-PSOF7</t>
  </si>
  <si>
    <t>PSOM7-BONF7</t>
  </si>
  <si>
    <t>PSOM7-PSOF7</t>
  </si>
  <si>
    <t>BONM8-BONF8</t>
  </si>
  <si>
    <t>BONM8-PSOF8</t>
  </si>
  <si>
    <t>PSOM8-BONF8</t>
  </si>
  <si>
    <t>PSOM8-PSOF8</t>
  </si>
  <si>
    <t>BONM9-BONF9</t>
  </si>
  <si>
    <t>BONM9-PSOF9</t>
  </si>
  <si>
    <t>PSOM9-BONF9</t>
  </si>
  <si>
    <t>PSOM9-PSOF9</t>
  </si>
  <si>
    <t>BONM10-BONF10</t>
  </si>
  <si>
    <t>BONM10-PSOF10</t>
  </si>
  <si>
    <t>PSOM10-BONF10</t>
  </si>
  <si>
    <t>PSOM10-PSOF10</t>
  </si>
  <si>
    <t>Taco</t>
  </si>
  <si>
    <t>MaleDrainage</t>
  </si>
  <si>
    <t>FemaleDrainage</t>
  </si>
  <si>
    <t>MaleSulfidic</t>
  </si>
  <si>
    <t>FemaleSulfidic</t>
  </si>
  <si>
    <t>MalePop</t>
  </si>
  <si>
    <t>FemalePop</t>
  </si>
  <si>
    <t>5/25/22 11:09</t>
  </si>
  <si>
    <t>5/25/22 12:02</t>
  </si>
  <si>
    <t>5/25/22 14:00</t>
  </si>
  <si>
    <t>5/25/22 14:49</t>
  </si>
  <si>
    <t>5/25/22 15:40</t>
  </si>
  <si>
    <t>5/25/22 17:17</t>
  </si>
  <si>
    <t>5/26/22 10:09</t>
  </si>
  <si>
    <t>5/26/22 11:15</t>
  </si>
  <si>
    <t>5/26/22 14:03</t>
  </si>
  <si>
    <t>5/26/22 14:58</t>
  </si>
  <si>
    <t>Only ~ 1 ul of OF in activated sample, rather than 2 ul</t>
  </si>
  <si>
    <t>small ejaculate</t>
  </si>
  <si>
    <t>MVI_0391.AVI</t>
  </si>
  <si>
    <t>MVI_0389.AVI</t>
  </si>
  <si>
    <t>MVI_0387.AVI</t>
  </si>
  <si>
    <t>MVI_0390.AVI</t>
  </si>
  <si>
    <t>MVI_0400.AVI</t>
  </si>
  <si>
    <t>MVI_0402.AVI</t>
  </si>
  <si>
    <t>MVI_0401.AVI</t>
  </si>
  <si>
    <t>MVI_0399.AVI</t>
  </si>
  <si>
    <t>MVI_0405.AVI</t>
  </si>
  <si>
    <t>MVI_0407.AVI</t>
  </si>
  <si>
    <t>MVI_0409.AVI</t>
  </si>
  <si>
    <t>MVI_0408.AVI</t>
  </si>
  <si>
    <t>MVI_0413.AVI</t>
  </si>
  <si>
    <t>MVI_0416.AVI</t>
  </si>
  <si>
    <t>MVI_0415.AVI</t>
  </si>
  <si>
    <t>MVI_0414.AVI</t>
  </si>
  <si>
    <t>MVI_0419.AVI</t>
  </si>
  <si>
    <t>MVI_0421.AVI</t>
  </si>
  <si>
    <t>MVI_0420.AVI</t>
  </si>
  <si>
    <t>MVI_0422.AVI</t>
  </si>
  <si>
    <t>MVI_0428.AVI</t>
  </si>
  <si>
    <t>MVI_0427.AVI</t>
  </si>
  <si>
    <t>MVI_0425.AVI</t>
  </si>
  <si>
    <t>MVI_0429.AVI</t>
  </si>
  <si>
    <t>MVI_0434.AVI</t>
  </si>
  <si>
    <t>MVI_0436.AVI</t>
  </si>
  <si>
    <t>MVI_0433.AVI</t>
  </si>
  <si>
    <t>MVI_0437.AVI</t>
  </si>
  <si>
    <t>MVI_0442.AVI</t>
  </si>
  <si>
    <t>MVI_0441.AVI</t>
  </si>
  <si>
    <t>MVI_0444.AVI</t>
  </si>
  <si>
    <t>MVI_0443.AVI</t>
  </si>
  <si>
    <t>MVI_0449.AVI</t>
  </si>
  <si>
    <t>MVI_0450.AVI</t>
  </si>
  <si>
    <t>MVI_0448.AVI</t>
  </si>
  <si>
    <t>MVI_0451.AVI</t>
  </si>
  <si>
    <t>MVI_0455.AVI</t>
  </si>
  <si>
    <t>MVI_0457.AVI</t>
  </si>
  <si>
    <t>MVI_0456.AVI</t>
  </si>
  <si>
    <t>MVI_0458.AVI</t>
  </si>
  <si>
    <t>MVI_0392.AVI</t>
  </si>
  <si>
    <t>MVI_0393.AVI</t>
  </si>
  <si>
    <t>MVI_0394.AVI</t>
  </si>
  <si>
    <t>MVI_0397.AVI</t>
  </si>
  <si>
    <t>MVI_0403.AVI</t>
  </si>
  <si>
    <t>MVI_0404.AVI</t>
  </si>
  <si>
    <t>MVI_0411.AVI</t>
  </si>
  <si>
    <t>MVI_0412.AVI</t>
  </si>
  <si>
    <t>MVI_0417.AVI</t>
  </si>
  <si>
    <t>MVI_0418.AVI</t>
  </si>
  <si>
    <t>MVI_0423.AVI</t>
  </si>
  <si>
    <t>MVI_0424.AVI</t>
  </si>
  <si>
    <t>MVI_0431.AVI</t>
  </si>
  <si>
    <t>MVI_0432.AVI</t>
  </si>
  <si>
    <t>MVI_0439.AVI</t>
  </si>
  <si>
    <t>MVI_0440.AVI</t>
  </si>
  <si>
    <t>MVI_0445.AVI</t>
  </si>
  <si>
    <t>MVI_0446.AVI</t>
  </si>
  <si>
    <t>MVI_0452.AVI</t>
  </si>
  <si>
    <t>MVI_0453.AVI</t>
  </si>
  <si>
    <t>S</t>
  </si>
  <si>
    <t>NS</t>
  </si>
  <si>
    <t>0.5-2</t>
  </si>
  <si>
    <t>ZeroOF.PercentMotility</t>
  </si>
  <si>
    <t>ZeroOF.AvgVCL</t>
  </si>
  <si>
    <t>ZeroOF.AvgVAP</t>
  </si>
  <si>
    <t>ZeroOF.AvgVSL</t>
  </si>
  <si>
    <t>ZeroOF.AvgLIN</t>
  </si>
  <si>
    <t>ZeroOF.AvgWOB</t>
  </si>
  <si>
    <t>ZeroOF.AvgPROG</t>
  </si>
  <si>
    <t>ZeroOF.AvgBCF</t>
  </si>
  <si>
    <t>ZeroOF.NumSpermTracked</t>
  </si>
  <si>
    <t>ZeroOF.NumSpermMotile</t>
  </si>
  <si>
    <t>10.5-12</t>
  </si>
  <si>
    <t>NaN</t>
  </si>
  <si>
    <t>~30s later start for ZeroOF run</t>
  </si>
  <si>
    <t>relMOT</t>
  </si>
  <si>
    <t>relVCL</t>
  </si>
  <si>
    <t>relVAP</t>
  </si>
  <si>
    <t>relVSL</t>
  </si>
  <si>
    <t>relLIN</t>
  </si>
  <si>
    <t>relWOB</t>
  </si>
  <si>
    <t>relBCF</t>
  </si>
  <si>
    <t>relPROG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</si>
</sst>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1"/>
  <sheetViews>
    <sheetView tabSelected="1" topLeftCell="T1" workbookViewId="0">
      <selection activeCell="AU19" sqref="AU19"/>
    </sheetView>
  </sheetViews>
  <sheetFormatPr baseColWidth="10" defaultColWidth="8.83203125" defaultRowHeight="15" x14ac:dyDescent="0.2"/>
  <cols>
    <col min="1" max="1" width="16.5" bestFit="1" customWidth="1"/>
    <col min="2" max="2" width="7.6640625" bestFit="1" customWidth="1"/>
    <col min="3" max="3" width="9.5" bestFit="1" customWidth="1"/>
    <col min="4" max="4" width="5.6640625" bestFit="1" customWidth="1"/>
    <col min="5" max="5" width="17" bestFit="1" customWidth="1"/>
    <col min="8" max="8" width="14.1640625" bestFit="1" customWidth="1"/>
    <col min="9" max="9" width="13.5" bestFit="1" customWidth="1"/>
    <col min="10" max="10" width="15.5" bestFit="1" customWidth="1"/>
    <col min="11" max="11" width="12" bestFit="1" customWidth="1"/>
    <col min="12" max="12" width="14.33203125" bestFit="1" customWidth="1"/>
    <col min="13" max="13" width="8.83203125" bestFit="1" customWidth="1"/>
    <col min="14" max="14" width="11" bestFit="1" customWidth="1"/>
    <col min="15" max="15" width="11" customWidth="1"/>
    <col min="16" max="16" width="15.33203125" style="1" customWidth="1"/>
    <col min="17" max="17" width="15" bestFit="1" customWidth="1"/>
    <col min="18" max="18" width="14.6640625" bestFit="1" customWidth="1"/>
    <col min="19" max="19" width="15.1640625" bestFit="1" customWidth="1"/>
    <col min="26" max="26" width="24.33203125" bestFit="1" customWidth="1"/>
    <col min="27" max="27" width="17.33203125" style="1" bestFit="1" customWidth="1"/>
  </cols>
  <sheetData>
    <row r="1" spans="1:46" x14ac:dyDescent="0.2">
      <c r="A1" t="s">
        <v>13</v>
      </c>
      <c r="B1" t="s">
        <v>20</v>
      </c>
      <c r="C1" t="s">
        <v>21</v>
      </c>
      <c r="D1" t="s">
        <v>14</v>
      </c>
      <c r="E1" t="s">
        <v>15</v>
      </c>
      <c r="F1" t="s">
        <v>1</v>
      </c>
      <c r="G1" t="s">
        <v>16</v>
      </c>
      <c r="H1" t="s">
        <v>17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0</v>
      </c>
      <c r="P1" s="1" t="s">
        <v>19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s="1" t="s">
        <v>18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10</v>
      </c>
      <c r="AK1" t="s">
        <v>11</v>
      </c>
      <c r="AL1" t="s">
        <v>12</v>
      </c>
      <c r="AM1" t="s">
        <v>157</v>
      </c>
      <c r="AN1" t="s">
        <v>158</v>
      </c>
      <c r="AO1" t="s">
        <v>159</v>
      </c>
      <c r="AP1" t="s">
        <v>160</v>
      </c>
      <c r="AQ1" t="s">
        <v>161</v>
      </c>
      <c r="AR1" t="s">
        <v>162</v>
      </c>
      <c r="AS1" t="s">
        <v>164</v>
      </c>
      <c r="AT1" t="s">
        <v>163</v>
      </c>
    </row>
    <row r="2" spans="1:46" x14ac:dyDescent="0.2">
      <c r="A2" t="s">
        <v>22</v>
      </c>
      <c r="B2" t="str">
        <f>LEFT(A2,5)</f>
        <v>BONM1</v>
      </c>
      <c r="C2" t="str">
        <f>RIGHT(A2,5)</f>
        <v>BONF1</v>
      </c>
      <c r="D2" t="str">
        <f>RIGHT(C2,1)</f>
        <v>1</v>
      </c>
      <c r="E2">
        <v>4</v>
      </c>
      <c r="F2">
        <v>32</v>
      </c>
      <c r="G2">
        <v>54</v>
      </c>
      <c r="H2" t="s">
        <v>69</v>
      </c>
      <c r="I2" t="s">
        <v>62</v>
      </c>
      <c r="J2" t="s">
        <v>62</v>
      </c>
      <c r="K2" t="s">
        <v>142</v>
      </c>
      <c r="L2" t="s">
        <v>142</v>
      </c>
      <c r="M2" t="str">
        <f>LEFT(B2,3)</f>
        <v>BON</v>
      </c>
      <c r="N2" t="str">
        <f>LEFT(C2,3)</f>
        <v>BON</v>
      </c>
      <c r="O2" t="s">
        <v>143</v>
      </c>
      <c r="P2" s="1" t="s">
        <v>121</v>
      </c>
      <c r="Q2">
        <v>0.32142857000000002</v>
      </c>
      <c r="R2">
        <v>119.343994</v>
      </c>
      <c r="S2">
        <v>113.47195000000001</v>
      </c>
      <c r="T2">
        <v>106.31650999999999</v>
      </c>
      <c r="U2">
        <v>0.93694096999999998</v>
      </c>
      <c r="V2">
        <v>0.95079729999999996</v>
      </c>
      <c r="W2">
        <v>2975.7244000000001</v>
      </c>
      <c r="X2">
        <v>11.011291</v>
      </c>
      <c r="Y2">
        <v>168</v>
      </c>
      <c r="Z2">
        <f>ROUND(Y2*Q2,0)</f>
        <v>54</v>
      </c>
      <c r="AA2" s="1" t="s">
        <v>81</v>
      </c>
      <c r="AB2">
        <v>0.23684210999999999</v>
      </c>
      <c r="AC2">
        <v>114.764275</v>
      </c>
      <c r="AD2">
        <v>110.16625000000001</v>
      </c>
      <c r="AE2">
        <v>106.59505</v>
      </c>
      <c r="AF2">
        <v>0.96758354000000002</v>
      </c>
      <c r="AG2">
        <v>0.95993507</v>
      </c>
      <c r="AH2">
        <v>3095.0698000000002</v>
      </c>
      <c r="AI2">
        <v>14.674628999999999</v>
      </c>
      <c r="AJ2">
        <v>114</v>
      </c>
      <c r="AK2">
        <f>ROUND(AJ2*AB2,0)</f>
        <v>27</v>
      </c>
      <c r="AM2">
        <f>AB2/Q2</f>
        <v>0.73684212327485377</v>
      </c>
      <c r="AN2">
        <f t="shared" ref="AN2:AT2" si="0">AC2/R2</f>
        <v>0.96162589463865267</v>
      </c>
      <c r="AO2">
        <f t="shared" si="0"/>
        <v>0.97086769020890185</v>
      </c>
      <c r="AP2">
        <f t="shared" si="0"/>
        <v>1.0026199129373228</v>
      </c>
      <c r="AQ2">
        <f t="shared" si="0"/>
        <v>1.0327049098941634</v>
      </c>
      <c r="AR2">
        <f t="shared" si="0"/>
        <v>1.0096106394075794</v>
      </c>
      <c r="AS2">
        <f t="shared" si="0"/>
        <v>1.0401063351162494</v>
      </c>
      <c r="AT2">
        <f t="shared" si="0"/>
        <v>1.3326892368932943</v>
      </c>
    </row>
    <row r="3" spans="1:46" x14ac:dyDescent="0.2">
      <c r="A3" t="str">
        <f>A2</f>
        <v>BONM1-BONF1</v>
      </c>
      <c r="B3" t="str">
        <f t="shared" ref="B3:N3" si="1">B2</f>
        <v>BONM1</v>
      </c>
      <c r="C3" t="str">
        <f t="shared" si="1"/>
        <v>BONF1</v>
      </c>
      <c r="D3" t="str">
        <f t="shared" si="1"/>
        <v>1</v>
      </c>
      <c r="E3">
        <f t="shared" si="1"/>
        <v>4</v>
      </c>
      <c r="F3">
        <f t="shared" si="1"/>
        <v>32</v>
      </c>
      <c r="G3">
        <f t="shared" si="1"/>
        <v>54</v>
      </c>
      <c r="H3" t="str">
        <f t="shared" si="1"/>
        <v>5/25/22 11:09</v>
      </c>
      <c r="I3" t="str">
        <f t="shared" si="1"/>
        <v>Taco</v>
      </c>
      <c r="J3" t="str">
        <f t="shared" si="1"/>
        <v>Taco</v>
      </c>
      <c r="K3" t="str">
        <f t="shared" si="1"/>
        <v>NS</v>
      </c>
      <c r="L3" t="str">
        <f t="shared" si="1"/>
        <v>NS</v>
      </c>
      <c r="M3" t="str">
        <f t="shared" si="1"/>
        <v>BON</v>
      </c>
      <c r="N3" t="str">
        <f t="shared" si="1"/>
        <v>BON</v>
      </c>
      <c r="O3" t="s">
        <v>154</v>
      </c>
      <c r="P3" t="str">
        <f>P2</f>
        <v>MVI_0392.AVI</v>
      </c>
      <c r="Q3">
        <v>0.19310345000000001</v>
      </c>
      <c r="R3">
        <v>116.71812</v>
      </c>
      <c r="S3">
        <v>113.28561999999999</v>
      </c>
      <c r="T3">
        <v>109.11122</v>
      </c>
      <c r="U3">
        <v>0.9631516</v>
      </c>
      <c r="V3">
        <v>0.9705916</v>
      </c>
      <c r="W3">
        <v>2610.9859999999999</v>
      </c>
      <c r="X3">
        <v>10.046167000000001</v>
      </c>
      <c r="Y3">
        <v>145</v>
      </c>
      <c r="Z3">
        <f t="shared" ref="Z3:Z66" si="2">ROUND(Y3*Q3,0)</f>
        <v>28</v>
      </c>
      <c r="AA3" t="str">
        <f>AA2</f>
        <v>MVI_0391.AVI</v>
      </c>
      <c r="AB3">
        <v>0.22429905999999999</v>
      </c>
      <c r="AC3">
        <v>110.88101</v>
      </c>
      <c r="AD3">
        <v>103.455315</v>
      </c>
      <c r="AE3">
        <v>98.972070000000002</v>
      </c>
      <c r="AF3">
        <v>0.95666490000000004</v>
      </c>
      <c r="AG3">
        <v>0.93303000000000003</v>
      </c>
      <c r="AH3">
        <v>2797.3452000000002</v>
      </c>
      <c r="AI3">
        <v>17.039664999999999</v>
      </c>
      <c r="AJ3">
        <v>107</v>
      </c>
      <c r="AK3">
        <f t="shared" ref="AK3:AK66" si="3">ROUND(AJ3*AB3,0)</f>
        <v>24</v>
      </c>
      <c r="AM3">
        <f t="shared" ref="AM3:AM66" si="4">AB3/Q3</f>
        <v>1.1615486932004579</v>
      </c>
      <c r="AN3">
        <f t="shared" ref="AN3:AN66" si="5">AC3/R3</f>
        <v>0.94998968454940846</v>
      </c>
      <c r="AO3">
        <f t="shared" ref="AO3:AO66" si="6">AD3/S3</f>
        <v>0.91322548263407133</v>
      </c>
      <c r="AP3">
        <f t="shared" ref="AP3:AP66" si="7">AE3/T3</f>
        <v>0.90707509273565079</v>
      </c>
      <c r="AQ3">
        <f t="shared" ref="AQ3:AQ66" si="8">AF3/U3</f>
        <v>0.99326513084752188</v>
      </c>
      <c r="AR3">
        <f t="shared" ref="AR3:AR66" si="9">AG3/V3</f>
        <v>0.96130030385591636</v>
      </c>
      <c r="AS3">
        <f t="shared" ref="AS3:AS66" si="10">AH3/W3</f>
        <v>1.071375028437533</v>
      </c>
      <c r="AT3">
        <f t="shared" ref="AT3:AT66" si="11">AI3/X3</f>
        <v>1.6961359491634966</v>
      </c>
    </row>
    <row r="4" spans="1:46" x14ac:dyDescent="0.2">
      <c r="A4" t="s">
        <v>23</v>
      </c>
      <c r="B4" t="str">
        <f t="shared" ref="B4:B80" si="12">LEFT(A4,5)</f>
        <v>BONM1</v>
      </c>
      <c r="C4" t="str">
        <f t="shared" ref="C4:C72" si="13">RIGHT(A4,5)</f>
        <v>PSOF1</v>
      </c>
      <c r="D4" t="str">
        <f t="shared" ref="D4:D72" si="14">RIGHT(C4,1)</f>
        <v>1</v>
      </c>
      <c r="E4">
        <v>2</v>
      </c>
      <c r="F4">
        <v>32</v>
      </c>
      <c r="G4">
        <v>44</v>
      </c>
      <c r="H4" t="s">
        <v>69</v>
      </c>
      <c r="I4" t="s">
        <v>62</v>
      </c>
      <c r="J4" t="s">
        <v>62</v>
      </c>
      <c r="K4" t="s">
        <v>142</v>
      </c>
      <c r="L4" t="s">
        <v>141</v>
      </c>
      <c r="M4" t="str">
        <f>LEFT(B4,3)</f>
        <v>BON</v>
      </c>
      <c r="N4" t="str">
        <f>LEFT(C4,3)</f>
        <v>PSO</v>
      </c>
      <c r="O4" t="s">
        <v>143</v>
      </c>
      <c r="P4" s="1" t="s">
        <v>121</v>
      </c>
      <c r="Q4">
        <v>0.32142857000000002</v>
      </c>
      <c r="R4">
        <v>119.343994</v>
      </c>
      <c r="S4">
        <v>113.47195000000001</v>
      </c>
      <c r="T4">
        <v>106.31650999999999</v>
      </c>
      <c r="U4">
        <v>0.93694096999999998</v>
      </c>
      <c r="V4">
        <v>0.95079729999999996</v>
      </c>
      <c r="W4">
        <v>2975.7244000000001</v>
      </c>
      <c r="X4">
        <v>11.011291</v>
      </c>
      <c r="Y4">
        <v>168</v>
      </c>
      <c r="Z4">
        <f t="shared" si="2"/>
        <v>54</v>
      </c>
      <c r="AA4" s="1" t="s">
        <v>82</v>
      </c>
      <c r="AB4">
        <v>0.64202329999999996</v>
      </c>
      <c r="AC4">
        <v>104.77921000000001</v>
      </c>
      <c r="AD4">
        <v>91.369315999999998</v>
      </c>
      <c r="AE4">
        <v>75.378439999999998</v>
      </c>
      <c r="AF4">
        <v>0.82498640000000001</v>
      </c>
      <c r="AG4">
        <v>0.87201755999999997</v>
      </c>
      <c r="AH4">
        <v>1725.9991</v>
      </c>
      <c r="AI4">
        <v>18.395716</v>
      </c>
      <c r="AJ4">
        <v>257</v>
      </c>
      <c r="AK4">
        <f t="shared" si="3"/>
        <v>165</v>
      </c>
      <c r="AM4">
        <f t="shared" si="4"/>
        <v>1.9974058310995813</v>
      </c>
      <c r="AN4">
        <f t="shared" si="5"/>
        <v>0.87795963992959725</v>
      </c>
      <c r="AO4">
        <f t="shared" si="6"/>
        <v>0.80521499806780439</v>
      </c>
      <c r="AP4">
        <f t="shared" si="7"/>
        <v>0.70900032365622234</v>
      </c>
      <c r="AQ4">
        <f t="shared" si="8"/>
        <v>0.88051054059467593</v>
      </c>
      <c r="AR4">
        <f t="shared" si="9"/>
        <v>0.91714349630567948</v>
      </c>
      <c r="AS4">
        <f t="shared" si="10"/>
        <v>0.58002653068274734</v>
      </c>
      <c r="AT4">
        <f t="shared" si="11"/>
        <v>1.6706229996101274</v>
      </c>
    </row>
    <row r="5" spans="1:46" x14ac:dyDescent="0.2">
      <c r="A5" t="str">
        <f>A4</f>
        <v>BONM1-PSOF1</v>
      </c>
      <c r="B5" t="str">
        <f t="shared" ref="B5" si="15">B4</f>
        <v>BONM1</v>
      </c>
      <c r="C5" t="str">
        <f t="shared" ref="C5" si="16">C4</f>
        <v>PSOF1</v>
      </c>
      <c r="D5" t="str">
        <f t="shared" ref="D5" si="17">D4</f>
        <v>1</v>
      </c>
      <c r="E5">
        <f t="shared" ref="E5" si="18">E4</f>
        <v>2</v>
      </c>
      <c r="F5">
        <f t="shared" ref="F5" si="19">F4</f>
        <v>32</v>
      </c>
      <c r="G5">
        <f t="shared" ref="G5" si="20">G4</f>
        <v>44</v>
      </c>
      <c r="H5" t="str">
        <f t="shared" ref="H5" si="21">H4</f>
        <v>5/25/22 11:09</v>
      </c>
      <c r="I5" t="str">
        <f t="shared" ref="I5" si="22">I4</f>
        <v>Taco</v>
      </c>
      <c r="J5" t="str">
        <f t="shared" ref="J5" si="23">J4</f>
        <v>Taco</v>
      </c>
      <c r="K5" t="str">
        <f t="shared" ref="K5" si="24">K4</f>
        <v>NS</v>
      </c>
      <c r="L5" t="str">
        <f t="shared" ref="L5" si="25">L4</f>
        <v>S</v>
      </c>
      <c r="M5" t="str">
        <f t="shared" ref="M5" si="26">M4</f>
        <v>BON</v>
      </c>
      <c r="N5" t="str">
        <f t="shared" ref="N5" si="27">N4</f>
        <v>PSO</v>
      </c>
      <c r="O5" t="s">
        <v>154</v>
      </c>
      <c r="P5" t="str">
        <f t="shared" ref="P5" si="28">P4</f>
        <v>MVI_0392.AVI</v>
      </c>
      <c r="Q5">
        <v>0.19310345000000001</v>
      </c>
      <c r="R5">
        <v>116.71812</v>
      </c>
      <c r="S5">
        <v>113.28561999999999</v>
      </c>
      <c r="T5">
        <v>109.11122</v>
      </c>
      <c r="U5">
        <v>0.9631516</v>
      </c>
      <c r="V5">
        <v>0.9705916</v>
      </c>
      <c r="W5">
        <v>2610.9859999999999</v>
      </c>
      <c r="X5">
        <v>10.046167000000001</v>
      </c>
      <c r="Y5">
        <v>145</v>
      </c>
      <c r="Z5">
        <f t="shared" si="2"/>
        <v>28</v>
      </c>
      <c r="AA5" t="str">
        <f t="shared" ref="AA5" si="29">AA4</f>
        <v>MVI_0389.AVI</v>
      </c>
      <c r="AB5">
        <v>0.64412809999999998</v>
      </c>
      <c r="AC5">
        <v>103.46281999999999</v>
      </c>
      <c r="AD5">
        <v>89.150184999999993</v>
      </c>
      <c r="AE5">
        <v>72.683589999999995</v>
      </c>
      <c r="AF5">
        <v>0.81529384999999999</v>
      </c>
      <c r="AG5">
        <v>0.86166399999999999</v>
      </c>
      <c r="AH5">
        <v>1680.1516999999999</v>
      </c>
      <c r="AI5">
        <v>18.698034</v>
      </c>
      <c r="AJ5">
        <v>281</v>
      </c>
      <c r="AK5">
        <f t="shared" si="3"/>
        <v>181</v>
      </c>
      <c r="AM5">
        <f t="shared" si="4"/>
        <v>3.3356633452172915</v>
      </c>
      <c r="AN5">
        <f t="shared" si="5"/>
        <v>0.88643322904789756</v>
      </c>
      <c r="AO5">
        <f t="shared" si="6"/>
        <v>0.78695058560830577</v>
      </c>
      <c r="AP5">
        <f t="shared" si="7"/>
        <v>0.66614221708821508</v>
      </c>
      <c r="AQ5">
        <f t="shared" si="8"/>
        <v>0.84648548577399441</v>
      </c>
      <c r="AR5">
        <f t="shared" si="9"/>
        <v>0.88777195269359432</v>
      </c>
      <c r="AS5">
        <f t="shared" si="10"/>
        <v>0.6434931860990446</v>
      </c>
      <c r="AT5">
        <f t="shared" si="11"/>
        <v>1.8612107483381473</v>
      </c>
    </row>
    <row r="6" spans="1:46" x14ac:dyDescent="0.2">
      <c r="A6" t="s">
        <v>24</v>
      </c>
      <c r="B6" t="str">
        <f t="shared" si="12"/>
        <v>PSOM1</v>
      </c>
      <c r="C6" t="str">
        <f t="shared" si="13"/>
        <v>BONF1</v>
      </c>
      <c r="D6" t="str">
        <f t="shared" si="14"/>
        <v>1</v>
      </c>
      <c r="E6">
        <v>1</v>
      </c>
      <c r="F6">
        <v>29</v>
      </c>
      <c r="G6">
        <v>54</v>
      </c>
      <c r="H6" t="s">
        <v>69</v>
      </c>
      <c r="I6" t="s">
        <v>62</v>
      </c>
      <c r="J6" t="s">
        <v>62</v>
      </c>
      <c r="K6" t="s">
        <v>141</v>
      </c>
      <c r="L6" t="s">
        <v>142</v>
      </c>
      <c r="M6" t="str">
        <f>LEFT(B6,3)</f>
        <v>PSO</v>
      </c>
      <c r="N6" t="str">
        <f>LEFT(C6,3)</f>
        <v>BON</v>
      </c>
      <c r="O6" t="s">
        <v>143</v>
      </c>
      <c r="P6" s="1" t="s">
        <v>122</v>
      </c>
      <c r="Q6">
        <v>0.36444442999999999</v>
      </c>
      <c r="R6">
        <v>110.11584499999999</v>
      </c>
      <c r="S6">
        <v>89.913210000000007</v>
      </c>
      <c r="T6">
        <v>49.394607999999998</v>
      </c>
      <c r="U6">
        <v>0.54935880000000004</v>
      </c>
      <c r="V6">
        <v>0.81653284999999998</v>
      </c>
      <c r="W6">
        <v>1280.9449999999999</v>
      </c>
      <c r="X6">
        <v>18.853539000000001</v>
      </c>
      <c r="Y6">
        <v>225</v>
      </c>
      <c r="Z6">
        <f t="shared" si="2"/>
        <v>82</v>
      </c>
      <c r="AA6" s="1" t="s">
        <v>83</v>
      </c>
      <c r="AB6">
        <v>0.47499999999999998</v>
      </c>
      <c r="AC6">
        <v>100.77988999999999</v>
      </c>
      <c r="AD6">
        <v>83.973460000000003</v>
      </c>
      <c r="AE6">
        <v>77.669160000000005</v>
      </c>
      <c r="AF6">
        <v>0.92492509999999994</v>
      </c>
      <c r="AG6">
        <v>0.83323619999999998</v>
      </c>
      <c r="AH6">
        <v>2124.2053000000001</v>
      </c>
      <c r="AI6">
        <v>23.722951999999999</v>
      </c>
      <c r="AJ6">
        <v>200</v>
      </c>
      <c r="AK6">
        <f t="shared" si="3"/>
        <v>95</v>
      </c>
      <c r="AM6">
        <f t="shared" si="4"/>
        <v>1.303353710193897</v>
      </c>
      <c r="AN6">
        <f t="shared" si="5"/>
        <v>0.91521696991018864</v>
      </c>
      <c r="AO6">
        <f t="shared" si="6"/>
        <v>0.93393907302386381</v>
      </c>
      <c r="AP6">
        <f t="shared" si="7"/>
        <v>1.5724218319538037</v>
      </c>
      <c r="AQ6">
        <f t="shared" si="8"/>
        <v>1.6836448237472483</v>
      </c>
      <c r="AR6">
        <f t="shared" si="9"/>
        <v>1.02045643356541</v>
      </c>
      <c r="AS6">
        <f t="shared" si="10"/>
        <v>1.6583110906401135</v>
      </c>
      <c r="AT6">
        <f t="shared" si="11"/>
        <v>1.2582758069983571</v>
      </c>
    </row>
    <row r="7" spans="1:46" x14ac:dyDescent="0.2">
      <c r="A7" t="str">
        <f>A6</f>
        <v>PSOM1-BONF1</v>
      </c>
      <c r="B7" t="str">
        <f t="shared" ref="B7" si="30">B6</f>
        <v>PSOM1</v>
      </c>
      <c r="C7" t="str">
        <f t="shared" ref="C7" si="31">C6</f>
        <v>BONF1</v>
      </c>
      <c r="D7" t="str">
        <f t="shared" ref="D7" si="32">D6</f>
        <v>1</v>
      </c>
      <c r="E7">
        <f t="shared" ref="E7" si="33">E6</f>
        <v>1</v>
      </c>
      <c r="F7">
        <f t="shared" ref="F7" si="34">F6</f>
        <v>29</v>
      </c>
      <c r="G7">
        <f t="shared" ref="G7" si="35">G6</f>
        <v>54</v>
      </c>
      <c r="H7" t="str">
        <f t="shared" ref="H7" si="36">H6</f>
        <v>5/25/22 11:09</v>
      </c>
      <c r="I7" t="str">
        <f t="shared" ref="I7" si="37">I6</f>
        <v>Taco</v>
      </c>
      <c r="J7" t="str">
        <f t="shared" ref="J7" si="38">J6</f>
        <v>Taco</v>
      </c>
      <c r="K7" t="str">
        <f t="shared" ref="K7" si="39">K6</f>
        <v>S</v>
      </c>
      <c r="L7" t="str">
        <f t="shared" ref="L7" si="40">L6</f>
        <v>NS</v>
      </c>
      <c r="M7" t="str">
        <f t="shared" ref="M7" si="41">M6</f>
        <v>PSO</v>
      </c>
      <c r="N7" t="str">
        <f t="shared" ref="N7" si="42">N6</f>
        <v>BON</v>
      </c>
      <c r="O7" t="s">
        <v>154</v>
      </c>
      <c r="P7" t="str">
        <f t="shared" ref="P7" si="43">P6</f>
        <v>MVI_0393.AVI</v>
      </c>
      <c r="Q7">
        <v>0.31799164000000002</v>
      </c>
      <c r="R7">
        <v>106.39333000000001</v>
      </c>
      <c r="S7">
        <v>85.197209999999998</v>
      </c>
      <c r="T7">
        <v>42.638083999999999</v>
      </c>
      <c r="U7">
        <v>0.50046336999999996</v>
      </c>
      <c r="V7">
        <v>0.80077580000000004</v>
      </c>
      <c r="W7">
        <v>1223.1974</v>
      </c>
      <c r="X7">
        <v>20.002962</v>
      </c>
      <c r="Y7">
        <v>239</v>
      </c>
      <c r="Z7">
        <f t="shared" si="2"/>
        <v>76</v>
      </c>
      <c r="AA7" t="str">
        <f t="shared" ref="AA7" si="44">AA6</f>
        <v>MVI_0387.AVI</v>
      </c>
      <c r="AB7">
        <v>0.36363636999999999</v>
      </c>
      <c r="AC7">
        <v>101.76979</v>
      </c>
      <c r="AD7">
        <v>85.389179999999996</v>
      </c>
      <c r="AE7">
        <v>77.289450000000002</v>
      </c>
      <c r="AF7">
        <v>0.90514329999999998</v>
      </c>
      <c r="AG7">
        <v>0.83904254</v>
      </c>
      <c r="AH7">
        <v>2235.1648</v>
      </c>
      <c r="AI7">
        <v>25.554276999999999</v>
      </c>
      <c r="AJ7">
        <v>165</v>
      </c>
      <c r="AK7">
        <f t="shared" si="3"/>
        <v>60</v>
      </c>
      <c r="AM7">
        <f t="shared" si="4"/>
        <v>1.1435406603771092</v>
      </c>
      <c r="AN7">
        <f t="shared" si="5"/>
        <v>0.95654295245763987</v>
      </c>
      <c r="AO7">
        <f t="shared" si="6"/>
        <v>1.0022532427998523</v>
      </c>
      <c r="AP7">
        <f t="shared" si="7"/>
        <v>1.8126858139310389</v>
      </c>
      <c r="AQ7">
        <f t="shared" si="8"/>
        <v>1.8086104883160581</v>
      </c>
      <c r="AR7">
        <f t="shared" si="9"/>
        <v>1.0477870834757994</v>
      </c>
      <c r="AS7">
        <f t="shared" si="10"/>
        <v>1.827313236604329</v>
      </c>
      <c r="AT7">
        <f t="shared" si="11"/>
        <v>1.2775246485995424</v>
      </c>
    </row>
    <row r="8" spans="1:46" x14ac:dyDescent="0.2">
      <c r="A8" t="s">
        <v>25</v>
      </c>
      <c r="B8" t="str">
        <f t="shared" si="12"/>
        <v>PSOM1</v>
      </c>
      <c r="C8" t="str">
        <f t="shared" si="13"/>
        <v>PSOF1</v>
      </c>
      <c r="D8" t="str">
        <f t="shared" si="14"/>
        <v>1</v>
      </c>
      <c r="E8">
        <v>3</v>
      </c>
      <c r="F8">
        <v>29</v>
      </c>
      <c r="G8">
        <v>44</v>
      </c>
      <c r="H8" t="s">
        <v>69</v>
      </c>
      <c r="I8" t="s">
        <v>62</v>
      </c>
      <c r="J8" t="s">
        <v>62</v>
      </c>
      <c r="K8" t="s">
        <v>141</v>
      </c>
      <c r="L8" t="s">
        <v>141</v>
      </c>
      <c r="M8" t="str">
        <f>LEFT(B8,3)</f>
        <v>PSO</v>
      </c>
      <c r="N8" t="str">
        <f>LEFT(C8,3)</f>
        <v>PSO</v>
      </c>
      <c r="O8" t="s">
        <v>143</v>
      </c>
      <c r="P8" s="1" t="s">
        <v>122</v>
      </c>
      <c r="Q8">
        <f>Q6</f>
        <v>0.36444442999999999</v>
      </c>
      <c r="R8">
        <f t="shared" ref="R8:Y8" si="45">R6</f>
        <v>110.11584499999999</v>
      </c>
      <c r="S8">
        <f t="shared" si="45"/>
        <v>89.913210000000007</v>
      </c>
      <c r="T8">
        <f t="shared" si="45"/>
        <v>49.394607999999998</v>
      </c>
      <c r="U8">
        <f t="shared" si="45"/>
        <v>0.54935880000000004</v>
      </c>
      <c r="V8">
        <f t="shared" si="45"/>
        <v>0.81653284999999998</v>
      </c>
      <c r="W8">
        <f t="shared" si="45"/>
        <v>1280.9449999999999</v>
      </c>
      <c r="X8">
        <f t="shared" si="45"/>
        <v>18.853539000000001</v>
      </c>
      <c r="Y8">
        <f t="shared" si="45"/>
        <v>225</v>
      </c>
      <c r="Z8">
        <f t="shared" si="2"/>
        <v>82</v>
      </c>
      <c r="AA8" s="1" t="s">
        <v>84</v>
      </c>
      <c r="AB8">
        <v>0.40625</v>
      </c>
      <c r="AC8">
        <v>116.02200999999999</v>
      </c>
      <c r="AD8">
        <v>93.190389999999994</v>
      </c>
      <c r="AE8">
        <v>53.319515000000003</v>
      </c>
      <c r="AF8">
        <v>0.57215680000000002</v>
      </c>
      <c r="AG8">
        <v>0.80321306000000003</v>
      </c>
      <c r="AH8">
        <v>1566.0717</v>
      </c>
      <c r="AI8">
        <v>19.825457</v>
      </c>
      <c r="AJ8">
        <v>96</v>
      </c>
      <c r="AK8">
        <f t="shared" si="3"/>
        <v>39</v>
      </c>
      <c r="AL8" t="s">
        <v>79</v>
      </c>
      <c r="AM8">
        <f t="shared" si="4"/>
        <v>1.1147104100342542</v>
      </c>
      <c r="AN8">
        <f t="shared" si="5"/>
        <v>1.0536359231498429</v>
      </c>
      <c r="AO8">
        <f t="shared" si="6"/>
        <v>1.0364482593825755</v>
      </c>
      <c r="AP8">
        <f t="shared" si="7"/>
        <v>1.0794602317726665</v>
      </c>
      <c r="AQ8">
        <f t="shared" si="8"/>
        <v>1.0414992897173942</v>
      </c>
      <c r="AR8">
        <f t="shared" si="9"/>
        <v>0.98368738012193879</v>
      </c>
      <c r="AS8">
        <f t="shared" si="10"/>
        <v>1.2225908996873402</v>
      </c>
      <c r="AT8">
        <f t="shared" si="11"/>
        <v>1.0515509581516764</v>
      </c>
    </row>
    <row r="9" spans="1:46" x14ac:dyDescent="0.2">
      <c r="A9" t="str">
        <f>A8</f>
        <v>PSOM1-PSOF1</v>
      </c>
      <c r="B9" t="str">
        <f t="shared" ref="B9" si="46">B8</f>
        <v>PSOM1</v>
      </c>
      <c r="C9" t="str">
        <f t="shared" ref="C9" si="47">C8</f>
        <v>PSOF1</v>
      </c>
      <c r="D9" t="str">
        <f t="shared" ref="D9" si="48">D8</f>
        <v>1</v>
      </c>
      <c r="E9">
        <f t="shared" ref="E9" si="49">E8</f>
        <v>3</v>
      </c>
      <c r="F9">
        <f t="shared" ref="F9" si="50">F8</f>
        <v>29</v>
      </c>
      <c r="G9">
        <f t="shared" ref="G9" si="51">G8</f>
        <v>44</v>
      </c>
      <c r="H9" t="str">
        <f t="shared" ref="H9" si="52">H8</f>
        <v>5/25/22 11:09</v>
      </c>
      <c r="I9" t="str">
        <f t="shared" ref="I9" si="53">I8</f>
        <v>Taco</v>
      </c>
      <c r="J9" t="str">
        <f t="shared" ref="J9" si="54">J8</f>
        <v>Taco</v>
      </c>
      <c r="K9" t="str">
        <f t="shared" ref="K9" si="55">K8</f>
        <v>S</v>
      </c>
      <c r="L9" t="str">
        <f t="shared" ref="L9" si="56">L8</f>
        <v>S</v>
      </c>
      <c r="M9" t="str">
        <f t="shared" ref="M9" si="57">M8</f>
        <v>PSO</v>
      </c>
      <c r="N9" t="str">
        <f t="shared" ref="N9" si="58">N8</f>
        <v>PSO</v>
      </c>
      <c r="O9" t="s">
        <v>154</v>
      </c>
      <c r="P9" t="str">
        <f t="shared" ref="P9" si="59">P8</f>
        <v>MVI_0393.AVI</v>
      </c>
      <c r="Q9">
        <f>Q7</f>
        <v>0.31799164000000002</v>
      </c>
      <c r="R9">
        <f t="shared" ref="R9:Y9" si="60">R7</f>
        <v>106.39333000000001</v>
      </c>
      <c r="S9">
        <f t="shared" si="60"/>
        <v>85.197209999999998</v>
      </c>
      <c r="T9">
        <f t="shared" si="60"/>
        <v>42.638083999999999</v>
      </c>
      <c r="U9">
        <f t="shared" si="60"/>
        <v>0.50046336999999996</v>
      </c>
      <c r="V9">
        <f t="shared" si="60"/>
        <v>0.80077580000000004</v>
      </c>
      <c r="W9">
        <f t="shared" si="60"/>
        <v>1223.1974</v>
      </c>
      <c r="X9">
        <f t="shared" si="60"/>
        <v>20.002962</v>
      </c>
      <c r="Y9">
        <f t="shared" si="60"/>
        <v>239</v>
      </c>
      <c r="Z9">
        <f t="shared" si="2"/>
        <v>76</v>
      </c>
      <c r="AA9" t="str">
        <f t="shared" ref="AA9" si="61">AA8</f>
        <v>MVI_0390.AVI</v>
      </c>
      <c r="AB9">
        <v>0.44155844999999999</v>
      </c>
      <c r="AC9">
        <v>110.06981</v>
      </c>
      <c r="AD9">
        <v>89.227515999999994</v>
      </c>
      <c r="AE9">
        <v>54.790657000000003</v>
      </c>
      <c r="AF9">
        <v>0.61405560000000003</v>
      </c>
      <c r="AG9">
        <v>0.81064480000000005</v>
      </c>
      <c r="AH9">
        <v>1438.2720999999999</v>
      </c>
      <c r="AI9">
        <v>20.034475</v>
      </c>
      <c r="AJ9">
        <v>77</v>
      </c>
      <c r="AK9">
        <f t="shared" si="3"/>
        <v>34</v>
      </c>
      <c r="AL9" t="s">
        <v>79</v>
      </c>
      <c r="AM9">
        <f t="shared" si="4"/>
        <v>1.388585089847016</v>
      </c>
      <c r="AN9">
        <f t="shared" si="5"/>
        <v>1.0345555496759054</v>
      </c>
      <c r="AO9">
        <f t="shared" si="6"/>
        <v>1.0473056101250264</v>
      </c>
      <c r="AP9">
        <f t="shared" si="7"/>
        <v>1.2850168642662274</v>
      </c>
      <c r="AQ9">
        <f t="shared" si="8"/>
        <v>1.2269741140095829</v>
      </c>
      <c r="AR9">
        <f t="shared" si="9"/>
        <v>1.0123242985115184</v>
      </c>
      <c r="AS9">
        <f t="shared" si="10"/>
        <v>1.1758299191937458</v>
      </c>
      <c r="AT9">
        <f t="shared" si="11"/>
        <v>1.0015754166807895</v>
      </c>
    </row>
    <row r="10" spans="1:46" x14ac:dyDescent="0.2">
      <c r="A10" t="s">
        <v>26</v>
      </c>
      <c r="B10" t="str">
        <f t="shared" si="12"/>
        <v>BONM2</v>
      </c>
      <c r="C10" t="str">
        <f t="shared" si="13"/>
        <v>BONF2</v>
      </c>
      <c r="D10" t="str">
        <f t="shared" si="14"/>
        <v>2</v>
      </c>
      <c r="E10">
        <v>2</v>
      </c>
      <c r="F10">
        <v>26</v>
      </c>
      <c r="G10">
        <v>40</v>
      </c>
      <c r="H10" t="s">
        <v>70</v>
      </c>
      <c r="I10" t="s">
        <v>62</v>
      </c>
      <c r="J10" t="s">
        <v>62</v>
      </c>
      <c r="K10" t="s">
        <v>142</v>
      </c>
      <c r="L10" t="s">
        <v>142</v>
      </c>
      <c r="M10" t="str">
        <f>LEFT(B10,3)</f>
        <v>BON</v>
      </c>
      <c r="N10" t="str">
        <f>LEFT(C10,3)</f>
        <v>BON</v>
      </c>
      <c r="O10" t="s">
        <v>143</v>
      </c>
      <c r="P10" s="1" t="s">
        <v>123</v>
      </c>
      <c r="Q10">
        <v>0.12820514</v>
      </c>
      <c r="R10">
        <v>63.626274000000002</v>
      </c>
      <c r="S10">
        <v>40.027965999999999</v>
      </c>
      <c r="T10">
        <v>29.075415</v>
      </c>
      <c r="U10">
        <v>0.72637755000000004</v>
      </c>
      <c r="V10">
        <v>0.62911063</v>
      </c>
      <c r="W10">
        <v>1171.7647999999999</v>
      </c>
      <c r="X10">
        <v>29.613108</v>
      </c>
      <c r="Y10">
        <v>39</v>
      </c>
      <c r="Z10">
        <f t="shared" si="2"/>
        <v>5</v>
      </c>
      <c r="AA10" s="1" t="s">
        <v>85</v>
      </c>
      <c r="AB10">
        <v>0.36283186000000001</v>
      </c>
      <c r="AC10">
        <v>78.028890000000004</v>
      </c>
      <c r="AD10">
        <v>61.601086000000002</v>
      </c>
      <c r="AE10">
        <v>41.368285999999998</v>
      </c>
      <c r="AF10">
        <v>0.67155120000000001</v>
      </c>
      <c r="AG10">
        <v>0.78946506999999999</v>
      </c>
      <c r="AH10">
        <v>1123.1649</v>
      </c>
      <c r="AI10">
        <v>23.407420999999999</v>
      </c>
      <c r="AJ10">
        <v>113</v>
      </c>
      <c r="AK10">
        <f t="shared" si="3"/>
        <v>41</v>
      </c>
      <c r="AM10">
        <f t="shared" si="4"/>
        <v>2.8300882476318812</v>
      </c>
      <c r="AN10">
        <f t="shared" si="5"/>
        <v>1.2263627129886625</v>
      </c>
      <c r="AO10">
        <f t="shared" si="6"/>
        <v>1.5389511922739219</v>
      </c>
      <c r="AP10">
        <f t="shared" si="7"/>
        <v>1.4227926239401913</v>
      </c>
      <c r="AQ10">
        <f t="shared" si="8"/>
        <v>0.92452086384002363</v>
      </c>
      <c r="AR10">
        <f t="shared" si="9"/>
        <v>1.2548906859195814</v>
      </c>
      <c r="AS10">
        <f t="shared" si="10"/>
        <v>0.95852418505829839</v>
      </c>
      <c r="AT10">
        <f t="shared" si="11"/>
        <v>0.79044121272242007</v>
      </c>
    </row>
    <row r="11" spans="1:46" x14ac:dyDescent="0.2">
      <c r="A11" t="str">
        <f>A10</f>
        <v>BONM2-BONF2</v>
      </c>
      <c r="B11" t="str">
        <f t="shared" ref="B11" si="62">B10</f>
        <v>BONM2</v>
      </c>
      <c r="C11" t="str">
        <f t="shared" ref="C11" si="63">C10</f>
        <v>BONF2</v>
      </c>
      <c r="D11" t="str">
        <f t="shared" ref="D11" si="64">D10</f>
        <v>2</v>
      </c>
      <c r="E11">
        <f t="shared" ref="E11" si="65">E10</f>
        <v>2</v>
      </c>
      <c r="F11">
        <f t="shared" ref="F11" si="66">F10</f>
        <v>26</v>
      </c>
      <c r="G11">
        <f t="shared" ref="G11" si="67">G10</f>
        <v>40</v>
      </c>
      <c r="H11" t="str">
        <f t="shared" ref="H11" si="68">H10</f>
        <v>5/25/22 12:02</v>
      </c>
      <c r="I11" t="str">
        <f t="shared" ref="I11" si="69">I10</f>
        <v>Taco</v>
      </c>
      <c r="J11" t="str">
        <f t="shared" ref="J11" si="70">J10</f>
        <v>Taco</v>
      </c>
      <c r="K11" t="str">
        <f t="shared" ref="K11" si="71">K10</f>
        <v>NS</v>
      </c>
      <c r="L11" t="str">
        <f t="shared" ref="L11" si="72">L10</f>
        <v>NS</v>
      </c>
      <c r="M11" t="str">
        <f t="shared" ref="M11" si="73">M10</f>
        <v>BON</v>
      </c>
      <c r="N11" t="str">
        <f t="shared" ref="N11" si="74">N10</f>
        <v>BON</v>
      </c>
      <c r="O11" t="s">
        <v>154</v>
      </c>
      <c r="P11" t="str">
        <f t="shared" ref="P11" si="75">P10</f>
        <v>MVI_0394.AVI</v>
      </c>
      <c r="Q11">
        <v>0</v>
      </c>
      <c r="R11" t="s">
        <v>155</v>
      </c>
      <c r="S11" t="s">
        <v>155</v>
      </c>
      <c r="T11" t="s">
        <v>155</v>
      </c>
      <c r="U11" t="s">
        <v>155</v>
      </c>
      <c r="V11" t="s">
        <v>155</v>
      </c>
      <c r="W11" t="s">
        <v>155</v>
      </c>
      <c r="X11" t="s">
        <v>155</v>
      </c>
      <c r="Y11">
        <v>36</v>
      </c>
      <c r="Z11">
        <f t="shared" si="2"/>
        <v>0</v>
      </c>
      <c r="AA11" t="str">
        <f t="shared" ref="AA11" si="76">AA10</f>
        <v>MVI_0400.AVI</v>
      </c>
      <c r="AB11">
        <v>0.33636364000000002</v>
      </c>
      <c r="AC11">
        <v>83.337270000000004</v>
      </c>
      <c r="AD11">
        <v>63.497509999999998</v>
      </c>
      <c r="AE11">
        <v>35.770847000000003</v>
      </c>
      <c r="AF11">
        <v>0.56334249999999997</v>
      </c>
      <c r="AG11">
        <v>0.76193409999999995</v>
      </c>
      <c r="AH11">
        <v>1270.4448</v>
      </c>
      <c r="AI11">
        <v>24.510010000000001</v>
      </c>
      <c r="AJ11">
        <v>110</v>
      </c>
      <c r="AK11">
        <f t="shared" si="3"/>
        <v>37</v>
      </c>
      <c r="AM11" t="s">
        <v>155</v>
      </c>
      <c r="AN11" t="s">
        <v>155</v>
      </c>
      <c r="AO11" t="s">
        <v>155</v>
      </c>
      <c r="AP11" t="s">
        <v>155</v>
      </c>
      <c r="AQ11" t="s">
        <v>155</v>
      </c>
      <c r="AR11" t="s">
        <v>155</v>
      </c>
      <c r="AS11" t="s">
        <v>155</v>
      </c>
      <c r="AT11" t="s">
        <v>155</v>
      </c>
    </row>
    <row r="12" spans="1:46" x14ac:dyDescent="0.2">
      <c r="A12" t="s">
        <v>27</v>
      </c>
      <c r="B12" t="str">
        <f t="shared" si="12"/>
        <v>BONM2</v>
      </c>
      <c r="C12" t="str">
        <f t="shared" si="13"/>
        <v>PSOF2</v>
      </c>
      <c r="D12" t="str">
        <f t="shared" si="14"/>
        <v>2</v>
      </c>
      <c r="E12">
        <v>4</v>
      </c>
      <c r="F12">
        <v>26</v>
      </c>
      <c r="G12">
        <v>40</v>
      </c>
      <c r="H12" t="s">
        <v>70</v>
      </c>
      <c r="I12" t="s">
        <v>62</v>
      </c>
      <c r="J12" t="s">
        <v>62</v>
      </c>
      <c r="K12" t="s">
        <v>142</v>
      </c>
      <c r="L12" t="s">
        <v>141</v>
      </c>
      <c r="M12" t="str">
        <f>LEFT(B12,3)</f>
        <v>BON</v>
      </c>
      <c r="N12" t="str">
        <f>LEFT(C12,3)</f>
        <v>PSO</v>
      </c>
      <c r="O12" t="s">
        <v>143</v>
      </c>
      <c r="P12" s="1" t="s">
        <v>123</v>
      </c>
      <c r="Q12">
        <f>Q10</f>
        <v>0.12820514</v>
      </c>
      <c r="R12">
        <f t="shared" ref="R12:Y12" si="77">R10</f>
        <v>63.626274000000002</v>
      </c>
      <c r="S12">
        <f t="shared" si="77"/>
        <v>40.027965999999999</v>
      </c>
      <c r="T12">
        <f t="shared" si="77"/>
        <v>29.075415</v>
      </c>
      <c r="U12">
        <f t="shared" si="77"/>
        <v>0.72637755000000004</v>
      </c>
      <c r="V12">
        <f t="shared" si="77"/>
        <v>0.62911063</v>
      </c>
      <c r="W12">
        <f t="shared" si="77"/>
        <v>1171.7647999999999</v>
      </c>
      <c r="X12">
        <f t="shared" si="77"/>
        <v>29.613108</v>
      </c>
      <c r="Y12">
        <f t="shared" si="77"/>
        <v>39</v>
      </c>
      <c r="Z12">
        <f t="shared" si="2"/>
        <v>5</v>
      </c>
      <c r="AA12" s="1" t="s">
        <v>86</v>
      </c>
      <c r="AB12">
        <v>2.0547945000000001E-2</v>
      </c>
      <c r="AC12">
        <v>40.942917000000001</v>
      </c>
      <c r="AD12">
        <v>32.657032000000001</v>
      </c>
      <c r="AE12">
        <v>31.818007999999999</v>
      </c>
      <c r="AF12">
        <v>0.97430795000000003</v>
      </c>
      <c r="AG12">
        <v>0.79762350000000004</v>
      </c>
      <c r="AH12">
        <v>962.06335000000001</v>
      </c>
      <c r="AI12">
        <v>33.504809999999999</v>
      </c>
      <c r="AJ12">
        <v>146</v>
      </c>
      <c r="AK12">
        <f t="shared" si="3"/>
        <v>3</v>
      </c>
      <c r="AM12">
        <f t="shared" si="4"/>
        <v>0.16027395625479604</v>
      </c>
      <c r="AN12">
        <f t="shared" si="5"/>
        <v>0.64349072208754521</v>
      </c>
      <c r="AO12">
        <f t="shared" si="6"/>
        <v>0.81585539470079493</v>
      </c>
      <c r="AP12">
        <f t="shared" si="7"/>
        <v>1.0943268737522749</v>
      </c>
      <c r="AQ12">
        <f t="shared" si="8"/>
        <v>1.3413244255690446</v>
      </c>
      <c r="AR12">
        <f t="shared" si="9"/>
        <v>1.267858881990279</v>
      </c>
      <c r="AS12">
        <f t="shared" si="10"/>
        <v>0.82103793355117005</v>
      </c>
      <c r="AT12">
        <f t="shared" si="11"/>
        <v>1.1314182219576547</v>
      </c>
    </row>
    <row r="13" spans="1:46" x14ac:dyDescent="0.2">
      <c r="A13" t="str">
        <f>A12</f>
        <v>BONM2-PSOF2</v>
      </c>
      <c r="B13" t="str">
        <f t="shared" ref="B13" si="78">B12</f>
        <v>BONM2</v>
      </c>
      <c r="C13" t="str">
        <f t="shared" ref="C13" si="79">C12</f>
        <v>PSOF2</v>
      </c>
      <c r="D13" t="str">
        <f t="shared" ref="D13" si="80">D12</f>
        <v>2</v>
      </c>
      <c r="E13">
        <f t="shared" ref="E13" si="81">E12</f>
        <v>4</v>
      </c>
      <c r="F13">
        <f t="shared" ref="F13" si="82">F12</f>
        <v>26</v>
      </c>
      <c r="G13">
        <f t="shared" ref="G13" si="83">G12</f>
        <v>40</v>
      </c>
      <c r="H13" t="str">
        <f t="shared" ref="H13" si="84">H12</f>
        <v>5/25/22 12:02</v>
      </c>
      <c r="I13" t="str">
        <f t="shared" ref="I13" si="85">I12</f>
        <v>Taco</v>
      </c>
      <c r="J13" t="str">
        <f t="shared" ref="J13" si="86">J12</f>
        <v>Taco</v>
      </c>
      <c r="K13" t="str">
        <f t="shared" ref="K13" si="87">K12</f>
        <v>NS</v>
      </c>
      <c r="L13" t="str">
        <f t="shared" ref="L13" si="88">L12</f>
        <v>S</v>
      </c>
      <c r="M13" t="str">
        <f t="shared" ref="M13" si="89">M12</f>
        <v>BON</v>
      </c>
      <c r="N13" t="str">
        <f t="shared" ref="N13" si="90">N12</f>
        <v>PSO</v>
      </c>
      <c r="O13" t="s">
        <v>154</v>
      </c>
      <c r="P13" t="str">
        <f t="shared" ref="P13" si="91">P12</f>
        <v>MVI_0394.AVI</v>
      </c>
      <c r="Q13">
        <f>Q11</f>
        <v>0</v>
      </c>
      <c r="R13" t="str">
        <f t="shared" ref="R13:Y13" si="92">R11</f>
        <v>NaN</v>
      </c>
      <c r="S13" t="str">
        <f t="shared" si="92"/>
        <v>NaN</v>
      </c>
      <c r="T13" t="str">
        <f t="shared" si="92"/>
        <v>NaN</v>
      </c>
      <c r="U13" t="str">
        <f t="shared" si="92"/>
        <v>NaN</v>
      </c>
      <c r="V13" t="str">
        <f t="shared" si="92"/>
        <v>NaN</v>
      </c>
      <c r="W13" t="str">
        <f t="shared" si="92"/>
        <v>NaN</v>
      </c>
      <c r="X13" t="str">
        <f t="shared" si="92"/>
        <v>NaN</v>
      </c>
      <c r="Y13">
        <f t="shared" si="92"/>
        <v>36</v>
      </c>
      <c r="Z13">
        <f t="shared" si="2"/>
        <v>0</v>
      </c>
      <c r="AA13" t="str">
        <f t="shared" ref="AA13" si="93">AA12</f>
        <v>MVI_0402.AVI</v>
      </c>
      <c r="AB13">
        <v>7.0921984000000002E-3</v>
      </c>
      <c r="AC13">
        <v>59.26388</v>
      </c>
      <c r="AD13">
        <v>36.191800000000001</v>
      </c>
      <c r="AE13">
        <v>34.920216000000003</v>
      </c>
      <c r="AF13">
        <v>0.96486530000000004</v>
      </c>
      <c r="AG13">
        <v>0.61068900000000004</v>
      </c>
      <c r="AH13">
        <v>1067.9987000000001</v>
      </c>
      <c r="AI13">
        <v>41.739131999999998</v>
      </c>
      <c r="AJ13">
        <v>141</v>
      </c>
      <c r="AK13">
        <f t="shared" si="3"/>
        <v>1</v>
      </c>
      <c r="AM13" t="s">
        <v>155</v>
      </c>
      <c r="AN13" t="s">
        <v>155</v>
      </c>
      <c r="AO13" t="s">
        <v>155</v>
      </c>
      <c r="AP13" t="s">
        <v>155</v>
      </c>
      <c r="AQ13" t="s">
        <v>155</v>
      </c>
      <c r="AR13" t="s">
        <v>155</v>
      </c>
      <c r="AS13" t="s">
        <v>155</v>
      </c>
      <c r="AT13" t="s">
        <v>155</v>
      </c>
    </row>
    <row r="14" spans="1:46" x14ac:dyDescent="0.2">
      <c r="A14" t="s">
        <v>28</v>
      </c>
      <c r="B14" t="str">
        <f t="shared" si="12"/>
        <v>PSOM2</v>
      </c>
      <c r="C14" t="str">
        <f t="shared" si="13"/>
        <v>BONF2</v>
      </c>
      <c r="D14" t="str">
        <f t="shared" si="14"/>
        <v>2</v>
      </c>
      <c r="E14">
        <v>3</v>
      </c>
      <c r="F14">
        <v>27</v>
      </c>
      <c r="G14">
        <v>40</v>
      </c>
      <c r="H14" t="s">
        <v>70</v>
      </c>
      <c r="I14" t="s">
        <v>62</v>
      </c>
      <c r="J14" t="s">
        <v>62</v>
      </c>
      <c r="K14" t="s">
        <v>141</v>
      </c>
      <c r="L14" t="s">
        <v>142</v>
      </c>
      <c r="M14" t="str">
        <f>LEFT(B14,3)</f>
        <v>PSO</v>
      </c>
      <c r="N14" t="str">
        <f>LEFT(C14,3)</f>
        <v>BON</v>
      </c>
      <c r="O14" t="s">
        <v>143</v>
      </c>
      <c r="P14" s="1" t="s">
        <v>124</v>
      </c>
      <c r="Q14">
        <v>0.47058823999999999</v>
      </c>
      <c r="R14">
        <v>75.35754</v>
      </c>
      <c r="S14">
        <v>69.424260000000004</v>
      </c>
      <c r="T14">
        <v>64.970050000000001</v>
      </c>
      <c r="U14">
        <v>0.93584060000000002</v>
      </c>
      <c r="V14">
        <v>0.921265</v>
      </c>
      <c r="W14">
        <v>2157.0518000000002</v>
      </c>
      <c r="X14">
        <v>21.446459999999998</v>
      </c>
      <c r="Y14">
        <v>34</v>
      </c>
      <c r="Z14">
        <f t="shared" si="2"/>
        <v>16</v>
      </c>
      <c r="AA14" s="1" t="s">
        <v>87</v>
      </c>
      <c r="AB14">
        <v>0.64912283000000004</v>
      </c>
      <c r="AC14">
        <v>94.409850000000006</v>
      </c>
      <c r="AD14">
        <v>78.572100000000006</v>
      </c>
      <c r="AE14">
        <v>63.597087999999999</v>
      </c>
      <c r="AF14">
        <v>0.80941059999999998</v>
      </c>
      <c r="AG14">
        <v>0.83224474999999998</v>
      </c>
      <c r="AH14">
        <v>1499.5702000000001</v>
      </c>
      <c r="AI14">
        <v>20.432276000000002</v>
      </c>
      <c r="AJ14">
        <v>285</v>
      </c>
      <c r="AK14">
        <f t="shared" si="3"/>
        <v>185</v>
      </c>
      <c r="AL14" t="s">
        <v>156</v>
      </c>
      <c r="AM14">
        <f t="shared" si="4"/>
        <v>1.3793859999561402</v>
      </c>
      <c r="AN14">
        <f t="shared" si="5"/>
        <v>1.2528255301327513</v>
      </c>
      <c r="AO14">
        <f t="shared" si="6"/>
        <v>1.1317671949258084</v>
      </c>
      <c r="AP14">
        <f t="shared" si="7"/>
        <v>0.97886777061122776</v>
      </c>
      <c r="AQ14">
        <f t="shared" si="8"/>
        <v>0.86490220663647199</v>
      </c>
      <c r="AR14">
        <f t="shared" si="9"/>
        <v>0.90337172257710863</v>
      </c>
      <c r="AS14">
        <f t="shared" si="10"/>
        <v>0.69519433886566839</v>
      </c>
      <c r="AT14">
        <f t="shared" si="11"/>
        <v>0.95271089028212597</v>
      </c>
    </row>
    <row r="15" spans="1:46" x14ac:dyDescent="0.2">
      <c r="A15" t="str">
        <f>A14</f>
        <v>PSOM2-BONF2</v>
      </c>
      <c r="B15" t="str">
        <f t="shared" ref="B15" si="94">B14</f>
        <v>PSOM2</v>
      </c>
      <c r="C15" t="str">
        <f t="shared" ref="C15" si="95">C14</f>
        <v>BONF2</v>
      </c>
      <c r="D15" t="str">
        <f t="shared" ref="D15" si="96">D14</f>
        <v>2</v>
      </c>
      <c r="E15">
        <f t="shared" ref="E15" si="97">E14</f>
        <v>3</v>
      </c>
      <c r="F15">
        <f t="shared" ref="F15" si="98">F14</f>
        <v>27</v>
      </c>
      <c r="G15">
        <f t="shared" ref="G15" si="99">G14</f>
        <v>40</v>
      </c>
      <c r="H15" t="str">
        <f t="shared" ref="H15" si="100">H14</f>
        <v>5/25/22 12:02</v>
      </c>
      <c r="I15" t="str">
        <f t="shared" ref="I15" si="101">I14</f>
        <v>Taco</v>
      </c>
      <c r="J15" t="str">
        <f t="shared" ref="J15" si="102">J14</f>
        <v>Taco</v>
      </c>
      <c r="K15" t="str">
        <f t="shared" ref="K15" si="103">K14</f>
        <v>S</v>
      </c>
      <c r="L15" t="str">
        <f t="shared" ref="L15" si="104">L14</f>
        <v>NS</v>
      </c>
      <c r="M15" t="str">
        <f t="shared" ref="M15" si="105">M14</f>
        <v>PSO</v>
      </c>
      <c r="N15" t="str">
        <f t="shared" ref="N15" si="106">N14</f>
        <v>BON</v>
      </c>
      <c r="O15" t="s">
        <v>154</v>
      </c>
      <c r="P15" t="str">
        <f t="shared" ref="P15" si="107">P14</f>
        <v>MVI_0397.AVI</v>
      </c>
      <c r="Q15">
        <v>0.45454547000000001</v>
      </c>
      <c r="R15">
        <v>75.526245000000003</v>
      </c>
      <c r="S15">
        <v>63.51896</v>
      </c>
      <c r="T15">
        <v>58.204099999999997</v>
      </c>
      <c r="U15">
        <v>0.91632639999999999</v>
      </c>
      <c r="V15">
        <v>0.84101840000000005</v>
      </c>
      <c r="W15">
        <v>2018.2203</v>
      </c>
      <c r="X15">
        <v>21.961842999999998</v>
      </c>
      <c r="Y15">
        <v>33</v>
      </c>
      <c r="Z15">
        <f t="shared" si="2"/>
        <v>15</v>
      </c>
      <c r="AA15" t="str">
        <f t="shared" ref="AA15" si="108">AA14</f>
        <v>MVI_0401.AVI</v>
      </c>
      <c r="AB15">
        <v>0.55228759999999999</v>
      </c>
      <c r="AC15">
        <v>94.868960000000001</v>
      </c>
      <c r="AD15">
        <v>74.710464000000002</v>
      </c>
      <c r="AE15">
        <v>54.672783000000003</v>
      </c>
      <c r="AF15">
        <v>0.73179554999999996</v>
      </c>
      <c r="AG15">
        <v>0.78751223999999997</v>
      </c>
      <c r="AH15">
        <v>1449.3811000000001</v>
      </c>
      <c r="AI15">
        <v>21.751373000000001</v>
      </c>
      <c r="AJ15">
        <v>306</v>
      </c>
      <c r="AK15">
        <f t="shared" si="3"/>
        <v>169</v>
      </c>
      <c r="AL15" t="s">
        <v>156</v>
      </c>
      <c r="AM15">
        <f t="shared" si="4"/>
        <v>1.215032678688889</v>
      </c>
      <c r="AN15">
        <f t="shared" si="5"/>
        <v>1.2561058741898263</v>
      </c>
      <c r="AO15">
        <f t="shared" si="6"/>
        <v>1.1761915497357009</v>
      </c>
      <c r="AP15">
        <f t="shared" si="7"/>
        <v>0.93932872426512914</v>
      </c>
      <c r="AQ15">
        <f t="shared" si="8"/>
        <v>0.79861886550469352</v>
      </c>
      <c r="AR15">
        <f t="shared" si="9"/>
        <v>0.93637932297319526</v>
      </c>
      <c r="AS15">
        <f t="shared" si="10"/>
        <v>0.71814811296863879</v>
      </c>
      <c r="AT15">
        <f t="shared" si="11"/>
        <v>0.99041656021309332</v>
      </c>
    </row>
    <row r="16" spans="1:46" x14ac:dyDescent="0.2">
      <c r="A16" t="s">
        <v>29</v>
      </c>
      <c r="B16" t="str">
        <f t="shared" si="12"/>
        <v>PSOM2</v>
      </c>
      <c r="C16" t="str">
        <f t="shared" si="13"/>
        <v>PSOF2</v>
      </c>
      <c r="D16" t="str">
        <f t="shared" si="14"/>
        <v>2</v>
      </c>
      <c r="E16">
        <v>1</v>
      </c>
      <c r="F16">
        <v>27</v>
      </c>
      <c r="G16">
        <v>40</v>
      </c>
      <c r="H16" t="s">
        <v>70</v>
      </c>
      <c r="I16" t="s">
        <v>62</v>
      </c>
      <c r="J16" t="s">
        <v>62</v>
      </c>
      <c r="K16" t="s">
        <v>141</v>
      </c>
      <c r="L16" t="s">
        <v>141</v>
      </c>
      <c r="M16" t="str">
        <f>LEFT(B16,3)</f>
        <v>PSO</v>
      </c>
      <c r="N16" t="str">
        <f>LEFT(C16,3)</f>
        <v>PSO</v>
      </c>
      <c r="O16" t="s">
        <v>143</v>
      </c>
      <c r="P16" s="1" t="s">
        <v>124</v>
      </c>
      <c r="Q16">
        <f t="shared" ref="Q16:Y16" si="109">Q14</f>
        <v>0.47058823999999999</v>
      </c>
      <c r="R16">
        <f t="shared" si="109"/>
        <v>75.35754</v>
      </c>
      <c r="S16">
        <f t="shared" si="109"/>
        <v>69.424260000000004</v>
      </c>
      <c r="T16">
        <f t="shared" si="109"/>
        <v>64.970050000000001</v>
      </c>
      <c r="U16">
        <f t="shared" si="109"/>
        <v>0.93584060000000002</v>
      </c>
      <c r="V16">
        <f t="shared" si="109"/>
        <v>0.921265</v>
      </c>
      <c r="W16">
        <f t="shared" si="109"/>
        <v>2157.0518000000002</v>
      </c>
      <c r="X16">
        <f t="shared" si="109"/>
        <v>21.446459999999998</v>
      </c>
      <c r="Y16">
        <f t="shared" si="109"/>
        <v>34</v>
      </c>
      <c r="Z16">
        <f t="shared" si="2"/>
        <v>16</v>
      </c>
      <c r="AA16" s="1" t="s">
        <v>88</v>
      </c>
      <c r="AB16">
        <v>0.51412429999999998</v>
      </c>
      <c r="AC16">
        <v>101.25669000000001</v>
      </c>
      <c r="AD16">
        <v>82.562119999999993</v>
      </c>
      <c r="AE16">
        <v>60.340179999999997</v>
      </c>
      <c r="AF16">
        <v>0.73084579999999999</v>
      </c>
      <c r="AG16">
        <v>0.81537442999999998</v>
      </c>
      <c r="AH16">
        <v>1591.2655</v>
      </c>
      <c r="AI16">
        <v>21.216401999999999</v>
      </c>
      <c r="AJ16">
        <v>177</v>
      </c>
      <c r="AK16">
        <f t="shared" si="3"/>
        <v>91</v>
      </c>
      <c r="AL16" t="s">
        <v>156</v>
      </c>
      <c r="AM16">
        <f t="shared" si="4"/>
        <v>1.0925141265748588</v>
      </c>
      <c r="AN16">
        <f t="shared" si="5"/>
        <v>1.3436835915822094</v>
      </c>
      <c r="AO16">
        <f t="shared" si="6"/>
        <v>1.1892401877960239</v>
      </c>
      <c r="AP16">
        <f t="shared" si="7"/>
        <v>0.9287383956145947</v>
      </c>
      <c r="AQ16">
        <f t="shared" si="8"/>
        <v>0.7809511577078404</v>
      </c>
      <c r="AR16">
        <f t="shared" si="9"/>
        <v>0.88505959740139917</v>
      </c>
      <c r="AS16">
        <f t="shared" si="10"/>
        <v>0.73770388824227584</v>
      </c>
      <c r="AT16">
        <f t="shared" si="11"/>
        <v>0.98927291497058256</v>
      </c>
    </row>
    <row r="17" spans="1:46" x14ac:dyDescent="0.2">
      <c r="A17" t="str">
        <f>A16</f>
        <v>PSOM2-PSOF2</v>
      </c>
      <c r="B17" t="str">
        <f t="shared" ref="B17" si="110">B16</f>
        <v>PSOM2</v>
      </c>
      <c r="C17" t="str">
        <f t="shared" ref="C17" si="111">C16</f>
        <v>PSOF2</v>
      </c>
      <c r="D17" t="str">
        <f t="shared" ref="D17" si="112">D16</f>
        <v>2</v>
      </c>
      <c r="E17">
        <f t="shared" ref="E17" si="113">E16</f>
        <v>1</v>
      </c>
      <c r="F17">
        <f t="shared" ref="F17" si="114">F16</f>
        <v>27</v>
      </c>
      <c r="G17">
        <f t="shared" ref="G17" si="115">G16</f>
        <v>40</v>
      </c>
      <c r="H17" t="str">
        <f t="shared" ref="H17" si="116">H16</f>
        <v>5/25/22 12:02</v>
      </c>
      <c r="I17" t="str">
        <f t="shared" ref="I17" si="117">I16</f>
        <v>Taco</v>
      </c>
      <c r="J17" t="str">
        <f t="shared" ref="J17" si="118">J16</f>
        <v>Taco</v>
      </c>
      <c r="K17" t="str">
        <f t="shared" ref="K17" si="119">K16</f>
        <v>S</v>
      </c>
      <c r="L17" t="str">
        <f t="shared" ref="L17" si="120">L16</f>
        <v>S</v>
      </c>
      <c r="M17" t="str">
        <f t="shared" ref="M17" si="121">M16</f>
        <v>PSO</v>
      </c>
      <c r="N17" t="str">
        <f t="shared" ref="N17" si="122">N16</f>
        <v>PSO</v>
      </c>
      <c r="O17" t="s">
        <v>154</v>
      </c>
      <c r="P17" t="str">
        <f t="shared" ref="P17" si="123">P16</f>
        <v>MVI_0397.AVI</v>
      </c>
      <c r="Q17">
        <f t="shared" ref="Q17:Y17" si="124">Q15</f>
        <v>0.45454547000000001</v>
      </c>
      <c r="R17">
        <f t="shared" si="124"/>
        <v>75.526245000000003</v>
      </c>
      <c r="S17">
        <f t="shared" si="124"/>
        <v>63.51896</v>
      </c>
      <c r="T17">
        <f t="shared" si="124"/>
        <v>58.204099999999997</v>
      </c>
      <c r="U17">
        <f t="shared" si="124"/>
        <v>0.91632639999999999</v>
      </c>
      <c r="V17">
        <f t="shared" si="124"/>
        <v>0.84101840000000005</v>
      </c>
      <c r="W17">
        <f t="shared" si="124"/>
        <v>2018.2203</v>
      </c>
      <c r="X17">
        <f t="shared" si="124"/>
        <v>21.961842999999998</v>
      </c>
      <c r="Y17">
        <f t="shared" si="124"/>
        <v>33</v>
      </c>
      <c r="Z17">
        <f t="shared" si="2"/>
        <v>15</v>
      </c>
      <c r="AA17" t="str">
        <f t="shared" ref="AA17" si="125">AA16</f>
        <v>MVI_0399.AVI</v>
      </c>
      <c r="AB17">
        <v>0.47530865999999999</v>
      </c>
      <c r="AC17">
        <v>99.714195000000004</v>
      </c>
      <c r="AD17">
        <v>83.154340000000005</v>
      </c>
      <c r="AE17">
        <v>60.604579999999999</v>
      </c>
      <c r="AF17">
        <v>0.72882040000000003</v>
      </c>
      <c r="AG17">
        <v>0.83392686000000005</v>
      </c>
      <c r="AH17">
        <v>1595.7356</v>
      </c>
      <c r="AI17">
        <v>18.883291</v>
      </c>
      <c r="AJ17">
        <v>162</v>
      </c>
      <c r="AK17">
        <f t="shared" si="3"/>
        <v>77</v>
      </c>
      <c r="AL17" t="s">
        <v>156</v>
      </c>
      <c r="AM17">
        <f t="shared" si="4"/>
        <v>1.0456790164469134</v>
      </c>
      <c r="AN17">
        <f t="shared" si="5"/>
        <v>1.3202588716015207</v>
      </c>
      <c r="AO17">
        <f t="shared" si="6"/>
        <v>1.3091262829240278</v>
      </c>
      <c r="AP17">
        <f t="shared" si="7"/>
        <v>1.0412424554283977</v>
      </c>
      <c r="AQ17">
        <f t="shared" si="8"/>
        <v>0.79537204210202828</v>
      </c>
      <c r="AR17">
        <f t="shared" si="9"/>
        <v>0.99156791337740058</v>
      </c>
      <c r="AS17">
        <f t="shared" si="10"/>
        <v>0.79066472574872027</v>
      </c>
      <c r="AT17">
        <f t="shared" si="11"/>
        <v>0.85982269338688933</v>
      </c>
    </row>
    <row r="18" spans="1:46" x14ac:dyDescent="0.2">
      <c r="A18" t="s">
        <v>30</v>
      </c>
      <c r="B18" t="str">
        <f t="shared" si="12"/>
        <v>BONM3</v>
      </c>
      <c r="C18" t="str">
        <f t="shared" si="13"/>
        <v>BONF3</v>
      </c>
      <c r="D18" t="str">
        <f t="shared" si="14"/>
        <v>3</v>
      </c>
      <c r="E18">
        <v>4</v>
      </c>
      <c r="F18">
        <v>24</v>
      </c>
      <c r="G18">
        <v>38</v>
      </c>
      <c r="H18" t="s">
        <v>71</v>
      </c>
      <c r="I18" t="s">
        <v>62</v>
      </c>
      <c r="J18" t="s">
        <v>62</v>
      </c>
      <c r="K18" t="s">
        <v>142</v>
      </c>
      <c r="L18" t="s">
        <v>142</v>
      </c>
      <c r="M18" t="str">
        <f>LEFT(B18,3)</f>
        <v>BON</v>
      </c>
      <c r="N18" t="str">
        <f>LEFT(C18,3)</f>
        <v>BON</v>
      </c>
      <c r="O18" t="s">
        <v>143</v>
      </c>
      <c r="P18" s="1" t="s">
        <v>125</v>
      </c>
      <c r="Q18">
        <v>0.12</v>
      </c>
      <c r="R18">
        <v>44.621139999999997</v>
      </c>
      <c r="S18">
        <v>40.147156000000003</v>
      </c>
      <c r="T18">
        <v>39.122528000000003</v>
      </c>
      <c r="U18">
        <v>0.97447819999999996</v>
      </c>
      <c r="V18">
        <v>0.89973400000000003</v>
      </c>
      <c r="W18">
        <v>1239.7070000000001</v>
      </c>
      <c r="X18">
        <v>24.598627</v>
      </c>
      <c r="Y18">
        <v>25</v>
      </c>
      <c r="Z18">
        <f t="shared" si="2"/>
        <v>3</v>
      </c>
      <c r="AA18" s="1" t="s">
        <v>89</v>
      </c>
      <c r="AB18">
        <v>2.0833333999999998E-2</v>
      </c>
      <c r="AC18">
        <v>109.59511000000001</v>
      </c>
      <c r="AD18">
        <v>104.79391</v>
      </c>
      <c r="AE18">
        <v>102.66468</v>
      </c>
      <c r="AF18">
        <v>0.97968180000000005</v>
      </c>
      <c r="AG18">
        <v>0.95619149999999997</v>
      </c>
      <c r="AH18">
        <v>3987.9555999999998</v>
      </c>
      <c r="AI18">
        <v>21.627907</v>
      </c>
      <c r="AJ18">
        <v>96</v>
      </c>
      <c r="AK18">
        <f t="shared" si="3"/>
        <v>2</v>
      </c>
      <c r="AL18" t="s">
        <v>80</v>
      </c>
      <c r="AM18">
        <f t="shared" si="4"/>
        <v>0.17361111666666665</v>
      </c>
      <c r="AN18">
        <f t="shared" si="5"/>
        <v>2.4561252805284672</v>
      </c>
      <c r="AO18">
        <f t="shared" si="6"/>
        <v>2.6102449199639444</v>
      </c>
      <c r="AP18">
        <f t="shared" si="7"/>
        <v>2.6241831816185295</v>
      </c>
      <c r="AQ18">
        <f t="shared" si="8"/>
        <v>1.0053398834371052</v>
      </c>
      <c r="AR18">
        <f t="shared" si="9"/>
        <v>1.0627491014010806</v>
      </c>
      <c r="AS18">
        <f t="shared" si="10"/>
        <v>3.2168533371191739</v>
      </c>
      <c r="AT18">
        <f t="shared" si="11"/>
        <v>0.87923228398072784</v>
      </c>
    </row>
    <row r="19" spans="1:46" x14ac:dyDescent="0.2">
      <c r="A19" t="str">
        <f>A18</f>
        <v>BONM3-BONF3</v>
      </c>
      <c r="B19" t="str">
        <f t="shared" ref="B19" si="126">B18</f>
        <v>BONM3</v>
      </c>
      <c r="C19" t="str">
        <f t="shared" ref="C19" si="127">C18</f>
        <v>BONF3</v>
      </c>
      <c r="D19" t="str">
        <f t="shared" ref="D19" si="128">D18</f>
        <v>3</v>
      </c>
      <c r="E19">
        <f t="shared" ref="E19" si="129">E18</f>
        <v>4</v>
      </c>
      <c r="F19">
        <f t="shared" ref="F19" si="130">F18</f>
        <v>24</v>
      </c>
      <c r="G19">
        <f t="shared" ref="G19" si="131">G18</f>
        <v>38</v>
      </c>
      <c r="H19" t="str">
        <f t="shared" ref="H19" si="132">H18</f>
        <v>5/25/22 14:00</v>
      </c>
      <c r="I19" t="str">
        <f t="shared" ref="I19" si="133">I18</f>
        <v>Taco</v>
      </c>
      <c r="J19" t="str">
        <f t="shared" ref="J19" si="134">J18</f>
        <v>Taco</v>
      </c>
      <c r="K19" t="str">
        <f t="shared" ref="K19" si="135">K18</f>
        <v>NS</v>
      </c>
      <c r="L19" t="str">
        <f t="shared" ref="L19" si="136">L18</f>
        <v>NS</v>
      </c>
      <c r="M19" t="str">
        <f t="shared" ref="M19" si="137">M18</f>
        <v>BON</v>
      </c>
      <c r="N19" t="str">
        <f t="shared" ref="N19" si="138">N18</f>
        <v>BON</v>
      </c>
      <c r="O19" t="s">
        <v>154</v>
      </c>
      <c r="P19" t="str">
        <f t="shared" ref="P19" si="139">P18</f>
        <v>MVI_0403.AVI</v>
      </c>
      <c r="Q19">
        <v>7.6923080000000005E-2</v>
      </c>
      <c r="R19">
        <v>47.319386000000002</v>
      </c>
      <c r="S19">
        <v>29.370092</v>
      </c>
      <c r="T19">
        <v>28.369751000000001</v>
      </c>
      <c r="U19">
        <v>0.96594020000000003</v>
      </c>
      <c r="V19">
        <v>0.62067779999999995</v>
      </c>
      <c r="W19">
        <v>1111.1849</v>
      </c>
      <c r="X19">
        <v>32.790700000000001</v>
      </c>
      <c r="Y19">
        <v>26</v>
      </c>
      <c r="Z19">
        <f t="shared" si="2"/>
        <v>2</v>
      </c>
      <c r="AA19" t="str">
        <f t="shared" ref="AA19" si="140">AA18</f>
        <v>MVI_0405.AVI</v>
      </c>
      <c r="AB19">
        <v>1.980198E-2</v>
      </c>
      <c r="AC19">
        <v>73.923484999999999</v>
      </c>
      <c r="AD19">
        <v>67.129320000000007</v>
      </c>
      <c r="AE19">
        <v>64.801299999999998</v>
      </c>
      <c r="AF19">
        <v>0.96532035000000005</v>
      </c>
      <c r="AG19">
        <v>0.90809189999999995</v>
      </c>
      <c r="AH19">
        <v>2332.6547999999998</v>
      </c>
      <c r="AI19">
        <v>17.595348000000001</v>
      </c>
      <c r="AJ19">
        <v>101</v>
      </c>
      <c r="AK19">
        <f t="shared" si="3"/>
        <v>2</v>
      </c>
      <c r="AL19" t="s">
        <v>80</v>
      </c>
      <c r="AM19">
        <f t="shared" si="4"/>
        <v>0.25742572970297078</v>
      </c>
      <c r="AN19">
        <f t="shared" si="5"/>
        <v>1.5622240956380964</v>
      </c>
      <c r="AO19">
        <f t="shared" si="6"/>
        <v>2.2856353327051209</v>
      </c>
      <c r="AP19">
        <f t="shared" si="7"/>
        <v>2.2841687965467159</v>
      </c>
      <c r="AQ19">
        <f t="shared" si="8"/>
        <v>0.99935829360865203</v>
      </c>
      <c r="AR19">
        <f t="shared" si="9"/>
        <v>1.4630648945394857</v>
      </c>
      <c r="AS19">
        <f t="shared" si="10"/>
        <v>2.0992499088135554</v>
      </c>
      <c r="AT19">
        <f t="shared" si="11"/>
        <v>0.53659568109250488</v>
      </c>
    </row>
    <row r="20" spans="1:46" x14ac:dyDescent="0.2">
      <c r="A20" t="s">
        <v>31</v>
      </c>
      <c r="B20" t="str">
        <f t="shared" si="12"/>
        <v>BONM3</v>
      </c>
      <c r="C20" t="str">
        <f t="shared" si="13"/>
        <v>PSOF3</v>
      </c>
      <c r="D20" t="str">
        <f t="shared" si="14"/>
        <v>3</v>
      </c>
      <c r="E20">
        <v>3</v>
      </c>
      <c r="F20">
        <v>24</v>
      </c>
      <c r="G20">
        <v>33</v>
      </c>
      <c r="H20" t="s">
        <v>71</v>
      </c>
      <c r="I20" t="s">
        <v>62</v>
      </c>
      <c r="J20" t="s">
        <v>62</v>
      </c>
      <c r="K20" t="s">
        <v>142</v>
      </c>
      <c r="L20" t="s">
        <v>141</v>
      </c>
      <c r="M20" t="str">
        <f>LEFT(B20,3)</f>
        <v>BON</v>
      </c>
      <c r="N20" t="str">
        <f>LEFT(C20,3)</f>
        <v>PSO</v>
      </c>
      <c r="O20" t="s">
        <v>143</v>
      </c>
      <c r="P20" s="1" t="s">
        <v>125</v>
      </c>
      <c r="Q20">
        <f t="shared" ref="Q20:Y20" si="141">Q18</f>
        <v>0.12</v>
      </c>
      <c r="R20">
        <f t="shared" si="141"/>
        <v>44.621139999999997</v>
      </c>
      <c r="S20">
        <f t="shared" si="141"/>
        <v>40.147156000000003</v>
      </c>
      <c r="T20">
        <f t="shared" si="141"/>
        <v>39.122528000000003</v>
      </c>
      <c r="U20">
        <f t="shared" si="141"/>
        <v>0.97447819999999996</v>
      </c>
      <c r="V20">
        <f t="shared" si="141"/>
        <v>0.89973400000000003</v>
      </c>
      <c r="W20">
        <f t="shared" si="141"/>
        <v>1239.7070000000001</v>
      </c>
      <c r="X20">
        <f t="shared" si="141"/>
        <v>24.598627</v>
      </c>
      <c r="Y20">
        <f t="shared" si="141"/>
        <v>25</v>
      </c>
      <c r="Z20">
        <f t="shared" si="2"/>
        <v>3</v>
      </c>
      <c r="AA20" s="1" t="s">
        <v>90</v>
      </c>
      <c r="AB20">
        <v>0.18181818999999999</v>
      </c>
      <c r="AC20">
        <v>91.377364999999998</v>
      </c>
      <c r="AD20">
        <v>82.795609999999996</v>
      </c>
      <c r="AE20">
        <v>79.024919999999995</v>
      </c>
      <c r="AF20">
        <v>0.95445789999999997</v>
      </c>
      <c r="AG20">
        <v>0.90608449999999996</v>
      </c>
      <c r="AH20">
        <v>2047.3579999999999</v>
      </c>
      <c r="AI20">
        <v>21.519987</v>
      </c>
      <c r="AJ20">
        <v>22</v>
      </c>
      <c r="AK20">
        <f t="shared" si="3"/>
        <v>4</v>
      </c>
      <c r="AL20" t="s">
        <v>80</v>
      </c>
      <c r="AM20">
        <f t="shared" si="4"/>
        <v>1.5151515833333333</v>
      </c>
      <c r="AN20">
        <f t="shared" si="5"/>
        <v>2.0478491809039392</v>
      </c>
      <c r="AO20">
        <f t="shared" si="6"/>
        <v>2.0623032426007959</v>
      </c>
      <c r="AP20">
        <f t="shared" si="7"/>
        <v>2.0199338856630122</v>
      </c>
      <c r="AQ20">
        <f t="shared" si="8"/>
        <v>0.97945536390655019</v>
      </c>
      <c r="AR20">
        <f t="shared" si="9"/>
        <v>1.0070581972005059</v>
      </c>
      <c r="AS20">
        <f t="shared" si="10"/>
        <v>1.6514853913061713</v>
      </c>
      <c r="AT20">
        <f t="shared" si="11"/>
        <v>0.8748450472459296</v>
      </c>
    </row>
    <row r="21" spans="1:46" x14ac:dyDescent="0.2">
      <c r="A21" t="str">
        <f>A20</f>
        <v>BONM3-PSOF3</v>
      </c>
      <c r="B21" t="str">
        <f t="shared" ref="B21" si="142">B20</f>
        <v>BONM3</v>
      </c>
      <c r="C21" t="str">
        <f t="shared" ref="C21" si="143">C20</f>
        <v>PSOF3</v>
      </c>
      <c r="D21" t="str">
        <f t="shared" ref="D21" si="144">D20</f>
        <v>3</v>
      </c>
      <c r="E21">
        <f t="shared" ref="E21" si="145">E20</f>
        <v>3</v>
      </c>
      <c r="F21">
        <f t="shared" ref="F21" si="146">F20</f>
        <v>24</v>
      </c>
      <c r="G21">
        <f t="shared" ref="G21" si="147">G20</f>
        <v>33</v>
      </c>
      <c r="H21" t="str">
        <f t="shared" ref="H21" si="148">H20</f>
        <v>5/25/22 14:00</v>
      </c>
      <c r="I21" t="str">
        <f t="shared" ref="I21" si="149">I20</f>
        <v>Taco</v>
      </c>
      <c r="J21" t="str">
        <f t="shared" ref="J21" si="150">J20</f>
        <v>Taco</v>
      </c>
      <c r="K21" t="str">
        <f t="shared" ref="K21" si="151">K20</f>
        <v>NS</v>
      </c>
      <c r="L21" t="str">
        <f t="shared" ref="L21" si="152">L20</f>
        <v>S</v>
      </c>
      <c r="M21" t="str">
        <f t="shared" ref="M21" si="153">M20</f>
        <v>BON</v>
      </c>
      <c r="N21" t="str">
        <f t="shared" ref="N21" si="154">N20</f>
        <v>PSO</v>
      </c>
      <c r="O21" t="s">
        <v>154</v>
      </c>
      <c r="P21" t="str">
        <f t="shared" ref="P21" si="155">P20</f>
        <v>MVI_0403.AVI</v>
      </c>
      <c r="Q21">
        <f t="shared" ref="Q21:Y21" si="156">Q19</f>
        <v>7.6923080000000005E-2</v>
      </c>
      <c r="R21">
        <f t="shared" si="156"/>
        <v>47.319386000000002</v>
      </c>
      <c r="S21">
        <f t="shared" si="156"/>
        <v>29.370092</v>
      </c>
      <c r="T21">
        <f t="shared" si="156"/>
        <v>28.369751000000001</v>
      </c>
      <c r="U21">
        <f t="shared" si="156"/>
        <v>0.96594020000000003</v>
      </c>
      <c r="V21">
        <f t="shared" si="156"/>
        <v>0.62067779999999995</v>
      </c>
      <c r="W21">
        <f t="shared" si="156"/>
        <v>1111.1849</v>
      </c>
      <c r="X21">
        <f t="shared" si="156"/>
        <v>32.790700000000001</v>
      </c>
      <c r="Y21">
        <f t="shared" si="156"/>
        <v>26</v>
      </c>
      <c r="Z21">
        <f t="shared" si="2"/>
        <v>2</v>
      </c>
      <c r="AA21" t="str">
        <f t="shared" ref="AA21" si="157">AA20</f>
        <v>MVI_0407.AVI</v>
      </c>
      <c r="AB21">
        <v>9.5238100000000006E-2</v>
      </c>
      <c r="AC21">
        <v>72.740769999999998</v>
      </c>
      <c r="AD21">
        <v>63.050232000000001</v>
      </c>
      <c r="AE21">
        <v>56.259884</v>
      </c>
      <c r="AF21">
        <v>0.89230259999999995</v>
      </c>
      <c r="AG21">
        <v>0.86677985999999996</v>
      </c>
      <c r="AH21">
        <v>2244.8242</v>
      </c>
      <c r="AI21">
        <v>30</v>
      </c>
      <c r="AJ21">
        <v>21</v>
      </c>
      <c r="AK21">
        <f t="shared" si="3"/>
        <v>2</v>
      </c>
      <c r="AL21" t="s">
        <v>80</v>
      </c>
      <c r="AM21">
        <f t="shared" si="4"/>
        <v>1.23809525047619</v>
      </c>
      <c r="AN21">
        <f t="shared" si="5"/>
        <v>1.5372297941482165</v>
      </c>
      <c r="AO21">
        <f t="shared" si="6"/>
        <v>2.146749557338806</v>
      </c>
      <c r="AP21">
        <f t="shared" si="7"/>
        <v>1.9830940356156104</v>
      </c>
      <c r="AQ21">
        <f t="shared" si="8"/>
        <v>0.92376588115910274</v>
      </c>
      <c r="AR21">
        <f t="shared" si="9"/>
        <v>1.3965053365852622</v>
      </c>
      <c r="AS21">
        <f t="shared" si="10"/>
        <v>2.0202076180120878</v>
      </c>
      <c r="AT21">
        <f t="shared" si="11"/>
        <v>0.91489355213520906</v>
      </c>
    </row>
    <row r="22" spans="1:46" x14ac:dyDescent="0.2">
      <c r="A22" t="s">
        <v>32</v>
      </c>
      <c r="B22" t="str">
        <f t="shared" si="12"/>
        <v>PSOM3</v>
      </c>
      <c r="C22" t="str">
        <f t="shared" si="13"/>
        <v>BONF3</v>
      </c>
      <c r="D22" t="str">
        <f t="shared" si="14"/>
        <v>3</v>
      </c>
      <c r="E22">
        <v>1</v>
      </c>
      <c r="F22">
        <v>28</v>
      </c>
      <c r="G22">
        <v>38</v>
      </c>
      <c r="H22" t="s">
        <v>71</v>
      </c>
      <c r="I22" t="s">
        <v>62</v>
      </c>
      <c r="J22" t="s">
        <v>62</v>
      </c>
      <c r="K22" t="s">
        <v>141</v>
      </c>
      <c r="L22" t="s">
        <v>142</v>
      </c>
      <c r="M22" t="str">
        <f>LEFT(B22,3)</f>
        <v>PSO</v>
      </c>
      <c r="N22" t="str">
        <f>LEFT(C22,3)</f>
        <v>BON</v>
      </c>
      <c r="O22" t="s">
        <v>143</v>
      </c>
      <c r="P22" s="1" t="s">
        <v>126</v>
      </c>
      <c r="Q22">
        <v>9.7560969999999997E-2</v>
      </c>
      <c r="R22">
        <v>96.71978</v>
      </c>
      <c r="S22">
        <v>85.276399999999995</v>
      </c>
      <c r="T22">
        <v>77.273719999999997</v>
      </c>
      <c r="U22">
        <v>0.90615599999999996</v>
      </c>
      <c r="V22">
        <v>0.88168519999999995</v>
      </c>
      <c r="W22">
        <v>2924.6529999999998</v>
      </c>
      <c r="X22">
        <v>24.816637</v>
      </c>
      <c r="Y22">
        <v>41</v>
      </c>
      <c r="Z22">
        <f t="shared" si="2"/>
        <v>4</v>
      </c>
      <c r="AA22" s="1" t="s">
        <v>91</v>
      </c>
      <c r="AB22">
        <v>0.13513512999999999</v>
      </c>
      <c r="AC22">
        <v>87.404655000000005</v>
      </c>
      <c r="AD22">
        <v>82.533209999999997</v>
      </c>
      <c r="AE22">
        <v>79.704419999999999</v>
      </c>
      <c r="AF22">
        <v>0.96572550000000001</v>
      </c>
      <c r="AG22">
        <v>0.94426560000000004</v>
      </c>
      <c r="AH22">
        <v>2185.7941999999998</v>
      </c>
      <c r="AI22">
        <v>14.918837999999999</v>
      </c>
      <c r="AJ22">
        <v>185</v>
      </c>
      <c r="AK22">
        <f t="shared" si="3"/>
        <v>25</v>
      </c>
      <c r="AM22">
        <f t="shared" si="4"/>
        <v>1.3851351621452719</v>
      </c>
      <c r="AN22">
        <f t="shared" si="5"/>
        <v>0.90368955553869135</v>
      </c>
      <c r="AO22">
        <f t="shared" si="6"/>
        <v>0.96783177995318759</v>
      </c>
      <c r="AP22">
        <f t="shared" si="7"/>
        <v>1.0314557135336568</v>
      </c>
      <c r="AQ22">
        <f t="shared" si="8"/>
        <v>1.0657386807569558</v>
      </c>
      <c r="AR22">
        <f t="shared" si="9"/>
        <v>1.0709781677179113</v>
      </c>
      <c r="AS22">
        <f t="shared" si="10"/>
        <v>0.74736873058102959</v>
      </c>
      <c r="AT22">
        <f t="shared" si="11"/>
        <v>0.60116276028859184</v>
      </c>
    </row>
    <row r="23" spans="1:46" x14ac:dyDescent="0.2">
      <c r="A23" t="str">
        <f>A22</f>
        <v>PSOM3-BONF3</v>
      </c>
      <c r="B23" t="str">
        <f t="shared" ref="B23" si="158">B22</f>
        <v>PSOM3</v>
      </c>
      <c r="C23" t="str">
        <f t="shared" ref="C23" si="159">C22</f>
        <v>BONF3</v>
      </c>
      <c r="D23" t="str">
        <f t="shared" ref="D23" si="160">D22</f>
        <v>3</v>
      </c>
      <c r="E23">
        <f t="shared" ref="E23" si="161">E22</f>
        <v>1</v>
      </c>
      <c r="F23">
        <f t="shared" ref="F23" si="162">F22</f>
        <v>28</v>
      </c>
      <c r="G23">
        <f t="shared" ref="G23" si="163">G22</f>
        <v>38</v>
      </c>
      <c r="H23" t="str">
        <f t="shared" ref="H23" si="164">H22</f>
        <v>5/25/22 14:00</v>
      </c>
      <c r="I23" t="str">
        <f t="shared" ref="I23" si="165">I22</f>
        <v>Taco</v>
      </c>
      <c r="J23" t="str">
        <f t="shared" ref="J23" si="166">J22</f>
        <v>Taco</v>
      </c>
      <c r="K23" t="str">
        <f t="shared" ref="K23" si="167">K22</f>
        <v>S</v>
      </c>
      <c r="L23" t="str">
        <f t="shared" ref="L23" si="168">L22</f>
        <v>NS</v>
      </c>
      <c r="M23" t="str">
        <f t="shared" ref="M23" si="169">M22</f>
        <v>PSO</v>
      </c>
      <c r="N23" t="str">
        <f t="shared" ref="N23" si="170">N22</f>
        <v>BON</v>
      </c>
      <c r="O23" t="s">
        <v>154</v>
      </c>
      <c r="P23" t="str">
        <f t="shared" ref="P23" si="171">P22</f>
        <v>MVI_0404.AVI</v>
      </c>
      <c r="Q23">
        <v>5.0847455999999999E-2</v>
      </c>
      <c r="R23">
        <v>98.002549999999999</v>
      </c>
      <c r="S23">
        <v>69.084190000000007</v>
      </c>
      <c r="T23">
        <v>62.669777000000003</v>
      </c>
      <c r="U23">
        <v>0.90715075000000001</v>
      </c>
      <c r="V23">
        <v>0.70492244000000004</v>
      </c>
      <c r="W23">
        <v>1765.7747999999999</v>
      </c>
      <c r="X23">
        <v>32.008761999999997</v>
      </c>
      <c r="Y23">
        <v>59</v>
      </c>
      <c r="Z23">
        <f t="shared" si="2"/>
        <v>3</v>
      </c>
      <c r="AA23" t="str">
        <f t="shared" ref="AA23" si="172">AA22</f>
        <v>MVI_0409.AVI</v>
      </c>
      <c r="AB23">
        <v>0.125</v>
      </c>
      <c r="AC23">
        <v>80.484430000000003</v>
      </c>
      <c r="AD23">
        <v>77.023870000000002</v>
      </c>
      <c r="AE23">
        <v>74.610979999999998</v>
      </c>
      <c r="AF23">
        <v>0.96867340000000002</v>
      </c>
      <c r="AG23">
        <v>0.95700335999999997</v>
      </c>
      <c r="AH23">
        <v>2205.5437000000002</v>
      </c>
      <c r="AI23">
        <v>16.845365999999999</v>
      </c>
      <c r="AJ23">
        <v>152</v>
      </c>
      <c r="AK23">
        <f t="shared" si="3"/>
        <v>19</v>
      </c>
      <c r="AM23">
        <f t="shared" si="4"/>
        <v>2.4583334120000027</v>
      </c>
      <c r="AN23">
        <f t="shared" si="5"/>
        <v>0.82124832466094</v>
      </c>
      <c r="AO23">
        <f t="shared" si="6"/>
        <v>1.1149275977615138</v>
      </c>
      <c r="AP23">
        <f t="shared" si="7"/>
        <v>1.1905416545522411</v>
      </c>
      <c r="AQ23">
        <f t="shared" si="8"/>
        <v>1.067819654010097</v>
      </c>
      <c r="AR23">
        <f t="shared" si="9"/>
        <v>1.3576009298271168</v>
      </c>
      <c r="AS23">
        <f t="shared" si="10"/>
        <v>1.2490515211792581</v>
      </c>
      <c r="AT23">
        <f t="shared" si="11"/>
        <v>0.52627358721340112</v>
      </c>
    </row>
    <row r="24" spans="1:46" x14ac:dyDescent="0.2">
      <c r="A24" t="s">
        <v>33</v>
      </c>
      <c r="B24" t="str">
        <f t="shared" si="12"/>
        <v>PSOM3</v>
      </c>
      <c r="C24" t="str">
        <f t="shared" si="13"/>
        <v>PSOF3</v>
      </c>
      <c r="D24" t="str">
        <f t="shared" si="14"/>
        <v>3</v>
      </c>
      <c r="E24">
        <v>2</v>
      </c>
      <c r="F24">
        <v>28</v>
      </c>
      <c r="G24">
        <v>33</v>
      </c>
      <c r="H24" t="s">
        <v>71</v>
      </c>
      <c r="I24" t="s">
        <v>62</v>
      </c>
      <c r="J24" t="s">
        <v>62</v>
      </c>
      <c r="K24" t="s">
        <v>141</v>
      </c>
      <c r="L24" t="s">
        <v>141</v>
      </c>
      <c r="M24" t="str">
        <f>LEFT(B24,3)</f>
        <v>PSO</v>
      </c>
      <c r="N24" t="str">
        <f>LEFT(C24,3)</f>
        <v>PSO</v>
      </c>
      <c r="O24" t="s">
        <v>143</v>
      </c>
      <c r="P24" s="1" t="s">
        <v>126</v>
      </c>
      <c r="Q24">
        <f t="shared" ref="Q24:Y24" si="173">Q22</f>
        <v>9.7560969999999997E-2</v>
      </c>
      <c r="R24">
        <f t="shared" si="173"/>
        <v>96.71978</v>
      </c>
      <c r="S24">
        <f t="shared" si="173"/>
        <v>85.276399999999995</v>
      </c>
      <c r="T24">
        <f t="shared" si="173"/>
        <v>77.273719999999997</v>
      </c>
      <c r="U24">
        <f t="shared" si="173"/>
        <v>0.90615599999999996</v>
      </c>
      <c r="V24">
        <f t="shared" si="173"/>
        <v>0.88168519999999995</v>
      </c>
      <c r="W24">
        <f t="shared" si="173"/>
        <v>2924.6529999999998</v>
      </c>
      <c r="X24">
        <f t="shared" si="173"/>
        <v>24.816637</v>
      </c>
      <c r="Y24">
        <f t="shared" si="173"/>
        <v>41</v>
      </c>
      <c r="Z24">
        <f t="shared" si="2"/>
        <v>4</v>
      </c>
      <c r="AA24" s="1" t="s">
        <v>92</v>
      </c>
      <c r="AB24">
        <v>0.12949640000000001</v>
      </c>
      <c r="AC24">
        <v>90.696939999999998</v>
      </c>
      <c r="AD24">
        <v>75.614609999999999</v>
      </c>
      <c r="AE24">
        <v>72.223420000000004</v>
      </c>
      <c r="AF24">
        <v>0.95515159999999999</v>
      </c>
      <c r="AG24">
        <v>0.83370630000000001</v>
      </c>
      <c r="AH24">
        <v>1663.0473999999999</v>
      </c>
      <c r="AI24">
        <v>26.251383000000001</v>
      </c>
      <c r="AJ24">
        <v>139</v>
      </c>
      <c r="AK24">
        <f t="shared" si="3"/>
        <v>18</v>
      </c>
      <c r="AM24">
        <f t="shared" si="4"/>
        <v>1.3273381763219454</v>
      </c>
      <c r="AN24">
        <f t="shared" si="5"/>
        <v>0.93772897332893024</v>
      </c>
      <c r="AO24">
        <f t="shared" si="6"/>
        <v>0.88670030629810825</v>
      </c>
      <c r="AP24">
        <f t="shared" si="7"/>
        <v>0.93464401610275794</v>
      </c>
      <c r="AQ24">
        <f t="shared" si="8"/>
        <v>1.0540697186797858</v>
      </c>
      <c r="AR24">
        <f t="shared" si="9"/>
        <v>0.9455827317958837</v>
      </c>
      <c r="AS24">
        <f t="shared" si="10"/>
        <v>0.56863067174122883</v>
      </c>
      <c r="AT24">
        <f t="shared" si="11"/>
        <v>1.0578138770374084</v>
      </c>
    </row>
    <row r="25" spans="1:46" x14ac:dyDescent="0.2">
      <c r="A25" t="str">
        <f>A24</f>
        <v>PSOM3-PSOF3</v>
      </c>
      <c r="B25" t="str">
        <f t="shared" ref="B25" si="174">B24</f>
        <v>PSOM3</v>
      </c>
      <c r="C25" t="str">
        <f t="shared" ref="C25" si="175">C24</f>
        <v>PSOF3</v>
      </c>
      <c r="D25" t="str">
        <f t="shared" ref="D25" si="176">D24</f>
        <v>3</v>
      </c>
      <c r="E25">
        <f t="shared" ref="E25" si="177">E24</f>
        <v>2</v>
      </c>
      <c r="F25">
        <f t="shared" ref="F25" si="178">F24</f>
        <v>28</v>
      </c>
      <c r="G25">
        <f t="shared" ref="G25" si="179">G24</f>
        <v>33</v>
      </c>
      <c r="H25" t="str">
        <f t="shared" ref="H25" si="180">H24</f>
        <v>5/25/22 14:00</v>
      </c>
      <c r="I25" t="str">
        <f t="shared" ref="I25" si="181">I24</f>
        <v>Taco</v>
      </c>
      <c r="J25" t="str">
        <f t="shared" ref="J25" si="182">J24</f>
        <v>Taco</v>
      </c>
      <c r="K25" t="str">
        <f t="shared" ref="K25" si="183">K24</f>
        <v>S</v>
      </c>
      <c r="L25" t="str">
        <f t="shared" ref="L25" si="184">L24</f>
        <v>S</v>
      </c>
      <c r="M25" t="str">
        <f t="shared" ref="M25" si="185">M24</f>
        <v>PSO</v>
      </c>
      <c r="N25" t="str">
        <f t="shared" ref="N25" si="186">N24</f>
        <v>PSO</v>
      </c>
      <c r="O25" t="s">
        <v>154</v>
      </c>
      <c r="P25" t="str">
        <f t="shared" ref="P25" si="187">P24</f>
        <v>MVI_0404.AVI</v>
      </c>
      <c r="Q25">
        <f t="shared" ref="Q25:Y25" si="188">Q23</f>
        <v>5.0847455999999999E-2</v>
      </c>
      <c r="R25">
        <f t="shared" si="188"/>
        <v>98.002549999999999</v>
      </c>
      <c r="S25">
        <f t="shared" si="188"/>
        <v>69.084190000000007</v>
      </c>
      <c r="T25">
        <f t="shared" si="188"/>
        <v>62.669777000000003</v>
      </c>
      <c r="U25">
        <f t="shared" si="188"/>
        <v>0.90715075000000001</v>
      </c>
      <c r="V25">
        <f t="shared" si="188"/>
        <v>0.70492244000000004</v>
      </c>
      <c r="W25">
        <f t="shared" si="188"/>
        <v>1765.7747999999999</v>
      </c>
      <c r="X25">
        <f t="shared" si="188"/>
        <v>32.008761999999997</v>
      </c>
      <c r="Y25">
        <f t="shared" si="188"/>
        <v>59</v>
      </c>
      <c r="Z25">
        <f t="shared" si="2"/>
        <v>3</v>
      </c>
      <c r="AA25" t="str">
        <f t="shared" ref="AA25" si="189">AA24</f>
        <v>MVI_0408.AVI</v>
      </c>
      <c r="AB25">
        <v>0.10071942</v>
      </c>
      <c r="AC25">
        <v>74.431563999999995</v>
      </c>
      <c r="AD25">
        <v>63.689835000000002</v>
      </c>
      <c r="AE25">
        <v>60.568356000000001</v>
      </c>
      <c r="AF25">
        <v>0.95098936999999995</v>
      </c>
      <c r="AG25">
        <v>0.85568314999999995</v>
      </c>
      <c r="AH25">
        <v>1487.4795999999999</v>
      </c>
      <c r="AI25">
        <v>20.647081</v>
      </c>
      <c r="AJ25">
        <v>139</v>
      </c>
      <c r="AK25">
        <f t="shared" si="3"/>
        <v>14</v>
      </c>
      <c r="AM25">
        <f t="shared" si="4"/>
        <v>1.9808153233860906</v>
      </c>
      <c r="AN25">
        <f t="shared" si="5"/>
        <v>0.75948599296650954</v>
      </c>
      <c r="AO25">
        <f t="shared" si="6"/>
        <v>0.9219162155624897</v>
      </c>
      <c r="AP25">
        <f t="shared" si="7"/>
        <v>0.96646835044586166</v>
      </c>
      <c r="AQ25">
        <f t="shared" si="8"/>
        <v>1.0483256173243531</v>
      </c>
      <c r="AR25">
        <f t="shared" si="9"/>
        <v>1.2138685072928022</v>
      </c>
      <c r="AS25">
        <f t="shared" si="10"/>
        <v>0.84239485125736302</v>
      </c>
      <c r="AT25">
        <f t="shared" si="11"/>
        <v>0.64504465995904503</v>
      </c>
    </row>
    <row r="26" spans="1:46" x14ac:dyDescent="0.2">
      <c r="A26" t="s">
        <v>34</v>
      </c>
      <c r="B26" t="str">
        <f t="shared" si="12"/>
        <v>BONM4</v>
      </c>
      <c r="C26" t="str">
        <f t="shared" si="13"/>
        <v>BONF4</v>
      </c>
      <c r="D26" t="str">
        <f t="shared" si="14"/>
        <v>4</v>
      </c>
      <c r="E26">
        <v>1</v>
      </c>
      <c r="F26">
        <v>36</v>
      </c>
      <c r="G26">
        <v>36</v>
      </c>
      <c r="H26" t="s">
        <v>72</v>
      </c>
      <c r="I26" t="s">
        <v>62</v>
      </c>
      <c r="J26" t="s">
        <v>62</v>
      </c>
      <c r="K26" t="s">
        <v>142</v>
      </c>
      <c r="L26" t="s">
        <v>142</v>
      </c>
      <c r="M26" t="str">
        <f>LEFT(B26,3)</f>
        <v>BON</v>
      </c>
      <c r="N26" t="str">
        <f>LEFT(C26,3)</f>
        <v>BON</v>
      </c>
      <c r="O26" t="s">
        <v>143</v>
      </c>
      <c r="P26" s="1" t="s">
        <v>127</v>
      </c>
      <c r="Q26">
        <v>0.25806449999999997</v>
      </c>
      <c r="R26">
        <v>69.856830000000002</v>
      </c>
      <c r="S26">
        <v>35.691592999999997</v>
      </c>
      <c r="T26">
        <v>31.798521000000001</v>
      </c>
      <c r="U26">
        <v>0.89092470000000001</v>
      </c>
      <c r="V26">
        <v>0.51092490000000002</v>
      </c>
      <c r="W26">
        <v>965.04265999999996</v>
      </c>
      <c r="X26">
        <v>35.975906000000002</v>
      </c>
      <c r="Y26">
        <v>62</v>
      </c>
      <c r="Z26">
        <f t="shared" si="2"/>
        <v>16</v>
      </c>
      <c r="AA26" s="1" t="s">
        <v>93</v>
      </c>
      <c r="AB26">
        <v>0.27450982000000002</v>
      </c>
      <c r="AC26">
        <v>107.93622000000001</v>
      </c>
      <c r="AD26">
        <v>100.28684</v>
      </c>
      <c r="AE26">
        <v>92.893199999999993</v>
      </c>
      <c r="AF26">
        <v>0.92627510000000002</v>
      </c>
      <c r="AG26">
        <v>0.92913060000000003</v>
      </c>
      <c r="AH26">
        <v>2035.4438</v>
      </c>
      <c r="AI26">
        <v>15.883402</v>
      </c>
      <c r="AJ26">
        <v>102</v>
      </c>
      <c r="AK26">
        <f t="shared" si="3"/>
        <v>28</v>
      </c>
      <c r="AM26">
        <f t="shared" si="4"/>
        <v>1.0637256189828515</v>
      </c>
      <c r="AN26">
        <f t="shared" si="5"/>
        <v>1.5451061836043807</v>
      </c>
      <c r="AO26">
        <f t="shared" si="6"/>
        <v>2.8098168663976417</v>
      </c>
      <c r="AP26">
        <f t="shared" si="7"/>
        <v>2.9213056795943433</v>
      </c>
      <c r="AQ26">
        <f t="shared" si="8"/>
        <v>1.03967832522771</v>
      </c>
      <c r="AR26">
        <f t="shared" si="9"/>
        <v>1.8185267541276615</v>
      </c>
      <c r="AS26">
        <f t="shared" si="10"/>
        <v>2.109174945696183</v>
      </c>
      <c r="AT26">
        <f t="shared" si="11"/>
        <v>0.44150109798485687</v>
      </c>
    </row>
    <row r="27" spans="1:46" x14ac:dyDescent="0.2">
      <c r="A27" t="str">
        <f>A26</f>
        <v>BONM4-BONF4</v>
      </c>
      <c r="B27" t="str">
        <f t="shared" ref="B27" si="190">B26</f>
        <v>BONM4</v>
      </c>
      <c r="C27" t="str">
        <f t="shared" ref="C27" si="191">C26</f>
        <v>BONF4</v>
      </c>
      <c r="D27" t="str">
        <f t="shared" ref="D27" si="192">D26</f>
        <v>4</v>
      </c>
      <c r="E27">
        <f t="shared" ref="E27" si="193">E26</f>
        <v>1</v>
      </c>
      <c r="F27">
        <f t="shared" ref="F27" si="194">F26</f>
        <v>36</v>
      </c>
      <c r="G27">
        <f t="shared" ref="G27" si="195">G26</f>
        <v>36</v>
      </c>
      <c r="H27" t="str">
        <f t="shared" ref="H27" si="196">H26</f>
        <v>5/25/22 14:49</v>
      </c>
      <c r="I27" t="str">
        <f t="shared" ref="I27" si="197">I26</f>
        <v>Taco</v>
      </c>
      <c r="J27" t="str">
        <f t="shared" ref="J27" si="198">J26</f>
        <v>Taco</v>
      </c>
      <c r="K27" t="str">
        <f t="shared" ref="K27" si="199">K26</f>
        <v>NS</v>
      </c>
      <c r="L27" t="str">
        <f t="shared" ref="L27" si="200">L26</f>
        <v>NS</v>
      </c>
      <c r="M27" t="str">
        <f t="shared" ref="M27" si="201">M26</f>
        <v>BON</v>
      </c>
      <c r="N27" t="str">
        <f t="shared" ref="N27" si="202">N26</f>
        <v>BON</v>
      </c>
      <c r="O27" t="s">
        <v>154</v>
      </c>
      <c r="P27" t="str">
        <f t="shared" ref="P27" si="203">P26</f>
        <v>MVI_0411.AVI</v>
      </c>
      <c r="Q27">
        <v>0.22058823999999999</v>
      </c>
      <c r="R27">
        <v>77.286545000000004</v>
      </c>
      <c r="S27">
        <v>36.530631999999997</v>
      </c>
      <c r="T27">
        <v>31.750532</v>
      </c>
      <c r="U27">
        <v>0.86914813999999996</v>
      </c>
      <c r="V27">
        <v>0.47266486000000002</v>
      </c>
      <c r="W27">
        <v>1028.4882</v>
      </c>
      <c r="X27">
        <v>36.731310000000001</v>
      </c>
      <c r="Y27">
        <v>68</v>
      </c>
      <c r="Z27">
        <f t="shared" si="2"/>
        <v>15</v>
      </c>
      <c r="AA27" t="str">
        <f t="shared" ref="AA27" si="204">AA26</f>
        <v>MVI_0413.AVI</v>
      </c>
      <c r="AB27">
        <v>0.26126125</v>
      </c>
      <c r="AC27">
        <v>110.82213</v>
      </c>
      <c r="AD27">
        <v>102.19865</v>
      </c>
      <c r="AE27">
        <v>94.468220000000002</v>
      </c>
      <c r="AF27">
        <v>0.92435880000000004</v>
      </c>
      <c r="AG27">
        <v>0.92218630000000001</v>
      </c>
      <c r="AH27">
        <v>2437.5254</v>
      </c>
      <c r="AI27">
        <v>15.598044</v>
      </c>
      <c r="AJ27">
        <v>111</v>
      </c>
      <c r="AK27">
        <f t="shared" si="3"/>
        <v>29</v>
      </c>
      <c r="AM27">
        <f t="shared" si="4"/>
        <v>1.1843843080664682</v>
      </c>
      <c r="AN27">
        <f t="shared" si="5"/>
        <v>1.4339123323471117</v>
      </c>
      <c r="AO27">
        <f t="shared" si="6"/>
        <v>2.7976151630773871</v>
      </c>
      <c r="AP27">
        <f t="shared" si="7"/>
        <v>2.9753271535733639</v>
      </c>
      <c r="AQ27">
        <f t="shared" si="8"/>
        <v>1.0635227269772447</v>
      </c>
      <c r="AR27">
        <f t="shared" si="9"/>
        <v>1.9510363008580751</v>
      </c>
      <c r="AS27">
        <f t="shared" si="10"/>
        <v>2.3700081342693089</v>
      </c>
      <c r="AT27">
        <f t="shared" si="11"/>
        <v>0.42465253757625304</v>
      </c>
    </row>
    <row r="28" spans="1:46" x14ac:dyDescent="0.2">
      <c r="A28" t="s">
        <v>35</v>
      </c>
      <c r="B28" t="str">
        <f t="shared" si="12"/>
        <v>BONM4</v>
      </c>
      <c r="C28" t="str">
        <f t="shared" si="13"/>
        <v>PSOF4</v>
      </c>
      <c r="D28" t="str">
        <f t="shared" si="14"/>
        <v>4</v>
      </c>
      <c r="E28">
        <v>4</v>
      </c>
      <c r="F28">
        <v>36</v>
      </c>
      <c r="G28">
        <v>37</v>
      </c>
      <c r="H28" t="s">
        <v>72</v>
      </c>
      <c r="I28" t="s">
        <v>62</v>
      </c>
      <c r="J28" t="s">
        <v>62</v>
      </c>
      <c r="K28" t="s">
        <v>142</v>
      </c>
      <c r="L28" t="s">
        <v>141</v>
      </c>
      <c r="M28" t="str">
        <f>LEFT(B28,3)</f>
        <v>BON</v>
      </c>
      <c r="N28" t="str">
        <f>LEFT(C28,3)</f>
        <v>PSO</v>
      </c>
      <c r="O28" t="s">
        <v>143</v>
      </c>
      <c r="P28" s="1" t="s">
        <v>127</v>
      </c>
      <c r="Q28">
        <f t="shared" ref="Q28:Y28" si="205">Q26</f>
        <v>0.25806449999999997</v>
      </c>
      <c r="R28">
        <f t="shared" si="205"/>
        <v>69.856830000000002</v>
      </c>
      <c r="S28">
        <f t="shared" si="205"/>
        <v>35.691592999999997</v>
      </c>
      <c r="T28">
        <f t="shared" si="205"/>
        <v>31.798521000000001</v>
      </c>
      <c r="U28">
        <f t="shared" si="205"/>
        <v>0.89092470000000001</v>
      </c>
      <c r="V28">
        <f t="shared" si="205"/>
        <v>0.51092490000000002</v>
      </c>
      <c r="W28">
        <f t="shared" si="205"/>
        <v>965.04265999999996</v>
      </c>
      <c r="X28">
        <f t="shared" si="205"/>
        <v>35.975906000000002</v>
      </c>
      <c r="Y28">
        <f t="shared" si="205"/>
        <v>62</v>
      </c>
      <c r="Z28">
        <f t="shared" si="2"/>
        <v>16</v>
      </c>
      <c r="AA28" s="1" t="s">
        <v>94</v>
      </c>
      <c r="AB28">
        <v>0.32539684000000002</v>
      </c>
      <c r="AC28">
        <v>113.04588</v>
      </c>
      <c r="AD28">
        <v>99.442499999999995</v>
      </c>
      <c r="AE28">
        <v>90.376999999999995</v>
      </c>
      <c r="AF28">
        <v>0.9088368</v>
      </c>
      <c r="AG28">
        <v>0.87966489999999997</v>
      </c>
      <c r="AH28">
        <v>2329.0527000000002</v>
      </c>
      <c r="AI28">
        <v>20.748943000000001</v>
      </c>
      <c r="AJ28">
        <v>252</v>
      </c>
      <c r="AK28">
        <f t="shared" si="3"/>
        <v>82</v>
      </c>
      <c r="AM28">
        <f t="shared" si="4"/>
        <v>1.2609128338070523</v>
      </c>
      <c r="AN28">
        <f t="shared" si="5"/>
        <v>1.6182509283630533</v>
      </c>
      <c r="AO28">
        <f t="shared" si="6"/>
        <v>2.7861603151195857</v>
      </c>
      <c r="AP28">
        <f t="shared" si="7"/>
        <v>2.8421762131641279</v>
      </c>
      <c r="AQ28">
        <f t="shared" si="8"/>
        <v>1.0201050661183824</v>
      </c>
      <c r="AR28">
        <f t="shared" si="9"/>
        <v>1.721710764145572</v>
      </c>
      <c r="AS28">
        <f t="shared" si="10"/>
        <v>2.4134194233444566</v>
      </c>
      <c r="AT28">
        <f t="shared" si="11"/>
        <v>0.57674553074493795</v>
      </c>
    </row>
    <row r="29" spans="1:46" x14ac:dyDescent="0.2">
      <c r="A29" t="str">
        <f>A28</f>
        <v>BONM4-PSOF4</v>
      </c>
      <c r="B29" t="str">
        <f t="shared" ref="B29" si="206">B28</f>
        <v>BONM4</v>
      </c>
      <c r="C29" t="str">
        <f t="shared" ref="C29" si="207">C28</f>
        <v>PSOF4</v>
      </c>
      <c r="D29" t="str">
        <f t="shared" ref="D29" si="208">D28</f>
        <v>4</v>
      </c>
      <c r="E29">
        <f t="shared" ref="E29" si="209">E28</f>
        <v>4</v>
      </c>
      <c r="F29">
        <f t="shared" ref="F29" si="210">F28</f>
        <v>36</v>
      </c>
      <c r="G29">
        <f t="shared" ref="G29" si="211">G28</f>
        <v>37</v>
      </c>
      <c r="H29" t="str">
        <f t="shared" ref="H29" si="212">H28</f>
        <v>5/25/22 14:49</v>
      </c>
      <c r="I29" t="str">
        <f t="shared" ref="I29" si="213">I28</f>
        <v>Taco</v>
      </c>
      <c r="J29" t="str">
        <f t="shared" ref="J29" si="214">J28</f>
        <v>Taco</v>
      </c>
      <c r="K29" t="str">
        <f t="shared" ref="K29" si="215">K28</f>
        <v>NS</v>
      </c>
      <c r="L29" t="str">
        <f t="shared" ref="L29" si="216">L28</f>
        <v>S</v>
      </c>
      <c r="M29" t="str">
        <f t="shared" ref="M29" si="217">M28</f>
        <v>BON</v>
      </c>
      <c r="N29" t="str">
        <f t="shared" ref="N29" si="218">N28</f>
        <v>PSO</v>
      </c>
      <c r="O29" t="s">
        <v>154</v>
      </c>
      <c r="P29" t="str">
        <f t="shared" ref="P29" si="219">P28</f>
        <v>MVI_0411.AVI</v>
      </c>
      <c r="Q29">
        <f t="shared" ref="Q29:Y29" si="220">Q27</f>
        <v>0.22058823999999999</v>
      </c>
      <c r="R29">
        <f t="shared" si="220"/>
        <v>77.286545000000004</v>
      </c>
      <c r="S29">
        <f t="shared" si="220"/>
        <v>36.530631999999997</v>
      </c>
      <c r="T29">
        <f t="shared" si="220"/>
        <v>31.750532</v>
      </c>
      <c r="U29">
        <f t="shared" si="220"/>
        <v>0.86914813999999996</v>
      </c>
      <c r="V29">
        <f t="shared" si="220"/>
        <v>0.47266486000000002</v>
      </c>
      <c r="W29">
        <f t="shared" si="220"/>
        <v>1028.4882</v>
      </c>
      <c r="X29">
        <f t="shared" si="220"/>
        <v>36.731310000000001</v>
      </c>
      <c r="Y29">
        <f t="shared" si="220"/>
        <v>68</v>
      </c>
      <c r="Z29">
        <f t="shared" si="2"/>
        <v>15</v>
      </c>
      <c r="AA29" t="str">
        <f t="shared" ref="AA29" si="221">AA28</f>
        <v>MVI_0416.AVI</v>
      </c>
      <c r="AB29">
        <v>0.29435483000000001</v>
      </c>
      <c r="AC29">
        <v>110.94663</v>
      </c>
      <c r="AD29">
        <v>100.311615</v>
      </c>
      <c r="AE29">
        <v>90.833884999999995</v>
      </c>
      <c r="AF29">
        <v>0.90551709999999996</v>
      </c>
      <c r="AG29">
        <v>0.90414300000000003</v>
      </c>
      <c r="AH29">
        <v>2435.9</v>
      </c>
      <c r="AI29">
        <v>18.038495999999999</v>
      </c>
      <c r="AJ29">
        <v>248</v>
      </c>
      <c r="AK29">
        <f t="shared" si="3"/>
        <v>73</v>
      </c>
      <c r="AM29">
        <f t="shared" si="4"/>
        <v>1.3344085341992846</v>
      </c>
      <c r="AN29">
        <f t="shared" si="5"/>
        <v>1.4355232207624238</v>
      </c>
      <c r="AO29">
        <f t="shared" si="6"/>
        <v>2.7459589256490284</v>
      </c>
      <c r="AP29">
        <f t="shared" si="7"/>
        <v>2.8608618274490643</v>
      </c>
      <c r="AQ29">
        <f t="shared" si="8"/>
        <v>1.0418443741937939</v>
      </c>
      <c r="AR29">
        <f t="shared" si="9"/>
        <v>1.9128627416897461</v>
      </c>
      <c r="AS29">
        <f t="shared" si="10"/>
        <v>2.3684277563903993</v>
      </c>
      <c r="AT29">
        <f t="shared" si="11"/>
        <v>0.49109318453384859</v>
      </c>
    </row>
    <row r="30" spans="1:46" x14ac:dyDescent="0.2">
      <c r="A30" t="s">
        <v>36</v>
      </c>
      <c r="B30" t="str">
        <f t="shared" si="12"/>
        <v>PSOM4</v>
      </c>
      <c r="C30" t="str">
        <f t="shared" si="13"/>
        <v>BONF4</v>
      </c>
      <c r="D30" t="str">
        <f t="shared" si="14"/>
        <v>4</v>
      </c>
      <c r="E30">
        <v>3</v>
      </c>
      <c r="F30">
        <v>27</v>
      </c>
      <c r="G30">
        <v>36</v>
      </c>
      <c r="H30" t="s">
        <v>72</v>
      </c>
      <c r="I30" t="s">
        <v>62</v>
      </c>
      <c r="J30" t="s">
        <v>62</v>
      </c>
      <c r="K30" t="s">
        <v>141</v>
      </c>
      <c r="L30" t="s">
        <v>142</v>
      </c>
      <c r="M30" t="str">
        <f>LEFT(B30,3)</f>
        <v>PSO</v>
      </c>
      <c r="N30" t="str">
        <f>LEFT(C30,3)</f>
        <v>BON</v>
      </c>
      <c r="O30" t="s">
        <v>143</v>
      </c>
      <c r="P30" s="1" t="s">
        <v>128</v>
      </c>
      <c r="Q30">
        <v>0.51162790000000002</v>
      </c>
      <c r="R30">
        <v>87.521609999999995</v>
      </c>
      <c r="S30">
        <v>84.591446000000005</v>
      </c>
      <c r="T30">
        <v>81.403970000000001</v>
      </c>
      <c r="U30">
        <v>0.96231909999999998</v>
      </c>
      <c r="V30">
        <v>0.96652070000000001</v>
      </c>
      <c r="W30">
        <v>2435.0889000000002</v>
      </c>
      <c r="X30">
        <v>16.450174000000001</v>
      </c>
      <c r="Y30">
        <v>43</v>
      </c>
      <c r="Z30">
        <f t="shared" si="2"/>
        <v>22</v>
      </c>
      <c r="AA30" s="1" t="s">
        <v>95</v>
      </c>
      <c r="AB30">
        <v>0.24193548000000001</v>
      </c>
      <c r="AC30">
        <v>108.23774</v>
      </c>
      <c r="AD30">
        <v>102.22468000000001</v>
      </c>
      <c r="AE30">
        <v>99.425030000000007</v>
      </c>
      <c r="AF30">
        <v>0.97261286000000002</v>
      </c>
      <c r="AG30">
        <v>0.94444585000000003</v>
      </c>
      <c r="AH30">
        <v>3055.51</v>
      </c>
      <c r="AI30">
        <v>16.110475999999998</v>
      </c>
      <c r="AJ30">
        <v>62</v>
      </c>
      <c r="AK30">
        <f t="shared" si="3"/>
        <v>15</v>
      </c>
      <c r="AM30">
        <f t="shared" si="4"/>
        <v>0.47287389917555317</v>
      </c>
      <c r="AN30">
        <f t="shared" si="5"/>
        <v>1.236697313954805</v>
      </c>
      <c r="AO30">
        <f t="shared" si="6"/>
        <v>1.2084517387254499</v>
      </c>
      <c r="AP30">
        <f t="shared" si="7"/>
        <v>1.2213781465449414</v>
      </c>
      <c r="AQ30">
        <f t="shared" si="8"/>
        <v>1.0106968260320304</v>
      </c>
      <c r="AR30">
        <f t="shared" si="9"/>
        <v>0.97716049951128825</v>
      </c>
      <c r="AS30">
        <f t="shared" si="10"/>
        <v>1.2547837575868379</v>
      </c>
      <c r="AT30">
        <f t="shared" si="11"/>
        <v>0.97934988408025336</v>
      </c>
    </row>
    <row r="31" spans="1:46" x14ac:dyDescent="0.2">
      <c r="A31" t="str">
        <f>A30</f>
        <v>PSOM4-BONF4</v>
      </c>
      <c r="B31" t="str">
        <f t="shared" ref="B31" si="222">B30</f>
        <v>PSOM4</v>
      </c>
      <c r="C31" t="str">
        <f t="shared" ref="C31" si="223">C30</f>
        <v>BONF4</v>
      </c>
      <c r="D31" t="str">
        <f t="shared" ref="D31" si="224">D30</f>
        <v>4</v>
      </c>
      <c r="E31">
        <f t="shared" ref="E31" si="225">E30</f>
        <v>3</v>
      </c>
      <c r="F31">
        <f t="shared" ref="F31" si="226">F30</f>
        <v>27</v>
      </c>
      <c r="G31">
        <f t="shared" ref="G31" si="227">G30</f>
        <v>36</v>
      </c>
      <c r="H31" t="str">
        <f t="shared" ref="H31" si="228">H30</f>
        <v>5/25/22 14:49</v>
      </c>
      <c r="I31" t="str">
        <f t="shared" ref="I31" si="229">I30</f>
        <v>Taco</v>
      </c>
      <c r="J31" t="str">
        <f t="shared" ref="J31" si="230">J30</f>
        <v>Taco</v>
      </c>
      <c r="K31" t="str">
        <f t="shared" ref="K31" si="231">K30</f>
        <v>S</v>
      </c>
      <c r="L31" t="str">
        <f t="shared" ref="L31" si="232">L30</f>
        <v>NS</v>
      </c>
      <c r="M31" t="str">
        <f t="shared" ref="M31" si="233">M30</f>
        <v>PSO</v>
      </c>
      <c r="N31" t="str">
        <f t="shared" ref="N31" si="234">N30</f>
        <v>BON</v>
      </c>
      <c r="O31" t="s">
        <v>154</v>
      </c>
      <c r="P31" t="str">
        <f t="shared" ref="P31" si="235">P30</f>
        <v>MVI_0412.AVI</v>
      </c>
      <c r="Q31">
        <v>0.61538464000000004</v>
      </c>
      <c r="R31">
        <v>90.777664000000001</v>
      </c>
      <c r="S31">
        <v>86.767870000000002</v>
      </c>
      <c r="T31">
        <v>83.470560000000006</v>
      </c>
      <c r="U31">
        <v>0.96199846</v>
      </c>
      <c r="V31">
        <v>0.95582840000000002</v>
      </c>
      <c r="W31">
        <v>2721.9104000000002</v>
      </c>
      <c r="X31">
        <v>15.128330999999999</v>
      </c>
      <c r="Y31">
        <v>65</v>
      </c>
      <c r="Z31">
        <f t="shared" si="2"/>
        <v>40</v>
      </c>
      <c r="AA31" t="str">
        <f t="shared" ref="AA31" si="236">AA30</f>
        <v>MVI_0415.AVI</v>
      </c>
      <c r="AB31">
        <v>0.21311474999999999</v>
      </c>
      <c r="AC31">
        <v>89.450584000000006</v>
      </c>
      <c r="AD31">
        <v>87.537959999999998</v>
      </c>
      <c r="AE31">
        <v>85.295829999999995</v>
      </c>
      <c r="AF31">
        <v>0.9743868</v>
      </c>
      <c r="AG31">
        <v>0.97861799999999999</v>
      </c>
      <c r="AH31">
        <v>3028.538</v>
      </c>
      <c r="AI31">
        <v>10.625521000000001</v>
      </c>
      <c r="AJ31">
        <v>61</v>
      </c>
      <c r="AK31">
        <f t="shared" si="3"/>
        <v>13</v>
      </c>
      <c r="AM31">
        <f t="shared" si="4"/>
        <v>0.34631145489754178</v>
      </c>
      <c r="AN31">
        <f t="shared" si="5"/>
        <v>0.98538098534899521</v>
      </c>
      <c r="AO31">
        <f t="shared" si="6"/>
        <v>1.0088752898970552</v>
      </c>
      <c r="AP31">
        <f t="shared" si="7"/>
        <v>1.0218672307937073</v>
      </c>
      <c r="AQ31">
        <f t="shared" si="8"/>
        <v>1.0128777129227422</v>
      </c>
      <c r="AR31">
        <f t="shared" si="9"/>
        <v>1.0238427734518036</v>
      </c>
      <c r="AS31">
        <f t="shared" si="10"/>
        <v>1.1126516141016249</v>
      </c>
      <c r="AT31">
        <f t="shared" si="11"/>
        <v>0.70235910359179754</v>
      </c>
    </row>
    <row r="32" spans="1:46" x14ac:dyDescent="0.2">
      <c r="A32" t="s">
        <v>37</v>
      </c>
      <c r="B32" t="str">
        <f t="shared" si="12"/>
        <v>PSOM4</v>
      </c>
      <c r="C32" t="str">
        <f t="shared" si="13"/>
        <v>PSOF4</v>
      </c>
      <c r="D32" t="str">
        <f t="shared" si="14"/>
        <v>4</v>
      </c>
      <c r="E32">
        <v>2</v>
      </c>
      <c r="F32">
        <v>27</v>
      </c>
      <c r="G32">
        <v>37</v>
      </c>
      <c r="H32" t="s">
        <v>72</v>
      </c>
      <c r="I32" t="s">
        <v>62</v>
      </c>
      <c r="J32" t="s">
        <v>62</v>
      </c>
      <c r="K32" t="s">
        <v>141</v>
      </c>
      <c r="L32" t="s">
        <v>141</v>
      </c>
      <c r="M32" t="str">
        <f>LEFT(B32,3)</f>
        <v>PSO</v>
      </c>
      <c r="N32" t="str">
        <f>LEFT(C32,3)</f>
        <v>PSO</v>
      </c>
      <c r="O32" t="s">
        <v>143</v>
      </c>
      <c r="P32" s="1" t="s">
        <v>128</v>
      </c>
      <c r="Q32">
        <f t="shared" ref="Q32:Y32" si="237">Q30</f>
        <v>0.51162790000000002</v>
      </c>
      <c r="R32">
        <f t="shared" si="237"/>
        <v>87.521609999999995</v>
      </c>
      <c r="S32">
        <f t="shared" si="237"/>
        <v>84.591446000000005</v>
      </c>
      <c r="T32">
        <f t="shared" si="237"/>
        <v>81.403970000000001</v>
      </c>
      <c r="U32">
        <f t="shared" si="237"/>
        <v>0.96231909999999998</v>
      </c>
      <c r="V32">
        <f t="shared" si="237"/>
        <v>0.96652070000000001</v>
      </c>
      <c r="W32">
        <f t="shared" si="237"/>
        <v>2435.0889000000002</v>
      </c>
      <c r="X32">
        <f t="shared" si="237"/>
        <v>16.450174000000001</v>
      </c>
      <c r="Y32">
        <f t="shared" si="237"/>
        <v>43</v>
      </c>
      <c r="Z32">
        <f t="shared" si="2"/>
        <v>22</v>
      </c>
      <c r="AA32" s="1" t="s">
        <v>96</v>
      </c>
      <c r="AB32">
        <v>0.30985916000000002</v>
      </c>
      <c r="AC32">
        <v>65.487899999999996</v>
      </c>
      <c r="AD32">
        <v>55.303851999999999</v>
      </c>
      <c r="AE32">
        <v>52.505085000000001</v>
      </c>
      <c r="AF32">
        <v>0.94939289999999998</v>
      </c>
      <c r="AG32">
        <v>0.84448962999999999</v>
      </c>
      <c r="AH32">
        <v>1808.2431999999999</v>
      </c>
      <c r="AI32">
        <v>26.290724000000001</v>
      </c>
      <c r="AJ32">
        <v>71</v>
      </c>
      <c r="AK32">
        <f t="shared" si="3"/>
        <v>22</v>
      </c>
      <c r="AM32">
        <f t="shared" si="4"/>
        <v>0.60563382098591578</v>
      </c>
      <c r="AN32">
        <f t="shared" si="5"/>
        <v>0.74824834689398423</v>
      </c>
      <c r="AO32">
        <f t="shared" si="6"/>
        <v>0.6537759385269285</v>
      </c>
      <c r="AP32">
        <f t="shared" si="7"/>
        <v>0.64499415691888251</v>
      </c>
      <c r="AQ32">
        <f t="shared" si="8"/>
        <v>0.98656765723552609</v>
      </c>
      <c r="AR32">
        <f t="shared" si="9"/>
        <v>0.87374189709542693</v>
      </c>
      <c r="AS32">
        <f t="shared" si="10"/>
        <v>0.74257789931201268</v>
      </c>
      <c r="AT32">
        <f t="shared" si="11"/>
        <v>1.5982033989427711</v>
      </c>
    </row>
    <row r="33" spans="1:46" x14ac:dyDescent="0.2">
      <c r="A33" t="str">
        <f>A32</f>
        <v>PSOM4-PSOF4</v>
      </c>
      <c r="B33" t="str">
        <f t="shared" ref="B33" si="238">B32</f>
        <v>PSOM4</v>
      </c>
      <c r="C33" t="str">
        <f t="shared" ref="C33" si="239">C32</f>
        <v>PSOF4</v>
      </c>
      <c r="D33" t="str">
        <f t="shared" ref="D33" si="240">D32</f>
        <v>4</v>
      </c>
      <c r="E33">
        <f t="shared" ref="E33" si="241">E32</f>
        <v>2</v>
      </c>
      <c r="F33">
        <f t="shared" ref="F33" si="242">F32</f>
        <v>27</v>
      </c>
      <c r="G33">
        <f t="shared" ref="G33" si="243">G32</f>
        <v>37</v>
      </c>
      <c r="H33" t="str">
        <f t="shared" ref="H33" si="244">H32</f>
        <v>5/25/22 14:49</v>
      </c>
      <c r="I33" t="str">
        <f t="shared" ref="I33" si="245">I32</f>
        <v>Taco</v>
      </c>
      <c r="J33" t="str">
        <f t="shared" ref="J33" si="246">J32</f>
        <v>Taco</v>
      </c>
      <c r="K33" t="str">
        <f t="shared" ref="K33" si="247">K32</f>
        <v>S</v>
      </c>
      <c r="L33" t="str">
        <f t="shared" ref="L33" si="248">L32</f>
        <v>S</v>
      </c>
      <c r="M33" t="str">
        <f t="shared" ref="M33" si="249">M32</f>
        <v>PSO</v>
      </c>
      <c r="N33" t="str">
        <f t="shared" ref="N33" si="250">N32</f>
        <v>PSO</v>
      </c>
      <c r="O33" t="s">
        <v>154</v>
      </c>
      <c r="P33" t="str">
        <f t="shared" ref="P33" si="251">P32</f>
        <v>MVI_0412.AVI</v>
      </c>
      <c r="Q33">
        <f t="shared" ref="Q33:Y33" si="252">Q31</f>
        <v>0.61538464000000004</v>
      </c>
      <c r="R33">
        <f t="shared" si="252"/>
        <v>90.777664000000001</v>
      </c>
      <c r="S33">
        <f t="shared" si="252"/>
        <v>86.767870000000002</v>
      </c>
      <c r="T33">
        <f t="shared" si="252"/>
        <v>83.470560000000006</v>
      </c>
      <c r="U33">
        <f t="shared" si="252"/>
        <v>0.96199846</v>
      </c>
      <c r="V33">
        <f t="shared" si="252"/>
        <v>0.95582840000000002</v>
      </c>
      <c r="W33">
        <f t="shared" si="252"/>
        <v>2721.9104000000002</v>
      </c>
      <c r="X33">
        <f t="shared" si="252"/>
        <v>15.128330999999999</v>
      </c>
      <c r="Y33">
        <f t="shared" si="252"/>
        <v>65</v>
      </c>
      <c r="Z33">
        <f t="shared" si="2"/>
        <v>40</v>
      </c>
      <c r="AA33" t="str">
        <f t="shared" ref="AA33" si="253">AA32</f>
        <v>MVI_0414.AVI</v>
      </c>
      <c r="AB33">
        <v>0.21875</v>
      </c>
      <c r="AC33">
        <v>76.704445000000007</v>
      </c>
      <c r="AD33">
        <v>66.398830000000004</v>
      </c>
      <c r="AE33">
        <v>62.932808000000001</v>
      </c>
      <c r="AF33">
        <v>0.94780003999999995</v>
      </c>
      <c r="AG33">
        <v>0.86564505000000003</v>
      </c>
      <c r="AH33">
        <v>1852.6904</v>
      </c>
      <c r="AI33">
        <v>23.903691999999999</v>
      </c>
      <c r="AJ33">
        <v>64</v>
      </c>
      <c r="AK33">
        <f t="shared" si="3"/>
        <v>14</v>
      </c>
      <c r="AM33">
        <f t="shared" si="4"/>
        <v>0.35546873578125054</v>
      </c>
      <c r="AN33">
        <f t="shared" si="5"/>
        <v>0.84497046542197873</v>
      </c>
      <c r="AO33">
        <f t="shared" si="6"/>
        <v>0.76524674398484138</v>
      </c>
      <c r="AP33">
        <f t="shared" si="7"/>
        <v>0.7539521479189788</v>
      </c>
      <c r="AQ33">
        <f t="shared" si="8"/>
        <v>0.98524070402358022</v>
      </c>
      <c r="AR33">
        <f t="shared" si="9"/>
        <v>0.90564901607861825</v>
      </c>
      <c r="AS33">
        <f t="shared" si="10"/>
        <v>0.68065811424211453</v>
      </c>
      <c r="AT33">
        <f t="shared" si="11"/>
        <v>1.5800614092856642</v>
      </c>
    </row>
    <row r="34" spans="1:46" x14ac:dyDescent="0.2">
      <c r="A34" t="s">
        <v>38</v>
      </c>
      <c r="B34" t="str">
        <f t="shared" si="12"/>
        <v>BONM5</v>
      </c>
      <c r="C34" t="str">
        <f t="shared" si="13"/>
        <v>BONF5</v>
      </c>
      <c r="D34" t="str">
        <f t="shared" si="14"/>
        <v>5</v>
      </c>
      <c r="E34">
        <v>1</v>
      </c>
      <c r="F34">
        <v>28</v>
      </c>
      <c r="G34">
        <v>46</v>
      </c>
      <c r="H34" t="s">
        <v>73</v>
      </c>
      <c r="I34" t="s">
        <v>62</v>
      </c>
      <c r="J34" t="s">
        <v>62</v>
      </c>
      <c r="K34" t="s">
        <v>142</v>
      </c>
      <c r="L34" t="s">
        <v>142</v>
      </c>
      <c r="M34" t="str">
        <f>LEFT(B34,3)</f>
        <v>BON</v>
      </c>
      <c r="N34" t="str">
        <f>LEFT(C34,3)</f>
        <v>BON</v>
      </c>
      <c r="O34" t="s">
        <v>143</v>
      </c>
      <c r="P34" s="1" t="s">
        <v>129</v>
      </c>
      <c r="Q34">
        <v>0.44444444999999999</v>
      </c>
      <c r="R34">
        <v>77.450659999999999</v>
      </c>
      <c r="S34">
        <v>71.158559999999994</v>
      </c>
      <c r="T34">
        <v>67.94359</v>
      </c>
      <c r="U34">
        <v>0.95481950000000004</v>
      </c>
      <c r="V34">
        <v>0.91876000000000002</v>
      </c>
      <c r="W34">
        <v>2026.9374</v>
      </c>
      <c r="X34">
        <v>18.682074</v>
      </c>
      <c r="Y34">
        <v>99</v>
      </c>
      <c r="Z34">
        <f t="shared" si="2"/>
        <v>44</v>
      </c>
      <c r="AA34" s="1" t="s">
        <v>97</v>
      </c>
      <c r="AB34">
        <v>0.31460675999999999</v>
      </c>
      <c r="AC34">
        <v>90.705240000000003</v>
      </c>
      <c r="AD34">
        <v>76.514229999999998</v>
      </c>
      <c r="AE34">
        <v>69.334045000000003</v>
      </c>
      <c r="AF34">
        <v>0.90615880000000004</v>
      </c>
      <c r="AG34">
        <v>0.84354806000000004</v>
      </c>
      <c r="AH34">
        <v>2117.0354000000002</v>
      </c>
      <c r="AI34">
        <v>22.006853</v>
      </c>
      <c r="AJ34">
        <v>89</v>
      </c>
      <c r="AK34">
        <f t="shared" si="3"/>
        <v>28</v>
      </c>
      <c r="AM34">
        <f t="shared" si="4"/>
        <v>0.70786520115168494</v>
      </c>
      <c r="AN34">
        <f t="shared" si="5"/>
        <v>1.171135791483249</v>
      </c>
      <c r="AO34">
        <f t="shared" si="6"/>
        <v>1.0752638895447013</v>
      </c>
      <c r="AP34">
        <f t="shared" si="7"/>
        <v>1.0204648444393356</v>
      </c>
      <c r="AQ34">
        <f t="shared" si="8"/>
        <v>0.94903675511444829</v>
      </c>
      <c r="AR34">
        <f t="shared" si="9"/>
        <v>0.91813755496538818</v>
      </c>
      <c r="AS34">
        <f t="shared" si="10"/>
        <v>1.0444503120816657</v>
      </c>
      <c r="AT34">
        <f t="shared" si="11"/>
        <v>1.1779662686273482</v>
      </c>
    </row>
    <row r="35" spans="1:46" x14ac:dyDescent="0.2">
      <c r="A35" t="str">
        <f>A34</f>
        <v>BONM5-BONF5</v>
      </c>
      <c r="B35" t="str">
        <f t="shared" ref="B35" si="254">B34</f>
        <v>BONM5</v>
      </c>
      <c r="C35" t="str">
        <f t="shared" ref="C35" si="255">C34</f>
        <v>BONF5</v>
      </c>
      <c r="D35" t="str">
        <f t="shared" ref="D35" si="256">D34</f>
        <v>5</v>
      </c>
      <c r="E35">
        <f t="shared" ref="E35" si="257">E34</f>
        <v>1</v>
      </c>
      <c r="F35">
        <f t="shared" ref="F35" si="258">F34</f>
        <v>28</v>
      </c>
      <c r="G35">
        <f t="shared" ref="G35" si="259">G34</f>
        <v>46</v>
      </c>
      <c r="H35" t="str">
        <f t="shared" ref="H35" si="260">H34</f>
        <v>5/25/22 15:40</v>
      </c>
      <c r="I35" t="str">
        <f t="shared" ref="I35" si="261">I34</f>
        <v>Taco</v>
      </c>
      <c r="J35" t="str">
        <f t="shared" ref="J35" si="262">J34</f>
        <v>Taco</v>
      </c>
      <c r="K35" t="str">
        <f t="shared" ref="K35" si="263">K34</f>
        <v>NS</v>
      </c>
      <c r="L35" t="str">
        <f t="shared" ref="L35" si="264">L34</f>
        <v>NS</v>
      </c>
      <c r="M35" t="str">
        <f t="shared" ref="M35" si="265">M34</f>
        <v>BON</v>
      </c>
      <c r="N35" t="str">
        <f t="shared" ref="N35" si="266">N34</f>
        <v>BON</v>
      </c>
      <c r="O35" t="s">
        <v>154</v>
      </c>
      <c r="P35" t="str">
        <f t="shared" ref="P35" si="267">P34</f>
        <v>MVI_0417.AVI</v>
      </c>
      <c r="Q35">
        <v>0.33673468000000001</v>
      </c>
      <c r="R35">
        <v>74.728160000000003</v>
      </c>
      <c r="S35">
        <v>63.528419999999997</v>
      </c>
      <c r="T35">
        <v>56.223269999999999</v>
      </c>
      <c r="U35">
        <v>0.88500977000000003</v>
      </c>
      <c r="V35">
        <v>0.85012699999999997</v>
      </c>
      <c r="W35">
        <v>1504.8717999999999</v>
      </c>
      <c r="X35">
        <v>21.151489999999999</v>
      </c>
      <c r="Y35">
        <v>98</v>
      </c>
      <c r="Z35">
        <f t="shared" si="2"/>
        <v>33</v>
      </c>
      <c r="AA35" t="str">
        <f t="shared" ref="AA35" si="268">AA34</f>
        <v>MVI_0419.AVI</v>
      </c>
      <c r="AB35">
        <v>0.30526315999999998</v>
      </c>
      <c r="AC35">
        <v>98.081159999999997</v>
      </c>
      <c r="AD35">
        <v>87.787819999999996</v>
      </c>
      <c r="AE35">
        <v>77.817809999999994</v>
      </c>
      <c r="AF35">
        <v>0.88643055999999998</v>
      </c>
      <c r="AG35">
        <v>0.89505285000000001</v>
      </c>
      <c r="AH35">
        <v>1982.528</v>
      </c>
      <c r="AI35">
        <v>17.915603999999998</v>
      </c>
      <c r="AJ35">
        <v>95</v>
      </c>
      <c r="AK35">
        <f t="shared" si="3"/>
        <v>29</v>
      </c>
      <c r="AM35">
        <f t="shared" si="4"/>
        <v>0.90653911857252112</v>
      </c>
      <c r="AN35">
        <f t="shared" si="5"/>
        <v>1.31250602182631</v>
      </c>
      <c r="AO35">
        <f t="shared" si="6"/>
        <v>1.3818668872923332</v>
      </c>
      <c r="AP35">
        <f t="shared" si="7"/>
        <v>1.3840854507395246</v>
      </c>
      <c r="AQ35">
        <f t="shared" si="8"/>
        <v>1.0016053947065464</v>
      </c>
      <c r="AR35">
        <f t="shared" si="9"/>
        <v>1.0528460453555764</v>
      </c>
      <c r="AS35">
        <f t="shared" si="10"/>
        <v>1.3174065724402571</v>
      </c>
      <c r="AT35">
        <f t="shared" si="11"/>
        <v>0.84701380375566915</v>
      </c>
    </row>
    <row r="36" spans="1:46" x14ac:dyDescent="0.2">
      <c r="A36" t="s">
        <v>39</v>
      </c>
      <c r="B36" t="str">
        <f t="shared" si="12"/>
        <v>BONM5</v>
      </c>
      <c r="C36" t="str">
        <f t="shared" si="13"/>
        <v>PSOF5</v>
      </c>
      <c r="D36" t="str">
        <f t="shared" si="14"/>
        <v>5</v>
      </c>
      <c r="E36">
        <v>3</v>
      </c>
      <c r="F36">
        <v>28</v>
      </c>
      <c r="G36">
        <v>42</v>
      </c>
      <c r="H36" t="s">
        <v>73</v>
      </c>
      <c r="I36" t="s">
        <v>62</v>
      </c>
      <c r="J36" t="s">
        <v>62</v>
      </c>
      <c r="K36" t="s">
        <v>142</v>
      </c>
      <c r="L36" t="s">
        <v>141</v>
      </c>
      <c r="M36" t="str">
        <f>LEFT(B36,3)</f>
        <v>BON</v>
      </c>
      <c r="N36" t="str">
        <f>LEFT(C36,3)</f>
        <v>PSO</v>
      </c>
      <c r="O36" t="s">
        <v>143</v>
      </c>
      <c r="P36" s="1" t="s">
        <v>129</v>
      </c>
      <c r="Q36">
        <f t="shared" ref="Q36:Y36" si="269">Q34</f>
        <v>0.44444444999999999</v>
      </c>
      <c r="R36">
        <f t="shared" si="269"/>
        <v>77.450659999999999</v>
      </c>
      <c r="S36">
        <f t="shared" si="269"/>
        <v>71.158559999999994</v>
      </c>
      <c r="T36">
        <f t="shared" si="269"/>
        <v>67.94359</v>
      </c>
      <c r="U36">
        <f t="shared" si="269"/>
        <v>0.95481950000000004</v>
      </c>
      <c r="V36">
        <f t="shared" si="269"/>
        <v>0.91876000000000002</v>
      </c>
      <c r="W36">
        <f t="shared" si="269"/>
        <v>2026.9374</v>
      </c>
      <c r="X36">
        <f t="shared" si="269"/>
        <v>18.682074</v>
      </c>
      <c r="Y36">
        <f t="shared" si="269"/>
        <v>99</v>
      </c>
      <c r="Z36">
        <f t="shared" si="2"/>
        <v>44</v>
      </c>
      <c r="AA36" s="1" t="s">
        <v>98</v>
      </c>
      <c r="AB36">
        <v>0.35820895000000003</v>
      </c>
      <c r="AC36">
        <v>123.26936000000001</v>
      </c>
      <c r="AD36">
        <v>107.47513600000001</v>
      </c>
      <c r="AE36">
        <v>100.64631</v>
      </c>
      <c r="AF36">
        <v>0.93646130000000005</v>
      </c>
      <c r="AG36">
        <v>0.87187219999999999</v>
      </c>
      <c r="AH36">
        <v>2498.6442999999999</v>
      </c>
      <c r="AI36">
        <v>20.186342</v>
      </c>
      <c r="AJ36">
        <v>67</v>
      </c>
      <c r="AK36">
        <f t="shared" si="3"/>
        <v>24</v>
      </c>
      <c r="AM36">
        <f t="shared" si="4"/>
        <v>0.80597012742537344</v>
      </c>
      <c r="AN36">
        <f t="shared" si="5"/>
        <v>1.5915856624075251</v>
      </c>
      <c r="AO36">
        <f t="shared" si="6"/>
        <v>1.5103613114149586</v>
      </c>
      <c r="AP36">
        <f t="shared" si="7"/>
        <v>1.4813216375525637</v>
      </c>
      <c r="AQ36">
        <f t="shared" si="8"/>
        <v>0.98077311994570704</v>
      </c>
      <c r="AR36">
        <f t="shared" si="9"/>
        <v>0.94896621533371062</v>
      </c>
      <c r="AS36">
        <f t="shared" si="10"/>
        <v>1.2327190272378417</v>
      </c>
      <c r="AT36">
        <f t="shared" si="11"/>
        <v>1.0805193256380421</v>
      </c>
    </row>
    <row r="37" spans="1:46" x14ac:dyDescent="0.2">
      <c r="A37" t="str">
        <f>A36</f>
        <v>BONM5-PSOF5</v>
      </c>
      <c r="B37" t="str">
        <f t="shared" ref="B37" si="270">B36</f>
        <v>BONM5</v>
      </c>
      <c r="C37" t="str">
        <f t="shared" ref="C37" si="271">C36</f>
        <v>PSOF5</v>
      </c>
      <c r="D37" t="str">
        <f t="shared" ref="D37" si="272">D36</f>
        <v>5</v>
      </c>
      <c r="E37">
        <f t="shared" ref="E37" si="273">E36</f>
        <v>3</v>
      </c>
      <c r="F37">
        <f t="shared" ref="F37" si="274">F36</f>
        <v>28</v>
      </c>
      <c r="G37">
        <f t="shared" ref="G37" si="275">G36</f>
        <v>42</v>
      </c>
      <c r="H37" t="str">
        <f t="shared" ref="H37" si="276">H36</f>
        <v>5/25/22 15:40</v>
      </c>
      <c r="I37" t="str">
        <f t="shared" ref="I37" si="277">I36</f>
        <v>Taco</v>
      </c>
      <c r="J37" t="str">
        <f t="shared" ref="J37" si="278">J36</f>
        <v>Taco</v>
      </c>
      <c r="K37" t="str">
        <f t="shared" ref="K37" si="279">K36</f>
        <v>NS</v>
      </c>
      <c r="L37" t="str">
        <f t="shared" ref="L37" si="280">L36</f>
        <v>S</v>
      </c>
      <c r="M37" t="str">
        <f t="shared" ref="M37" si="281">M36</f>
        <v>BON</v>
      </c>
      <c r="N37" t="str">
        <f t="shared" ref="N37" si="282">N36</f>
        <v>PSO</v>
      </c>
      <c r="O37" t="s">
        <v>154</v>
      </c>
      <c r="P37" t="str">
        <f t="shared" ref="P37" si="283">P36</f>
        <v>MVI_0417.AVI</v>
      </c>
      <c r="Q37">
        <f t="shared" ref="Q37:Y37" si="284">Q35</f>
        <v>0.33673468000000001</v>
      </c>
      <c r="R37">
        <f t="shared" si="284"/>
        <v>74.728160000000003</v>
      </c>
      <c r="S37">
        <f t="shared" si="284"/>
        <v>63.528419999999997</v>
      </c>
      <c r="T37">
        <f t="shared" si="284"/>
        <v>56.223269999999999</v>
      </c>
      <c r="U37">
        <f t="shared" si="284"/>
        <v>0.88500977000000003</v>
      </c>
      <c r="V37">
        <f t="shared" si="284"/>
        <v>0.85012699999999997</v>
      </c>
      <c r="W37">
        <f t="shared" si="284"/>
        <v>1504.8717999999999</v>
      </c>
      <c r="X37">
        <f t="shared" si="284"/>
        <v>21.151489999999999</v>
      </c>
      <c r="Y37">
        <f t="shared" si="284"/>
        <v>98</v>
      </c>
      <c r="Z37">
        <f t="shared" si="2"/>
        <v>33</v>
      </c>
      <c r="AA37" t="str">
        <f t="shared" ref="AA37" si="285">AA36</f>
        <v>MVI_0421.AVI</v>
      </c>
      <c r="AB37">
        <v>0.29032257</v>
      </c>
      <c r="AC37">
        <v>136.10320999999999</v>
      </c>
      <c r="AD37">
        <v>118.27800000000001</v>
      </c>
      <c r="AE37">
        <v>108.90683</v>
      </c>
      <c r="AF37">
        <v>0.92076992999999996</v>
      </c>
      <c r="AG37">
        <v>0.86903169999999996</v>
      </c>
      <c r="AH37">
        <v>2984.0266000000001</v>
      </c>
      <c r="AI37">
        <v>17.877739999999999</v>
      </c>
      <c r="AJ37">
        <v>62</v>
      </c>
      <c r="AK37">
        <f t="shared" si="3"/>
        <v>18</v>
      </c>
      <c r="AM37">
        <f t="shared" si="4"/>
        <v>0.86217009189549465</v>
      </c>
      <c r="AN37">
        <f t="shared" si="5"/>
        <v>1.8213108686203432</v>
      </c>
      <c r="AO37">
        <f t="shared" si="6"/>
        <v>1.8618123982935513</v>
      </c>
      <c r="AP37">
        <f t="shared" si="7"/>
        <v>1.9370419045352574</v>
      </c>
      <c r="AQ37">
        <f t="shared" si="8"/>
        <v>1.0404065143823213</v>
      </c>
      <c r="AR37">
        <f t="shared" si="9"/>
        <v>1.022237500985147</v>
      </c>
      <c r="AS37">
        <f t="shared" si="10"/>
        <v>1.9829108366573156</v>
      </c>
      <c r="AT37">
        <f t="shared" si="11"/>
        <v>0.84522366982184238</v>
      </c>
    </row>
    <row r="38" spans="1:46" x14ac:dyDescent="0.2">
      <c r="A38" t="s">
        <v>40</v>
      </c>
      <c r="B38" t="str">
        <f t="shared" si="12"/>
        <v>PSOM5</v>
      </c>
      <c r="C38" t="str">
        <f t="shared" si="13"/>
        <v>BONF5</v>
      </c>
      <c r="D38" t="str">
        <f t="shared" si="14"/>
        <v>5</v>
      </c>
      <c r="E38">
        <v>2</v>
      </c>
      <c r="F38">
        <v>27</v>
      </c>
      <c r="G38">
        <v>46</v>
      </c>
      <c r="H38" t="s">
        <v>73</v>
      </c>
      <c r="I38" t="s">
        <v>62</v>
      </c>
      <c r="J38" t="s">
        <v>62</v>
      </c>
      <c r="K38" t="s">
        <v>141</v>
      </c>
      <c r="L38" t="s">
        <v>142</v>
      </c>
      <c r="M38" t="str">
        <f>LEFT(B38,3)</f>
        <v>PSO</v>
      </c>
      <c r="N38" t="str">
        <f>LEFT(C38,3)</f>
        <v>BON</v>
      </c>
      <c r="O38" t="s">
        <v>143</v>
      </c>
      <c r="P38" s="1" t="s">
        <v>130</v>
      </c>
      <c r="Q38">
        <v>0.68518520000000005</v>
      </c>
      <c r="R38">
        <v>75.881299999999996</v>
      </c>
      <c r="S38">
        <v>71.346320000000006</v>
      </c>
      <c r="T38">
        <v>64.014533999999998</v>
      </c>
      <c r="U38">
        <v>0.89723664999999997</v>
      </c>
      <c r="V38">
        <v>0.94023579999999995</v>
      </c>
      <c r="W38">
        <v>2097.7725</v>
      </c>
      <c r="X38">
        <v>19.063621999999999</v>
      </c>
      <c r="Y38">
        <v>54</v>
      </c>
      <c r="Z38">
        <f t="shared" si="2"/>
        <v>37</v>
      </c>
      <c r="AA38" s="1" t="s">
        <v>99</v>
      </c>
      <c r="AB38">
        <v>6.1946901999999998E-2</v>
      </c>
      <c r="AC38">
        <v>92.496573999999995</v>
      </c>
      <c r="AD38">
        <v>88.074920000000006</v>
      </c>
      <c r="AE38">
        <v>75.226264999999998</v>
      </c>
      <c r="AF38">
        <v>0.85411674000000004</v>
      </c>
      <c r="AG38">
        <v>0.95219659999999995</v>
      </c>
      <c r="AH38">
        <v>2703.8560000000002</v>
      </c>
      <c r="AI38">
        <v>16.900959</v>
      </c>
      <c r="AJ38">
        <v>113</v>
      </c>
      <c r="AK38">
        <f t="shared" si="3"/>
        <v>7</v>
      </c>
      <c r="AM38">
        <f t="shared" si="4"/>
        <v>9.0408990153319116E-2</v>
      </c>
      <c r="AN38">
        <f t="shared" si="5"/>
        <v>1.2189640135316606</v>
      </c>
      <c r="AO38">
        <f t="shared" si="6"/>
        <v>1.2344703973519586</v>
      </c>
      <c r="AP38">
        <f t="shared" si="7"/>
        <v>1.175143522875602</v>
      </c>
      <c r="AQ38">
        <f t="shared" si="8"/>
        <v>0.95194143039074486</v>
      </c>
      <c r="AR38">
        <f t="shared" si="9"/>
        <v>1.0127210642266546</v>
      </c>
      <c r="AS38">
        <f t="shared" si="10"/>
        <v>1.2889176495544681</v>
      </c>
      <c r="AT38">
        <f t="shared" si="11"/>
        <v>0.88655550346098977</v>
      </c>
    </row>
    <row r="39" spans="1:46" x14ac:dyDescent="0.2">
      <c r="A39" t="str">
        <f>A38</f>
        <v>PSOM5-BONF5</v>
      </c>
      <c r="B39" t="str">
        <f t="shared" ref="B39" si="286">B38</f>
        <v>PSOM5</v>
      </c>
      <c r="C39" t="str">
        <f t="shared" ref="C39" si="287">C38</f>
        <v>BONF5</v>
      </c>
      <c r="D39" t="str">
        <f t="shared" ref="D39" si="288">D38</f>
        <v>5</v>
      </c>
      <c r="E39">
        <f t="shared" ref="E39" si="289">E38</f>
        <v>2</v>
      </c>
      <c r="F39">
        <f t="shared" ref="F39" si="290">F38</f>
        <v>27</v>
      </c>
      <c r="G39">
        <f t="shared" ref="G39" si="291">G38</f>
        <v>46</v>
      </c>
      <c r="H39" t="str">
        <f t="shared" ref="H39" si="292">H38</f>
        <v>5/25/22 15:40</v>
      </c>
      <c r="I39" t="str">
        <f t="shared" ref="I39" si="293">I38</f>
        <v>Taco</v>
      </c>
      <c r="J39" t="str">
        <f t="shared" ref="J39" si="294">J38</f>
        <v>Taco</v>
      </c>
      <c r="K39" t="str">
        <f t="shared" ref="K39" si="295">K38</f>
        <v>S</v>
      </c>
      <c r="L39" t="str">
        <f t="shared" ref="L39" si="296">L38</f>
        <v>NS</v>
      </c>
      <c r="M39" t="str">
        <f t="shared" ref="M39" si="297">M38</f>
        <v>PSO</v>
      </c>
      <c r="N39" t="str">
        <f t="shared" ref="N39" si="298">N38</f>
        <v>BON</v>
      </c>
      <c r="O39" t="s">
        <v>154</v>
      </c>
      <c r="P39" t="str">
        <f t="shared" ref="P39" si="299">P38</f>
        <v>MVI_0418.AVI</v>
      </c>
      <c r="Q39">
        <v>0.56756759999999995</v>
      </c>
      <c r="R39">
        <v>86.353129999999993</v>
      </c>
      <c r="S39">
        <v>79.25367</v>
      </c>
      <c r="T39">
        <v>67.609099999999998</v>
      </c>
      <c r="U39">
        <v>0.85307217000000002</v>
      </c>
      <c r="V39">
        <v>0.91778576000000001</v>
      </c>
      <c r="W39">
        <v>1805.9666999999999</v>
      </c>
      <c r="X39">
        <v>17.120740000000001</v>
      </c>
      <c r="Y39">
        <v>74</v>
      </c>
      <c r="Z39">
        <f t="shared" si="2"/>
        <v>42</v>
      </c>
      <c r="AA39" t="str">
        <f t="shared" ref="AA39" si="300">AA38</f>
        <v>MVI_0420.AVI</v>
      </c>
      <c r="AB39">
        <v>4.8780485999999998E-2</v>
      </c>
      <c r="AC39">
        <v>105.05025999999999</v>
      </c>
      <c r="AD39">
        <v>100.37133</v>
      </c>
      <c r="AE39">
        <v>92.080505000000002</v>
      </c>
      <c r="AF39">
        <v>0.91739844999999998</v>
      </c>
      <c r="AG39">
        <v>0.95546010000000003</v>
      </c>
      <c r="AH39">
        <v>1835.1327000000001</v>
      </c>
      <c r="AI39">
        <v>12.622059999999999</v>
      </c>
      <c r="AJ39">
        <v>123</v>
      </c>
      <c r="AK39">
        <f t="shared" si="3"/>
        <v>6</v>
      </c>
      <c r="AM39">
        <f t="shared" si="4"/>
        <v>8.5946565660196247E-2</v>
      </c>
      <c r="AN39">
        <f t="shared" si="5"/>
        <v>1.2165194243682886</v>
      </c>
      <c r="AO39">
        <f t="shared" si="6"/>
        <v>1.2664565565228714</v>
      </c>
      <c r="AP39">
        <f t="shared" si="7"/>
        <v>1.3619543079260041</v>
      </c>
      <c r="AQ39">
        <f t="shared" si="8"/>
        <v>1.0754054372679862</v>
      </c>
      <c r="AR39">
        <f t="shared" si="9"/>
        <v>1.0410491659840091</v>
      </c>
      <c r="AS39">
        <f t="shared" si="10"/>
        <v>1.0161497994398236</v>
      </c>
      <c r="AT39">
        <f t="shared" si="11"/>
        <v>0.73723799321758277</v>
      </c>
    </row>
    <row r="40" spans="1:46" x14ac:dyDescent="0.2">
      <c r="A40" t="s">
        <v>41</v>
      </c>
      <c r="B40" t="str">
        <f t="shared" si="12"/>
        <v>PSOM5</v>
      </c>
      <c r="C40" t="str">
        <f t="shared" si="13"/>
        <v>PSOF5</v>
      </c>
      <c r="D40" t="str">
        <f t="shared" si="14"/>
        <v>5</v>
      </c>
      <c r="E40">
        <v>4</v>
      </c>
      <c r="F40">
        <v>27</v>
      </c>
      <c r="G40">
        <v>42</v>
      </c>
      <c r="H40" t="s">
        <v>73</v>
      </c>
      <c r="I40" t="s">
        <v>62</v>
      </c>
      <c r="J40" t="s">
        <v>62</v>
      </c>
      <c r="K40" t="s">
        <v>141</v>
      </c>
      <c r="L40" t="s">
        <v>141</v>
      </c>
      <c r="M40" t="str">
        <f>LEFT(B40,3)</f>
        <v>PSO</v>
      </c>
      <c r="N40" t="str">
        <f>LEFT(C40,3)</f>
        <v>PSO</v>
      </c>
      <c r="O40" t="s">
        <v>143</v>
      </c>
      <c r="P40" s="1" t="s">
        <v>130</v>
      </c>
      <c r="Q40">
        <f t="shared" ref="Q40:Y40" si="301">Q38</f>
        <v>0.68518520000000005</v>
      </c>
      <c r="R40">
        <f t="shared" si="301"/>
        <v>75.881299999999996</v>
      </c>
      <c r="S40">
        <f t="shared" si="301"/>
        <v>71.346320000000006</v>
      </c>
      <c r="T40">
        <f t="shared" si="301"/>
        <v>64.014533999999998</v>
      </c>
      <c r="U40">
        <f t="shared" si="301"/>
        <v>0.89723664999999997</v>
      </c>
      <c r="V40">
        <f t="shared" si="301"/>
        <v>0.94023579999999995</v>
      </c>
      <c r="W40">
        <f t="shared" si="301"/>
        <v>2097.7725</v>
      </c>
      <c r="X40">
        <f t="shared" si="301"/>
        <v>19.063621999999999</v>
      </c>
      <c r="Y40">
        <f t="shared" si="301"/>
        <v>54</v>
      </c>
      <c r="Z40">
        <f t="shared" si="2"/>
        <v>37</v>
      </c>
      <c r="AA40" s="1" t="s">
        <v>100</v>
      </c>
      <c r="AB40">
        <v>0.3515625</v>
      </c>
      <c r="AC40">
        <v>113.47132000000001</v>
      </c>
      <c r="AD40">
        <v>107.97915999999999</v>
      </c>
      <c r="AE40">
        <v>102.43114</v>
      </c>
      <c r="AF40">
        <v>0.94861954000000004</v>
      </c>
      <c r="AG40">
        <v>0.95159870000000002</v>
      </c>
      <c r="AH40">
        <v>2901.3485999999998</v>
      </c>
      <c r="AI40">
        <v>14.340014999999999</v>
      </c>
      <c r="AJ40">
        <v>128</v>
      </c>
      <c r="AK40">
        <f t="shared" si="3"/>
        <v>45</v>
      </c>
      <c r="AM40">
        <f t="shared" si="4"/>
        <v>0.51309120512235229</v>
      </c>
      <c r="AN40">
        <f t="shared" si="5"/>
        <v>1.4953792304559888</v>
      </c>
      <c r="AO40">
        <f t="shared" si="6"/>
        <v>1.5134510091060056</v>
      </c>
      <c r="AP40">
        <f t="shared" si="7"/>
        <v>1.6001231845255641</v>
      </c>
      <c r="AQ40">
        <f t="shared" si="8"/>
        <v>1.0572679348307941</v>
      </c>
      <c r="AR40">
        <f t="shared" si="9"/>
        <v>1.0120851599141407</v>
      </c>
      <c r="AS40">
        <f t="shared" si="10"/>
        <v>1.3830616046306259</v>
      </c>
      <c r="AT40">
        <f t="shared" si="11"/>
        <v>0.75221880710811406</v>
      </c>
    </row>
    <row r="41" spans="1:46" x14ac:dyDescent="0.2">
      <c r="A41" t="str">
        <f>A40</f>
        <v>PSOM5-PSOF5</v>
      </c>
      <c r="B41" t="str">
        <f t="shared" ref="B41" si="302">B40</f>
        <v>PSOM5</v>
      </c>
      <c r="C41" t="str">
        <f t="shared" ref="C41" si="303">C40</f>
        <v>PSOF5</v>
      </c>
      <c r="D41" t="str">
        <f t="shared" ref="D41" si="304">D40</f>
        <v>5</v>
      </c>
      <c r="E41">
        <f t="shared" ref="E41" si="305">E40</f>
        <v>4</v>
      </c>
      <c r="F41">
        <f t="shared" ref="F41" si="306">F40</f>
        <v>27</v>
      </c>
      <c r="G41">
        <f t="shared" ref="G41" si="307">G40</f>
        <v>42</v>
      </c>
      <c r="H41" t="str">
        <f t="shared" ref="H41" si="308">H40</f>
        <v>5/25/22 15:40</v>
      </c>
      <c r="I41" t="str">
        <f t="shared" ref="I41" si="309">I40</f>
        <v>Taco</v>
      </c>
      <c r="J41" t="str">
        <f t="shared" ref="J41" si="310">J40</f>
        <v>Taco</v>
      </c>
      <c r="K41" t="str">
        <f t="shared" ref="K41" si="311">K40</f>
        <v>S</v>
      </c>
      <c r="L41" t="str">
        <f t="shared" ref="L41" si="312">L40</f>
        <v>S</v>
      </c>
      <c r="M41" t="str">
        <f t="shared" ref="M41" si="313">M40</f>
        <v>PSO</v>
      </c>
      <c r="N41" t="str">
        <f t="shared" ref="N41" si="314">N40</f>
        <v>PSO</v>
      </c>
      <c r="O41" t="s">
        <v>154</v>
      </c>
      <c r="P41" t="str">
        <f t="shared" ref="P41" si="315">P40</f>
        <v>MVI_0418.AVI</v>
      </c>
      <c r="Q41">
        <f t="shared" ref="Q41:Y41" si="316">Q39</f>
        <v>0.56756759999999995</v>
      </c>
      <c r="R41">
        <f t="shared" si="316"/>
        <v>86.353129999999993</v>
      </c>
      <c r="S41">
        <f t="shared" si="316"/>
        <v>79.25367</v>
      </c>
      <c r="T41">
        <f t="shared" si="316"/>
        <v>67.609099999999998</v>
      </c>
      <c r="U41">
        <f t="shared" si="316"/>
        <v>0.85307217000000002</v>
      </c>
      <c r="V41">
        <f t="shared" si="316"/>
        <v>0.91778576000000001</v>
      </c>
      <c r="W41">
        <f t="shared" si="316"/>
        <v>1805.9666999999999</v>
      </c>
      <c r="X41">
        <f t="shared" si="316"/>
        <v>17.120740000000001</v>
      </c>
      <c r="Y41">
        <f t="shared" si="316"/>
        <v>74</v>
      </c>
      <c r="Z41">
        <f t="shared" si="2"/>
        <v>42</v>
      </c>
      <c r="AA41" t="str">
        <f t="shared" ref="AA41" si="317">AA40</f>
        <v>MVI_0422.AVI</v>
      </c>
      <c r="AB41">
        <v>0.376</v>
      </c>
      <c r="AC41">
        <v>103.57895000000001</v>
      </c>
      <c r="AD41">
        <v>98.992419999999996</v>
      </c>
      <c r="AE41">
        <v>93.493774000000002</v>
      </c>
      <c r="AF41">
        <v>0.94445389999999996</v>
      </c>
      <c r="AG41">
        <v>0.95571950000000006</v>
      </c>
      <c r="AH41">
        <v>2367.5327000000002</v>
      </c>
      <c r="AI41">
        <v>11.946286000000001</v>
      </c>
      <c r="AJ41">
        <v>125</v>
      </c>
      <c r="AK41">
        <f t="shared" si="3"/>
        <v>47</v>
      </c>
      <c r="AM41">
        <f t="shared" si="4"/>
        <v>0.66247615262041037</v>
      </c>
      <c r="AN41">
        <f t="shared" si="5"/>
        <v>1.1994811305623783</v>
      </c>
      <c r="AO41">
        <f t="shared" si="6"/>
        <v>1.2490578669732266</v>
      </c>
      <c r="AP41">
        <f t="shared" si="7"/>
        <v>1.3828578401428211</v>
      </c>
      <c r="AQ41">
        <f t="shared" si="8"/>
        <v>1.1071207492327406</v>
      </c>
      <c r="AR41">
        <f t="shared" si="9"/>
        <v>1.0413318027510037</v>
      </c>
      <c r="AS41">
        <f t="shared" si="10"/>
        <v>1.3109503624845353</v>
      </c>
      <c r="AT41">
        <f t="shared" si="11"/>
        <v>0.69776691895326948</v>
      </c>
    </row>
    <row r="42" spans="1:46" x14ac:dyDescent="0.2">
      <c r="A42" t="s">
        <v>42</v>
      </c>
      <c r="B42" t="str">
        <f t="shared" si="12"/>
        <v>BONM6</v>
      </c>
      <c r="C42" t="str">
        <f t="shared" si="13"/>
        <v>BONF6</v>
      </c>
      <c r="D42" t="str">
        <f t="shared" si="14"/>
        <v>6</v>
      </c>
      <c r="E42">
        <v>3</v>
      </c>
      <c r="F42">
        <v>42</v>
      </c>
      <c r="G42">
        <v>34</v>
      </c>
      <c r="H42" t="s">
        <v>74</v>
      </c>
      <c r="I42" t="s">
        <v>62</v>
      </c>
      <c r="J42" t="s">
        <v>62</v>
      </c>
      <c r="K42" t="s">
        <v>142</v>
      </c>
      <c r="L42" t="s">
        <v>142</v>
      </c>
      <c r="M42" t="str">
        <f>LEFT(B42,3)</f>
        <v>BON</v>
      </c>
      <c r="N42" t="str">
        <f>LEFT(C42,3)</f>
        <v>BON</v>
      </c>
      <c r="O42" t="s">
        <v>143</v>
      </c>
      <c r="P42" s="1" t="s">
        <v>131</v>
      </c>
      <c r="Q42">
        <v>0.02</v>
      </c>
      <c r="R42">
        <v>108.62757999999999</v>
      </c>
      <c r="S42">
        <v>85.762694999999994</v>
      </c>
      <c r="T42">
        <v>78.648470000000003</v>
      </c>
      <c r="U42">
        <v>0.91704750000000002</v>
      </c>
      <c r="V42">
        <v>0.78951130000000003</v>
      </c>
      <c r="W42">
        <v>1926.6361999999999</v>
      </c>
      <c r="X42">
        <v>35.789473999999998</v>
      </c>
      <c r="Y42">
        <v>50</v>
      </c>
      <c r="Z42">
        <f t="shared" si="2"/>
        <v>1</v>
      </c>
      <c r="AA42" s="1" t="s">
        <v>101</v>
      </c>
      <c r="AB42">
        <v>0.18518518</v>
      </c>
      <c r="AC42">
        <v>115.50632</v>
      </c>
      <c r="AD42">
        <v>113.71405</v>
      </c>
      <c r="AE42">
        <v>108.9439</v>
      </c>
      <c r="AF42">
        <v>0.9580514</v>
      </c>
      <c r="AG42">
        <v>0.98448340000000001</v>
      </c>
      <c r="AH42">
        <v>4726.7759999999998</v>
      </c>
      <c r="AI42">
        <v>8.9583329999999997</v>
      </c>
      <c r="AJ42">
        <v>27</v>
      </c>
      <c r="AK42">
        <f t="shared" si="3"/>
        <v>5</v>
      </c>
      <c r="AM42">
        <f t="shared" si="4"/>
        <v>9.2592590000000001</v>
      </c>
      <c r="AN42">
        <f t="shared" si="5"/>
        <v>1.0633240655826082</v>
      </c>
      <c r="AO42">
        <f t="shared" si="6"/>
        <v>1.3259150729813238</v>
      </c>
      <c r="AP42">
        <f t="shared" si="7"/>
        <v>1.3852005004038856</v>
      </c>
      <c r="AQ42">
        <f t="shared" si="8"/>
        <v>1.0447129510739628</v>
      </c>
      <c r="AR42">
        <f t="shared" si="9"/>
        <v>1.2469528935178003</v>
      </c>
      <c r="AS42">
        <f t="shared" si="10"/>
        <v>2.4533827403429873</v>
      </c>
      <c r="AT42">
        <f t="shared" si="11"/>
        <v>0.25030636102670856</v>
      </c>
    </row>
    <row r="43" spans="1:46" x14ac:dyDescent="0.2">
      <c r="A43" t="str">
        <f>A42</f>
        <v>BONM6-BONF6</v>
      </c>
      <c r="B43" t="str">
        <f t="shared" ref="B43" si="318">B42</f>
        <v>BONM6</v>
      </c>
      <c r="C43" t="str">
        <f t="shared" ref="C43" si="319">C42</f>
        <v>BONF6</v>
      </c>
      <c r="D43" t="str">
        <f t="shared" ref="D43" si="320">D42</f>
        <v>6</v>
      </c>
      <c r="E43">
        <f t="shared" ref="E43" si="321">E42</f>
        <v>3</v>
      </c>
      <c r="F43">
        <f t="shared" ref="F43" si="322">F42</f>
        <v>42</v>
      </c>
      <c r="G43">
        <f t="shared" ref="G43" si="323">G42</f>
        <v>34</v>
      </c>
      <c r="H43" t="str">
        <f t="shared" ref="H43" si="324">H42</f>
        <v>5/25/22 17:17</v>
      </c>
      <c r="I43" t="str">
        <f t="shared" ref="I43" si="325">I42</f>
        <v>Taco</v>
      </c>
      <c r="J43" t="str">
        <f t="shared" ref="J43" si="326">J42</f>
        <v>Taco</v>
      </c>
      <c r="K43" t="str">
        <f t="shared" ref="K43" si="327">K42</f>
        <v>NS</v>
      </c>
      <c r="L43" t="str">
        <f t="shared" ref="L43" si="328">L42</f>
        <v>NS</v>
      </c>
      <c r="M43" t="str">
        <f t="shared" ref="M43" si="329">M42</f>
        <v>BON</v>
      </c>
      <c r="N43" t="str">
        <f t="shared" ref="N43" si="330">N42</f>
        <v>BON</v>
      </c>
      <c r="O43" t="s">
        <v>154</v>
      </c>
      <c r="P43" t="str">
        <f t="shared" ref="P43" si="331">P42</f>
        <v>MVI_0423.AVI</v>
      </c>
      <c r="Q43">
        <v>0</v>
      </c>
      <c r="R43" t="s">
        <v>155</v>
      </c>
      <c r="S43" t="s">
        <v>155</v>
      </c>
      <c r="T43" t="s">
        <v>155</v>
      </c>
      <c r="U43" t="s">
        <v>155</v>
      </c>
      <c r="V43" t="s">
        <v>155</v>
      </c>
      <c r="W43" t="s">
        <v>155</v>
      </c>
      <c r="X43" t="s">
        <v>155</v>
      </c>
      <c r="Y43">
        <v>47</v>
      </c>
      <c r="Z43">
        <f t="shared" si="2"/>
        <v>0</v>
      </c>
      <c r="AA43" t="str">
        <f t="shared" ref="AA43" si="332">AA42</f>
        <v>MVI_0428.AVI</v>
      </c>
      <c r="AB43">
        <v>0.32</v>
      </c>
      <c r="AC43">
        <v>124.65262</v>
      </c>
      <c r="AD43">
        <v>118.86862000000001</v>
      </c>
      <c r="AE43">
        <v>114.1844</v>
      </c>
      <c r="AF43">
        <v>0.96059329999999998</v>
      </c>
      <c r="AG43">
        <v>0.95359903999999995</v>
      </c>
      <c r="AH43">
        <v>3367.1685000000002</v>
      </c>
      <c r="AI43">
        <v>9.4826149999999991</v>
      </c>
      <c r="AJ43">
        <v>25</v>
      </c>
      <c r="AK43">
        <f t="shared" si="3"/>
        <v>8</v>
      </c>
      <c r="AM43" t="s">
        <v>155</v>
      </c>
      <c r="AN43" t="s">
        <v>155</v>
      </c>
      <c r="AO43" t="s">
        <v>155</v>
      </c>
      <c r="AP43" t="s">
        <v>155</v>
      </c>
      <c r="AQ43" t="s">
        <v>155</v>
      </c>
      <c r="AR43" t="s">
        <v>155</v>
      </c>
      <c r="AS43" t="s">
        <v>155</v>
      </c>
      <c r="AT43" t="s">
        <v>155</v>
      </c>
    </row>
    <row r="44" spans="1:46" x14ac:dyDescent="0.2">
      <c r="A44" t="s">
        <v>43</v>
      </c>
      <c r="B44" t="str">
        <f t="shared" si="12"/>
        <v>BONM6</v>
      </c>
      <c r="C44" t="str">
        <f t="shared" si="13"/>
        <v>PSOF6</v>
      </c>
      <c r="D44" t="str">
        <f t="shared" si="14"/>
        <v>6</v>
      </c>
      <c r="E44">
        <v>2</v>
      </c>
      <c r="F44">
        <v>42</v>
      </c>
      <c r="G44">
        <v>48</v>
      </c>
      <c r="H44" t="s">
        <v>74</v>
      </c>
      <c r="I44" t="s">
        <v>62</v>
      </c>
      <c r="J44" t="s">
        <v>62</v>
      </c>
      <c r="K44" t="s">
        <v>142</v>
      </c>
      <c r="L44" t="s">
        <v>141</v>
      </c>
      <c r="M44" t="str">
        <f>LEFT(B44,3)</f>
        <v>BON</v>
      </c>
      <c r="N44" t="str">
        <f>LEFT(C44,3)</f>
        <v>PSO</v>
      </c>
      <c r="O44" t="s">
        <v>143</v>
      </c>
      <c r="P44" s="1" t="s">
        <v>131</v>
      </c>
      <c r="Q44">
        <f t="shared" ref="Q44:Y44" si="333">Q42</f>
        <v>0.02</v>
      </c>
      <c r="R44">
        <f t="shared" si="333"/>
        <v>108.62757999999999</v>
      </c>
      <c r="S44">
        <f t="shared" si="333"/>
        <v>85.762694999999994</v>
      </c>
      <c r="T44">
        <f t="shared" si="333"/>
        <v>78.648470000000003</v>
      </c>
      <c r="U44">
        <f t="shared" si="333"/>
        <v>0.91704750000000002</v>
      </c>
      <c r="V44">
        <f t="shared" si="333"/>
        <v>0.78951130000000003</v>
      </c>
      <c r="W44">
        <f t="shared" si="333"/>
        <v>1926.6361999999999</v>
      </c>
      <c r="X44">
        <f t="shared" si="333"/>
        <v>35.789473999999998</v>
      </c>
      <c r="Y44">
        <f t="shared" si="333"/>
        <v>50</v>
      </c>
      <c r="Z44">
        <f t="shared" si="2"/>
        <v>1</v>
      </c>
      <c r="AA44" s="1" t="s">
        <v>102</v>
      </c>
      <c r="AB44">
        <v>0.11627907</v>
      </c>
      <c r="AC44">
        <v>108.157326</v>
      </c>
      <c r="AD44">
        <v>104.06935</v>
      </c>
      <c r="AE44">
        <v>97.460750000000004</v>
      </c>
      <c r="AF44">
        <v>0.9364981</v>
      </c>
      <c r="AG44">
        <v>0.96220344000000002</v>
      </c>
      <c r="AH44">
        <v>3538.3780000000002</v>
      </c>
      <c r="AI44">
        <v>14.926829</v>
      </c>
      <c r="AJ44">
        <v>43</v>
      </c>
      <c r="AK44">
        <f t="shared" si="3"/>
        <v>5</v>
      </c>
      <c r="AM44">
        <f t="shared" si="4"/>
        <v>5.8139535000000002</v>
      </c>
      <c r="AN44">
        <f t="shared" si="5"/>
        <v>0.99567095207312917</v>
      </c>
      <c r="AO44">
        <f t="shared" si="6"/>
        <v>1.2134570864406722</v>
      </c>
      <c r="AP44">
        <f t="shared" si="7"/>
        <v>1.2391944814692517</v>
      </c>
      <c r="AQ44">
        <f t="shared" si="8"/>
        <v>1.0212100245625226</v>
      </c>
      <c r="AR44">
        <f t="shared" si="9"/>
        <v>1.2187329554371167</v>
      </c>
      <c r="AS44">
        <f t="shared" si="10"/>
        <v>1.8365574154580924</v>
      </c>
      <c r="AT44">
        <f t="shared" si="11"/>
        <v>0.41707315955523683</v>
      </c>
    </row>
    <row r="45" spans="1:46" x14ac:dyDescent="0.2">
      <c r="A45" t="str">
        <f>A44</f>
        <v>BONM6-PSOF6</v>
      </c>
      <c r="B45" t="str">
        <f t="shared" ref="B45" si="334">B44</f>
        <v>BONM6</v>
      </c>
      <c r="C45" t="str">
        <f t="shared" ref="C45" si="335">C44</f>
        <v>PSOF6</v>
      </c>
      <c r="D45" t="str">
        <f t="shared" ref="D45" si="336">D44</f>
        <v>6</v>
      </c>
      <c r="E45">
        <f t="shared" ref="E45" si="337">E44</f>
        <v>2</v>
      </c>
      <c r="F45">
        <f t="shared" ref="F45" si="338">F44</f>
        <v>42</v>
      </c>
      <c r="G45">
        <f t="shared" ref="G45" si="339">G44</f>
        <v>48</v>
      </c>
      <c r="H45" t="str">
        <f t="shared" ref="H45" si="340">H44</f>
        <v>5/25/22 17:17</v>
      </c>
      <c r="I45" t="str">
        <f t="shared" ref="I45" si="341">I44</f>
        <v>Taco</v>
      </c>
      <c r="J45" t="str">
        <f t="shared" ref="J45" si="342">J44</f>
        <v>Taco</v>
      </c>
      <c r="K45" t="str">
        <f t="shared" ref="K45" si="343">K44</f>
        <v>NS</v>
      </c>
      <c r="L45" t="str">
        <f t="shared" ref="L45" si="344">L44</f>
        <v>S</v>
      </c>
      <c r="M45" t="str">
        <f t="shared" ref="M45" si="345">M44</f>
        <v>BON</v>
      </c>
      <c r="N45" t="str">
        <f t="shared" ref="N45" si="346">N44</f>
        <v>PSO</v>
      </c>
      <c r="O45" t="s">
        <v>154</v>
      </c>
      <c r="P45" t="str">
        <f t="shared" ref="P45" si="347">P44</f>
        <v>MVI_0423.AVI</v>
      </c>
      <c r="Q45">
        <f t="shared" ref="Q45:Y45" si="348">Q43</f>
        <v>0</v>
      </c>
      <c r="R45" t="str">
        <f t="shared" si="348"/>
        <v>NaN</v>
      </c>
      <c r="S45" t="str">
        <f t="shared" si="348"/>
        <v>NaN</v>
      </c>
      <c r="T45" t="str">
        <f t="shared" si="348"/>
        <v>NaN</v>
      </c>
      <c r="U45" t="str">
        <f t="shared" si="348"/>
        <v>NaN</v>
      </c>
      <c r="V45" t="str">
        <f t="shared" si="348"/>
        <v>NaN</v>
      </c>
      <c r="W45" t="str">
        <f t="shared" si="348"/>
        <v>NaN</v>
      </c>
      <c r="X45" t="str">
        <f t="shared" si="348"/>
        <v>NaN</v>
      </c>
      <c r="Y45">
        <f t="shared" si="348"/>
        <v>47</v>
      </c>
      <c r="Z45">
        <f t="shared" si="2"/>
        <v>0</v>
      </c>
      <c r="AA45" t="str">
        <f t="shared" ref="AA45" si="349">AA44</f>
        <v>MVI_0427.AVI</v>
      </c>
      <c r="AB45">
        <v>0.13043478</v>
      </c>
      <c r="AC45">
        <v>98.261696000000001</v>
      </c>
      <c r="AD45">
        <v>94.353930000000005</v>
      </c>
      <c r="AE45">
        <v>88.115449999999996</v>
      </c>
      <c r="AF45">
        <v>0.93388210000000005</v>
      </c>
      <c r="AG45">
        <v>0.96023106999999996</v>
      </c>
      <c r="AH45">
        <v>2073.2330000000002</v>
      </c>
      <c r="AI45">
        <v>15.595382000000001</v>
      </c>
      <c r="AJ45">
        <v>46</v>
      </c>
      <c r="AK45">
        <f t="shared" si="3"/>
        <v>6</v>
      </c>
      <c r="AM45" t="s">
        <v>155</v>
      </c>
      <c r="AN45" t="s">
        <v>155</v>
      </c>
      <c r="AO45" t="s">
        <v>155</v>
      </c>
      <c r="AP45" t="s">
        <v>155</v>
      </c>
      <c r="AQ45" t="s">
        <v>155</v>
      </c>
      <c r="AR45" t="s">
        <v>155</v>
      </c>
      <c r="AS45" t="s">
        <v>155</v>
      </c>
      <c r="AT45" t="s">
        <v>155</v>
      </c>
    </row>
    <row r="46" spans="1:46" x14ac:dyDescent="0.2">
      <c r="A46" t="s">
        <v>44</v>
      </c>
      <c r="B46" t="str">
        <f t="shared" si="12"/>
        <v>PSOM6</v>
      </c>
      <c r="C46" t="str">
        <f t="shared" si="13"/>
        <v>BONF6</v>
      </c>
      <c r="D46" t="str">
        <f t="shared" si="14"/>
        <v>6</v>
      </c>
      <c r="E46">
        <v>1</v>
      </c>
      <c r="F46">
        <v>26</v>
      </c>
      <c r="G46">
        <v>34</v>
      </c>
      <c r="H46" t="s">
        <v>74</v>
      </c>
      <c r="I46" t="s">
        <v>62</v>
      </c>
      <c r="J46" t="s">
        <v>62</v>
      </c>
      <c r="K46" t="s">
        <v>141</v>
      </c>
      <c r="L46" t="s">
        <v>142</v>
      </c>
      <c r="M46" t="str">
        <f>LEFT(B46,3)</f>
        <v>PSO</v>
      </c>
      <c r="N46" t="str">
        <f>LEFT(C46,3)</f>
        <v>BON</v>
      </c>
      <c r="O46" t="s">
        <v>143</v>
      </c>
      <c r="P46" s="1" t="s">
        <v>132</v>
      </c>
      <c r="Q46">
        <v>0.40217389999999997</v>
      </c>
      <c r="R46">
        <v>61.810769999999998</v>
      </c>
      <c r="S46">
        <v>49.430059999999997</v>
      </c>
      <c r="T46">
        <v>45.936219999999999</v>
      </c>
      <c r="U46">
        <v>0.92931750000000002</v>
      </c>
      <c r="V46">
        <v>0.79969984000000005</v>
      </c>
      <c r="W46">
        <v>1416.9004</v>
      </c>
      <c r="X46">
        <v>27.198473</v>
      </c>
      <c r="Y46">
        <v>92</v>
      </c>
      <c r="Z46">
        <f t="shared" si="2"/>
        <v>37</v>
      </c>
      <c r="AA46" s="1" t="s">
        <v>103</v>
      </c>
      <c r="AB46">
        <v>0.27777780000000002</v>
      </c>
      <c r="AC46">
        <v>87.073869999999999</v>
      </c>
      <c r="AD46">
        <v>82.217129999999997</v>
      </c>
      <c r="AE46">
        <v>80.499449999999996</v>
      </c>
      <c r="AF46">
        <v>0.97910799999999998</v>
      </c>
      <c r="AG46">
        <v>0.94422280000000003</v>
      </c>
      <c r="AH46">
        <v>3091.8751999999999</v>
      </c>
      <c r="AI46">
        <v>15.069767000000001</v>
      </c>
      <c r="AJ46">
        <v>18</v>
      </c>
      <c r="AK46">
        <f t="shared" si="3"/>
        <v>5</v>
      </c>
      <c r="AM46">
        <f t="shared" si="4"/>
        <v>0.69069076834672771</v>
      </c>
      <c r="AN46">
        <f t="shared" si="5"/>
        <v>1.4087167980596262</v>
      </c>
      <c r="AO46">
        <f t="shared" si="6"/>
        <v>1.6633022496836944</v>
      </c>
      <c r="AP46">
        <f t="shared" si="7"/>
        <v>1.7524178088662932</v>
      </c>
      <c r="AQ46">
        <f t="shared" si="8"/>
        <v>1.0535774910081861</v>
      </c>
      <c r="AR46">
        <f t="shared" si="9"/>
        <v>1.1807215067093173</v>
      </c>
      <c r="AS46">
        <f t="shared" si="10"/>
        <v>2.1821401137299419</v>
      </c>
      <c r="AT46">
        <f t="shared" si="11"/>
        <v>0.55406665660972954</v>
      </c>
    </row>
    <row r="47" spans="1:46" x14ac:dyDescent="0.2">
      <c r="A47" t="str">
        <f>A46</f>
        <v>PSOM6-BONF6</v>
      </c>
      <c r="B47" t="str">
        <f t="shared" ref="B47" si="350">B46</f>
        <v>PSOM6</v>
      </c>
      <c r="C47" t="str">
        <f t="shared" ref="C47" si="351">C46</f>
        <v>BONF6</v>
      </c>
      <c r="D47" t="str">
        <f t="shared" ref="D47" si="352">D46</f>
        <v>6</v>
      </c>
      <c r="E47">
        <f t="shared" ref="E47" si="353">E46</f>
        <v>1</v>
      </c>
      <c r="F47">
        <f t="shared" ref="F47" si="354">F46</f>
        <v>26</v>
      </c>
      <c r="G47">
        <f t="shared" ref="G47" si="355">G46</f>
        <v>34</v>
      </c>
      <c r="H47" t="str">
        <f t="shared" ref="H47" si="356">H46</f>
        <v>5/25/22 17:17</v>
      </c>
      <c r="I47" t="str">
        <f t="shared" ref="I47" si="357">I46</f>
        <v>Taco</v>
      </c>
      <c r="J47" t="str">
        <f t="shared" ref="J47" si="358">J46</f>
        <v>Taco</v>
      </c>
      <c r="K47" t="str">
        <f t="shared" ref="K47" si="359">K46</f>
        <v>S</v>
      </c>
      <c r="L47" t="str">
        <f t="shared" ref="L47" si="360">L46</f>
        <v>NS</v>
      </c>
      <c r="M47" t="str">
        <f t="shared" ref="M47" si="361">M46</f>
        <v>PSO</v>
      </c>
      <c r="N47" t="str">
        <f t="shared" ref="N47" si="362">N46</f>
        <v>BON</v>
      </c>
      <c r="O47" t="s">
        <v>154</v>
      </c>
      <c r="P47" t="str">
        <f t="shared" ref="P47" si="363">P46</f>
        <v>MVI_0424.AVI</v>
      </c>
      <c r="Q47">
        <v>0.21782177999999999</v>
      </c>
      <c r="R47">
        <v>62.698273</v>
      </c>
      <c r="S47">
        <v>39.005882</v>
      </c>
      <c r="T47">
        <v>35.947659999999999</v>
      </c>
      <c r="U47">
        <v>0.92159590000000002</v>
      </c>
      <c r="V47">
        <v>0.62212049999999997</v>
      </c>
      <c r="W47">
        <v>986.81273999999996</v>
      </c>
      <c r="X47">
        <v>33.903427000000001</v>
      </c>
      <c r="Y47">
        <v>101</v>
      </c>
      <c r="Z47">
        <f t="shared" si="2"/>
        <v>22</v>
      </c>
      <c r="AA47" t="str">
        <f t="shared" ref="AA47" si="364">AA46</f>
        <v>MVI_0425.AVI</v>
      </c>
      <c r="AB47">
        <v>0.21428572000000001</v>
      </c>
      <c r="AC47">
        <v>82.974260000000001</v>
      </c>
      <c r="AD47">
        <v>80.365036000000003</v>
      </c>
      <c r="AE47">
        <v>77.256180000000001</v>
      </c>
      <c r="AF47">
        <v>0.96131580000000005</v>
      </c>
      <c r="AG47">
        <v>0.96855384</v>
      </c>
      <c r="AH47">
        <v>2928.9367999999999</v>
      </c>
      <c r="AI47">
        <v>17.60528</v>
      </c>
      <c r="AJ47">
        <v>14</v>
      </c>
      <c r="AK47">
        <f t="shared" si="3"/>
        <v>3</v>
      </c>
      <c r="AM47">
        <f t="shared" si="4"/>
        <v>0.9837662698376628</v>
      </c>
      <c r="AN47">
        <f t="shared" si="5"/>
        <v>1.323389880292237</v>
      </c>
      <c r="AO47">
        <f t="shared" si="6"/>
        <v>2.0603312085085013</v>
      </c>
      <c r="AP47">
        <f t="shared" si="7"/>
        <v>2.149129595639883</v>
      </c>
      <c r="AQ47">
        <f t="shared" si="8"/>
        <v>1.0430990415647465</v>
      </c>
      <c r="AR47">
        <f t="shared" si="9"/>
        <v>1.5568589043440941</v>
      </c>
      <c r="AS47">
        <f t="shared" si="10"/>
        <v>2.9680776111585265</v>
      </c>
      <c r="AT47">
        <f t="shared" si="11"/>
        <v>0.51927729901758901</v>
      </c>
    </row>
    <row r="48" spans="1:46" x14ac:dyDescent="0.2">
      <c r="A48" t="s">
        <v>45</v>
      </c>
      <c r="B48" t="str">
        <f t="shared" si="12"/>
        <v>PSOM6</v>
      </c>
      <c r="C48" t="str">
        <f t="shared" si="13"/>
        <v>PSOF6</v>
      </c>
      <c r="D48" t="str">
        <f t="shared" si="14"/>
        <v>6</v>
      </c>
      <c r="E48">
        <v>4</v>
      </c>
      <c r="F48">
        <v>26</v>
      </c>
      <c r="G48">
        <v>48</v>
      </c>
      <c r="H48" t="s">
        <v>74</v>
      </c>
      <c r="I48" t="s">
        <v>62</v>
      </c>
      <c r="J48" t="s">
        <v>62</v>
      </c>
      <c r="K48" t="s">
        <v>141</v>
      </c>
      <c r="L48" t="s">
        <v>141</v>
      </c>
      <c r="M48" t="str">
        <f>LEFT(B48,3)</f>
        <v>PSO</v>
      </c>
      <c r="N48" t="str">
        <f>LEFT(C48,3)</f>
        <v>PSO</v>
      </c>
      <c r="O48" t="s">
        <v>143</v>
      </c>
      <c r="P48" s="1" t="s">
        <v>132</v>
      </c>
      <c r="Q48">
        <f t="shared" ref="Q48:Y48" si="365">Q46</f>
        <v>0.40217389999999997</v>
      </c>
      <c r="R48">
        <f t="shared" si="365"/>
        <v>61.810769999999998</v>
      </c>
      <c r="S48">
        <f t="shared" si="365"/>
        <v>49.430059999999997</v>
      </c>
      <c r="T48">
        <f t="shared" si="365"/>
        <v>45.936219999999999</v>
      </c>
      <c r="U48">
        <f t="shared" si="365"/>
        <v>0.92931750000000002</v>
      </c>
      <c r="V48">
        <f t="shared" si="365"/>
        <v>0.79969984000000005</v>
      </c>
      <c r="W48">
        <f t="shared" si="365"/>
        <v>1416.9004</v>
      </c>
      <c r="X48">
        <f t="shared" si="365"/>
        <v>27.198473</v>
      </c>
      <c r="Y48">
        <f t="shared" si="365"/>
        <v>92</v>
      </c>
      <c r="Z48">
        <f t="shared" si="2"/>
        <v>37</v>
      </c>
      <c r="AA48" s="1" t="s">
        <v>104</v>
      </c>
      <c r="AB48">
        <v>3.9370080000000002E-2</v>
      </c>
      <c r="AC48">
        <v>87.791269999999997</v>
      </c>
      <c r="AD48">
        <v>82.19453</v>
      </c>
      <c r="AE48">
        <v>80.311670000000007</v>
      </c>
      <c r="AF48">
        <v>0.97709274000000002</v>
      </c>
      <c r="AG48">
        <v>0.93624943000000005</v>
      </c>
      <c r="AH48">
        <v>2910.8371999999999</v>
      </c>
      <c r="AI48">
        <v>15.350802</v>
      </c>
      <c r="AJ48">
        <v>127</v>
      </c>
      <c r="AK48">
        <f t="shared" si="3"/>
        <v>5</v>
      </c>
      <c r="AM48">
        <f t="shared" si="4"/>
        <v>9.7893175066805685E-2</v>
      </c>
      <c r="AN48">
        <f t="shared" si="5"/>
        <v>1.4203231896318393</v>
      </c>
      <c r="AO48">
        <f t="shared" si="6"/>
        <v>1.6628450380193753</v>
      </c>
      <c r="AP48">
        <f t="shared" si="7"/>
        <v>1.7483299670717358</v>
      </c>
      <c r="AQ48">
        <f t="shared" si="8"/>
        <v>1.0514089533447935</v>
      </c>
      <c r="AR48">
        <f t="shared" si="9"/>
        <v>1.1707510532951964</v>
      </c>
      <c r="AS48">
        <f t="shared" si="10"/>
        <v>2.0543696649390459</v>
      </c>
      <c r="AT48">
        <f t="shared" si="11"/>
        <v>0.56439940580487735</v>
      </c>
    </row>
    <row r="49" spans="1:46" x14ac:dyDescent="0.2">
      <c r="A49" t="str">
        <f>A48</f>
        <v>PSOM6-PSOF6</v>
      </c>
      <c r="B49" t="str">
        <f t="shared" ref="B49" si="366">B48</f>
        <v>PSOM6</v>
      </c>
      <c r="C49" t="str">
        <f t="shared" ref="C49" si="367">C48</f>
        <v>PSOF6</v>
      </c>
      <c r="D49" t="str">
        <f t="shared" ref="D49" si="368">D48</f>
        <v>6</v>
      </c>
      <c r="E49">
        <f t="shared" ref="E49" si="369">E48</f>
        <v>4</v>
      </c>
      <c r="F49">
        <f t="shared" ref="F49" si="370">F48</f>
        <v>26</v>
      </c>
      <c r="G49">
        <f t="shared" ref="G49" si="371">G48</f>
        <v>48</v>
      </c>
      <c r="H49" t="str">
        <f t="shared" ref="H49" si="372">H48</f>
        <v>5/25/22 17:17</v>
      </c>
      <c r="I49" t="str">
        <f t="shared" ref="I49" si="373">I48</f>
        <v>Taco</v>
      </c>
      <c r="J49" t="str">
        <f t="shared" ref="J49" si="374">J48</f>
        <v>Taco</v>
      </c>
      <c r="K49" t="str">
        <f t="shared" ref="K49" si="375">K48</f>
        <v>S</v>
      </c>
      <c r="L49" t="str">
        <f t="shared" ref="L49" si="376">L48</f>
        <v>S</v>
      </c>
      <c r="M49" t="str">
        <f t="shared" ref="M49" si="377">M48</f>
        <v>PSO</v>
      </c>
      <c r="N49" t="str">
        <f t="shared" ref="N49" si="378">N48</f>
        <v>PSO</v>
      </c>
      <c r="O49" t="s">
        <v>154</v>
      </c>
      <c r="P49" t="str">
        <f t="shared" ref="P49" si="379">P48</f>
        <v>MVI_0424.AVI</v>
      </c>
      <c r="Q49">
        <f t="shared" ref="Q49:Y49" si="380">Q47</f>
        <v>0.21782177999999999</v>
      </c>
      <c r="R49">
        <f t="shared" si="380"/>
        <v>62.698273</v>
      </c>
      <c r="S49">
        <f t="shared" si="380"/>
        <v>39.005882</v>
      </c>
      <c r="T49">
        <f t="shared" si="380"/>
        <v>35.947659999999999</v>
      </c>
      <c r="U49">
        <f t="shared" si="380"/>
        <v>0.92159590000000002</v>
      </c>
      <c r="V49">
        <f t="shared" si="380"/>
        <v>0.62212049999999997</v>
      </c>
      <c r="W49">
        <f t="shared" si="380"/>
        <v>986.81273999999996</v>
      </c>
      <c r="X49">
        <f t="shared" si="380"/>
        <v>33.903427000000001</v>
      </c>
      <c r="Y49">
        <f t="shared" si="380"/>
        <v>101</v>
      </c>
      <c r="Z49">
        <f t="shared" si="2"/>
        <v>22</v>
      </c>
      <c r="AA49" t="str">
        <f t="shared" ref="AA49" si="381">AA48</f>
        <v>MVI_0429.AVI</v>
      </c>
      <c r="AB49">
        <v>6.1068702000000002E-2</v>
      </c>
      <c r="AC49">
        <v>66.780910000000006</v>
      </c>
      <c r="AD49">
        <v>52.663710000000002</v>
      </c>
      <c r="AE49">
        <v>49.423389999999998</v>
      </c>
      <c r="AF49">
        <v>0.93847144000000005</v>
      </c>
      <c r="AG49">
        <v>0.78860439999999998</v>
      </c>
      <c r="AH49">
        <v>1261.5979</v>
      </c>
      <c r="AI49">
        <v>20.853985000000002</v>
      </c>
      <c r="AJ49">
        <v>131</v>
      </c>
      <c r="AK49">
        <f t="shared" si="3"/>
        <v>8</v>
      </c>
      <c r="AM49">
        <f t="shared" si="4"/>
        <v>0.28036086198542681</v>
      </c>
      <c r="AN49">
        <f t="shared" si="5"/>
        <v>1.0651156212867299</v>
      </c>
      <c r="AO49">
        <f t="shared" si="6"/>
        <v>1.3501479084616008</v>
      </c>
      <c r="AP49">
        <f t="shared" si="7"/>
        <v>1.3748708539025907</v>
      </c>
      <c r="AQ49">
        <f t="shared" si="8"/>
        <v>1.0183112142751503</v>
      </c>
      <c r="AR49">
        <f t="shared" si="9"/>
        <v>1.2676071597061984</v>
      </c>
      <c r="AS49">
        <f t="shared" si="10"/>
        <v>1.2784572481299745</v>
      </c>
      <c r="AT49">
        <f t="shared" si="11"/>
        <v>0.61509961810055369</v>
      </c>
    </row>
    <row r="50" spans="1:46" x14ac:dyDescent="0.2">
      <c r="A50" t="s">
        <v>46</v>
      </c>
      <c r="B50" t="str">
        <f t="shared" si="12"/>
        <v>BONM7</v>
      </c>
      <c r="C50" t="str">
        <f t="shared" si="13"/>
        <v>BONF7</v>
      </c>
      <c r="D50" t="str">
        <f t="shared" si="14"/>
        <v>7</v>
      </c>
      <c r="E50">
        <v>2</v>
      </c>
      <c r="F50">
        <v>26</v>
      </c>
      <c r="G50">
        <v>44</v>
      </c>
      <c r="H50" t="s">
        <v>75</v>
      </c>
      <c r="I50" t="s">
        <v>62</v>
      </c>
      <c r="J50" t="s">
        <v>62</v>
      </c>
      <c r="K50" t="s">
        <v>142</v>
      </c>
      <c r="L50" t="s">
        <v>142</v>
      </c>
      <c r="M50" t="str">
        <f>LEFT(B50,3)</f>
        <v>BON</v>
      </c>
      <c r="N50" t="str">
        <f>LEFT(C50,3)</f>
        <v>BON</v>
      </c>
      <c r="O50" t="s">
        <v>143</v>
      </c>
      <c r="P50" s="1" t="s">
        <v>133</v>
      </c>
      <c r="Q50">
        <v>0.45049506</v>
      </c>
      <c r="R50">
        <v>99.733140000000006</v>
      </c>
      <c r="S50">
        <v>89.160640000000001</v>
      </c>
      <c r="T50">
        <v>84.086680000000001</v>
      </c>
      <c r="U50">
        <v>0.94309189999999998</v>
      </c>
      <c r="V50">
        <v>0.89399207000000003</v>
      </c>
      <c r="W50">
        <v>2438.3852999999999</v>
      </c>
      <c r="X50">
        <v>17.126593</v>
      </c>
      <c r="Y50">
        <v>202</v>
      </c>
      <c r="Z50">
        <f t="shared" si="2"/>
        <v>91</v>
      </c>
      <c r="AA50" s="1" t="s">
        <v>105</v>
      </c>
      <c r="AB50">
        <v>0.25</v>
      </c>
      <c r="AC50">
        <v>117.43657</v>
      </c>
      <c r="AD50">
        <v>94.82929</v>
      </c>
      <c r="AE50">
        <v>86.135925</v>
      </c>
      <c r="AF50">
        <v>0.90832615000000005</v>
      </c>
      <c r="AG50">
        <v>0.80749369999999998</v>
      </c>
      <c r="AH50">
        <v>2284.2730000000001</v>
      </c>
      <c r="AI50">
        <v>25.765001000000002</v>
      </c>
      <c r="AJ50">
        <v>100</v>
      </c>
      <c r="AK50">
        <f t="shared" si="3"/>
        <v>25</v>
      </c>
      <c r="AM50">
        <f t="shared" si="4"/>
        <v>0.55494504201666495</v>
      </c>
      <c r="AN50">
        <f t="shared" si="5"/>
        <v>1.1775079978430438</v>
      </c>
      <c r="AO50">
        <f t="shared" si="6"/>
        <v>1.0635779420156697</v>
      </c>
      <c r="AP50">
        <f t="shared" si="7"/>
        <v>1.0243706256448704</v>
      </c>
      <c r="AQ50">
        <f t="shared" si="8"/>
        <v>0.96313641332302835</v>
      </c>
      <c r="AR50">
        <f t="shared" si="9"/>
        <v>0.90324481289861991</v>
      </c>
      <c r="AS50">
        <f t="shared" si="10"/>
        <v>0.93679739621133717</v>
      </c>
      <c r="AT50">
        <f t="shared" si="11"/>
        <v>1.5043856650298166</v>
      </c>
    </row>
    <row r="51" spans="1:46" x14ac:dyDescent="0.2">
      <c r="A51" t="str">
        <f>A50</f>
        <v>BONM7-BONF7</v>
      </c>
      <c r="B51" t="str">
        <f t="shared" ref="B51" si="382">B50</f>
        <v>BONM7</v>
      </c>
      <c r="C51" t="str">
        <f t="shared" ref="C51" si="383">C50</f>
        <v>BONF7</v>
      </c>
      <c r="D51" t="str">
        <f t="shared" ref="D51" si="384">D50</f>
        <v>7</v>
      </c>
      <c r="E51">
        <f t="shared" ref="E51" si="385">E50</f>
        <v>2</v>
      </c>
      <c r="F51">
        <f t="shared" ref="F51" si="386">F50</f>
        <v>26</v>
      </c>
      <c r="G51">
        <f t="shared" ref="G51" si="387">G50</f>
        <v>44</v>
      </c>
      <c r="H51" t="str">
        <f t="shared" ref="H51" si="388">H50</f>
        <v>5/26/22 10:09</v>
      </c>
      <c r="I51" t="str">
        <f t="shared" ref="I51" si="389">I50</f>
        <v>Taco</v>
      </c>
      <c r="J51" t="str">
        <f t="shared" ref="J51" si="390">J50</f>
        <v>Taco</v>
      </c>
      <c r="K51" t="str">
        <f t="shared" ref="K51" si="391">K50</f>
        <v>NS</v>
      </c>
      <c r="L51" t="str">
        <f t="shared" ref="L51" si="392">L50</f>
        <v>NS</v>
      </c>
      <c r="M51" t="str">
        <f t="shared" ref="M51" si="393">M50</f>
        <v>BON</v>
      </c>
      <c r="N51" t="str">
        <f t="shared" ref="N51" si="394">N50</f>
        <v>BON</v>
      </c>
      <c r="O51" t="s">
        <v>154</v>
      </c>
      <c r="P51" t="str">
        <f t="shared" ref="P51" si="395">P50</f>
        <v>MVI_0431.AVI</v>
      </c>
      <c r="Q51">
        <v>0.3</v>
      </c>
      <c r="R51">
        <v>75.569984000000005</v>
      </c>
      <c r="S51">
        <v>62.645462000000002</v>
      </c>
      <c r="T51">
        <v>59.785324000000003</v>
      </c>
      <c r="U51">
        <v>0.95434403000000001</v>
      </c>
      <c r="V51">
        <v>0.82897279999999995</v>
      </c>
      <c r="W51">
        <v>1772.3960999999999</v>
      </c>
      <c r="X51">
        <v>26.128430000000002</v>
      </c>
      <c r="Y51">
        <v>180</v>
      </c>
      <c r="Z51">
        <f t="shared" si="2"/>
        <v>54</v>
      </c>
      <c r="AA51" t="str">
        <f t="shared" ref="AA51" si="396">AA50</f>
        <v>MVI_0434.AVI</v>
      </c>
      <c r="AB51">
        <v>0.22891565999999999</v>
      </c>
      <c r="AC51">
        <v>110.24742000000001</v>
      </c>
      <c r="AD51">
        <v>95.357605000000007</v>
      </c>
      <c r="AE51">
        <v>83.300219999999996</v>
      </c>
      <c r="AF51">
        <v>0.87355614000000004</v>
      </c>
      <c r="AG51">
        <v>0.86494183999999996</v>
      </c>
      <c r="AH51">
        <v>2710.5056</v>
      </c>
      <c r="AI51">
        <v>21.900044999999999</v>
      </c>
      <c r="AJ51">
        <v>83</v>
      </c>
      <c r="AK51">
        <f t="shared" si="3"/>
        <v>19</v>
      </c>
      <c r="AM51">
        <f t="shared" si="4"/>
        <v>0.76305219999999996</v>
      </c>
      <c r="AN51">
        <f t="shared" si="5"/>
        <v>1.4588784351204838</v>
      </c>
      <c r="AO51">
        <f t="shared" si="6"/>
        <v>1.5221789728360533</v>
      </c>
      <c r="AP51">
        <f t="shared" si="7"/>
        <v>1.3933222139935211</v>
      </c>
      <c r="AQ51">
        <f t="shared" si="8"/>
        <v>0.91534720450862994</v>
      </c>
      <c r="AR51">
        <f t="shared" si="9"/>
        <v>1.0433898916828153</v>
      </c>
      <c r="AS51">
        <f t="shared" si="10"/>
        <v>1.5292888536597435</v>
      </c>
      <c r="AT51">
        <f t="shared" si="11"/>
        <v>0.8381691896528034</v>
      </c>
    </row>
    <row r="52" spans="1:46" x14ac:dyDescent="0.2">
      <c r="A52" t="s">
        <v>47</v>
      </c>
      <c r="B52" t="str">
        <f t="shared" si="12"/>
        <v>BONM7</v>
      </c>
      <c r="C52" t="str">
        <f t="shared" si="13"/>
        <v>PSOF7</v>
      </c>
      <c r="D52" t="str">
        <f t="shared" si="14"/>
        <v>7</v>
      </c>
      <c r="E52">
        <v>3</v>
      </c>
      <c r="F52">
        <v>26</v>
      </c>
      <c r="G52">
        <v>33</v>
      </c>
      <c r="H52" t="s">
        <v>75</v>
      </c>
      <c r="I52" t="s">
        <v>62</v>
      </c>
      <c r="J52" t="s">
        <v>62</v>
      </c>
      <c r="K52" t="s">
        <v>142</v>
      </c>
      <c r="L52" t="s">
        <v>141</v>
      </c>
      <c r="M52" t="str">
        <f>LEFT(B52,3)</f>
        <v>BON</v>
      </c>
      <c r="N52" t="str">
        <f>LEFT(C52,3)</f>
        <v>PSO</v>
      </c>
      <c r="O52" t="s">
        <v>143</v>
      </c>
      <c r="P52" s="1" t="s">
        <v>133</v>
      </c>
      <c r="Q52">
        <f t="shared" ref="Q52:Y52" si="397">Q50</f>
        <v>0.45049506</v>
      </c>
      <c r="R52">
        <f t="shared" si="397"/>
        <v>99.733140000000006</v>
      </c>
      <c r="S52">
        <f t="shared" si="397"/>
        <v>89.160640000000001</v>
      </c>
      <c r="T52">
        <f t="shared" si="397"/>
        <v>84.086680000000001</v>
      </c>
      <c r="U52">
        <f t="shared" si="397"/>
        <v>0.94309189999999998</v>
      </c>
      <c r="V52">
        <f t="shared" si="397"/>
        <v>0.89399207000000003</v>
      </c>
      <c r="W52">
        <f t="shared" si="397"/>
        <v>2438.3852999999999</v>
      </c>
      <c r="X52">
        <f t="shared" si="397"/>
        <v>17.126593</v>
      </c>
      <c r="Y52">
        <f t="shared" si="397"/>
        <v>202</v>
      </c>
      <c r="Z52">
        <f t="shared" si="2"/>
        <v>91</v>
      </c>
      <c r="AA52" s="1" t="s">
        <v>106</v>
      </c>
      <c r="AB52">
        <v>0.17499999999999999</v>
      </c>
      <c r="AC52">
        <v>138.54381000000001</v>
      </c>
      <c r="AD52">
        <v>83.083243999999993</v>
      </c>
      <c r="AE52">
        <v>75.48554</v>
      </c>
      <c r="AF52">
        <v>0.9085531</v>
      </c>
      <c r="AG52">
        <v>0.59968935999999995</v>
      </c>
      <c r="AH52">
        <v>2007.2765999999999</v>
      </c>
      <c r="AI52">
        <v>39.572270000000003</v>
      </c>
      <c r="AJ52">
        <v>40</v>
      </c>
      <c r="AK52">
        <f t="shared" si="3"/>
        <v>7</v>
      </c>
      <c r="AM52">
        <f t="shared" si="4"/>
        <v>0.38846152941166545</v>
      </c>
      <c r="AN52">
        <f t="shared" si="5"/>
        <v>1.3891451728081559</v>
      </c>
      <c r="AO52">
        <f t="shared" si="6"/>
        <v>0.93183768084212937</v>
      </c>
      <c r="AP52">
        <f t="shared" si="7"/>
        <v>0.89771102866708496</v>
      </c>
      <c r="AQ52">
        <f t="shared" si="8"/>
        <v>0.96337705795161643</v>
      </c>
      <c r="AR52">
        <f t="shared" si="9"/>
        <v>0.67079941771743001</v>
      </c>
      <c r="AS52">
        <f t="shared" si="10"/>
        <v>0.82319910639225069</v>
      </c>
      <c r="AT52">
        <f t="shared" si="11"/>
        <v>2.3105745550209549</v>
      </c>
    </row>
    <row r="53" spans="1:46" x14ac:dyDescent="0.2">
      <c r="A53" t="str">
        <f>A52</f>
        <v>BONM7-PSOF7</v>
      </c>
      <c r="B53" t="str">
        <f t="shared" ref="B53" si="398">B52</f>
        <v>BONM7</v>
      </c>
      <c r="C53" t="str">
        <f t="shared" ref="C53" si="399">C52</f>
        <v>PSOF7</v>
      </c>
      <c r="D53" t="str">
        <f t="shared" ref="D53" si="400">D52</f>
        <v>7</v>
      </c>
      <c r="E53">
        <f t="shared" ref="E53" si="401">E52</f>
        <v>3</v>
      </c>
      <c r="F53">
        <f t="shared" ref="F53" si="402">F52</f>
        <v>26</v>
      </c>
      <c r="G53">
        <f t="shared" ref="G53" si="403">G52</f>
        <v>33</v>
      </c>
      <c r="H53" t="str">
        <f t="shared" ref="H53" si="404">H52</f>
        <v>5/26/22 10:09</v>
      </c>
      <c r="I53" t="str">
        <f t="shared" ref="I53" si="405">I52</f>
        <v>Taco</v>
      </c>
      <c r="J53" t="str">
        <f t="shared" ref="J53" si="406">J52</f>
        <v>Taco</v>
      </c>
      <c r="K53" t="str">
        <f t="shared" ref="K53" si="407">K52</f>
        <v>NS</v>
      </c>
      <c r="L53" t="str">
        <f t="shared" ref="L53" si="408">L52</f>
        <v>S</v>
      </c>
      <c r="M53" t="str">
        <f t="shared" ref="M53" si="409">M52</f>
        <v>BON</v>
      </c>
      <c r="N53" t="str">
        <f t="shared" ref="N53" si="410">N52</f>
        <v>PSO</v>
      </c>
      <c r="O53" t="s">
        <v>154</v>
      </c>
      <c r="P53" t="str">
        <f t="shared" ref="P53" si="411">P52</f>
        <v>MVI_0431.AVI</v>
      </c>
      <c r="Q53">
        <f t="shared" ref="Q53:Y53" si="412">Q51</f>
        <v>0.3</v>
      </c>
      <c r="R53">
        <f t="shared" si="412"/>
        <v>75.569984000000005</v>
      </c>
      <c r="S53">
        <f t="shared" si="412"/>
        <v>62.645462000000002</v>
      </c>
      <c r="T53">
        <f t="shared" si="412"/>
        <v>59.785324000000003</v>
      </c>
      <c r="U53">
        <f t="shared" si="412"/>
        <v>0.95434403000000001</v>
      </c>
      <c r="V53">
        <f t="shared" si="412"/>
        <v>0.82897279999999995</v>
      </c>
      <c r="W53">
        <f t="shared" si="412"/>
        <v>1772.3960999999999</v>
      </c>
      <c r="X53">
        <f t="shared" si="412"/>
        <v>26.128430000000002</v>
      </c>
      <c r="Y53">
        <f t="shared" si="412"/>
        <v>180</v>
      </c>
      <c r="Z53">
        <f t="shared" si="2"/>
        <v>54</v>
      </c>
      <c r="AA53" t="str">
        <f t="shared" ref="AA53" si="413">AA52</f>
        <v>MVI_0436.AVI</v>
      </c>
      <c r="AB53">
        <v>0.11111111</v>
      </c>
      <c r="AC53">
        <v>127.73748000000001</v>
      </c>
      <c r="AD53">
        <v>70.698480000000004</v>
      </c>
      <c r="AE53">
        <v>61.681873000000003</v>
      </c>
      <c r="AF53">
        <v>0.87246400000000002</v>
      </c>
      <c r="AG53">
        <v>0.55346700000000004</v>
      </c>
      <c r="AH53">
        <v>2512.58</v>
      </c>
      <c r="AI53">
        <v>42.558140000000002</v>
      </c>
      <c r="AJ53">
        <v>36</v>
      </c>
      <c r="AK53">
        <f t="shared" si="3"/>
        <v>4</v>
      </c>
      <c r="AM53">
        <f t="shared" si="4"/>
        <v>0.37037036666666667</v>
      </c>
      <c r="AN53">
        <f t="shared" si="5"/>
        <v>1.6903203261231337</v>
      </c>
      <c r="AO53">
        <f t="shared" si="6"/>
        <v>1.128549103844106</v>
      </c>
      <c r="AP53">
        <f t="shared" si="7"/>
        <v>1.0317226515323392</v>
      </c>
      <c r="AQ53">
        <f t="shared" si="8"/>
        <v>0.9142028163575352</v>
      </c>
      <c r="AR53">
        <f t="shared" si="9"/>
        <v>0.6676539929898786</v>
      </c>
      <c r="AS53">
        <f t="shared" si="10"/>
        <v>1.4176176532999594</v>
      </c>
      <c r="AT53">
        <f t="shared" si="11"/>
        <v>1.6288058639573828</v>
      </c>
    </row>
    <row r="54" spans="1:46" x14ac:dyDescent="0.2">
      <c r="A54" t="s">
        <v>48</v>
      </c>
      <c r="B54" t="str">
        <f t="shared" si="12"/>
        <v>PSOM7</v>
      </c>
      <c r="C54" t="str">
        <f t="shared" si="13"/>
        <v>BONF7</v>
      </c>
      <c r="D54" t="str">
        <f t="shared" si="14"/>
        <v>7</v>
      </c>
      <c r="E54">
        <v>1</v>
      </c>
      <c r="F54">
        <v>28</v>
      </c>
      <c r="G54">
        <v>44</v>
      </c>
      <c r="H54" t="s">
        <v>75</v>
      </c>
      <c r="I54" t="s">
        <v>62</v>
      </c>
      <c r="J54" t="s">
        <v>62</v>
      </c>
      <c r="K54" t="s">
        <v>141</v>
      </c>
      <c r="L54" t="s">
        <v>142</v>
      </c>
      <c r="M54" t="str">
        <f>LEFT(B54,3)</f>
        <v>PSO</v>
      </c>
      <c r="N54" t="str">
        <f>LEFT(C54,3)</f>
        <v>BON</v>
      </c>
      <c r="O54" t="s">
        <v>143</v>
      </c>
      <c r="P54" s="1" t="s">
        <v>134</v>
      </c>
      <c r="Q54">
        <v>0.125</v>
      </c>
      <c r="R54">
        <v>83.717606000000004</v>
      </c>
      <c r="S54">
        <v>80.41122</v>
      </c>
      <c r="T54">
        <v>69.509960000000007</v>
      </c>
      <c r="U54">
        <v>0.86443113999999999</v>
      </c>
      <c r="V54">
        <v>0.96050550000000001</v>
      </c>
      <c r="W54">
        <v>2908.3132000000001</v>
      </c>
      <c r="X54">
        <v>11.162789999999999</v>
      </c>
      <c r="Y54">
        <v>8</v>
      </c>
      <c r="Z54">
        <f t="shared" si="2"/>
        <v>1</v>
      </c>
      <c r="AA54" s="1" t="s">
        <v>107</v>
      </c>
      <c r="AB54">
        <v>0.17721518999999999</v>
      </c>
      <c r="AC54">
        <v>107.0086</v>
      </c>
      <c r="AD54">
        <v>102.971535</v>
      </c>
      <c r="AE54">
        <v>98.679370000000006</v>
      </c>
      <c r="AF54">
        <v>0.95831690000000003</v>
      </c>
      <c r="AG54">
        <v>0.96227353999999998</v>
      </c>
      <c r="AH54">
        <v>2582.1381999999999</v>
      </c>
      <c r="AI54">
        <v>17.161356000000001</v>
      </c>
      <c r="AJ54">
        <v>79</v>
      </c>
      <c r="AK54">
        <f t="shared" si="3"/>
        <v>14</v>
      </c>
      <c r="AL54" t="s">
        <v>80</v>
      </c>
      <c r="AM54">
        <f t="shared" si="4"/>
        <v>1.41772152</v>
      </c>
      <c r="AN54">
        <f t="shared" si="5"/>
        <v>1.2782090304875655</v>
      </c>
      <c r="AO54">
        <f t="shared" si="6"/>
        <v>1.2805617798113249</v>
      </c>
      <c r="AP54">
        <f t="shared" si="7"/>
        <v>1.4196436021542811</v>
      </c>
      <c r="AQ54">
        <f t="shared" si="8"/>
        <v>1.1086098772425066</v>
      </c>
      <c r="AR54">
        <f t="shared" si="9"/>
        <v>1.0018407390691673</v>
      </c>
      <c r="AS54">
        <f t="shared" si="10"/>
        <v>0.88784736114390972</v>
      </c>
      <c r="AT54">
        <f t="shared" si="11"/>
        <v>1.5373715710857234</v>
      </c>
    </row>
    <row r="55" spans="1:46" x14ac:dyDescent="0.2">
      <c r="A55" t="str">
        <f>A54</f>
        <v>PSOM7-BONF7</v>
      </c>
      <c r="B55" t="str">
        <f t="shared" ref="B55" si="414">B54</f>
        <v>PSOM7</v>
      </c>
      <c r="C55" t="str">
        <f t="shared" ref="C55" si="415">C54</f>
        <v>BONF7</v>
      </c>
      <c r="D55" t="str">
        <f t="shared" ref="D55" si="416">D54</f>
        <v>7</v>
      </c>
      <c r="E55">
        <f t="shared" ref="E55" si="417">E54</f>
        <v>1</v>
      </c>
      <c r="F55">
        <f t="shared" ref="F55" si="418">F54</f>
        <v>28</v>
      </c>
      <c r="G55">
        <f t="shared" ref="G55" si="419">G54</f>
        <v>44</v>
      </c>
      <c r="H55" t="str">
        <f t="shared" ref="H55" si="420">H54</f>
        <v>5/26/22 10:09</v>
      </c>
      <c r="I55" t="str">
        <f t="shared" ref="I55" si="421">I54</f>
        <v>Taco</v>
      </c>
      <c r="J55" t="str">
        <f t="shared" ref="J55" si="422">J54</f>
        <v>Taco</v>
      </c>
      <c r="K55" t="str">
        <f t="shared" ref="K55" si="423">K54</f>
        <v>S</v>
      </c>
      <c r="L55" t="str">
        <f t="shared" ref="L55" si="424">L54</f>
        <v>NS</v>
      </c>
      <c r="M55" t="str">
        <f t="shared" ref="M55" si="425">M54</f>
        <v>PSO</v>
      </c>
      <c r="N55" t="str">
        <f t="shared" ref="N55" si="426">N54</f>
        <v>BON</v>
      </c>
      <c r="O55" t="s">
        <v>154</v>
      </c>
      <c r="P55" t="str">
        <f t="shared" ref="P55" si="427">P54</f>
        <v>MVI_0432.AVI</v>
      </c>
      <c r="Q55">
        <v>0.28571429999999998</v>
      </c>
      <c r="R55">
        <v>61.719140000000003</v>
      </c>
      <c r="S55">
        <v>58.637881999999998</v>
      </c>
      <c r="T55">
        <v>54.096577000000003</v>
      </c>
      <c r="U55">
        <v>0.92255335999999999</v>
      </c>
      <c r="V55">
        <v>0.95007615999999995</v>
      </c>
      <c r="W55">
        <v>2156.4956000000002</v>
      </c>
      <c r="X55">
        <v>20.232557</v>
      </c>
      <c r="Y55">
        <v>7</v>
      </c>
      <c r="Z55">
        <f t="shared" si="2"/>
        <v>2</v>
      </c>
      <c r="AA55" t="str">
        <f t="shared" ref="AA55" si="428">AA54</f>
        <v>MVI_0433.AVI</v>
      </c>
      <c r="AB55">
        <v>0.15662651</v>
      </c>
      <c r="AC55">
        <v>108.55295599999999</v>
      </c>
      <c r="AD55">
        <v>101.37909000000001</v>
      </c>
      <c r="AE55">
        <v>97.299210000000002</v>
      </c>
      <c r="AF55">
        <v>0.95975619999999995</v>
      </c>
      <c r="AG55">
        <v>0.93391369999999996</v>
      </c>
      <c r="AH55">
        <v>2376.8218000000002</v>
      </c>
      <c r="AI55">
        <v>13.093002</v>
      </c>
      <c r="AJ55">
        <v>83</v>
      </c>
      <c r="AK55">
        <f t="shared" si="3"/>
        <v>13</v>
      </c>
      <c r="AL55" t="s">
        <v>80</v>
      </c>
      <c r="AM55">
        <f t="shared" si="4"/>
        <v>0.54819275759036212</v>
      </c>
      <c r="AN55">
        <f t="shared" si="5"/>
        <v>1.7588215908387574</v>
      </c>
      <c r="AO55">
        <f t="shared" si="6"/>
        <v>1.7289009517772147</v>
      </c>
      <c r="AP55">
        <f t="shared" si="7"/>
        <v>1.7986204561519668</v>
      </c>
      <c r="AQ55">
        <f t="shared" si="8"/>
        <v>1.0403259492762564</v>
      </c>
      <c r="AR55">
        <f t="shared" si="9"/>
        <v>0.98298824801582219</v>
      </c>
      <c r="AS55">
        <f t="shared" si="10"/>
        <v>1.1021686295116948</v>
      </c>
      <c r="AT55">
        <f t="shared" si="11"/>
        <v>0.64712542265419049</v>
      </c>
    </row>
    <row r="56" spans="1:46" x14ac:dyDescent="0.2">
      <c r="A56" t="s">
        <v>49</v>
      </c>
      <c r="B56" t="str">
        <f t="shared" si="12"/>
        <v>PSOM7</v>
      </c>
      <c r="C56" t="str">
        <f t="shared" si="13"/>
        <v>PSOF7</v>
      </c>
      <c r="D56" t="str">
        <f t="shared" si="14"/>
        <v>7</v>
      </c>
      <c r="E56">
        <v>4</v>
      </c>
      <c r="F56">
        <v>28</v>
      </c>
      <c r="G56">
        <v>33</v>
      </c>
      <c r="H56" t="s">
        <v>75</v>
      </c>
      <c r="I56" t="s">
        <v>62</v>
      </c>
      <c r="J56" t="s">
        <v>62</v>
      </c>
      <c r="K56" t="s">
        <v>141</v>
      </c>
      <c r="L56" t="s">
        <v>141</v>
      </c>
      <c r="M56" t="str">
        <f>LEFT(B56,3)</f>
        <v>PSO</v>
      </c>
      <c r="N56" t="str">
        <f>LEFT(C56,3)</f>
        <v>PSO</v>
      </c>
      <c r="O56" t="s">
        <v>143</v>
      </c>
      <c r="P56" s="1" t="s">
        <v>134</v>
      </c>
      <c r="Q56">
        <f t="shared" ref="Q56:Y56" si="429">Q54</f>
        <v>0.125</v>
      </c>
      <c r="R56">
        <f t="shared" si="429"/>
        <v>83.717606000000004</v>
      </c>
      <c r="S56">
        <f t="shared" si="429"/>
        <v>80.41122</v>
      </c>
      <c r="T56">
        <f t="shared" si="429"/>
        <v>69.509960000000007</v>
      </c>
      <c r="U56">
        <f t="shared" si="429"/>
        <v>0.86443113999999999</v>
      </c>
      <c r="V56">
        <f t="shared" si="429"/>
        <v>0.96050550000000001</v>
      </c>
      <c r="W56">
        <f t="shared" si="429"/>
        <v>2908.3132000000001</v>
      </c>
      <c r="X56">
        <f t="shared" si="429"/>
        <v>11.162789999999999</v>
      </c>
      <c r="Y56">
        <f t="shared" si="429"/>
        <v>8</v>
      </c>
      <c r="Z56">
        <f t="shared" si="2"/>
        <v>1</v>
      </c>
      <c r="AA56" s="1" t="s">
        <v>108</v>
      </c>
      <c r="AB56">
        <v>0.52845525999999998</v>
      </c>
      <c r="AC56">
        <v>82.253296000000006</v>
      </c>
      <c r="AD56">
        <v>75.861450000000005</v>
      </c>
      <c r="AE56">
        <v>70.172584999999998</v>
      </c>
      <c r="AF56">
        <v>0.92500979999999999</v>
      </c>
      <c r="AG56">
        <v>0.92229070000000002</v>
      </c>
      <c r="AH56">
        <v>2171.19</v>
      </c>
      <c r="AI56">
        <v>17.971601</v>
      </c>
      <c r="AJ56">
        <v>123</v>
      </c>
      <c r="AK56">
        <f t="shared" si="3"/>
        <v>65</v>
      </c>
      <c r="AL56" t="s">
        <v>80</v>
      </c>
      <c r="AM56">
        <f t="shared" si="4"/>
        <v>4.2276420799999999</v>
      </c>
      <c r="AN56">
        <f t="shared" si="5"/>
        <v>0.98250893605342704</v>
      </c>
      <c r="AO56">
        <f t="shared" si="6"/>
        <v>0.94341871694024793</v>
      </c>
      <c r="AP56">
        <f t="shared" si="7"/>
        <v>1.0095328065215401</v>
      </c>
      <c r="AQ56">
        <f t="shared" si="8"/>
        <v>1.0700792199596141</v>
      </c>
      <c r="AR56">
        <f t="shared" si="9"/>
        <v>0.96021386655256014</v>
      </c>
      <c r="AS56">
        <f t="shared" si="10"/>
        <v>0.7465461422793116</v>
      </c>
      <c r="AT56">
        <f t="shared" si="11"/>
        <v>1.6099560235389183</v>
      </c>
    </row>
    <row r="57" spans="1:46" x14ac:dyDescent="0.2">
      <c r="A57" t="str">
        <f>A56</f>
        <v>PSOM7-PSOF7</v>
      </c>
      <c r="B57" t="str">
        <f t="shared" ref="B57" si="430">B56</f>
        <v>PSOM7</v>
      </c>
      <c r="C57" t="str">
        <f t="shared" ref="C57" si="431">C56</f>
        <v>PSOF7</v>
      </c>
      <c r="D57" t="str">
        <f t="shared" ref="D57" si="432">D56</f>
        <v>7</v>
      </c>
      <c r="E57">
        <f t="shared" ref="E57" si="433">E56</f>
        <v>4</v>
      </c>
      <c r="F57">
        <f t="shared" ref="F57" si="434">F56</f>
        <v>28</v>
      </c>
      <c r="G57">
        <f t="shared" ref="G57" si="435">G56</f>
        <v>33</v>
      </c>
      <c r="H57" t="str">
        <f t="shared" ref="H57" si="436">H56</f>
        <v>5/26/22 10:09</v>
      </c>
      <c r="I57" t="str">
        <f t="shared" ref="I57" si="437">I56</f>
        <v>Taco</v>
      </c>
      <c r="J57" t="str">
        <f t="shared" ref="J57" si="438">J56</f>
        <v>Taco</v>
      </c>
      <c r="K57" t="str">
        <f t="shared" ref="K57" si="439">K56</f>
        <v>S</v>
      </c>
      <c r="L57" t="str">
        <f t="shared" ref="L57" si="440">L56</f>
        <v>S</v>
      </c>
      <c r="M57" t="str">
        <f t="shared" ref="M57" si="441">M56</f>
        <v>PSO</v>
      </c>
      <c r="N57" t="str">
        <f t="shared" ref="N57" si="442">N56</f>
        <v>PSO</v>
      </c>
      <c r="O57" t="s">
        <v>154</v>
      </c>
      <c r="P57" t="str">
        <f t="shared" ref="P57" si="443">P56</f>
        <v>MVI_0432.AVI</v>
      </c>
      <c r="Q57">
        <f t="shared" ref="Q57:Y57" si="444">Q55</f>
        <v>0.28571429999999998</v>
      </c>
      <c r="R57">
        <f t="shared" si="444"/>
        <v>61.719140000000003</v>
      </c>
      <c r="S57">
        <f t="shared" si="444"/>
        <v>58.637881999999998</v>
      </c>
      <c r="T57">
        <f t="shared" si="444"/>
        <v>54.096577000000003</v>
      </c>
      <c r="U57">
        <f t="shared" si="444"/>
        <v>0.92255335999999999</v>
      </c>
      <c r="V57">
        <f t="shared" si="444"/>
        <v>0.95007615999999995</v>
      </c>
      <c r="W57">
        <f t="shared" si="444"/>
        <v>2156.4956000000002</v>
      </c>
      <c r="X57">
        <f t="shared" si="444"/>
        <v>20.232557</v>
      </c>
      <c r="Y57">
        <f t="shared" si="444"/>
        <v>7</v>
      </c>
      <c r="Z57">
        <f t="shared" si="2"/>
        <v>2</v>
      </c>
      <c r="AA57" t="str">
        <f t="shared" ref="AA57" si="445">AA56</f>
        <v>MVI_0437.AVI</v>
      </c>
      <c r="AB57">
        <v>0.5</v>
      </c>
      <c r="AC57">
        <v>78.606125000000006</v>
      </c>
      <c r="AD57">
        <v>72.426029999999997</v>
      </c>
      <c r="AE57">
        <v>67.320210000000003</v>
      </c>
      <c r="AF57">
        <v>0.92950290000000002</v>
      </c>
      <c r="AG57">
        <v>0.92137899999999995</v>
      </c>
      <c r="AH57">
        <v>1949.2655999999999</v>
      </c>
      <c r="AI57">
        <v>17.77552</v>
      </c>
      <c r="AJ57">
        <v>106</v>
      </c>
      <c r="AK57">
        <f t="shared" si="3"/>
        <v>53</v>
      </c>
      <c r="AL57" t="s">
        <v>80</v>
      </c>
      <c r="AM57">
        <f t="shared" si="4"/>
        <v>1.7499999125000045</v>
      </c>
      <c r="AN57">
        <f t="shared" si="5"/>
        <v>1.2736101799214961</v>
      </c>
      <c r="AO57">
        <f t="shared" si="6"/>
        <v>1.2351406212113869</v>
      </c>
      <c r="AP57">
        <f t="shared" si="7"/>
        <v>1.2444449119211369</v>
      </c>
      <c r="AQ57">
        <f t="shared" si="8"/>
        <v>1.0075329409672305</v>
      </c>
      <c r="AR57">
        <f t="shared" si="9"/>
        <v>0.96979488465429975</v>
      </c>
      <c r="AS57">
        <f t="shared" si="10"/>
        <v>0.90390427877524993</v>
      </c>
      <c r="AT57">
        <f t="shared" si="11"/>
        <v>0.87856023339017408</v>
      </c>
    </row>
    <row r="58" spans="1:46" x14ac:dyDescent="0.2">
      <c r="A58" t="s">
        <v>50</v>
      </c>
      <c r="B58" t="str">
        <f t="shared" si="12"/>
        <v>BONM8</v>
      </c>
      <c r="C58" t="str">
        <f t="shared" si="13"/>
        <v>BONF8</v>
      </c>
      <c r="D58" t="str">
        <f t="shared" si="14"/>
        <v>8</v>
      </c>
      <c r="E58">
        <v>2</v>
      </c>
      <c r="F58">
        <v>28</v>
      </c>
      <c r="G58">
        <v>31</v>
      </c>
      <c r="H58" t="s">
        <v>76</v>
      </c>
      <c r="I58" t="s">
        <v>62</v>
      </c>
      <c r="J58" t="s">
        <v>62</v>
      </c>
      <c r="K58" t="s">
        <v>142</v>
      </c>
      <c r="L58" t="s">
        <v>142</v>
      </c>
      <c r="M58" t="str">
        <f>LEFT(B58,3)</f>
        <v>BON</v>
      </c>
      <c r="N58" t="str">
        <f>LEFT(C58,3)</f>
        <v>BON</v>
      </c>
      <c r="O58" t="s">
        <v>143</v>
      </c>
      <c r="P58" s="1" t="s">
        <v>135</v>
      </c>
      <c r="Q58">
        <v>0.47222219999999998</v>
      </c>
      <c r="R58">
        <v>79.867739999999998</v>
      </c>
      <c r="S58">
        <v>69.307320000000004</v>
      </c>
      <c r="T58">
        <v>65.264539999999997</v>
      </c>
      <c r="U58">
        <v>0.94166875000000005</v>
      </c>
      <c r="V58">
        <v>0.8677762</v>
      </c>
      <c r="W58">
        <v>2122.2808</v>
      </c>
      <c r="X58">
        <v>27.107659999999999</v>
      </c>
      <c r="Y58">
        <v>36</v>
      </c>
      <c r="Z58">
        <f t="shared" si="2"/>
        <v>17</v>
      </c>
      <c r="AA58" s="1" t="s">
        <v>109</v>
      </c>
      <c r="AB58">
        <v>0.15714286</v>
      </c>
      <c r="AC58">
        <v>98.140699999999995</v>
      </c>
      <c r="AD58">
        <v>84.757310000000004</v>
      </c>
      <c r="AE58">
        <v>75.845439999999996</v>
      </c>
      <c r="AF58">
        <v>0.89485437000000001</v>
      </c>
      <c r="AG58">
        <v>0.86363060000000003</v>
      </c>
      <c r="AH58">
        <v>2753.06</v>
      </c>
      <c r="AI58">
        <v>20.235814999999999</v>
      </c>
      <c r="AJ58">
        <v>70</v>
      </c>
      <c r="AK58">
        <f t="shared" si="3"/>
        <v>11</v>
      </c>
      <c r="AM58">
        <f t="shared" si="4"/>
        <v>0.33277313095402972</v>
      </c>
      <c r="AN58">
        <f t="shared" si="5"/>
        <v>1.2287902474766408</v>
      </c>
      <c r="AO58">
        <f t="shared" si="6"/>
        <v>1.2229200321120481</v>
      </c>
      <c r="AP58">
        <f t="shared" si="7"/>
        <v>1.1621232601961187</v>
      </c>
      <c r="AQ58">
        <f t="shared" si="8"/>
        <v>0.95028572414662793</v>
      </c>
      <c r="AR58">
        <f t="shared" si="9"/>
        <v>0.99522273139088169</v>
      </c>
      <c r="AS58">
        <f t="shared" si="10"/>
        <v>1.2972175972189919</v>
      </c>
      <c r="AT58">
        <f t="shared" si="11"/>
        <v>0.74649803782399515</v>
      </c>
    </row>
    <row r="59" spans="1:46" x14ac:dyDescent="0.2">
      <c r="A59" t="str">
        <f>A58</f>
        <v>BONM8-BONF8</v>
      </c>
      <c r="B59" t="str">
        <f t="shared" ref="B59" si="446">B58</f>
        <v>BONM8</v>
      </c>
      <c r="C59" t="str">
        <f t="shared" ref="C59" si="447">C58</f>
        <v>BONF8</v>
      </c>
      <c r="D59" t="str">
        <f t="shared" ref="D59" si="448">D58</f>
        <v>8</v>
      </c>
      <c r="E59">
        <f t="shared" ref="E59" si="449">E58</f>
        <v>2</v>
      </c>
      <c r="F59">
        <f t="shared" ref="F59" si="450">F58</f>
        <v>28</v>
      </c>
      <c r="G59">
        <f t="shared" ref="G59" si="451">G58</f>
        <v>31</v>
      </c>
      <c r="H59" t="str">
        <f t="shared" ref="H59" si="452">H58</f>
        <v>5/26/22 11:15</v>
      </c>
      <c r="I59" t="str">
        <f t="shared" ref="I59" si="453">I58</f>
        <v>Taco</v>
      </c>
      <c r="J59" t="str">
        <f t="shared" ref="J59" si="454">J58</f>
        <v>Taco</v>
      </c>
      <c r="K59" t="str">
        <f t="shared" ref="K59" si="455">K58</f>
        <v>NS</v>
      </c>
      <c r="L59" t="str">
        <f t="shared" ref="L59" si="456">L58</f>
        <v>NS</v>
      </c>
      <c r="M59" t="str">
        <f t="shared" ref="M59" si="457">M58</f>
        <v>BON</v>
      </c>
      <c r="N59" t="str">
        <f t="shared" ref="N59" si="458">N58</f>
        <v>BON</v>
      </c>
      <c r="O59" t="s">
        <v>154</v>
      </c>
      <c r="P59" t="str">
        <f t="shared" ref="P59" si="459">P58</f>
        <v>MVI_0439.AVI</v>
      </c>
      <c r="Q59">
        <v>0.36111110000000002</v>
      </c>
      <c r="R59">
        <v>78.578029999999998</v>
      </c>
      <c r="S59">
        <v>63.946040000000004</v>
      </c>
      <c r="T59">
        <v>59.828938000000001</v>
      </c>
      <c r="U59">
        <v>0.93561596000000002</v>
      </c>
      <c r="V59">
        <v>0.81379029999999997</v>
      </c>
      <c r="W59">
        <v>1974.4292</v>
      </c>
      <c r="X59">
        <v>29.185082999999999</v>
      </c>
      <c r="Y59">
        <v>36</v>
      </c>
      <c r="Z59">
        <f t="shared" si="2"/>
        <v>13</v>
      </c>
      <c r="AA59" t="str">
        <f t="shared" ref="AA59" si="460">AA58</f>
        <v>MVI_0442.AVI</v>
      </c>
      <c r="AB59">
        <v>0.16250000000000001</v>
      </c>
      <c r="AC59">
        <v>107.76718</v>
      </c>
      <c r="AD59">
        <v>103.534874</v>
      </c>
      <c r="AE59">
        <v>99.173140000000004</v>
      </c>
      <c r="AF59">
        <v>0.9578719</v>
      </c>
      <c r="AG59">
        <v>0.96072729999999995</v>
      </c>
      <c r="AH59">
        <v>2705.3173999999999</v>
      </c>
      <c r="AI59">
        <v>13.423284000000001</v>
      </c>
      <c r="AJ59">
        <v>80</v>
      </c>
      <c r="AK59">
        <f t="shared" si="3"/>
        <v>13</v>
      </c>
      <c r="AM59">
        <f t="shared" si="4"/>
        <v>0.45000001384615429</v>
      </c>
      <c r="AN59">
        <f t="shared" si="5"/>
        <v>1.371467062740056</v>
      </c>
      <c r="AO59">
        <f t="shared" si="6"/>
        <v>1.6190975078362944</v>
      </c>
      <c r="AP59">
        <f t="shared" si="7"/>
        <v>1.6576115725136222</v>
      </c>
      <c r="AQ59">
        <f t="shared" si="8"/>
        <v>1.0237874736553232</v>
      </c>
      <c r="AR59">
        <f t="shared" si="9"/>
        <v>1.180558799975866</v>
      </c>
      <c r="AS59">
        <f t="shared" si="10"/>
        <v>1.3701769605109162</v>
      </c>
      <c r="AT59">
        <f t="shared" si="11"/>
        <v>0.45993646822933487</v>
      </c>
    </row>
    <row r="60" spans="1:46" x14ac:dyDescent="0.2">
      <c r="A60" t="s">
        <v>51</v>
      </c>
      <c r="B60" t="str">
        <f t="shared" si="12"/>
        <v>BONM8</v>
      </c>
      <c r="C60" t="str">
        <f t="shared" si="13"/>
        <v>PSOF8</v>
      </c>
      <c r="D60" t="str">
        <f t="shared" si="14"/>
        <v>8</v>
      </c>
      <c r="E60">
        <v>1</v>
      </c>
      <c r="F60">
        <v>28</v>
      </c>
      <c r="G60">
        <v>45</v>
      </c>
      <c r="H60" t="s">
        <v>76</v>
      </c>
      <c r="I60" t="s">
        <v>62</v>
      </c>
      <c r="J60" t="s">
        <v>62</v>
      </c>
      <c r="K60" t="s">
        <v>142</v>
      </c>
      <c r="L60" t="s">
        <v>141</v>
      </c>
      <c r="M60" t="str">
        <f>LEFT(B60,3)</f>
        <v>BON</v>
      </c>
      <c r="N60" t="str">
        <f>LEFT(C60,3)</f>
        <v>PSO</v>
      </c>
      <c r="O60" t="s">
        <v>143</v>
      </c>
      <c r="P60" s="1" t="s">
        <v>135</v>
      </c>
      <c r="Q60">
        <f t="shared" ref="Q60:Y60" si="461">Q58</f>
        <v>0.47222219999999998</v>
      </c>
      <c r="R60">
        <f t="shared" si="461"/>
        <v>79.867739999999998</v>
      </c>
      <c r="S60">
        <f t="shared" si="461"/>
        <v>69.307320000000004</v>
      </c>
      <c r="T60">
        <f t="shared" si="461"/>
        <v>65.264539999999997</v>
      </c>
      <c r="U60">
        <f t="shared" si="461"/>
        <v>0.94166875000000005</v>
      </c>
      <c r="V60">
        <f t="shared" si="461"/>
        <v>0.8677762</v>
      </c>
      <c r="W60">
        <f t="shared" si="461"/>
        <v>2122.2808</v>
      </c>
      <c r="X60">
        <f t="shared" si="461"/>
        <v>27.107659999999999</v>
      </c>
      <c r="Y60">
        <f t="shared" si="461"/>
        <v>36</v>
      </c>
      <c r="Z60">
        <f t="shared" si="2"/>
        <v>17</v>
      </c>
      <c r="AA60" s="1" t="s">
        <v>110</v>
      </c>
      <c r="AB60">
        <v>6.4516130000000005E-2</v>
      </c>
      <c r="AC60">
        <v>78.931479999999993</v>
      </c>
      <c r="AD60">
        <v>70.033789999999996</v>
      </c>
      <c r="AE60">
        <v>68.035385000000005</v>
      </c>
      <c r="AF60">
        <v>0.97146509999999997</v>
      </c>
      <c r="AG60">
        <v>0.88727319999999998</v>
      </c>
      <c r="AH60">
        <v>2311.5156000000002</v>
      </c>
      <c r="AI60">
        <v>21.356587999999999</v>
      </c>
      <c r="AJ60">
        <v>31</v>
      </c>
      <c r="AK60">
        <f t="shared" si="3"/>
        <v>2</v>
      </c>
      <c r="AM60">
        <f t="shared" si="4"/>
        <v>0.13662239937046586</v>
      </c>
      <c r="AN60">
        <f t="shared" si="5"/>
        <v>0.98827736956122703</v>
      </c>
      <c r="AO60">
        <f t="shared" si="6"/>
        <v>1.0104818654075787</v>
      </c>
      <c r="AP60">
        <f t="shared" si="7"/>
        <v>1.0424555968677633</v>
      </c>
      <c r="AQ60">
        <f t="shared" si="8"/>
        <v>1.0316420715883372</v>
      </c>
      <c r="AR60">
        <f t="shared" si="9"/>
        <v>1.022467774525275</v>
      </c>
      <c r="AS60">
        <f t="shared" si="10"/>
        <v>1.0891657692045276</v>
      </c>
      <c r="AT60">
        <f t="shared" si="11"/>
        <v>0.78784328857599661</v>
      </c>
    </row>
    <row r="61" spans="1:46" x14ac:dyDescent="0.2">
      <c r="A61" t="str">
        <f>A60</f>
        <v>BONM8-PSOF8</v>
      </c>
      <c r="B61" t="str">
        <f t="shared" ref="B61" si="462">B60</f>
        <v>BONM8</v>
      </c>
      <c r="C61" t="str">
        <f t="shared" ref="C61" si="463">C60</f>
        <v>PSOF8</v>
      </c>
      <c r="D61" t="str">
        <f t="shared" ref="D61" si="464">D60</f>
        <v>8</v>
      </c>
      <c r="E61">
        <f t="shared" ref="E61" si="465">E60</f>
        <v>1</v>
      </c>
      <c r="F61">
        <f t="shared" ref="F61" si="466">F60</f>
        <v>28</v>
      </c>
      <c r="G61">
        <f t="shared" ref="G61" si="467">G60</f>
        <v>45</v>
      </c>
      <c r="H61" t="str">
        <f t="shared" ref="H61" si="468">H60</f>
        <v>5/26/22 11:15</v>
      </c>
      <c r="I61" t="str">
        <f t="shared" ref="I61" si="469">I60</f>
        <v>Taco</v>
      </c>
      <c r="J61" t="str">
        <f t="shared" ref="J61" si="470">J60</f>
        <v>Taco</v>
      </c>
      <c r="K61" t="str">
        <f t="shared" ref="K61" si="471">K60</f>
        <v>NS</v>
      </c>
      <c r="L61" t="str">
        <f t="shared" ref="L61" si="472">L60</f>
        <v>S</v>
      </c>
      <c r="M61" t="str">
        <f t="shared" ref="M61" si="473">M60</f>
        <v>BON</v>
      </c>
      <c r="N61" t="str">
        <f t="shared" ref="N61" si="474">N60</f>
        <v>PSO</v>
      </c>
      <c r="O61" t="s">
        <v>154</v>
      </c>
      <c r="P61" t="str">
        <f t="shared" ref="P61" si="475">P60</f>
        <v>MVI_0439.AVI</v>
      </c>
      <c r="Q61">
        <f t="shared" ref="Q61:Y61" si="476">Q59</f>
        <v>0.36111110000000002</v>
      </c>
      <c r="R61">
        <f t="shared" si="476"/>
        <v>78.578029999999998</v>
      </c>
      <c r="S61">
        <f t="shared" si="476"/>
        <v>63.946040000000004</v>
      </c>
      <c r="T61">
        <f t="shared" si="476"/>
        <v>59.828938000000001</v>
      </c>
      <c r="U61">
        <f t="shared" si="476"/>
        <v>0.93561596000000002</v>
      </c>
      <c r="V61">
        <f t="shared" si="476"/>
        <v>0.81379029999999997</v>
      </c>
      <c r="W61">
        <f t="shared" si="476"/>
        <v>1974.4292</v>
      </c>
      <c r="X61">
        <f t="shared" si="476"/>
        <v>29.185082999999999</v>
      </c>
      <c r="Y61">
        <f t="shared" si="476"/>
        <v>36</v>
      </c>
      <c r="Z61">
        <f t="shared" si="2"/>
        <v>13</v>
      </c>
      <c r="AA61" t="str">
        <f t="shared" ref="AA61" si="477">AA60</f>
        <v>MVI_0441.AVI</v>
      </c>
      <c r="AB61">
        <v>6.0606062000000002E-2</v>
      </c>
      <c r="AC61">
        <v>73.478859999999997</v>
      </c>
      <c r="AD61">
        <v>66.426599999999993</v>
      </c>
      <c r="AE61">
        <v>64.778014999999996</v>
      </c>
      <c r="AF61">
        <v>0.97518194000000002</v>
      </c>
      <c r="AG61">
        <v>0.90402322999999996</v>
      </c>
      <c r="AH61">
        <v>1806.6605999999999</v>
      </c>
      <c r="AI61">
        <v>25.130814000000001</v>
      </c>
      <c r="AJ61">
        <v>33</v>
      </c>
      <c r="AK61">
        <f t="shared" si="3"/>
        <v>2</v>
      </c>
      <c r="AM61">
        <f t="shared" si="4"/>
        <v>0.16783217685637467</v>
      </c>
      <c r="AN61">
        <f t="shared" si="5"/>
        <v>0.93510692492545311</v>
      </c>
      <c r="AO61">
        <f t="shared" si="6"/>
        <v>1.0387914560463789</v>
      </c>
      <c r="AP61">
        <f t="shared" si="7"/>
        <v>1.0827204554424816</v>
      </c>
      <c r="AQ61">
        <f t="shared" si="8"/>
        <v>1.0422886971701508</v>
      </c>
      <c r="AR61">
        <f t="shared" si="9"/>
        <v>1.1108798298529732</v>
      </c>
      <c r="AS61">
        <f t="shared" si="10"/>
        <v>0.9150293158144136</v>
      </c>
      <c r="AT61">
        <f t="shared" si="11"/>
        <v>0.86108420524279483</v>
      </c>
    </row>
    <row r="62" spans="1:46" x14ac:dyDescent="0.2">
      <c r="A62" t="s">
        <v>52</v>
      </c>
      <c r="B62" t="str">
        <f t="shared" si="12"/>
        <v>PSOM8</v>
      </c>
      <c r="C62" t="str">
        <f t="shared" si="13"/>
        <v>BONF8</v>
      </c>
      <c r="D62" t="str">
        <f t="shared" si="14"/>
        <v>8</v>
      </c>
      <c r="E62">
        <v>4</v>
      </c>
      <c r="F62">
        <v>25</v>
      </c>
      <c r="G62">
        <v>31</v>
      </c>
      <c r="H62" t="s">
        <v>76</v>
      </c>
      <c r="I62" t="s">
        <v>62</v>
      </c>
      <c r="J62" t="s">
        <v>62</v>
      </c>
      <c r="K62" t="s">
        <v>141</v>
      </c>
      <c r="L62" t="s">
        <v>142</v>
      </c>
      <c r="M62" t="str">
        <f>LEFT(B62,3)</f>
        <v>PSO</v>
      </c>
      <c r="N62" t="str">
        <f>LEFT(C62,3)</f>
        <v>BON</v>
      </c>
      <c r="O62" t="s">
        <v>143</v>
      </c>
      <c r="P62" s="1" t="s">
        <v>136</v>
      </c>
      <c r="Q62">
        <v>0.36046509999999998</v>
      </c>
      <c r="R62">
        <v>103.60934399999999</v>
      </c>
      <c r="S62">
        <v>79.421645999999996</v>
      </c>
      <c r="T62">
        <v>63.562964999999998</v>
      </c>
      <c r="U62">
        <v>0.80032294999999998</v>
      </c>
      <c r="V62">
        <v>0.76654904999999995</v>
      </c>
      <c r="W62">
        <v>2163.0063</v>
      </c>
      <c r="X62">
        <v>30.924016999999999</v>
      </c>
      <c r="Y62">
        <v>86</v>
      </c>
      <c r="Z62">
        <f t="shared" si="2"/>
        <v>31</v>
      </c>
      <c r="AA62" s="1" t="s">
        <v>111</v>
      </c>
      <c r="AB62">
        <v>0.18461538999999999</v>
      </c>
      <c r="AC62">
        <v>114.301575</v>
      </c>
      <c r="AD62">
        <v>95.771900000000002</v>
      </c>
      <c r="AE62">
        <v>83.826840000000004</v>
      </c>
      <c r="AF62">
        <v>0.87527597000000001</v>
      </c>
      <c r="AG62">
        <v>0.83788779999999996</v>
      </c>
      <c r="AH62">
        <v>2515.0347000000002</v>
      </c>
      <c r="AI62">
        <v>23.323425</v>
      </c>
      <c r="AJ62">
        <v>195</v>
      </c>
      <c r="AK62">
        <f t="shared" si="3"/>
        <v>36</v>
      </c>
      <c r="AM62">
        <f t="shared" si="4"/>
        <v>0.51215884700072212</v>
      </c>
      <c r="AN62">
        <f t="shared" si="5"/>
        <v>1.1031975552320841</v>
      </c>
      <c r="AO62">
        <f t="shared" si="6"/>
        <v>1.2058664712136538</v>
      </c>
      <c r="AP62">
        <f t="shared" si="7"/>
        <v>1.3188000276576148</v>
      </c>
      <c r="AQ62">
        <f t="shared" si="8"/>
        <v>1.0936534682655297</v>
      </c>
      <c r="AR62">
        <f t="shared" si="9"/>
        <v>1.0930648208356661</v>
      </c>
      <c r="AS62">
        <f t="shared" si="10"/>
        <v>1.1627495953201801</v>
      </c>
      <c r="AT62">
        <f t="shared" si="11"/>
        <v>0.75421718336269183</v>
      </c>
    </row>
    <row r="63" spans="1:46" x14ac:dyDescent="0.2">
      <c r="A63" t="str">
        <f>A62</f>
        <v>PSOM8-BONF8</v>
      </c>
      <c r="B63" t="str">
        <f t="shared" ref="B63" si="478">B62</f>
        <v>PSOM8</v>
      </c>
      <c r="C63" t="str">
        <f t="shared" ref="C63" si="479">C62</f>
        <v>BONF8</v>
      </c>
      <c r="D63" t="str">
        <f t="shared" ref="D63" si="480">D62</f>
        <v>8</v>
      </c>
      <c r="E63">
        <f t="shared" ref="E63" si="481">E62</f>
        <v>4</v>
      </c>
      <c r="F63">
        <f t="shared" ref="F63" si="482">F62</f>
        <v>25</v>
      </c>
      <c r="G63">
        <f t="shared" ref="G63" si="483">G62</f>
        <v>31</v>
      </c>
      <c r="H63" t="str">
        <f t="shared" ref="H63" si="484">H62</f>
        <v>5/26/22 11:15</v>
      </c>
      <c r="I63" t="str">
        <f t="shared" ref="I63" si="485">I62</f>
        <v>Taco</v>
      </c>
      <c r="J63" t="str">
        <f t="shared" ref="J63" si="486">J62</f>
        <v>Taco</v>
      </c>
      <c r="K63" t="str">
        <f t="shared" ref="K63" si="487">K62</f>
        <v>S</v>
      </c>
      <c r="L63" t="str">
        <f t="shared" ref="L63" si="488">L62</f>
        <v>NS</v>
      </c>
      <c r="M63" t="str">
        <f t="shared" ref="M63" si="489">M62</f>
        <v>PSO</v>
      </c>
      <c r="N63" t="str">
        <f t="shared" ref="N63" si="490">N62</f>
        <v>BON</v>
      </c>
      <c r="O63" t="s">
        <v>154</v>
      </c>
      <c r="P63" t="str">
        <f t="shared" ref="P63" si="491">P62</f>
        <v>MVI_0440.AVI</v>
      </c>
      <c r="Q63">
        <v>0.36046509999999998</v>
      </c>
      <c r="R63">
        <v>101.54255000000001</v>
      </c>
      <c r="S63">
        <v>77.840190000000007</v>
      </c>
      <c r="T63">
        <v>62.803516000000002</v>
      </c>
      <c r="U63">
        <v>0.80682640000000005</v>
      </c>
      <c r="V63">
        <v>0.76657699999999995</v>
      </c>
      <c r="W63">
        <v>1967.1097</v>
      </c>
      <c r="X63">
        <v>28.634164999999999</v>
      </c>
      <c r="Y63">
        <v>86</v>
      </c>
      <c r="Z63">
        <f t="shared" si="2"/>
        <v>31</v>
      </c>
      <c r="AA63" t="str">
        <f t="shared" ref="AA63" si="492">AA62</f>
        <v>MVI_0444.AVI</v>
      </c>
      <c r="AB63">
        <v>0.18592964000000001</v>
      </c>
      <c r="AC63">
        <v>107.15043</v>
      </c>
      <c r="AD63">
        <v>91.783394000000001</v>
      </c>
      <c r="AE63">
        <v>84.876204999999999</v>
      </c>
      <c r="AF63">
        <v>0.92474467000000005</v>
      </c>
      <c r="AG63">
        <v>0.85658449999999997</v>
      </c>
      <c r="AH63">
        <v>1961.6038000000001</v>
      </c>
      <c r="AI63">
        <v>22.407655999999999</v>
      </c>
      <c r="AJ63">
        <v>199</v>
      </c>
      <c r="AK63">
        <f t="shared" si="3"/>
        <v>37</v>
      </c>
      <c r="AM63">
        <f t="shared" si="4"/>
        <v>0.51580483103634722</v>
      </c>
      <c r="AN63">
        <f t="shared" si="5"/>
        <v>1.0552268974927259</v>
      </c>
      <c r="AO63">
        <f t="shared" si="6"/>
        <v>1.1791260273131399</v>
      </c>
      <c r="AP63">
        <f t="shared" si="7"/>
        <v>1.3514562624169002</v>
      </c>
      <c r="AQ63">
        <f t="shared" si="8"/>
        <v>1.1461507332928125</v>
      </c>
      <c r="AR63">
        <f t="shared" si="9"/>
        <v>1.1174148193853977</v>
      </c>
      <c r="AS63">
        <f t="shared" si="10"/>
        <v>0.99720102035997282</v>
      </c>
      <c r="AT63">
        <f t="shared" si="11"/>
        <v>0.78254965702684187</v>
      </c>
    </row>
    <row r="64" spans="1:46" x14ac:dyDescent="0.2">
      <c r="A64" t="s">
        <v>53</v>
      </c>
      <c r="B64" t="str">
        <f t="shared" si="12"/>
        <v>PSOM8</v>
      </c>
      <c r="C64" t="str">
        <f t="shared" si="13"/>
        <v>PSOF8</v>
      </c>
      <c r="D64" t="str">
        <f t="shared" si="14"/>
        <v>8</v>
      </c>
      <c r="E64">
        <v>3</v>
      </c>
      <c r="F64">
        <v>25</v>
      </c>
      <c r="G64">
        <v>45</v>
      </c>
      <c r="H64" t="s">
        <v>76</v>
      </c>
      <c r="I64" t="s">
        <v>62</v>
      </c>
      <c r="J64" t="s">
        <v>62</v>
      </c>
      <c r="K64" t="s">
        <v>141</v>
      </c>
      <c r="L64" t="s">
        <v>141</v>
      </c>
      <c r="M64" t="str">
        <f>LEFT(B64,3)</f>
        <v>PSO</v>
      </c>
      <c r="N64" t="str">
        <f>LEFT(C64,3)</f>
        <v>PSO</v>
      </c>
      <c r="O64" t="s">
        <v>143</v>
      </c>
      <c r="P64" s="1" t="s">
        <v>136</v>
      </c>
      <c r="Q64">
        <f t="shared" ref="Q64:Y64" si="493">Q62</f>
        <v>0.36046509999999998</v>
      </c>
      <c r="R64">
        <f t="shared" si="493"/>
        <v>103.60934399999999</v>
      </c>
      <c r="S64">
        <f t="shared" si="493"/>
        <v>79.421645999999996</v>
      </c>
      <c r="T64">
        <f t="shared" si="493"/>
        <v>63.562964999999998</v>
      </c>
      <c r="U64">
        <f t="shared" si="493"/>
        <v>0.80032294999999998</v>
      </c>
      <c r="V64">
        <f t="shared" si="493"/>
        <v>0.76654904999999995</v>
      </c>
      <c r="W64">
        <f t="shared" si="493"/>
        <v>2163.0063</v>
      </c>
      <c r="X64">
        <f t="shared" si="493"/>
        <v>30.924016999999999</v>
      </c>
      <c r="Y64">
        <f t="shared" si="493"/>
        <v>86</v>
      </c>
      <c r="Z64">
        <f t="shared" si="2"/>
        <v>31</v>
      </c>
      <c r="AA64" s="1" t="s">
        <v>112</v>
      </c>
      <c r="AB64">
        <v>0.20930231999999999</v>
      </c>
      <c r="AC64">
        <v>99.367810000000006</v>
      </c>
      <c r="AD64">
        <v>85.563029999999998</v>
      </c>
      <c r="AE64">
        <v>63.160294</v>
      </c>
      <c r="AF64">
        <v>0.73817270000000001</v>
      </c>
      <c r="AG64">
        <v>0.86107385000000003</v>
      </c>
      <c r="AH64">
        <v>1381.5377000000001</v>
      </c>
      <c r="AI64">
        <v>22.406932999999999</v>
      </c>
      <c r="AJ64">
        <v>86</v>
      </c>
      <c r="AK64">
        <f t="shared" si="3"/>
        <v>18</v>
      </c>
      <c r="AM64">
        <f t="shared" si="4"/>
        <v>0.58064517202913679</v>
      </c>
      <c r="AN64">
        <f t="shared" si="5"/>
        <v>0.95906224442459564</v>
      </c>
      <c r="AO64">
        <f t="shared" si="6"/>
        <v>1.0773263248661455</v>
      </c>
      <c r="AP64">
        <f t="shared" si="7"/>
        <v>0.99366500602984775</v>
      </c>
      <c r="AQ64">
        <f t="shared" si="8"/>
        <v>0.92234353644363198</v>
      </c>
      <c r="AR64">
        <f t="shared" si="9"/>
        <v>1.1233121350812452</v>
      </c>
      <c r="AS64">
        <f t="shared" si="10"/>
        <v>0.63871182437147778</v>
      </c>
      <c r="AT64">
        <f t="shared" si="11"/>
        <v>0.72458028334417224</v>
      </c>
    </row>
    <row r="65" spans="1:46" x14ac:dyDescent="0.2">
      <c r="A65" t="str">
        <f>A64</f>
        <v>PSOM8-PSOF8</v>
      </c>
      <c r="B65" t="str">
        <f t="shared" ref="B65" si="494">B64</f>
        <v>PSOM8</v>
      </c>
      <c r="C65" t="str">
        <f t="shared" ref="C65" si="495">C64</f>
        <v>PSOF8</v>
      </c>
      <c r="D65" t="str">
        <f t="shared" ref="D65" si="496">D64</f>
        <v>8</v>
      </c>
      <c r="E65">
        <f t="shared" ref="E65" si="497">E64</f>
        <v>3</v>
      </c>
      <c r="F65">
        <f t="shared" ref="F65" si="498">F64</f>
        <v>25</v>
      </c>
      <c r="G65">
        <f t="shared" ref="G65" si="499">G64</f>
        <v>45</v>
      </c>
      <c r="H65" t="str">
        <f t="shared" ref="H65" si="500">H64</f>
        <v>5/26/22 11:15</v>
      </c>
      <c r="I65" t="str">
        <f t="shared" ref="I65" si="501">I64</f>
        <v>Taco</v>
      </c>
      <c r="J65" t="str">
        <f t="shared" ref="J65" si="502">J64</f>
        <v>Taco</v>
      </c>
      <c r="K65" t="str">
        <f t="shared" ref="K65" si="503">K64</f>
        <v>S</v>
      </c>
      <c r="L65" t="str">
        <f t="shared" ref="L65" si="504">L64</f>
        <v>S</v>
      </c>
      <c r="M65" t="str">
        <f t="shared" ref="M65" si="505">M64</f>
        <v>PSO</v>
      </c>
      <c r="N65" t="str">
        <f t="shared" ref="N65" si="506">N64</f>
        <v>PSO</v>
      </c>
      <c r="O65" t="s">
        <v>154</v>
      </c>
      <c r="P65" t="str">
        <f t="shared" ref="P65" si="507">P64</f>
        <v>MVI_0440.AVI</v>
      </c>
      <c r="Q65">
        <f t="shared" ref="Q65:Y65" si="508">Q63</f>
        <v>0.36046509999999998</v>
      </c>
      <c r="R65">
        <f t="shared" si="508"/>
        <v>101.54255000000001</v>
      </c>
      <c r="S65">
        <f t="shared" si="508"/>
        <v>77.840190000000007</v>
      </c>
      <c r="T65">
        <f t="shared" si="508"/>
        <v>62.803516000000002</v>
      </c>
      <c r="U65">
        <f t="shared" si="508"/>
        <v>0.80682640000000005</v>
      </c>
      <c r="V65">
        <f t="shared" si="508"/>
        <v>0.76657699999999995</v>
      </c>
      <c r="W65">
        <f t="shared" si="508"/>
        <v>1967.1097</v>
      </c>
      <c r="X65">
        <f t="shared" si="508"/>
        <v>28.634164999999999</v>
      </c>
      <c r="Y65">
        <f t="shared" si="508"/>
        <v>86</v>
      </c>
      <c r="Z65">
        <f t="shared" si="2"/>
        <v>31</v>
      </c>
      <c r="AA65" t="str">
        <f t="shared" ref="AA65" si="509">AA64</f>
        <v>MVI_0443.AVI</v>
      </c>
      <c r="AB65">
        <v>8.4337345999999994E-2</v>
      </c>
      <c r="AC65">
        <v>109.89076</v>
      </c>
      <c r="AD65">
        <v>90.489913999999999</v>
      </c>
      <c r="AE65">
        <v>67.053150000000002</v>
      </c>
      <c r="AF65">
        <v>0.74100136999999999</v>
      </c>
      <c r="AG65">
        <v>0.82345330000000005</v>
      </c>
      <c r="AH65">
        <v>1549.1865</v>
      </c>
      <c r="AI65">
        <v>20.080469999999998</v>
      </c>
      <c r="AJ65">
        <v>83</v>
      </c>
      <c r="AK65">
        <f t="shared" si="3"/>
        <v>7</v>
      </c>
      <c r="AM65">
        <f t="shared" si="4"/>
        <v>0.23396813172759304</v>
      </c>
      <c r="AN65">
        <f t="shared" si="5"/>
        <v>1.0822139093414533</v>
      </c>
      <c r="AO65">
        <f t="shared" si="6"/>
        <v>1.1625089044618209</v>
      </c>
      <c r="AP65">
        <f t="shared" si="7"/>
        <v>1.0676655428017756</v>
      </c>
      <c r="AQ65">
        <f t="shared" si="8"/>
        <v>0.91841487834309832</v>
      </c>
      <c r="AR65">
        <f t="shared" si="9"/>
        <v>1.0741951558682299</v>
      </c>
      <c r="AS65">
        <f t="shared" si="10"/>
        <v>0.78754453806007874</v>
      </c>
      <c r="AT65">
        <f t="shared" si="11"/>
        <v>0.70127660436405248</v>
      </c>
    </row>
    <row r="66" spans="1:46" x14ac:dyDescent="0.2">
      <c r="A66" t="s">
        <v>54</v>
      </c>
      <c r="B66" t="str">
        <f t="shared" si="12"/>
        <v>BONM9</v>
      </c>
      <c r="C66" t="str">
        <f t="shared" si="13"/>
        <v>BONF9</v>
      </c>
      <c r="D66" t="str">
        <f t="shared" si="14"/>
        <v>9</v>
      </c>
      <c r="E66">
        <v>2</v>
      </c>
      <c r="F66">
        <v>26</v>
      </c>
      <c r="G66">
        <v>30</v>
      </c>
      <c r="H66" t="s">
        <v>77</v>
      </c>
      <c r="I66" t="s">
        <v>62</v>
      </c>
      <c r="J66" t="s">
        <v>62</v>
      </c>
      <c r="K66" t="s">
        <v>142</v>
      </c>
      <c r="L66" t="s">
        <v>142</v>
      </c>
      <c r="M66" t="str">
        <f>LEFT(B66,3)</f>
        <v>BON</v>
      </c>
      <c r="N66" t="str">
        <f>LEFT(C66,3)</f>
        <v>BON</v>
      </c>
      <c r="O66" t="s">
        <v>143</v>
      </c>
      <c r="P66" s="1" t="s">
        <v>137</v>
      </c>
      <c r="Q66">
        <v>0.48717949999999999</v>
      </c>
      <c r="R66">
        <v>127.47192</v>
      </c>
      <c r="S66">
        <v>110.43387</v>
      </c>
      <c r="T66">
        <v>103.451904</v>
      </c>
      <c r="U66">
        <v>0.93677694</v>
      </c>
      <c r="V66">
        <v>0.86633879999999996</v>
      </c>
      <c r="W66">
        <v>2700.2395000000001</v>
      </c>
      <c r="X66">
        <v>20.22899</v>
      </c>
      <c r="Y66">
        <v>78</v>
      </c>
      <c r="Z66">
        <f t="shared" si="2"/>
        <v>38</v>
      </c>
      <c r="AA66" s="1" t="s">
        <v>113</v>
      </c>
      <c r="AB66">
        <v>0.50495049999999997</v>
      </c>
      <c r="AC66">
        <v>88.761899999999997</v>
      </c>
      <c r="AD66">
        <v>59.416130000000003</v>
      </c>
      <c r="AE66">
        <v>39.976387000000003</v>
      </c>
      <c r="AF66">
        <v>0.67282045000000001</v>
      </c>
      <c r="AG66">
        <v>0.66938776</v>
      </c>
      <c r="AH66">
        <v>1303.9440999999999</v>
      </c>
      <c r="AI66">
        <v>28.479654</v>
      </c>
      <c r="AJ66">
        <v>101</v>
      </c>
      <c r="AK66">
        <f t="shared" si="3"/>
        <v>51</v>
      </c>
      <c r="AM66">
        <f t="shared" si="4"/>
        <v>1.0364773148295443</v>
      </c>
      <c r="AN66">
        <f t="shared" si="5"/>
        <v>0.69632512007350322</v>
      </c>
      <c r="AO66">
        <f t="shared" si="6"/>
        <v>0.53802452091917097</v>
      </c>
      <c r="AP66">
        <f t="shared" si="7"/>
        <v>0.38642485497415302</v>
      </c>
      <c r="AQ66">
        <f t="shared" si="8"/>
        <v>0.71822909090823694</v>
      </c>
      <c r="AR66">
        <f t="shared" si="9"/>
        <v>0.77266279658720127</v>
      </c>
      <c r="AS66">
        <f t="shared" si="10"/>
        <v>0.48289942429180815</v>
      </c>
      <c r="AT66">
        <f t="shared" si="11"/>
        <v>1.4078633683639175</v>
      </c>
    </row>
    <row r="67" spans="1:46" x14ac:dyDescent="0.2">
      <c r="A67" t="str">
        <f>A66</f>
        <v>BONM9-BONF9</v>
      </c>
      <c r="B67" t="str">
        <f t="shared" ref="B67" si="510">B66</f>
        <v>BONM9</v>
      </c>
      <c r="C67" t="str">
        <f t="shared" ref="C67" si="511">C66</f>
        <v>BONF9</v>
      </c>
      <c r="D67" t="str">
        <f t="shared" ref="D67" si="512">D66</f>
        <v>9</v>
      </c>
      <c r="E67">
        <f t="shared" ref="E67" si="513">E66</f>
        <v>2</v>
      </c>
      <c r="F67">
        <f t="shared" ref="F67" si="514">F66</f>
        <v>26</v>
      </c>
      <c r="G67">
        <f t="shared" ref="G67" si="515">G66</f>
        <v>30</v>
      </c>
      <c r="H67" t="str">
        <f t="shared" ref="H67" si="516">H66</f>
        <v>5/26/22 14:03</v>
      </c>
      <c r="I67" t="str">
        <f t="shared" ref="I67" si="517">I66</f>
        <v>Taco</v>
      </c>
      <c r="J67" t="str">
        <f t="shared" ref="J67" si="518">J66</f>
        <v>Taco</v>
      </c>
      <c r="K67" t="str">
        <f t="shared" ref="K67" si="519">K66</f>
        <v>NS</v>
      </c>
      <c r="L67" t="str">
        <f t="shared" ref="L67" si="520">L66</f>
        <v>NS</v>
      </c>
      <c r="M67" t="str">
        <f t="shared" ref="M67" si="521">M66</f>
        <v>BON</v>
      </c>
      <c r="N67" t="str">
        <f t="shared" ref="N67" si="522">N66</f>
        <v>BON</v>
      </c>
      <c r="O67" t="s">
        <v>154</v>
      </c>
      <c r="P67" t="str">
        <f t="shared" ref="P67" si="523">P66</f>
        <v>MVI_0445.AVI</v>
      </c>
      <c r="Q67">
        <v>0.31764706999999998</v>
      </c>
      <c r="R67">
        <v>114.75545</v>
      </c>
      <c r="S67">
        <v>102.31869500000001</v>
      </c>
      <c r="T67">
        <v>90.75376</v>
      </c>
      <c r="U67">
        <v>0.88697150000000002</v>
      </c>
      <c r="V67">
        <v>0.89162385</v>
      </c>
      <c r="W67">
        <v>2525.0967000000001</v>
      </c>
      <c r="X67">
        <v>21.88109</v>
      </c>
      <c r="Y67">
        <v>85</v>
      </c>
      <c r="Z67">
        <f t="shared" ref="Z67:Z81" si="524">ROUND(Y67*Q67,0)</f>
        <v>27</v>
      </c>
      <c r="AA67" t="str">
        <f t="shared" ref="AA67" si="525">AA66</f>
        <v>MVI_0449.AVI</v>
      </c>
      <c r="AB67">
        <v>0.42735043</v>
      </c>
      <c r="AC67">
        <v>88.37621</v>
      </c>
      <c r="AD67">
        <v>51.477885999999998</v>
      </c>
      <c r="AE67">
        <v>33.363224000000002</v>
      </c>
      <c r="AF67">
        <v>0.64810789999999996</v>
      </c>
      <c r="AG67">
        <v>0.58248580000000005</v>
      </c>
      <c r="AH67">
        <v>931.06489999999997</v>
      </c>
      <c r="AI67">
        <v>29.460829</v>
      </c>
      <c r="AJ67">
        <v>117</v>
      </c>
      <c r="AK67">
        <f t="shared" ref="AK67:AK81" si="526">ROUND(AJ67*AB67,0)</f>
        <v>50</v>
      </c>
      <c r="AM67">
        <f t="shared" ref="AM67:AM81" si="527">AB67/Q67</f>
        <v>1.3453624174779892</v>
      </c>
      <c r="AN67">
        <f t="shared" ref="AN67:AN81" si="528">AC67/R67</f>
        <v>0.77012647329603956</v>
      </c>
      <c r="AO67">
        <f t="shared" ref="AO67:AO81" si="529">AD67/S67</f>
        <v>0.50311319940114552</v>
      </c>
      <c r="AP67">
        <f t="shared" ref="AP67:AP81" si="530">AE67/T67</f>
        <v>0.36762360038856795</v>
      </c>
      <c r="AQ67">
        <f t="shared" ref="AQ67:AQ81" si="531">AF67/U67</f>
        <v>0.7306975477791563</v>
      </c>
      <c r="AR67">
        <f t="shared" ref="AR67:AR81" si="532">AG67/V67</f>
        <v>0.6532864727653932</v>
      </c>
      <c r="AS67">
        <f t="shared" ref="AS67:AS81" si="533">AH67/W67</f>
        <v>0.3687244532060891</v>
      </c>
      <c r="AT67">
        <f t="shared" ref="AT67:AT81" si="534">AI67/X67</f>
        <v>1.346405914879012</v>
      </c>
    </row>
    <row r="68" spans="1:46" x14ac:dyDescent="0.2">
      <c r="A68" t="s">
        <v>55</v>
      </c>
      <c r="B68" t="str">
        <f t="shared" si="12"/>
        <v>BONM9</v>
      </c>
      <c r="C68" t="str">
        <f t="shared" si="13"/>
        <v>PSOF9</v>
      </c>
      <c r="D68" t="str">
        <f t="shared" si="14"/>
        <v>9</v>
      </c>
      <c r="E68">
        <v>3</v>
      </c>
      <c r="F68">
        <v>26</v>
      </c>
      <c r="G68">
        <v>44</v>
      </c>
      <c r="H68" t="s">
        <v>77</v>
      </c>
      <c r="I68" t="s">
        <v>62</v>
      </c>
      <c r="J68" t="s">
        <v>62</v>
      </c>
      <c r="K68" t="s">
        <v>142</v>
      </c>
      <c r="L68" t="s">
        <v>141</v>
      </c>
      <c r="M68" t="str">
        <f>LEFT(B68,3)</f>
        <v>BON</v>
      </c>
      <c r="N68" t="str">
        <f>LEFT(C68,3)</f>
        <v>PSO</v>
      </c>
      <c r="O68" t="s">
        <v>143</v>
      </c>
      <c r="P68" s="1" t="s">
        <v>137</v>
      </c>
      <c r="Q68">
        <f t="shared" ref="Q68:Y68" si="535">Q66</f>
        <v>0.48717949999999999</v>
      </c>
      <c r="R68">
        <f t="shared" si="535"/>
        <v>127.47192</v>
      </c>
      <c r="S68">
        <f t="shared" si="535"/>
        <v>110.43387</v>
      </c>
      <c r="T68">
        <f t="shared" si="535"/>
        <v>103.451904</v>
      </c>
      <c r="U68">
        <f t="shared" si="535"/>
        <v>0.93677694</v>
      </c>
      <c r="V68">
        <f t="shared" si="535"/>
        <v>0.86633879999999996</v>
      </c>
      <c r="W68">
        <f t="shared" si="535"/>
        <v>2700.2395000000001</v>
      </c>
      <c r="X68">
        <f t="shared" si="535"/>
        <v>20.22899</v>
      </c>
      <c r="Y68">
        <f t="shared" si="535"/>
        <v>78</v>
      </c>
      <c r="Z68">
        <f t="shared" si="524"/>
        <v>38</v>
      </c>
      <c r="AA68" s="1" t="s">
        <v>114</v>
      </c>
      <c r="AB68">
        <v>0.35294120000000001</v>
      </c>
      <c r="AC68">
        <v>83.591470000000001</v>
      </c>
      <c r="AD68">
        <v>69.901825000000002</v>
      </c>
      <c r="AE68">
        <v>58.757275</v>
      </c>
      <c r="AF68">
        <v>0.84056854000000003</v>
      </c>
      <c r="AG68">
        <v>0.83623150000000002</v>
      </c>
      <c r="AH68">
        <v>1933.2920999999999</v>
      </c>
      <c r="AI68">
        <v>22.332386</v>
      </c>
      <c r="AJ68">
        <v>85</v>
      </c>
      <c r="AK68">
        <f t="shared" si="526"/>
        <v>30</v>
      </c>
      <c r="AM68">
        <f t="shared" si="527"/>
        <v>0.72445823356688865</v>
      </c>
      <c r="AN68">
        <f t="shared" si="528"/>
        <v>0.65576379488125702</v>
      </c>
      <c r="AO68">
        <f t="shared" si="529"/>
        <v>0.63297451225787893</v>
      </c>
      <c r="AP68">
        <f t="shared" si="530"/>
        <v>0.5679670719255201</v>
      </c>
      <c r="AQ68">
        <f t="shared" si="531"/>
        <v>0.89729849669442119</v>
      </c>
      <c r="AR68">
        <f t="shared" si="532"/>
        <v>0.96524766061499268</v>
      </c>
      <c r="AS68">
        <f t="shared" si="533"/>
        <v>0.71597060186698247</v>
      </c>
      <c r="AT68">
        <f t="shared" si="534"/>
        <v>1.1039792891291162</v>
      </c>
    </row>
    <row r="69" spans="1:46" x14ac:dyDescent="0.2">
      <c r="A69" t="str">
        <f>A68</f>
        <v>BONM9-PSOF9</v>
      </c>
      <c r="B69" t="str">
        <f t="shared" ref="B69" si="536">B68</f>
        <v>BONM9</v>
      </c>
      <c r="C69" t="str">
        <f t="shared" ref="C69" si="537">C68</f>
        <v>PSOF9</v>
      </c>
      <c r="D69" t="str">
        <f t="shared" ref="D69" si="538">D68</f>
        <v>9</v>
      </c>
      <c r="E69">
        <f t="shared" ref="E69" si="539">E68</f>
        <v>3</v>
      </c>
      <c r="F69">
        <f t="shared" ref="F69" si="540">F68</f>
        <v>26</v>
      </c>
      <c r="G69">
        <f t="shared" ref="G69" si="541">G68</f>
        <v>44</v>
      </c>
      <c r="H69" t="str">
        <f t="shared" ref="H69" si="542">H68</f>
        <v>5/26/22 14:03</v>
      </c>
      <c r="I69" t="str">
        <f t="shared" ref="I69" si="543">I68</f>
        <v>Taco</v>
      </c>
      <c r="J69" t="str">
        <f t="shared" ref="J69" si="544">J68</f>
        <v>Taco</v>
      </c>
      <c r="K69" t="str">
        <f t="shared" ref="K69" si="545">K68</f>
        <v>NS</v>
      </c>
      <c r="L69" t="str">
        <f t="shared" ref="L69" si="546">L68</f>
        <v>S</v>
      </c>
      <c r="M69" t="str">
        <f t="shared" ref="M69" si="547">M68</f>
        <v>BON</v>
      </c>
      <c r="N69" t="str">
        <f t="shared" ref="N69" si="548">N68</f>
        <v>PSO</v>
      </c>
      <c r="O69" t="s">
        <v>154</v>
      </c>
      <c r="P69" t="str">
        <f t="shared" ref="P69" si="549">P68</f>
        <v>MVI_0445.AVI</v>
      </c>
      <c r="Q69">
        <f t="shared" ref="Q69:Y69" si="550">Q67</f>
        <v>0.31764706999999998</v>
      </c>
      <c r="R69">
        <f t="shared" si="550"/>
        <v>114.75545</v>
      </c>
      <c r="S69">
        <f t="shared" si="550"/>
        <v>102.31869500000001</v>
      </c>
      <c r="T69">
        <f t="shared" si="550"/>
        <v>90.75376</v>
      </c>
      <c r="U69">
        <f t="shared" si="550"/>
        <v>0.88697150000000002</v>
      </c>
      <c r="V69">
        <f t="shared" si="550"/>
        <v>0.89162385</v>
      </c>
      <c r="W69">
        <f t="shared" si="550"/>
        <v>2525.0967000000001</v>
      </c>
      <c r="X69">
        <f t="shared" si="550"/>
        <v>21.88109</v>
      </c>
      <c r="Y69">
        <f t="shared" si="550"/>
        <v>85</v>
      </c>
      <c r="Z69">
        <f t="shared" si="524"/>
        <v>27</v>
      </c>
      <c r="AA69" t="str">
        <f t="shared" ref="AA69" si="551">AA68</f>
        <v>MVI_0450.AVI</v>
      </c>
      <c r="AB69">
        <v>0.40952380999999999</v>
      </c>
      <c r="AC69">
        <v>81.646820000000005</v>
      </c>
      <c r="AD69">
        <v>53.343685000000001</v>
      </c>
      <c r="AE69">
        <v>41.643013000000003</v>
      </c>
      <c r="AF69">
        <v>0.78065496999999995</v>
      </c>
      <c r="AG69">
        <v>0.65334680000000001</v>
      </c>
      <c r="AH69">
        <v>1419.6510000000001</v>
      </c>
      <c r="AI69">
        <v>29.017665999999998</v>
      </c>
      <c r="AJ69">
        <v>105</v>
      </c>
      <c r="AK69">
        <f t="shared" si="526"/>
        <v>43</v>
      </c>
      <c r="AM69">
        <f t="shared" si="527"/>
        <v>1.2892415787118705</v>
      </c>
      <c r="AN69">
        <f t="shared" si="528"/>
        <v>0.71148533686199655</v>
      </c>
      <c r="AO69">
        <f t="shared" si="529"/>
        <v>0.52134837138022527</v>
      </c>
      <c r="AP69">
        <f t="shared" si="530"/>
        <v>0.45885716470590315</v>
      </c>
      <c r="AQ69">
        <f t="shared" si="531"/>
        <v>0.88013534820453632</v>
      </c>
      <c r="AR69">
        <f t="shared" si="532"/>
        <v>0.73276056938135969</v>
      </c>
      <c r="AS69">
        <f t="shared" si="533"/>
        <v>0.56221648858041751</v>
      </c>
      <c r="AT69">
        <f t="shared" si="534"/>
        <v>1.3261526733814448</v>
      </c>
    </row>
    <row r="70" spans="1:46" x14ac:dyDescent="0.2">
      <c r="A70" t="s">
        <v>56</v>
      </c>
      <c r="B70" t="str">
        <f t="shared" si="12"/>
        <v>PSOM9</v>
      </c>
      <c r="C70" t="str">
        <f t="shared" si="13"/>
        <v>BONF9</v>
      </c>
      <c r="D70" t="str">
        <f t="shared" si="14"/>
        <v>9</v>
      </c>
      <c r="E70">
        <v>1</v>
      </c>
      <c r="F70">
        <v>33</v>
      </c>
      <c r="G70">
        <v>30</v>
      </c>
      <c r="H70" t="s">
        <v>77</v>
      </c>
      <c r="I70" t="s">
        <v>62</v>
      </c>
      <c r="J70" t="s">
        <v>62</v>
      </c>
      <c r="K70" t="s">
        <v>141</v>
      </c>
      <c r="L70" t="s">
        <v>142</v>
      </c>
      <c r="M70" t="str">
        <f>LEFT(B70,3)</f>
        <v>PSO</v>
      </c>
      <c r="N70" t="str">
        <f>LEFT(C70,3)</f>
        <v>BON</v>
      </c>
      <c r="O70" t="s">
        <v>143</v>
      </c>
      <c r="P70" s="1" t="s">
        <v>138</v>
      </c>
      <c r="Q70">
        <v>0.26923078</v>
      </c>
      <c r="R70">
        <v>124.50073</v>
      </c>
      <c r="S70">
        <v>104.21908999999999</v>
      </c>
      <c r="T70">
        <v>100.38871</v>
      </c>
      <c r="U70">
        <v>0.96324679999999996</v>
      </c>
      <c r="V70">
        <v>0.83709619999999996</v>
      </c>
      <c r="W70">
        <v>3196.0288</v>
      </c>
      <c r="X70">
        <v>27.555973000000002</v>
      </c>
      <c r="Y70">
        <v>26</v>
      </c>
      <c r="Z70">
        <f t="shared" si="524"/>
        <v>7</v>
      </c>
      <c r="AA70" s="1" t="s">
        <v>115</v>
      </c>
      <c r="AB70">
        <v>6.8181820000000004E-2</v>
      </c>
      <c r="AC70">
        <v>122.913864</v>
      </c>
      <c r="AD70">
        <v>103.0107</v>
      </c>
      <c r="AE70">
        <v>98.747603999999995</v>
      </c>
      <c r="AF70">
        <v>0.95861505999999996</v>
      </c>
      <c r="AG70">
        <v>0.83807224000000002</v>
      </c>
      <c r="AH70">
        <v>3158.1875</v>
      </c>
      <c r="AI70">
        <v>27.885836000000001</v>
      </c>
      <c r="AJ70">
        <v>44</v>
      </c>
      <c r="AK70">
        <f t="shared" si="526"/>
        <v>3</v>
      </c>
      <c r="AM70">
        <f t="shared" si="527"/>
        <v>0.25324674987013002</v>
      </c>
      <c r="AN70">
        <f t="shared" si="528"/>
        <v>0.9872541630880397</v>
      </c>
      <c r="AO70">
        <f t="shared" si="529"/>
        <v>0.9884052911995298</v>
      </c>
      <c r="AP70">
        <f t="shared" si="530"/>
        <v>0.98365248442778075</v>
      </c>
      <c r="AQ70">
        <f t="shared" si="531"/>
        <v>0.99519153346785061</v>
      </c>
      <c r="AR70">
        <f t="shared" si="532"/>
        <v>1.0011659830733912</v>
      </c>
      <c r="AS70">
        <f t="shared" si="533"/>
        <v>0.98815990018613098</v>
      </c>
      <c r="AT70">
        <f t="shared" si="534"/>
        <v>1.011970653331675</v>
      </c>
    </row>
    <row r="71" spans="1:46" x14ac:dyDescent="0.2">
      <c r="A71" t="str">
        <f>A70</f>
        <v>PSOM9-BONF9</v>
      </c>
      <c r="B71" t="str">
        <f t="shared" ref="B71" si="552">B70</f>
        <v>PSOM9</v>
      </c>
      <c r="C71" t="str">
        <f t="shared" ref="C71" si="553">C70</f>
        <v>BONF9</v>
      </c>
      <c r="D71" t="str">
        <f t="shared" ref="D71" si="554">D70</f>
        <v>9</v>
      </c>
      <c r="E71">
        <f t="shared" ref="E71" si="555">E70</f>
        <v>1</v>
      </c>
      <c r="F71">
        <f t="shared" ref="F71" si="556">F70</f>
        <v>33</v>
      </c>
      <c r="G71">
        <f t="shared" ref="G71" si="557">G70</f>
        <v>30</v>
      </c>
      <c r="H71" t="str">
        <f t="shared" ref="H71" si="558">H70</f>
        <v>5/26/22 14:03</v>
      </c>
      <c r="I71" t="str">
        <f t="shared" ref="I71" si="559">I70</f>
        <v>Taco</v>
      </c>
      <c r="J71" t="str">
        <f t="shared" ref="J71" si="560">J70</f>
        <v>Taco</v>
      </c>
      <c r="K71" t="str">
        <f t="shared" ref="K71" si="561">K70</f>
        <v>S</v>
      </c>
      <c r="L71" t="str">
        <f t="shared" ref="L71" si="562">L70</f>
        <v>NS</v>
      </c>
      <c r="M71" t="str">
        <f t="shared" ref="M71" si="563">M70</f>
        <v>PSO</v>
      </c>
      <c r="N71" t="str">
        <f t="shared" ref="N71" si="564">N70</f>
        <v>BON</v>
      </c>
      <c r="O71" t="s">
        <v>154</v>
      </c>
      <c r="P71" t="str">
        <f t="shared" ref="P71" si="565">P70</f>
        <v>MVI_0446.AVI</v>
      </c>
      <c r="Q71">
        <v>0.3846154</v>
      </c>
      <c r="R71">
        <v>107.61381</v>
      </c>
      <c r="S71">
        <v>87.279309999999995</v>
      </c>
      <c r="T71">
        <v>83.434420000000003</v>
      </c>
      <c r="U71">
        <v>0.95594730000000006</v>
      </c>
      <c r="V71">
        <v>0.81104195000000001</v>
      </c>
      <c r="W71">
        <v>2312.6428000000001</v>
      </c>
      <c r="X71">
        <v>24.811934999999998</v>
      </c>
      <c r="Y71">
        <v>26</v>
      </c>
      <c r="Z71">
        <f t="shared" si="524"/>
        <v>10</v>
      </c>
      <c r="AA71" t="str">
        <f t="shared" ref="AA71" si="566">AA70</f>
        <v>MVI_0448.AVI</v>
      </c>
      <c r="AB71">
        <v>0.05</v>
      </c>
      <c r="AC71">
        <v>113.84818</v>
      </c>
      <c r="AD71">
        <v>102.63265</v>
      </c>
      <c r="AE71">
        <v>99.171135000000007</v>
      </c>
      <c r="AF71">
        <v>0.96627280000000004</v>
      </c>
      <c r="AG71">
        <v>0.90148700000000004</v>
      </c>
      <c r="AH71">
        <v>3873.5922999999998</v>
      </c>
      <c r="AI71">
        <v>26.162790000000001</v>
      </c>
      <c r="AJ71">
        <v>40</v>
      </c>
      <c r="AK71">
        <f t="shared" si="526"/>
        <v>2</v>
      </c>
      <c r="AM71">
        <f t="shared" si="527"/>
        <v>0.12999999480000021</v>
      </c>
      <c r="AN71">
        <f t="shared" si="528"/>
        <v>1.0579328062076792</v>
      </c>
      <c r="AO71">
        <f t="shared" si="529"/>
        <v>1.1759104190901601</v>
      </c>
      <c r="AP71">
        <f t="shared" si="530"/>
        <v>1.1886117863586756</v>
      </c>
      <c r="AQ71">
        <f t="shared" si="531"/>
        <v>1.010801327646409</v>
      </c>
      <c r="AR71">
        <f t="shared" si="532"/>
        <v>1.1115171046331205</v>
      </c>
      <c r="AS71">
        <f t="shared" si="533"/>
        <v>1.6749635092803781</v>
      </c>
      <c r="AT71">
        <f t="shared" si="534"/>
        <v>1.0544437586185842</v>
      </c>
    </row>
    <row r="72" spans="1:46" x14ac:dyDescent="0.2">
      <c r="A72" t="s">
        <v>57</v>
      </c>
      <c r="B72" t="str">
        <f t="shared" si="12"/>
        <v>PSOM9</v>
      </c>
      <c r="C72" t="str">
        <f t="shared" si="13"/>
        <v>PSOF9</v>
      </c>
      <c r="D72" t="str">
        <f t="shared" si="14"/>
        <v>9</v>
      </c>
      <c r="E72">
        <v>4</v>
      </c>
      <c r="F72">
        <v>33</v>
      </c>
      <c r="G72">
        <v>44</v>
      </c>
      <c r="H72" t="s">
        <v>77</v>
      </c>
      <c r="I72" t="s">
        <v>62</v>
      </c>
      <c r="J72" t="s">
        <v>62</v>
      </c>
      <c r="K72" t="s">
        <v>141</v>
      </c>
      <c r="L72" t="s">
        <v>141</v>
      </c>
      <c r="M72" t="str">
        <f>LEFT(B72,3)</f>
        <v>PSO</v>
      </c>
      <c r="N72" t="str">
        <f>LEFT(C72,3)</f>
        <v>PSO</v>
      </c>
      <c r="O72" t="s">
        <v>143</v>
      </c>
      <c r="P72" s="1" t="s">
        <v>138</v>
      </c>
      <c r="Q72">
        <f t="shared" ref="Q72:Y72" si="567">Q70</f>
        <v>0.26923078</v>
      </c>
      <c r="R72">
        <f t="shared" si="567"/>
        <v>124.50073</v>
      </c>
      <c r="S72">
        <f t="shared" si="567"/>
        <v>104.21908999999999</v>
      </c>
      <c r="T72">
        <f t="shared" si="567"/>
        <v>100.38871</v>
      </c>
      <c r="U72">
        <f t="shared" si="567"/>
        <v>0.96324679999999996</v>
      </c>
      <c r="V72">
        <f t="shared" si="567"/>
        <v>0.83709619999999996</v>
      </c>
      <c r="W72">
        <f t="shared" si="567"/>
        <v>3196.0288</v>
      </c>
      <c r="X72">
        <f t="shared" si="567"/>
        <v>27.555973000000002</v>
      </c>
      <c r="Y72">
        <f t="shared" si="567"/>
        <v>26</v>
      </c>
      <c r="Z72">
        <f t="shared" si="524"/>
        <v>7</v>
      </c>
      <c r="AA72" s="1" t="s">
        <v>116</v>
      </c>
      <c r="AB72">
        <v>0.59689919999999996</v>
      </c>
      <c r="AC72">
        <v>99.610230000000001</v>
      </c>
      <c r="AD72">
        <v>90.976746000000006</v>
      </c>
      <c r="AE72">
        <v>85.343180000000004</v>
      </c>
      <c r="AF72">
        <v>0.93807684999999996</v>
      </c>
      <c r="AG72">
        <v>0.91332740000000001</v>
      </c>
      <c r="AH72">
        <v>2643.3933000000002</v>
      </c>
      <c r="AI72">
        <v>18.419039999999999</v>
      </c>
      <c r="AJ72">
        <v>129</v>
      </c>
      <c r="AK72">
        <f t="shared" si="526"/>
        <v>77</v>
      </c>
      <c r="AM72">
        <f t="shared" si="527"/>
        <v>2.217054082746408</v>
      </c>
      <c r="AN72">
        <f t="shared" si="528"/>
        <v>0.80007747745736113</v>
      </c>
      <c r="AO72">
        <f t="shared" si="529"/>
        <v>0.87293744361037895</v>
      </c>
      <c r="AP72">
        <f t="shared" si="530"/>
        <v>0.85012727028766488</v>
      </c>
      <c r="AQ72">
        <f t="shared" si="531"/>
        <v>0.9738696770132016</v>
      </c>
      <c r="AR72">
        <f t="shared" si="532"/>
        <v>1.0910662358758767</v>
      </c>
      <c r="AS72">
        <f t="shared" si="533"/>
        <v>0.82708682099485464</v>
      </c>
      <c r="AT72">
        <f t="shared" si="534"/>
        <v>0.66842277715978304</v>
      </c>
    </row>
    <row r="73" spans="1:46" x14ac:dyDescent="0.2">
      <c r="A73" t="str">
        <f>A72</f>
        <v>PSOM9-PSOF9</v>
      </c>
      <c r="B73" t="str">
        <f t="shared" ref="B73" si="568">B72</f>
        <v>PSOM9</v>
      </c>
      <c r="C73" t="str">
        <f t="shared" ref="C73" si="569">C72</f>
        <v>PSOF9</v>
      </c>
      <c r="D73" t="str">
        <f t="shared" ref="D73" si="570">D72</f>
        <v>9</v>
      </c>
      <c r="E73">
        <f t="shared" ref="E73" si="571">E72</f>
        <v>4</v>
      </c>
      <c r="F73">
        <f t="shared" ref="F73" si="572">F72</f>
        <v>33</v>
      </c>
      <c r="G73">
        <f t="shared" ref="G73" si="573">G72</f>
        <v>44</v>
      </c>
      <c r="H73" t="str">
        <f t="shared" ref="H73" si="574">H72</f>
        <v>5/26/22 14:03</v>
      </c>
      <c r="I73" t="str">
        <f t="shared" ref="I73" si="575">I72</f>
        <v>Taco</v>
      </c>
      <c r="J73" t="str">
        <f t="shared" ref="J73" si="576">J72</f>
        <v>Taco</v>
      </c>
      <c r="K73" t="str">
        <f t="shared" ref="K73" si="577">K72</f>
        <v>S</v>
      </c>
      <c r="L73" t="str">
        <f t="shared" ref="L73" si="578">L72</f>
        <v>S</v>
      </c>
      <c r="M73" t="str">
        <f t="shared" ref="M73" si="579">M72</f>
        <v>PSO</v>
      </c>
      <c r="N73" t="str">
        <f t="shared" ref="N73" si="580">N72</f>
        <v>PSO</v>
      </c>
      <c r="O73" t="s">
        <v>154</v>
      </c>
      <c r="P73" t="str">
        <f t="shared" ref="P73" si="581">P72</f>
        <v>MVI_0446.AVI</v>
      </c>
      <c r="Q73">
        <f t="shared" ref="Q73:Y73" si="582">Q71</f>
        <v>0.3846154</v>
      </c>
      <c r="R73">
        <f t="shared" si="582"/>
        <v>107.61381</v>
      </c>
      <c r="S73">
        <f t="shared" si="582"/>
        <v>87.279309999999995</v>
      </c>
      <c r="T73">
        <f t="shared" si="582"/>
        <v>83.434420000000003</v>
      </c>
      <c r="U73">
        <f t="shared" si="582"/>
        <v>0.95594730000000006</v>
      </c>
      <c r="V73">
        <f t="shared" si="582"/>
        <v>0.81104195000000001</v>
      </c>
      <c r="W73">
        <f t="shared" si="582"/>
        <v>2312.6428000000001</v>
      </c>
      <c r="X73">
        <f t="shared" si="582"/>
        <v>24.811934999999998</v>
      </c>
      <c r="Y73">
        <f t="shared" si="582"/>
        <v>26</v>
      </c>
      <c r="Z73">
        <f t="shared" si="524"/>
        <v>10</v>
      </c>
      <c r="AA73" t="str">
        <f t="shared" ref="AA73" si="583">AA72</f>
        <v>MVI_0451.AVI</v>
      </c>
      <c r="AB73">
        <v>0.60326089999999999</v>
      </c>
      <c r="AC73">
        <v>84.567980000000006</v>
      </c>
      <c r="AD73">
        <v>67.740859999999998</v>
      </c>
      <c r="AE73">
        <v>51.510734999999997</v>
      </c>
      <c r="AF73">
        <v>0.76040859999999999</v>
      </c>
      <c r="AG73">
        <v>0.80102264999999995</v>
      </c>
      <c r="AH73">
        <v>1620.1577</v>
      </c>
      <c r="AI73">
        <v>24.559387000000001</v>
      </c>
      <c r="AJ73">
        <v>184</v>
      </c>
      <c r="AK73">
        <f t="shared" si="526"/>
        <v>111</v>
      </c>
      <c r="AM73">
        <f t="shared" si="527"/>
        <v>1.568478277260869</v>
      </c>
      <c r="AN73">
        <f t="shared" si="528"/>
        <v>0.78584690942547253</v>
      </c>
      <c r="AO73">
        <f t="shared" si="529"/>
        <v>0.77613881227979464</v>
      </c>
      <c r="AP73">
        <f t="shared" si="530"/>
        <v>0.61737991346976462</v>
      </c>
      <c r="AQ73">
        <f t="shared" si="531"/>
        <v>0.79545033497139428</v>
      </c>
      <c r="AR73">
        <f t="shared" si="532"/>
        <v>0.98764638499895097</v>
      </c>
      <c r="AS73">
        <f t="shared" si="533"/>
        <v>0.70056547427038884</v>
      </c>
      <c r="AT73">
        <f t="shared" si="534"/>
        <v>0.98982151130091234</v>
      </c>
    </row>
    <row r="74" spans="1:46" x14ac:dyDescent="0.2">
      <c r="A74" t="s">
        <v>58</v>
      </c>
      <c r="B74" t="str">
        <f>LEFT(A74,6)</f>
        <v>BONM10</v>
      </c>
      <c r="C74" t="str">
        <f>RIGHT(A74,6)</f>
        <v>BONF10</v>
      </c>
      <c r="D74" t="str">
        <f>RIGHT(C74,2)</f>
        <v>10</v>
      </c>
      <c r="E74">
        <v>1</v>
      </c>
      <c r="F74">
        <v>26</v>
      </c>
      <c r="G74">
        <v>44</v>
      </c>
      <c r="H74" t="s">
        <v>78</v>
      </c>
      <c r="I74" t="s">
        <v>62</v>
      </c>
      <c r="J74" t="s">
        <v>62</v>
      </c>
      <c r="K74" t="s">
        <v>142</v>
      </c>
      <c r="L74" t="s">
        <v>142</v>
      </c>
      <c r="M74" t="str">
        <f>LEFT(B74,3)</f>
        <v>BON</v>
      </c>
      <c r="N74" t="str">
        <f>LEFT(C74,3)</f>
        <v>BON</v>
      </c>
      <c r="O74" t="s">
        <v>143</v>
      </c>
      <c r="P74" s="1" t="s">
        <v>139</v>
      </c>
      <c r="Q74">
        <v>0.34285715</v>
      </c>
      <c r="R74">
        <v>91.931340000000006</v>
      </c>
      <c r="S74">
        <v>81.5779</v>
      </c>
      <c r="T74">
        <v>68.317154000000002</v>
      </c>
      <c r="U74">
        <v>0.83744675000000002</v>
      </c>
      <c r="V74">
        <v>0.88737860000000002</v>
      </c>
      <c r="W74">
        <v>2495.2917000000002</v>
      </c>
      <c r="X74">
        <v>20.101745999999999</v>
      </c>
      <c r="Y74">
        <v>35</v>
      </c>
      <c r="Z74">
        <f t="shared" si="524"/>
        <v>12</v>
      </c>
      <c r="AA74" s="1" t="s">
        <v>117</v>
      </c>
      <c r="AB74">
        <v>0.42352941999999999</v>
      </c>
      <c r="AC74">
        <v>109.47299</v>
      </c>
      <c r="AD74">
        <v>102.92542</v>
      </c>
      <c r="AE74">
        <v>92.859009999999998</v>
      </c>
      <c r="AF74">
        <v>0.90219700000000003</v>
      </c>
      <c r="AG74">
        <v>0.94019010000000003</v>
      </c>
      <c r="AH74">
        <v>2510.6635999999999</v>
      </c>
      <c r="AI74">
        <v>17.272539999999999</v>
      </c>
      <c r="AJ74">
        <v>85</v>
      </c>
      <c r="AK74">
        <f t="shared" si="526"/>
        <v>36</v>
      </c>
      <c r="AM74">
        <f t="shared" si="527"/>
        <v>1.2352941159313726</v>
      </c>
      <c r="AN74">
        <f t="shared" si="528"/>
        <v>1.1908125129036518</v>
      </c>
      <c r="AO74">
        <f t="shared" si="529"/>
        <v>1.26168263708676</v>
      </c>
      <c r="AP74">
        <f t="shared" si="530"/>
        <v>1.3592341683320122</v>
      </c>
      <c r="AQ74">
        <f t="shared" si="531"/>
        <v>1.0773186474244483</v>
      </c>
      <c r="AR74">
        <f t="shared" si="532"/>
        <v>1.0595140563452849</v>
      </c>
      <c r="AS74">
        <f t="shared" si="533"/>
        <v>1.0061603619328352</v>
      </c>
      <c r="AT74">
        <f t="shared" si="534"/>
        <v>0.85925570843448129</v>
      </c>
    </row>
    <row r="75" spans="1:46" x14ac:dyDescent="0.2">
      <c r="A75" t="str">
        <f>A74</f>
        <v>BONM10-BONF10</v>
      </c>
      <c r="B75" t="str">
        <f t="shared" ref="B75:B81" si="584">LEFT(A75,6)</f>
        <v>BONM10</v>
      </c>
      <c r="C75" t="str">
        <f t="shared" ref="C75" si="585">C74</f>
        <v>BONF10</v>
      </c>
      <c r="D75" t="str">
        <f t="shared" ref="D75" si="586">D74</f>
        <v>10</v>
      </c>
      <c r="E75">
        <f t="shared" ref="E75" si="587">E74</f>
        <v>1</v>
      </c>
      <c r="F75">
        <f t="shared" ref="F75" si="588">F74</f>
        <v>26</v>
      </c>
      <c r="G75">
        <f t="shared" ref="G75" si="589">G74</f>
        <v>44</v>
      </c>
      <c r="H75" t="str">
        <f t="shared" ref="H75" si="590">H74</f>
        <v>5/26/22 14:58</v>
      </c>
      <c r="I75" t="str">
        <f t="shared" ref="I75" si="591">I74</f>
        <v>Taco</v>
      </c>
      <c r="J75" t="str">
        <f t="shared" ref="J75" si="592">J74</f>
        <v>Taco</v>
      </c>
      <c r="K75" t="str">
        <f t="shared" ref="K75" si="593">K74</f>
        <v>NS</v>
      </c>
      <c r="L75" t="str">
        <f t="shared" ref="L75" si="594">L74</f>
        <v>NS</v>
      </c>
      <c r="M75" t="str">
        <f t="shared" ref="M75" si="595">M74</f>
        <v>BON</v>
      </c>
      <c r="N75" t="str">
        <f t="shared" ref="N75" si="596">N74</f>
        <v>BON</v>
      </c>
      <c r="O75" t="s">
        <v>154</v>
      </c>
      <c r="P75" t="str">
        <f t="shared" ref="P75" si="597">P74</f>
        <v>MVI_0452.AVI</v>
      </c>
      <c r="Q75">
        <v>0.34146342000000002</v>
      </c>
      <c r="R75">
        <v>89.739310000000003</v>
      </c>
      <c r="S75">
        <v>82.009026000000006</v>
      </c>
      <c r="T75">
        <v>62.602715000000003</v>
      </c>
      <c r="U75">
        <v>0.76336369999999998</v>
      </c>
      <c r="V75">
        <v>0.91385839999999996</v>
      </c>
      <c r="W75">
        <v>2511.3991999999998</v>
      </c>
      <c r="X75">
        <v>18.813441999999998</v>
      </c>
      <c r="Y75">
        <v>41</v>
      </c>
      <c r="Z75">
        <f t="shared" si="524"/>
        <v>14</v>
      </c>
      <c r="AA75" t="str">
        <f t="shared" ref="AA75" si="598">AA74</f>
        <v>MVI_0455.AVI</v>
      </c>
      <c r="AB75">
        <v>0.34666666000000002</v>
      </c>
      <c r="AC75">
        <v>107.95917</v>
      </c>
      <c r="AD75">
        <v>100.49930999999999</v>
      </c>
      <c r="AE75">
        <v>85.072659999999999</v>
      </c>
      <c r="AF75">
        <v>0.84650000000000003</v>
      </c>
      <c r="AG75">
        <v>0.93090117000000006</v>
      </c>
      <c r="AH75">
        <v>2359.2624999999998</v>
      </c>
      <c r="AI75">
        <v>17.538778000000001</v>
      </c>
      <c r="AJ75">
        <v>75</v>
      </c>
      <c r="AK75">
        <f t="shared" si="526"/>
        <v>26</v>
      </c>
      <c r="AM75">
        <f t="shared" si="527"/>
        <v>1.0152380597605448</v>
      </c>
      <c r="AN75">
        <f t="shared" si="528"/>
        <v>1.2030309794002205</v>
      </c>
      <c r="AO75">
        <f t="shared" si="529"/>
        <v>1.2254664504855841</v>
      </c>
      <c r="AP75">
        <f t="shared" si="530"/>
        <v>1.3589292413276324</v>
      </c>
      <c r="AQ75">
        <f t="shared" si="531"/>
        <v>1.1089078508710855</v>
      </c>
      <c r="AR75">
        <f t="shared" si="532"/>
        <v>1.0186492458787928</v>
      </c>
      <c r="AS75">
        <f t="shared" si="533"/>
        <v>0.93942153839978926</v>
      </c>
      <c r="AT75">
        <f t="shared" si="534"/>
        <v>0.93224716668007912</v>
      </c>
    </row>
    <row r="76" spans="1:46" x14ac:dyDescent="0.2">
      <c r="A76" t="s">
        <v>59</v>
      </c>
      <c r="B76" t="str">
        <f t="shared" si="584"/>
        <v>BONM10</v>
      </c>
      <c r="C76" t="str">
        <f t="shared" ref="C76:C80" si="599">RIGHT(A76,6)</f>
        <v>PSOF10</v>
      </c>
      <c r="D76" t="str">
        <f t="shared" ref="D76:D80" si="600">RIGHT(C76,2)</f>
        <v>10</v>
      </c>
      <c r="E76">
        <v>3</v>
      </c>
      <c r="F76">
        <v>26</v>
      </c>
      <c r="G76">
        <v>35</v>
      </c>
      <c r="H76" t="s">
        <v>78</v>
      </c>
      <c r="I76" t="s">
        <v>62</v>
      </c>
      <c r="J76" t="s">
        <v>62</v>
      </c>
      <c r="K76" t="s">
        <v>142</v>
      </c>
      <c r="L76" t="s">
        <v>141</v>
      </c>
      <c r="M76" t="str">
        <f>LEFT(B76,3)</f>
        <v>BON</v>
      </c>
      <c r="N76" t="str">
        <f>LEFT(C76,3)</f>
        <v>PSO</v>
      </c>
      <c r="O76" t="s">
        <v>143</v>
      </c>
      <c r="P76" s="1" t="s">
        <v>139</v>
      </c>
      <c r="Q76">
        <f t="shared" ref="Q76:Y76" si="601">Q74</f>
        <v>0.34285715</v>
      </c>
      <c r="R76">
        <f t="shared" si="601"/>
        <v>91.931340000000006</v>
      </c>
      <c r="S76">
        <f t="shared" si="601"/>
        <v>81.5779</v>
      </c>
      <c r="T76">
        <f t="shared" si="601"/>
        <v>68.317154000000002</v>
      </c>
      <c r="U76">
        <f t="shared" si="601"/>
        <v>0.83744675000000002</v>
      </c>
      <c r="V76">
        <f t="shared" si="601"/>
        <v>0.88737860000000002</v>
      </c>
      <c r="W76">
        <f t="shared" si="601"/>
        <v>2495.2917000000002</v>
      </c>
      <c r="X76">
        <f t="shared" si="601"/>
        <v>20.101745999999999</v>
      </c>
      <c r="Y76">
        <f t="shared" si="601"/>
        <v>35</v>
      </c>
      <c r="Z76">
        <f t="shared" si="524"/>
        <v>12</v>
      </c>
      <c r="AA76" s="1" t="s">
        <v>118</v>
      </c>
      <c r="AB76">
        <v>0.62057876999999995</v>
      </c>
      <c r="AC76">
        <v>84.568049999999999</v>
      </c>
      <c r="AD76">
        <v>66.378159999999994</v>
      </c>
      <c r="AE76">
        <v>59.645054000000002</v>
      </c>
      <c r="AF76">
        <v>0.89856446000000001</v>
      </c>
      <c r="AG76">
        <v>0.78490824000000003</v>
      </c>
      <c r="AH76">
        <v>1477.3755000000001</v>
      </c>
      <c r="AI76">
        <v>24.858274000000002</v>
      </c>
      <c r="AJ76">
        <v>311</v>
      </c>
      <c r="AK76">
        <f t="shared" si="526"/>
        <v>193</v>
      </c>
      <c r="AM76">
        <f t="shared" si="527"/>
        <v>1.8100213747912213</v>
      </c>
      <c r="AN76">
        <f t="shared" si="528"/>
        <v>0.9199044634832908</v>
      </c>
      <c r="AO76">
        <f t="shared" si="529"/>
        <v>0.81367821432029996</v>
      </c>
      <c r="AP76">
        <f t="shared" si="530"/>
        <v>0.87306116411113965</v>
      </c>
      <c r="AQ76">
        <f t="shared" si="531"/>
        <v>1.0729810104343949</v>
      </c>
      <c r="AR76">
        <f t="shared" si="532"/>
        <v>0.88452464370900996</v>
      </c>
      <c r="AS76">
        <f t="shared" si="533"/>
        <v>0.59206524832347251</v>
      </c>
      <c r="AT76">
        <f t="shared" si="534"/>
        <v>1.2366226296959479</v>
      </c>
    </row>
    <row r="77" spans="1:46" x14ac:dyDescent="0.2">
      <c r="A77" t="str">
        <f>A76</f>
        <v>BONM10-PSOF10</v>
      </c>
      <c r="B77" t="str">
        <f t="shared" si="584"/>
        <v>BONM10</v>
      </c>
      <c r="C77" t="str">
        <f t="shared" ref="C77" si="602">C76</f>
        <v>PSOF10</v>
      </c>
      <c r="D77" t="str">
        <f t="shared" ref="D77" si="603">D76</f>
        <v>10</v>
      </c>
      <c r="E77">
        <f t="shared" ref="E77" si="604">E76</f>
        <v>3</v>
      </c>
      <c r="F77">
        <f t="shared" ref="F77" si="605">F76</f>
        <v>26</v>
      </c>
      <c r="G77">
        <f t="shared" ref="G77" si="606">G76</f>
        <v>35</v>
      </c>
      <c r="H77" t="str">
        <f t="shared" ref="H77" si="607">H76</f>
        <v>5/26/22 14:58</v>
      </c>
      <c r="I77" t="str">
        <f t="shared" ref="I77" si="608">I76</f>
        <v>Taco</v>
      </c>
      <c r="J77" t="str">
        <f t="shared" ref="J77" si="609">J76</f>
        <v>Taco</v>
      </c>
      <c r="K77" t="str">
        <f t="shared" ref="K77" si="610">K76</f>
        <v>NS</v>
      </c>
      <c r="L77" t="str">
        <f t="shared" ref="L77" si="611">L76</f>
        <v>S</v>
      </c>
      <c r="M77" t="str">
        <f t="shared" ref="M77" si="612">M76</f>
        <v>BON</v>
      </c>
      <c r="N77" t="str">
        <f t="shared" ref="N77" si="613">N76</f>
        <v>PSO</v>
      </c>
      <c r="O77" t="s">
        <v>154</v>
      </c>
      <c r="P77" t="str">
        <f t="shared" ref="P77" si="614">P76</f>
        <v>MVI_0452.AVI</v>
      </c>
      <c r="Q77">
        <f t="shared" ref="Q77:Y77" si="615">Q75</f>
        <v>0.34146342000000002</v>
      </c>
      <c r="R77">
        <f t="shared" si="615"/>
        <v>89.739310000000003</v>
      </c>
      <c r="S77">
        <f t="shared" si="615"/>
        <v>82.009026000000006</v>
      </c>
      <c r="T77">
        <f t="shared" si="615"/>
        <v>62.602715000000003</v>
      </c>
      <c r="U77">
        <f t="shared" si="615"/>
        <v>0.76336369999999998</v>
      </c>
      <c r="V77">
        <f t="shared" si="615"/>
        <v>0.91385839999999996</v>
      </c>
      <c r="W77">
        <f t="shared" si="615"/>
        <v>2511.3991999999998</v>
      </c>
      <c r="X77">
        <f t="shared" si="615"/>
        <v>18.813441999999998</v>
      </c>
      <c r="Y77">
        <f t="shared" si="615"/>
        <v>41</v>
      </c>
      <c r="Z77">
        <f t="shared" si="524"/>
        <v>14</v>
      </c>
      <c r="AA77" t="str">
        <f t="shared" ref="AA77" si="616">AA76</f>
        <v>MVI_0457.AVI</v>
      </c>
      <c r="AB77">
        <v>0.50140845999999994</v>
      </c>
      <c r="AC77">
        <v>84.028959999999998</v>
      </c>
      <c r="AD77">
        <v>50.830419999999997</v>
      </c>
      <c r="AE77">
        <v>39.629759999999997</v>
      </c>
      <c r="AF77">
        <v>0.77964650000000002</v>
      </c>
      <c r="AG77">
        <v>0.60491550000000005</v>
      </c>
      <c r="AH77">
        <v>1056.2289000000001</v>
      </c>
      <c r="AI77">
        <v>28.232002000000001</v>
      </c>
      <c r="AJ77">
        <v>355</v>
      </c>
      <c r="AK77">
        <f t="shared" si="526"/>
        <v>178</v>
      </c>
      <c r="AM77">
        <f t="shared" si="527"/>
        <v>1.4684104669249782</v>
      </c>
      <c r="AN77">
        <f t="shared" si="528"/>
        <v>0.93636735116416647</v>
      </c>
      <c r="AO77">
        <f t="shared" si="529"/>
        <v>0.61981494573536322</v>
      </c>
      <c r="AP77">
        <f t="shared" si="530"/>
        <v>0.63303580363886769</v>
      </c>
      <c r="AQ77">
        <f t="shared" si="531"/>
        <v>1.0213303304833594</v>
      </c>
      <c r="AR77">
        <f t="shared" si="532"/>
        <v>0.66193570032293847</v>
      </c>
      <c r="AS77">
        <f t="shared" si="533"/>
        <v>0.42057387770132287</v>
      </c>
      <c r="AT77">
        <f t="shared" si="534"/>
        <v>1.5006292841044186</v>
      </c>
    </row>
    <row r="78" spans="1:46" x14ac:dyDescent="0.2">
      <c r="A78" t="s">
        <v>60</v>
      </c>
      <c r="B78" t="str">
        <f t="shared" si="584"/>
        <v>PSOM10</v>
      </c>
      <c r="C78" t="str">
        <f t="shared" si="599"/>
        <v>BONF10</v>
      </c>
      <c r="D78" t="str">
        <f t="shared" si="600"/>
        <v>10</v>
      </c>
      <c r="E78">
        <v>2</v>
      </c>
      <c r="F78">
        <v>26</v>
      </c>
      <c r="G78">
        <v>44</v>
      </c>
      <c r="H78" t="s">
        <v>78</v>
      </c>
      <c r="I78" t="s">
        <v>62</v>
      </c>
      <c r="J78" t="s">
        <v>62</v>
      </c>
      <c r="K78" t="s">
        <v>141</v>
      </c>
      <c r="L78" t="s">
        <v>142</v>
      </c>
      <c r="M78" t="str">
        <f>LEFT(B78,3)</f>
        <v>PSO</v>
      </c>
      <c r="N78" t="str">
        <f>LEFT(C78,3)</f>
        <v>BON</v>
      </c>
      <c r="O78" t="s">
        <v>143</v>
      </c>
      <c r="P78" s="1" t="s">
        <v>140</v>
      </c>
      <c r="Q78">
        <v>0.75949365000000002</v>
      </c>
      <c r="R78">
        <v>98.890100000000004</v>
      </c>
      <c r="S78">
        <v>87.594070000000002</v>
      </c>
      <c r="T78">
        <v>64.490269999999995</v>
      </c>
      <c r="U78">
        <v>0.73624020000000001</v>
      </c>
      <c r="V78">
        <v>0.88577189999999995</v>
      </c>
      <c r="W78">
        <v>1793.1016</v>
      </c>
      <c r="X78">
        <v>18.398304</v>
      </c>
      <c r="Y78">
        <v>79</v>
      </c>
      <c r="Z78">
        <f t="shared" si="524"/>
        <v>60</v>
      </c>
      <c r="AA78" s="1" t="s">
        <v>119</v>
      </c>
      <c r="AB78">
        <v>0.17567568</v>
      </c>
      <c r="AC78">
        <v>101.86369999999999</v>
      </c>
      <c r="AD78">
        <v>94.220405999999997</v>
      </c>
      <c r="AE78">
        <v>83.688800000000001</v>
      </c>
      <c r="AF78">
        <v>0.88822369999999995</v>
      </c>
      <c r="AG78">
        <v>0.9249655</v>
      </c>
      <c r="AH78">
        <v>2590.4367999999999</v>
      </c>
      <c r="AI78">
        <v>18.582765999999999</v>
      </c>
      <c r="AJ78">
        <v>74</v>
      </c>
      <c r="AK78">
        <f t="shared" si="526"/>
        <v>13</v>
      </c>
      <c r="AM78">
        <f t="shared" si="527"/>
        <v>0.23130631836092375</v>
      </c>
      <c r="AN78">
        <f t="shared" si="528"/>
        <v>1.0300697440896509</v>
      </c>
      <c r="AO78">
        <f t="shared" si="529"/>
        <v>1.075648225958675</v>
      </c>
      <c r="AP78">
        <f t="shared" si="530"/>
        <v>1.297696536237172</v>
      </c>
      <c r="AQ78">
        <f t="shared" si="531"/>
        <v>1.2064319497902993</v>
      </c>
      <c r="AR78">
        <f t="shared" si="532"/>
        <v>1.0442479604512178</v>
      </c>
      <c r="AS78">
        <f t="shared" si="533"/>
        <v>1.4446681660425711</v>
      </c>
      <c r="AT78">
        <f t="shared" si="534"/>
        <v>1.0100260328343309</v>
      </c>
    </row>
    <row r="79" spans="1:46" x14ac:dyDescent="0.2">
      <c r="A79" t="str">
        <f>A78</f>
        <v>PSOM10-BONF10</v>
      </c>
      <c r="B79" t="str">
        <f t="shared" si="584"/>
        <v>PSOM10</v>
      </c>
      <c r="C79" t="str">
        <f t="shared" ref="C79" si="617">C78</f>
        <v>BONF10</v>
      </c>
      <c r="D79" t="str">
        <f t="shared" ref="D79" si="618">D78</f>
        <v>10</v>
      </c>
      <c r="E79">
        <f t="shared" ref="E79" si="619">E78</f>
        <v>2</v>
      </c>
      <c r="F79">
        <f t="shared" ref="F79" si="620">F78</f>
        <v>26</v>
      </c>
      <c r="G79">
        <f t="shared" ref="G79" si="621">G78</f>
        <v>44</v>
      </c>
      <c r="H79" t="str">
        <f t="shared" ref="H79" si="622">H78</f>
        <v>5/26/22 14:58</v>
      </c>
      <c r="I79" t="str">
        <f t="shared" ref="I79" si="623">I78</f>
        <v>Taco</v>
      </c>
      <c r="J79" t="str">
        <f t="shared" ref="J79" si="624">J78</f>
        <v>Taco</v>
      </c>
      <c r="K79" t="str">
        <f t="shared" ref="K79" si="625">K78</f>
        <v>S</v>
      </c>
      <c r="L79" t="str">
        <f t="shared" ref="L79" si="626">L78</f>
        <v>NS</v>
      </c>
      <c r="M79" t="str">
        <f t="shared" ref="M79" si="627">M78</f>
        <v>PSO</v>
      </c>
      <c r="N79" t="str">
        <f t="shared" ref="N79" si="628">N78</f>
        <v>BON</v>
      </c>
      <c r="O79" t="s">
        <v>154</v>
      </c>
      <c r="P79" t="str">
        <f t="shared" ref="P79" si="629">P78</f>
        <v>MVI_0453.AVI</v>
      </c>
      <c r="Q79">
        <v>0.67368424000000005</v>
      </c>
      <c r="R79">
        <v>92.272710000000004</v>
      </c>
      <c r="S79">
        <v>79.820939999999993</v>
      </c>
      <c r="T79">
        <v>52.402996000000002</v>
      </c>
      <c r="U79">
        <v>0.6565069</v>
      </c>
      <c r="V79">
        <v>0.86505467000000003</v>
      </c>
      <c r="W79">
        <v>1588.4795999999999</v>
      </c>
      <c r="X79">
        <v>19.656442999999999</v>
      </c>
      <c r="Y79">
        <v>95</v>
      </c>
      <c r="Z79">
        <f t="shared" si="524"/>
        <v>64</v>
      </c>
      <c r="AA79" t="str">
        <f t="shared" ref="AA79" si="630">AA78</f>
        <v>MVI_0456.AVI</v>
      </c>
      <c r="AB79">
        <v>0.25301205999999998</v>
      </c>
      <c r="AC79">
        <v>93.530670000000001</v>
      </c>
      <c r="AD79">
        <v>85.473389999999995</v>
      </c>
      <c r="AE79">
        <v>70.193359999999998</v>
      </c>
      <c r="AF79">
        <v>0.82123049999999997</v>
      </c>
      <c r="AG79">
        <v>0.9138541</v>
      </c>
      <c r="AH79">
        <v>2068.8681999999999</v>
      </c>
      <c r="AI79">
        <v>16.065237</v>
      </c>
      <c r="AJ79">
        <v>83</v>
      </c>
      <c r="AK79">
        <f t="shared" si="526"/>
        <v>21</v>
      </c>
      <c r="AM79">
        <f t="shared" si="527"/>
        <v>0.37556476013154172</v>
      </c>
      <c r="AN79">
        <f t="shared" si="528"/>
        <v>1.0136330665914115</v>
      </c>
      <c r="AO79">
        <f t="shared" si="529"/>
        <v>1.0708141247146425</v>
      </c>
      <c r="AP79">
        <f t="shared" si="530"/>
        <v>1.3394913527463199</v>
      </c>
      <c r="AQ79">
        <f t="shared" si="531"/>
        <v>1.2509091679005964</v>
      </c>
      <c r="AR79">
        <f t="shared" si="532"/>
        <v>1.0564119606452156</v>
      </c>
      <c r="AS79">
        <f t="shared" si="533"/>
        <v>1.3024203773218115</v>
      </c>
      <c r="AT79">
        <f t="shared" si="534"/>
        <v>0.8173013296454501</v>
      </c>
    </row>
    <row r="80" spans="1:46" x14ac:dyDescent="0.2">
      <c r="A80" t="s">
        <v>61</v>
      </c>
      <c r="B80" t="str">
        <f t="shared" si="584"/>
        <v>PSOM10</v>
      </c>
      <c r="C80" t="str">
        <f t="shared" si="599"/>
        <v>PSOF10</v>
      </c>
      <c r="D80" t="str">
        <f t="shared" si="600"/>
        <v>10</v>
      </c>
      <c r="E80">
        <v>4</v>
      </c>
      <c r="F80">
        <v>26</v>
      </c>
      <c r="G80">
        <v>35</v>
      </c>
      <c r="H80" t="s">
        <v>78</v>
      </c>
      <c r="I80" t="s">
        <v>62</v>
      </c>
      <c r="J80" t="s">
        <v>62</v>
      </c>
      <c r="K80" t="s">
        <v>141</v>
      </c>
      <c r="L80" t="s">
        <v>141</v>
      </c>
      <c r="M80" t="str">
        <f>LEFT(B80,3)</f>
        <v>PSO</v>
      </c>
      <c r="N80" t="str">
        <f>LEFT(C80,3)</f>
        <v>PSO</v>
      </c>
      <c r="O80" t="s">
        <v>143</v>
      </c>
      <c r="P80" s="1" t="s">
        <v>140</v>
      </c>
      <c r="Q80">
        <f t="shared" ref="Q80:Y80" si="631">Q78</f>
        <v>0.75949365000000002</v>
      </c>
      <c r="R80">
        <f t="shared" si="631"/>
        <v>98.890100000000004</v>
      </c>
      <c r="S80">
        <f t="shared" si="631"/>
        <v>87.594070000000002</v>
      </c>
      <c r="T80">
        <f t="shared" si="631"/>
        <v>64.490269999999995</v>
      </c>
      <c r="U80">
        <f t="shared" si="631"/>
        <v>0.73624020000000001</v>
      </c>
      <c r="V80">
        <f t="shared" si="631"/>
        <v>0.88577189999999995</v>
      </c>
      <c r="W80">
        <f t="shared" si="631"/>
        <v>1793.1016</v>
      </c>
      <c r="X80">
        <f t="shared" si="631"/>
        <v>18.398304</v>
      </c>
      <c r="Y80">
        <f t="shared" si="631"/>
        <v>79</v>
      </c>
      <c r="Z80">
        <f t="shared" si="524"/>
        <v>60</v>
      </c>
      <c r="AA80" s="1" t="s">
        <v>120</v>
      </c>
      <c r="AB80">
        <v>0.14705883</v>
      </c>
      <c r="AC80">
        <v>85.626710000000003</v>
      </c>
      <c r="AD80">
        <v>84.069159999999997</v>
      </c>
      <c r="AE80">
        <v>81.406480000000002</v>
      </c>
      <c r="AF80">
        <v>0.96832746000000003</v>
      </c>
      <c r="AG80">
        <v>0.98181003</v>
      </c>
      <c r="AH80">
        <v>2218.1995000000002</v>
      </c>
      <c r="AI80">
        <v>11.751417</v>
      </c>
      <c r="AJ80">
        <v>34</v>
      </c>
      <c r="AK80">
        <f t="shared" si="526"/>
        <v>5</v>
      </c>
      <c r="AM80">
        <f t="shared" si="527"/>
        <v>0.19362746482475529</v>
      </c>
      <c r="AN80">
        <f t="shared" si="528"/>
        <v>0.86587747408486793</v>
      </c>
      <c r="AO80">
        <f t="shared" si="529"/>
        <v>0.95975857726441982</v>
      </c>
      <c r="AP80">
        <f t="shared" si="530"/>
        <v>1.2623063913362436</v>
      </c>
      <c r="AQ80">
        <f t="shared" si="531"/>
        <v>1.3152330720327414</v>
      </c>
      <c r="AR80">
        <f t="shared" si="532"/>
        <v>1.1084230940268032</v>
      </c>
      <c r="AS80">
        <f t="shared" si="533"/>
        <v>1.237074073214814</v>
      </c>
      <c r="AT80">
        <f t="shared" si="534"/>
        <v>0.63872284097490728</v>
      </c>
    </row>
    <row r="81" spans="1:46" x14ac:dyDescent="0.2">
      <c r="A81" t="str">
        <f>A80</f>
        <v>PSOM10-PSOF10</v>
      </c>
      <c r="B81" t="str">
        <f t="shared" si="584"/>
        <v>PSOM10</v>
      </c>
      <c r="C81" t="str">
        <f t="shared" ref="C81" si="632">C80</f>
        <v>PSOF10</v>
      </c>
      <c r="D81" t="str">
        <f t="shared" ref="D81" si="633">D80</f>
        <v>10</v>
      </c>
      <c r="E81">
        <f t="shared" ref="E81" si="634">E80</f>
        <v>4</v>
      </c>
      <c r="F81">
        <f t="shared" ref="F81" si="635">F80</f>
        <v>26</v>
      </c>
      <c r="G81">
        <f t="shared" ref="G81" si="636">G80</f>
        <v>35</v>
      </c>
      <c r="H81" t="str">
        <f t="shared" ref="H81" si="637">H80</f>
        <v>5/26/22 14:58</v>
      </c>
      <c r="I81" t="str">
        <f t="shared" ref="I81" si="638">I80</f>
        <v>Taco</v>
      </c>
      <c r="J81" t="str">
        <f t="shared" ref="J81" si="639">J80</f>
        <v>Taco</v>
      </c>
      <c r="K81" t="str">
        <f t="shared" ref="K81" si="640">K80</f>
        <v>S</v>
      </c>
      <c r="L81" t="str">
        <f t="shared" ref="L81" si="641">L80</f>
        <v>S</v>
      </c>
      <c r="M81" t="str">
        <f t="shared" ref="M81" si="642">M80</f>
        <v>PSO</v>
      </c>
      <c r="N81" t="str">
        <f t="shared" ref="N81" si="643">N80</f>
        <v>PSO</v>
      </c>
      <c r="O81" t="s">
        <v>154</v>
      </c>
      <c r="P81" t="str">
        <f t="shared" ref="P81" si="644">P80</f>
        <v>MVI_0453.AVI</v>
      </c>
      <c r="Q81">
        <f t="shared" ref="Q81:Y81" si="645">Q79</f>
        <v>0.67368424000000005</v>
      </c>
      <c r="R81">
        <f t="shared" si="645"/>
        <v>92.272710000000004</v>
      </c>
      <c r="S81">
        <f t="shared" si="645"/>
        <v>79.820939999999993</v>
      </c>
      <c r="T81">
        <f t="shared" si="645"/>
        <v>52.402996000000002</v>
      </c>
      <c r="U81">
        <f t="shared" si="645"/>
        <v>0.6565069</v>
      </c>
      <c r="V81">
        <f t="shared" si="645"/>
        <v>0.86505467000000003</v>
      </c>
      <c r="W81">
        <f t="shared" si="645"/>
        <v>1588.4795999999999</v>
      </c>
      <c r="X81">
        <f t="shared" si="645"/>
        <v>19.656442999999999</v>
      </c>
      <c r="Y81">
        <f t="shared" si="645"/>
        <v>95</v>
      </c>
      <c r="Z81">
        <f t="shared" si="524"/>
        <v>64</v>
      </c>
      <c r="AA81" t="str">
        <f t="shared" ref="AA81" si="646">AA80</f>
        <v>MVI_0458.AVI</v>
      </c>
      <c r="AB81">
        <v>8.5714289999999999E-2</v>
      </c>
      <c r="AC81">
        <v>102.8802</v>
      </c>
      <c r="AD81">
        <v>97.144170000000003</v>
      </c>
      <c r="AE81">
        <v>93.340575999999999</v>
      </c>
      <c r="AF81">
        <v>0.96084579999999997</v>
      </c>
      <c r="AG81">
        <v>0.94424549999999996</v>
      </c>
      <c r="AH81">
        <v>1550.6614</v>
      </c>
      <c r="AI81">
        <v>14.656084999999999</v>
      </c>
      <c r="AJ81">
        <v>35</v>
      </c>
      <c r="AK81">
        <f t="shared" si="526"/>
        <v>3</v>
      </c>
      <c r="AM81">
        <f t="shared" si="527"/>
        <v>0.1272321436523437</v>
      </c>
      <c r="AN81">
        <f t="shared" si="528"/>
        <v>1.1149580412236728</v>
      </c>
      <c r="AO81">
        <f t="shared" si="529"/>
        <v>1.2170261337438524</v>
      </c>
      <c r="AP81">
        <f t="shared" si="530"/>
        <v>1.7812068607680369</v>
      </c>
      <c r="AQ81">
        <f t="shared" si="531"/>
        <v>1.4635730408926395</v>
      </c>
      <c r="AR81">
        <f t="shared" si="532"/>
        <v>1.0915443066737041</v>
      </c>
      <c r="AS81">
        <f t="shared" si="533"/>
        <v>0.97619220290899555</v>
      </c>
      <c r="AT81">
        <f t="shared" si="534"/>
        <v>0.74561226565762684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ToblerLab</dc:creator>
  <cp:lastModifiedBy>John Coffin</cp:lastModifiedBy>
  <dcterms:created xsi:type="dcterms:W3CDTF">2022-05-26T21:04:29Z</dcterms:created>
  <dcterms:modified xsi:type="dcterms:W3CDTF">2022-06-01T15:32:43Z</dcterms:modified>
</cp:coreProperties>
</file>