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johncoffin/Desktop/Projects/2020_Sperm_Competition_Pmex_Reproductive_Isolation/02_Raw_Data/"/>
    </mc:Choice>
  </mc:AlternateContent>
  <xr:revisionPtr revIDLastSave="0" documentId="13_ncr:1_{2FA285FD-DBCF-4A4E-A066-5794DECCEE84}" xr6:coauthVersionLast="47" xr6:coauthVersionMax="47" xr10:uidLastSave="{00000000-0000-0000-0000-000000000000}"/>
  <bookViews>
    <workbookView xWindow="0" yWindow="500" windowWidth="28800" windowHeight="193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1" i="1" l="1"/>
  <c r="G242" i="1"/>
  <c r="G243" i="1"/>
  <c r="G244" i="1"/>
  <c r="G245" i="1"/>
  <c r="G246" i="1"/>
  <c r="G247" i="1"/>
  <c r="G249" i="1"/>
  <c r="G250" i="1"/>
  <c r="G251" i="1"/>
  <c r="G252" i="1"/>
  <c r="G253" i="1"/>
  <c r="G254" i="1"/>
  <c r="G255" i="1"/>
  <c r="G257" i="1"/>
  <c r="G258" i="1"/>
  <c r="G259" i="1"/>
  <c r="G260" i="1"/>
  <c r="G261" i="1"/>
  <c r="G262" i="1"/>
  <c r="G263" i="1"/>
  <c r="G265" i="1"/>
  <c r="G266" i="1"/>
  <c r="G267" i="1"/>
  <c r="G268" i="1"/>
  <c r="G269" i="1"/>
  <c r="G270" i="1"/>
  <c r="G271" i="1"/>
  <c r="G273" i="1"/>
  <c r="G274" i="1"/>
  <c r="G275" i="1"/>
  <c r="G276" i="1"/>
  <c r="G277" i="1"/>
  <c r="G278" i="1"/>
  <c r="G279" i="1"/>
  <c r="G281" i="1"/>
  <c r="G282" i="1"/>
  <c r="G283" i="1"/>
  <c r="G284" i="1"/>
  <c r="G285" i="1"/>
  <c r="G286" i="1"/>
  <c r="G287" i="1"/>
  <c r="G289" i="1"/>
  <c r="G290" i="1"/>
  <c r="G291" i="1"/>
  <c r="G292" i="1"/>
  <c r="G293" i="1"/>
  <c r="G294" i="1"/>
  <c r="G295" i="1"/>
  <c r="G297" i="1"/>
  <c r="G298" i="1"/>
  <c r="G299" i="1"/>
  <c r="G300" i="1"/>
  <c r="G301" i="1"/>
  <c r="G302" i="1"/>
  <c r="G303" i="1"/>
  <c r="G305" i="1"/>
  <c r="G306" i="1"/>
  <c r="G307" i="1"/>
  <c r="G308" i="1"/>
  <c r="G309" i="1"/>
  <c r="G310" i="1"/>
  <c r="G311" i="1"/>
  <c r="G233" i="1"/>
  <c r="G234" i="1"/>
  <c r="G235" i="1"/>
  <c r="G236" i="1"/>
  <c r="G237" i="1"/>
  <c r="G238" i="1"/>
  <c r="G239" i="1"/>
  <c r="G231" i="1"/>
  <c r="G230" i="1"/>
  <c r="G57" i="1"/>
  <c r="G58" i="1"/>
  <c r="G59" i="1"/>
  <c r="G60" i="1"/>
  <c r="G61" i="1"/>
  <c r="G63" i="1"/>
  <c r="G64" i="1"/>
  <c r="G65" i="1"/>
  <c r="G66" i="1"/>
  <c r="G67" i="1"/>
  <c r="G69" i="1"/>
  <c r="G70" i="1"/>
  <c r="G71" i="1"/>
  <c r="G72" i="1"/>
  <c r="G73" i="1"/>
  <c r="G75" i="1"/>
  <c r="G76" i="1"/>
  <c r="G77" i="1"/>
  <c r="G78" i="1"/>
  <c r="G79" i="1"/>
  <c r="G81" i="1"/>
  <c r="G82" i="1"/>
  <c r="G83" i="1"/>
  <c r="G84" i="1"/>
  <c r="G85" i="1"/>
  <c r="G87" i="1"/>
  <c r="G88" i="1"/>
  <c r="G89" i="1"/>
  <c r="G90" i="1"/>
  <c r="G91" i="1"/>
  <c r="G93" i="1"/>
  <c r="G94" i="1"/>
  <c r="G95" i="1"/>
  <c r="G96" i="1"/>
  <c r="G97" i="1"/>
  <c r="G99" i="1"/>
  <c r="G100" i="1"/>
  <c r="G101" i="1"/>
  <c r="G102" i="1"/>
  <c r="G103" i="1"/>
  <c r="G105" i="1"/>
  <c r="G106" i="1"/>
  <c r="G107" i="1"/>
  <c r="G108" i="1"/>
  <c r="G109" i="1"/>
  <c r="G111" i="1"/>
  <c r="G112" i="1"/>
  <c r="G113" i="1"/>
  <c r="G114" i="1"/>
  <c r="G115" i="1"/>
  <c r="G117" i="1"/>
  <c r="G118" i="1"/>
  <c r="G119" i="1"/>
  <c r="G120" i="1"/>
  <c r="G121" i="1"/>
  <c r="G123" i="1"/>
  <c r="G124" i="1"/>
  <c r="G125" i="1"/>
  <c r="G126" i="1"/>
  <c r="G127" i="1"/>
  <c r="G129" i="1"/>
  <c r="G130" i="1"/>
  <c r="G131" i="1"/>
  <c r="G132" i="1"/>
  <c r="G133" i="1"/>
  <c r="G135" i="1"/>
  <c r="G136" i="1"/>
  <c r="G137" i="1"/>
  <c r="G138" i="1"/>
  <c r="G139" i="1"/>
  <c r="G141" i="1"/>
  <c r="G142" i="1"/>
  <c r="G143" i="1"/>
  <c r="G144" i="1"/>
  <c r="G145" i="1"/>
  <c r="G147" i="1"/>
  <c r="G148" i="1"/>
  <c r="G149" i="1"/>
  <c r="G150" i="1"/>
  <c r="G151" i="1"/>
  <c r="G153" i="1"/>
  <c r="G154" i="1"/>
  <c r="G155" i="1"/>
  <c r="G156" i="1"/>
  <c r="G157" i="1"/>
  <c r="G159" i="1"/>
  <c r="G160" i="1"/>
  <c r="G161" i="1"/>
  <c r="G162" i="1"/>
  <c r="G163" i="1"/>
  <c r="G165" i="1"/>
  <c r="G166" i="1"/>
  <c r="G167" i="1"/>
  <c r="G168" i="1"/>
  <c r="G169" i="1"/>
  <c r="G171" i="1"/>
  <c r="G172" i="1"/>
  <c r="G173" i="1"/>
  <c r="G174" i="1"/>
  <c r="G175" i="1"/>
  <c r="G177" i="1"/>
  <c r="G178" i="1"/>
  <c r="G179" i="1"/>
  <c r="G180" i="1"/>
  <c r="G181" i="1"/>
  <c r="G183" i="1"/>
  <c r="G184" i="1"/>
  <c r="G185" i="1"/>
  <c r="G186" i="1"/>
  <c r="G187" i="1"/>
  <c r="G189" i="1"/>
  <c r="G190" i="1"/>
  <c r="G191" i="1"/>
  <c r="G192" i="1"/>
  <c r="G193" i="1"/>
  <c r="G195" i="1"/>
  <c r="G196" i="1"/>
  <c r="G197" i="1"/>
  <c r="G198" i="1"/>
  <c r="G199" i="1"/>
  <c r="G201" i="1"/>
  <c r="G202" i="1"/>
  <c r="G203" i="1"/>
  <c r="G204" i="1"/>
  <c r="G205" i="1"/>
  <c r="G207" i="1"/>
  <c r="G208" i="1"/>
  <c r="G209" i="1"/>
  <c r="G210" i="1"/>
  <c r="G211" i="1"/>
  <c r="G213" i="1"/>
  <c r="G214" i="1"/>
  <c r="G215" i="1"/>
  <c r="G216" i="1"/>
  <c r="G217" i="1"/>
  <c r="G219" i="1"/>
  <c r="G220" i="1"/>
  <c r="G221" i="1"/>
  <c r="G222" i="1"/>
  <c r="G223" i="1"/>
  <c r="G225" i="1"/>
  <c r="G226" i="1"/>
  <c r="G227" i="1"/>
  <c r="G228" i="1"/>
  <c r="G229" i="1"/>
  <c r="G15" i="1"/>
  <c r="G16" i="1"/>
  <c r="G17" i="1"/>
  <c r="G18" i="1"/>
  <c r="G19" i="1"/>
  <c r="G21" i="1"/>
  <c r="G22" i="1"/>
  <c r="G23" i="1"/>
  <c r="G24" i="1"/>
  <c r="G25" i="1"/>
  <c r="G27" i="1"/>
  <c r="G28" i="1"/>
  <c r="G29" i="1"/>
  <c r="G30" i="1"/>
  <c r="G31" i="1"/>
  <c r="G33" i="1"/>
  <c r="G34" i="1"/>
  <c r="G35" i="1"/>
  <c r="G36" i="1"/>
  <c r="G37" i="1"/>
  <c r="G39" i="1"/>
  <c r="G40" i="1"/>
  <c r="G41" i="1"/>
  <c r="G42" i="1"/>
  <c r="G43" i="1"/>
  <c r="G45" i="1"/>
  <c r="G46" i="1"/>
  <c r="G47" i="1"/>
  <c r="G48" i="1"/>
  <c r="G49" i="1"/>
  <c r="G51" i="1"/>
  <c r="G52" i="1"/>
  <c r="G53" i="1"/>
  <c r="G54" i="1"/>
  <c r="G55" i="1"/>
  <c r="G9" i="1"/>
  <c r="G10" i="1"/>
  <c r="G11" i="1"/>
  <c r="G12" i="1"/>
  <c r="G13" i="1"/>
  <c r="G7" i="1"/>
  <c r="G6" i="1"/>
  <c r="G5" i="1"/>
  <c r="G4" i="1"/>
  <c r="G3" i="1"/>
  <c r="K24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69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2" i="1"/>
  <c r="K311" i="1"/>
  <c r="K309" i="1"/>
  <c r="K307" i="1"/>
  <c r="K305" i="1"/>
  <c r="K303" i="1"/>
  <c r="K301" i="1"/>
  <c r="K299" i="1"/>
  <c r="K297" i="1"/>
  <c r="K295" i="1"/>
  <c r="K293" i="1"/>
  <c r="K291" i="1"/>
  <c r="K289" i="1"/>
  <c r="K287" i="1"/>
  <c r="K285" i="1"/>
  <c r="K283" i="1"/>
  <c r="K281" i="1"/>
  <c r="K279" i="1"/>
  <c r="K277" i="1"/>
  <c r="K275" i="1"/>
  <c r="K273" i="1"/>
  <c r="K271" i="1"/>
  <c r="K269" i="1"/>
  <c r="K267" i="1"/>
  <c r="K265" i="1"/>
  <c r="K263" i="1"/>
  <c r="K261" i="1"/>
  <c r="K259" i="1"/>
  <c r="K257" i="1"/>
  <c r="K255" i="1"/>
  <c r="K253" i="1"/>
  <c r="K251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D273" i="1"/>
  <c r="D274" i="1"/>
  <c r="D275" i="1"/>
  <c r="D276" i="1"/>
  <c r="D277" i="1"/>
  <c r="D278" i="1"/>
  <c r="D279" i="1"/>
  <c r="D272" i="1"/>
  <c r="D265" i="1"/>
  <c r="D266" i="1"/>
  <c r="D267" i="1"/>
  <c r="D268" i="1"/>
  <c r="D269" i="1"/>
  <c r="D270" i="1"/>
  <c r="D271" i="1"/>
  <c r="D264" i="1"/>
  <c r="C273" i="1"/>
  <c r="C274" i="1"/>
  <c r="C275" i="1"/>
  <c r="C276" i="1"/>
  <c r="C277" i="1"/>
  <c r="E277" i="1" s="1"/>
  <c r="C278" i="1"/>
  <c r="C279" i="1"/>
  <c r="C272" i="1"/>
  <c r="C265" i="1"/>
  <c r="C266" i="1"/>
  <c r="C267" i="1"/>
  <c r="C268" i="1"/>
  <c r="C269" i="1"/>
  <c r="C270" i="1"/>
  <c r="C271" i="1"/>
  <c r="E271" i="1" s="1"/>
  <c r="C264" i="1"/>
  <c r="D256" i="1"/>
  <c r="D257" i="1"/>
  <c r="D258" i="1"/>
  <c r="D259" i="1"/>
  <c r="D260" i="1"/>
  <c r="D261" i="1"/>
  <c r="D262" i="1"/>
  <c r="D263" i="1"/>
  <c r="D280" i="1"/>
  <c r="D281" i="1"/>
  <c r="D282" i="1"/>
  <c r="D283" i="1"/>
  <c r="D284" i="1"/>
  <c r="D285" i="1"/>
  <c r="D286" i="1"/>
  <c r="D287" i="1"/>
  <c r="D288" i="1"/>
  <c r="D289" i="1"/>
  <c r="D290" i="1"/>
  <c r="E290" i="1" s="1"/>
  <c r="D291" i="1"/>
  <c r="D292" i="1"/>
  <c r="D293" i="1"/>
  <c r="D294" i="1"/>
  <c r="E294" i="1" s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E310" i="1" s="1"/>
  <c r="D311" i="1"/>
  <c r="C256" i="1"/>
  <c r="C257" i="1"/>
  <c r="C258" i="1"/>
  <c r="C259" i="1"/>
  <c r="C260" i="1"/>
  <c r="C261" i="1"/>
  <c r="C262" i="1"/>
  <c r="E262" i="1" s="1"/>
  <c r="C263" i="1"/>
  <c r="E263" i="1" s="1"/>
  <c r="C280" i="1"/>
  <c r="E280" i="1" s="1"/>
  <c r="C281" i="1"/>
  <c r="E281" i="1" s="1"/>
  <c r="C282" i="1"/>
  <c r="C283" i="1"/>
  <c r="C284" i="1"/>
  <c r="C285" i="1"/>
  <c r="C286" i="1"/>
  <c r="C287" i="1"/>
  <c r="C288" i="1"/>
  <c r="C289" i="1"/>
  <c r="E289" i="1" s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56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C2" i="1"/>
  <c r="E2" i="1" s="1"/>
  <c r="C3" i="1"/>
  <c r="C4" i="1"/>
  <c r="C5" i="1"/>
  <c r="C6" i="1"/>
  <c r="E6" i="1" s="1"/>
  <c r="C7" i="1"/>
  <c r="C8" i="1"/>
  <c r="C9" i="1"/>
  <c r="C10" i="1"/>
  <c r="E10" i="1" s="1"/>
  <c r="C11" i="1"/>
  <c r="C12" i="1"/>
  <c r="C13" i="1"/>
  <c r="C14" i="1"/>
  <c r="E14" i="1" s="1"/>
  <c r="C15" i="1"/>
  <c r="E15" i="1" s="1"/>
  <c r="C16" i="1"/>
  <c r="C17" i="1"/>
  <c r="E17" i="1" s="1"/>
  <c r="C18" i="1"/>
  <c r="E18" i="1" s="1"/>
  <c r="C19" i="1"/>
  <c r="C20" i="1"/>
  <c r="C21" i="1"/>
  <c r="C22" i="1"/>
  <c r="E22" i="1" s="1"/>
  <c r="C23" i="1"/>
  <c r="E23" i="1" s="1"/>
  <c r="C24" i="1"/>
  <c r="C25" i="1"/>
  <c r="C26" i="1"/>
  <c r="E26" i="1" s="1"/>
  <c r="C27" i="1"/>
  <c r="C28" i="1"/>
  <c r="E28" i="1" s="1"/>
  <c r="C29" i="1"/>
  <c r="C30" i="1"/>
  <c r="C31" i="1"/>
  <c r="C32" i="1"/>
  <c r="C33" i="1"/>
  <c r="C34" i="1"/>
  <c r="C35" i="1"/>
  <c r="C36" i="1"/>
  <c r="C37" i="1"/>
  <c r="C38" i="1"/>
  <c r="E38" i="1" s="1"/>
  <c r="C39" i="1"/>
  <c r="C40" i="1"/>
  <c r="E40" i="1" s="1"/>
  <c r="C41" i="1"/>
  <c r="E41" i="1" s="1"/>
  <c r="C42" i="1"/>
  <c r="E42" i="1" s="1"/>
  <c r="C43" i="1"/>
  <c r="C44" i="1"/>
  <c r="C45" i="1"/>
  <c r="C46" i="1"/>
  <c r="C47" i="1"/>
  <c r="C48" i="1"/>
  <c r="C49" i="1"/>
  <c r="C50" i="1"/>
  <c r="E50" i="1" s="1"/>
  <c r="C51" i="1"/>
  <c r="C52" i="1"/>
  <c r="C53" i="1"/>
  <c r="E53" i="1" s="1"/>
  <c r="C54" i="1"/>
  <c r="C55" i="1"/>
  <c r="C56" i="1"/>
  <c r="C57" i="1"/>
  <c r="C58" i="1"/>
  <c r="E58" i="1" s="1"/>
  <c r="C59" i="1"/>
  <c r="C60" i="1"/>
  <c r="C61" i="1"/>
  <c r="C62" i="1"/>
  <c r="C63" i="1"/>
  <c r="E63" i="1" s="1"/>
  <c r="C64" i="1"/>
  <c r="E64" i="1" s="1"/>
  <c r="C65" i="1"/>
  <c r="E65" i="1" s="1"/>
  <c r="C66" i="1"/>
  <c r="E66" i="1" s="1"/>
  <c r="C67" i="1"/>
  <c r="C68" i="1"/>
  <c r="C69" i="1"/>
  <c r="C70" i="1"/>
  <c r="C71" i="1"/>
  <c r="C72" i="1"/>
  <c r="C73" i="1"/>
  <c r="C74" i="1"/>
  <c r="E74" i="1" s="1"/>
  <c r="C75" i="1"/>
  <c r="E75" i="1" s="1"/>
  <c r="C76" i="1"/>
  <c r="C77" i="1"/>
  <c r="E77" i="1" s="1"/>
  <c r="C78" i="1"/>
  <c r="C79" i="1"/>
  <c r="C80" i="1"/>
  <c r="C81" i="1"/>
  <c r="C82" i="1"/>
  <c r="C83" i="1"/>
  <c r="C84" i="1"/>
  <c r="C85" i="1"/>
  <c r="C86" i="1"/>
  <c r="E86" i="1" s="1"/>
  <c r="C87" i="1"/>
  <c r="C88" i="1"/>
  <c r="E88" i="1" s="1"/>
  <c r="C89" i="1"/>
  <c r="E89" i="1" s="1"/>
  <c r="C90" i="1"/>
  <c r="E90" i="1" s="1"/>
  <c r="C91" i="1"/>
  <c r="C92" i="1"/>
  <c r="C93" i="1"/>
  <c r="C94" i="1"/>
  <c r="E94" i="1" s="1"/>
  <c r="C95" i="1"/>
  <c r="E95" i="1" s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E110" i="1" s="1"/>
  <c r="C111" i="1"/>
  <c r="C112" i="1"/>
  <c r="C113" i="1"/>
  <c r="E113" i="1" s="1"/>
  <c r="C114" i="1"/>
  <c r="E114" i="1" s="1"/>
  <c r="C115" i="1"/>
  <c r="C116" i="1"/>
  <c r="C117" i="1"/>
  <c r="C118" i="1"/>
  <c r="C119" i="1"/>
  <c r="C120" i="1"/>
  <c r="C121" i="1"/>
  <c r="C122" i="1"/>
  <c r="E122" i="1" s="1"/>
  <c r="C123" i="1"/>
  <c r="C124" i="1"/>
  <c r="C125" i="1"/>
  <c r="E125" i="1" s="1"/>
  <c r="C126" i="1"/>
  <c r="C127" i="1"/>
  <c r="C128" i="1"/>
  <c r="C129" i="1"/>
  <c r="C130" i="1"/>
  <c r="C131" i="1"/>
  <c r="C132" i="1"/>
  <c r="C133" i="1"/>
  <c r="C134" i="1"/>
  <c r="E134" i="1" s="1"/>
  <c r="C135" i="1"/>
  <c r="C136" i="1"/>
  <c r="E136" i="1" s="1"/>
  <c r="C137" i="1"/>
  <c r="C138" i="1"/>
  <c r="E138" i="1" s="1"/>
  <c r="C139" i="1"/>
  <c r="C140" i="1"/>
  <c r="C141" i="1"/>
  <c r="C142" i="1"/>
  <c r="C143" i="1"/>
  <c r="E143" i="1" s="1"/>
  <c r="C144" i="1"/>
  <c r="C145" i="1"/>
  <c r="C146" i="1"/>
  <c r="E146" i="1" s="1"/>
  <c r="C147" i="1"/>
  <c r="C148" i="1"/>
  <c r="C149" i="1"/>
  <c r="C150" i="1"/>
  <c r="E150" i="1" s="1"/>
  <c r="C151" i="1"/>
  <c r="C152" i="1"/>
  <c r="C153" i="1"/>
  <c r="C154" i="1"/>
  <c r="E154" i="1" s="1"/>
  <c r="C155" i="1"/>
  <c r="E155" i="1" s="1"/>
  <c r="C156" i="1"/>
  <c r="C157" i="1"/>
  <c r="C158" i="1"/>
  <c r="C159" i="1"/>
  <c r="C160" i="1"/>
  <c r="E160" i="1" s="1"/>
  <c r="C161" i="1"/>
  <c r="E161" i="1" s="1"/>
  <c r="C162" i="1"/>
  <c r="C163" i="1"/>
  <c r="C164" i="1"/>
  <c r="C165" i="1"/>
  <c r="C166" i="1"/>
  <c r="E166" i="1" s="1"/>
  <c r="C167" i="1"/>
  <c r="C168" i="1"/>
  <c r="C169" i="1"/>
  <c r="C170" i="1"/>
  <c r="E170" i="1" s="1"/>
  <c r="C171" i="1"/>
  <c r="E171" i="1" s="1"/>
  <c r="C172" i="1"/>
  <c r="C173" i="1"/>
  <c r="E173" i="1" s="1"/>
  <c r="C174" i="1"/>
  <c r="E174" i="1" s="1"/>
  <c r="C175" i="1"/>
  <c r="C176" i="1"/>
  <c r="C177" i="1"/>
  <c r="C178" i="1"/>
  <c r="C179" i="1"/>
  <c r="C180" i="1"/>
  <c r="C181" i="1"/>
  <c r="C182" i="1"/>
  <c r="E182" i="1" s="1"/>
  <c r="C183" i="1"/>
  <c r="C184" i="1"/>
  <c r="E184" i="1" s="1"/>
  <c r="C185" i="1"/>
  <c r="E185" i="1" s="1"/>
  <c r="C186" i="1"/>
  <c r="E186" i="1" s="1"/>
  <c r="C187" i="1"/>
  <c r="C188" i="1"/>
  <c r="C189" i="1"/>
  <c r="C190" i="1"/>
  <c r="C191" i="1"/>
  <c r="C192" i="1"/>
  <c r="C193" i="1"/>
  <c r="C194" i="1"/>
  <c r="E194" i="1" s="1"/>
  <c r="C195" i="1"/>
  <c r="E195" i="1" s="1"/>
  <c r="C196" i="1"/>
  <c r="C197" i="1"/>
  <c r="C198" i="1"/>
  <c r="E198" i="1" s="1"/>
  <c r="C199" i="1"/>
  <c r="C200" i="1"/>
  <c r="C201" i="1"/>
  <c r="C202" i="1"/>
  <c r="E202" i="1" s="1"/>
  <c r="C203" i="1"/>
  <c r="C204" i="1"/>
  <c r="C205" i="1"/>
  <c r="C206" i="1"/>
  <c r="E206" i="1" s="1"/>
  <c r="C207" i="1"/>
  <c r="E207" i="1" s="1"/>
  <c r="C208" i="1"/>
  <c r="C209" i="1"/>
  <c r="E209" i="1" s="1"/>
  <c r="C210" i="1"/>
  <c r="C211" i="1"/>
  <c r="C212" i="1"/>
  <c r="C213" i="1"/>
  <c r="C214" i="1"/>
  <c r="E214" i="1" s="1"/>
  <c r="C215" i="1"/>
  <c r="C216" i="1"/>
  <c r="C217" i="1"/>
  <c r="C218" i="1"/>
  <c r="E218" i="1" s="1"/>
  <c r="C219" i="1"/>
  <c r="C220" i="1"/>
  <c r="C221" i="1"/>
  <c r="E221" i="1" s="1"/>
  <c r="C222" i="1"/>
  <c r="C223" i="1"/>
  <c r="C224" i="1"/>
  <c r="C225" i="1"/>
  <c r="C226" i="1"/>
  <c r="C227" i="1"/>
  <c r="C228" i="1"/>
  <c r="C229" i="1"/>
  <c r="C230" i="1"/>
  <c r="E230" i="1" s="1"/>
  <c r="C231" i="1"/>
  <c r="C232" i="1"/>
  <c r="E232" i="1" s="1"/>
  <c r="C233" i="1"/>
  <c r="E233" i="1" s="1"/>
  <c r="C234" i="1"/>
  <c r="E234" i="1" s="1"/>
  <c r="C235" i="1"/>
  <c r="C236" i="1"/>
  <c r="C237" i="1"/>
  <c r="C238" i="1"/>
  <c r="E238" i="1" s="1"/>
  <c r="C239" i="1"/>
  <c r="E239" i="1" s="1"/>
  <c r="C240" i="1"/>
  <c r="C241" i="1"/>
  <c r="C242" i="1"/>
  <c r="E242" i="1" s="1"/>
  <c r="C243" i="1"/>
  <c r="C244" i="1"/>
  <c r="C245" i="1"/>
  <c r="C246" i="1"/>
  <c r="C247" i="1"/>
  <c r="C248" i="1"/>
  <c r="C249" i="1"/>
  <c r="C250" i="1"/>
  <c r="C251" i="1"/>
  <c r="E251" i="1" s="1"/>
  <c r="C252" i="1"/>
  <c r="C253" i="1"/>
  <c r="C254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9" i="1"/>
  <c r="B250" i="1"/>
  <c r="B251" i="1"/>
  <c r="B252" i="1"/>
  <c r="B253" i="1"/>
  <c r="B254" i="1"/>
  <c r="B255" i="1"/>
  <c r="B248" i="1"/>
  <c r="E252" i="1"/>
  <c r="C255" i="1"/>
  <c r="E3" i="1"/>
  <c r="E5" i="1"/>
  <c r="E11" i="1"/>
  <c r="E19" i="1"/>
  <c r="E24" i="1"/>
  <c r="E59" i="1"/>
  <c r="E72" i="1"/>
  <c r="E93" i="1"/>
  <c r="E96" i="1"/>
  <c r="E106" i="1"/>
  <c r="E111" i="1"/>
  <c r="E129" i="1"/>
  <c r="E144" i="1"/>
  <c r="E175" i="1"/>
  <c r="E217" i="1"/>
  <c r="E224" i="1"/>
  <c r="E243" i="1"/>
  <c r="K13" i="1"/>
  <c r="K21" i="1"/>
  <c r="K23" i="1"/>
  <c r="K25" i="1"/>
  <c r="K27" i="1"/>
  <c r="K29" i="1"/>
  <c r="K31" i="1"/>
  <c r="K33" i="1"/>
  <c r="K35" i="1"/>
  <c r="K37" i="1"/>
  <c r="K39" i="1"/>
  <c r="K41" i="1"/>
  <c r="K43" i="1"/>
  <c r="K45" i="1"/>
  <c r="K47" i="1"/>
  <c r="K49" i="1"/>
  <c r="K51" i="1"/>
  <c r="K53" i="1"/>
  <c r="K55" i="1"/>
  <c r="K57" i="1"/>
  <c r="K59" i="1"/>
  <c r="K61" i="1"/>
  <c r="K63" i="1"/>
  <c r="K65" i="1"/>
  <c r="K67" i="1"/>
  <c r="K69" i="1"/>
  <c r="K71" i="1"/>
  <c r="K73" i="1"/>
  <c r="K75" i="1"/>
  <c r="K77" i="1"/>
  <c r="K79" i="1"/>
  <c r="K81" i="1"/>
  <c r="K83" i="1"/>
  <c r="K85" i="1"/>
  <c r="K87" i="1"/>
  <c r="K89" i="1"/>
  <c r="K91" i="1"/>
  <c r="K93" i="1"/>
  <c r="K95" i="1"/>
  <c r="K97" i="1"/>
  <c r="K99" i="1"/>
  <c r="K101" i="1"/>
  <c r="K103" i="1"/>
  <c r="K105" i="1"/>
  <c r="K107" i="1"/>
  <c r="K109" i="1"/>
  <c r="K111" i="1"/>
  <c r="K113" i="1"/>
  <c r="K115" i="1"/>
  <c r="K117" i="1"/>
  <c r="K119" i="1"/>
  <c r="K121" i="1"/>
  <c r="K123" i="1"/>
  <c r="K125" i="1"/>
  <c r="K127" i="1"/>
  <c r="K129" i="1"/>
  <c r="K131" i="1"/>
  <c r="K133" i="1"/>
  <c r="K135" i="1"/>
  <c r="K137" i="1"/>
  <c r="K139" i="1"/>
  <c r="K141" i="1"/>
  <c r="K143" i="1"/>
  <c r="K145" i="1"/>
  <c r="K147" i="1"/>
  <c r="K149" i="1"/>
  <c r="K151" i="1"/>
  <c r="K153" i="1"/>
  <c r="K155" i="1"/>
  <c r="K157" i="1"/>
  <c r="K159" i="1"/>
  <c r="K161" i="1"/>
  <c r="K163" i="1"/>
  <c r="K165" i="1"/>
  <c r="K167" i="1"/>
  <c r="K169" i="1"/>
  <c r="K171" i="1"/>
  <c r="K173" i="1"/>
  <c r="K175" i="1"/>
  <c r="K177" i="1"/>
  <c r="K179" i="1"/>
  <c r="K181" i="1"/>
  <c r="K183" i="1"/>
  <c r="K185" i="1"/>
  <c r="K187" i="1"/>
  <c r="K189" i="1"/>
  <c r="K191" i="1"/>
  <c r="K193" i="1"/>
  <c r="K195" i="1"/>
  <c r="K197" i="1"/>
  <c r="K199" i="1"/>
  <c r="K201" i="1"/>
  <c r="K203" i="1"/>
  <c r="K205" i="1"/>
  <c r="K207" i="1"/>
  <c r="K209" i="1"/>
  <c r="K211" i="1"/>
  <c r="K213" i="1"/>
  <c r="K215" i="1"/>
  <c r="K217" i="1"/>
  <c r="K219" i="1"/>
  <c r="K221" i="1"/>
  <c r="K223" i="1"/>
  <c r="K225" i="1"/>
  <c r="K227" i="1"/>
  <c r="K229" i="1"/>
  <c r="K231" i="1"/>
  <c r="K233" i="1"/>
  <c r="K235" i="1"/>
  <c r="K237" i="1"/>
  <c r="K239" i="1"/>
  <c r="K241" i="1"/>
  <c r="K243" i="1"/>
  <c r="K245" i="1"/>
  <c r="K247" i="1"/>
  <c r="K17" i="1"/>
  <c r="K19" i="1"/>
  <c r="K15" i="1"/>
  <c r="E248" i="1" l="1"/>
  <c r="E200" i="1"/>
  <c r="E287" i="1"/>
  <c r="E249" i="1"/>
  <c r="E237" i="1"/>
  <c r="E225" i="1"/>
  <c r="E201" i="1"/>
  <c r="E189" i="1"/>
  <c r="E177" i="1"/>
  <c r="E153" i="1"/>
  <c r="E105" i="1"/>
  <c r="E81" i="1"/>
  <c r="E57" i="1"/>
  <c r="E45" i="1"/>
  <c r="E21" i="1"/>
  <c r="E176" i="1"/>
  <c r="E31" i="1"/>
  <c r="E259" i="1"/>
  <c r="E120" i="1"/>
  <c r="E9" i="1"/>
  <c r="E279" i="1"/>
  <c r="E275" i="1"/>
  <c r="E253" i="1"/>
  <c r="E241" i="1"/>
  <c r="E205" i="1"/>
  <c r="E193" i="1"/>
  <c r="E169" i="1"/>
  <c r="E157" i="1"/>
  <c r="E121" i="1"/>
  <c r="E109" i="1"/>
  <c r="E97" i="1"/>
  <c r="E73" i="1"/>
  <c r="E61" i="1"/>
  <c r="E49" i="1"/>
  <c r="E37" i="1"/>
  <c r="E13" i="1"/>
  <c r="E168" i="1"/>
  <c r="E303" i="1"/>
  <c r="E203" i="1"/>
  <c r="E152" i="1"/>
  <c r="E128" i="1"/>
  <c r="E104" i="1"/>
  <c r="E80" i="1"/>
  <c r="E56" i="1"/>
  <c r="E32" i="1"/>
  <c r="E8" i="1"/>
  <c r="E256" i="1"/>
  <c r="E278" i="1"/>
  <c r="E306" i="1"/>
  <c r="E276" i="1"/>
  <c r="E292" i="1"/>
  <c r="E288" i="1"/>
  <c r="E260" i="1"/>
  <c r="E273" i="1"/>
  <c r="E216" i="1"/>
  <c r="E258" i="1"/>
  <c r="E257" i="1"/>
  <c r="E265" i="1"/>
  <c r="E67" i="1"/>
  <c r="E308" i="1"/>
  <c r="E240" i="1"/>
  <c r="E204" i="1"/>
  <c r="E192" i="1"/>
  <c r="E156" i="1"/>
  <c r="E108" i="1"/>
  <c r="E60" i="1"/>
  <c r="E48" i="1"/>
  <c r="E12" i="1"/>
  <c r="E304" i="1"/>
  <c r="E302" i="1"/>
  <c r="E301" i="1"/>
  <c r="E236" i="1"/>
  <c r="E188" i="1"/>
  <c r="E140" i="1"/>
  <c r="E92" i="1"/>
  <c r="E44" i="1"/>
  <c r="E235" i="1"/>
  <c r="E187" i="1"/>
  <c r="E91" i="1"/>
  <c r="E284" i="1"/>
  <c r="E283" i="1"/>
  <c r="E309" i="1"/>
  <c r="E220" i="1"/>
  <c r="E208" i="1"/>
  <c r="E172" i="1"/>
  <c r="E124" i="1"/>
  <c r="E112" i="1"/>
  <c r="E76" i="1"/>
  <c r="E16" i="1"/>
  <c r="E296" i="1"/>
  <c r="E219" i="1"/>
  <c r="E293" i="1"/>
  <c r="E300" i="1"/>
  <c r="E297" i="1"/>
  <c r="E299" i="1"/>
  <c r="E298" i="1"/>
  <c r="E286" i="1"/>
  <c r="E285" i="1"/>
  <c r="E261" i="1"/>
  <c r="E311" i="1"/>
  <c r="E295" i="1"/>
  <c r="E282" i="1"/>
  <c r="E305" i="1"/>
  <c r="E307" i="1"/>
  <c r="E291" i="1"/>
  <c r="E254" i="1"/>
  <c r="E222" i="1"/>
  <c r="E190" i="1"/>
  <c r="E158" i="1"/>
  <c r="E142" i="1"/>
  <c r="E269" i="1"/>
  <c r="E247" i="1"/>
  <c r="E231" i="1"/>
  <c r="E215" i="1"/>
  <c r="E199" i="1"/>
  <c r="E183" i="1"/>
  <c r="E167" i="1"/>
  <c r="E151" i="1"/>
  <c r="E135" i="1"/>
  <c r="E119" i="1"/>
  <c r="E103" i="1"/>
  <c r="E87" i="1"/>
  <c r="E55" i="1"/>
  <c r="E39" i="1"/>
  <c r="E7" i="1"/>
  <c r="E227" i="1"/>
  <c r="E211" i="1"/>
  <c r="E179" i="1"/>
  <c r="E163" i="1"/>
  <c r="E147" i="1"/>
  <c r="E131" i="1"/>
  <c r="E115" i="1"/>
  <c r="E99" i="1"/>
  <c r="E83" i="1"/>
  <c r="E51" i="1"/>
  <c r="E35" i="1"/>
  <c r="E226" i="1"/>
  <c r="E210" i="1"/>
  <c r="E178" i="1"/>
  <c r="E162" i="1"/>
  <c r="E130" i="1"/>
  <c r="E98" i="1"/>
  <c r="E82" i="1"/>
  <c r="E34" i="1"/>
  <c r="E264" i="1"/>
  <c r="E272" i="1"/>
  <c r="E270" i="1"/>
  <c r="E268" i="1"/>
  <c r="E267" i="1"/>
  <c r="E266" i="1"/>
  <c r="E274" i="1"/>
  <c r="E145" i="1"/>
  <c r="E33" i="1"/>
  <c r="E223" i="1"/>
  <c r="E191" i="1"/>
  <c r="E159" i="1"/>
  <c r="E127" i="1"/>
  <c r="E79" i="1"/>
  <c r="E47" i="1"/>
  <c r="E126" i="1"/>
  <c r="E78" i="1"/>
  <c r="E62" i="1"/>
  <c r="E46" i="1"/>
  <c r="E30" i="1"/>
  <c r="E141" i="1"/>
  <c r="E29" i="1"/>
  <c r="E139" i="1"/>
  <c r="E123" i="1"/>
  <c r="E107" i="1"/>
  <c r="E43" i="1"/>
  <c r="E27" i="1"/>
  <c r="E137" i="1"/>
  <c r="E25" i="1"/>
  <c r="E71" i="1"/>
  <c r="E118" i="1"/>
  <c r="E102" i="1"/>
  <c r="E70" i="1"/>
  <c r="E54" i="1"/>
  <c r="E245" i="1"/>
  <c r="E229" i="1"/>
  <c r="E213" i="1"/>
  <c r="E181" i="1"/>
  <c r="E149" i="1"/>
  <c r="E133" i="1"/>
  <c r="E117" i="1"/>
  <c r="E101" i="1"/>
  <c r="E85" i="1"/>
  <c r="E69" i="1"/>
  <c r="E250" i="1"/>
  <c r="E246" i="1"/>
  <c r="E165" i="1"/>
  <c r="E197" i="1"/>
  <c r="E244" i="1"/>
  <c r="E228" i="1"/>
  <c r="E212" i="1"/>
  <c r="E196" i="1"/>
  <c r="E180" i="1"/>
  <c r="E164" i="1"/>
  <c r="E148" i="1"/>
  <c r="E132" i="1"/>
  <c r="E116" i="1"/>
  <c r="E100" i="1"/>
  <c r="E84" i="1"/>
  <c r="E68" i="1"/>
  <c r="E52" i="1"/>
  <c r="E36" i="1"/>
  <c r="E20" i="1"/>
  <c r="E4" i="1"/>
  <c r="E255" i="1"/>
</calcChain>
</file>

<file path=xl/sharedStrings.xml><?xml version="1.0" encoding="utf-8"?>
<sst xmlns="http://schemas.openxmlformats.org/spreadsheetml/2006/main" count="412" uniqueCount="198">
  <si>
    <t>PercentMotility</t>
  </si>
  <si>
    <t>AvgVCL</t>
  </si>
  <si>
    <t>AvgVAP</t>
  </si>
  <si>
    <t>AvgVSL</t>
  </si>
  <si>
    <t>AvgLIN</t>
  </si>
  <si>
    <t>AvgWOB</t>
  </si>
  <si>
    <t>AvgPROG</t>
  </si>
  <si>
    <t>AvgBCF</t>
  </si>
  <si>
    <t>NumSpermTracked</t>
  </si>
  <si>
    <t>Sulfide</t>
  </si>
  <si>
    <t>Tank</t>
  </si>
  <si>
    <t>Pop</t>
  </si>
  <si>
    <t>Food</t>
  </si>
  <si>
    <t>Timepoint</t>
  </si>
  <si>
    <t>LowerThreshold</t>
  </si>
  <si>
    <t>UpperThreshold</t>
  </si>
  <si>
    <t>GeneralNotes</t>
  </si>
  <si>
    <t>This sample was the second fish taken from tank 93.</t>
  </si>
  <si>
    <t>VideoID</t>
  </si>
  <si>
    <t>MVI_0061_tank31_pso_foodH_0uM.AVI</t>
  </si>
  <si>
    <t>MVI_0062_tank31_pso_foodH_50uM.AVI</t>
  </si>
  <si>
    <t>MVI_0063_tank31_pso_foodH_100uM.AVI</t>
  </si>
  <si>
    <t>MVI_0066_tank32_bon_foodH_0uM.AVI</t>
  </si>
  <si>
    <t>MVI_0067_tank32_bon_foodH_50uM.AVI</t>
  </si>
  <si>
    <t>MVI_0068_tank32_bon_foodH_100uM.AVI</t>
  </si>
  <si>
    <t>MVI_0071_tank33_pso_foodL_0uM.AVI</t>
  </si>
  <si>
    <t>MVI_0072_tank33_pso_foodL_50uM.AVI</t>
  </si>
  <si>
    <t>MVI_0073_tank33_pso_foodL_100uM.AVI</t>
  </si>
  <si>
    <t>MVI_0075_tank34_bon_foodL_0uM.AVI</t>
  </si>
  <si>
    <t>MVI_0076_tank34_bon_foodL_50uM.AVI</t>
  </si>
  <si>
    <t>MVI_0077_tank34_bon_foodL_100uM.AVI</t>
  </si>
  <si>
    <t>MVI_0079_tank36_bon_foodH_0uM.AVI</t>
  </si>
  <si>
    <t>MVI_0080_tank36_bon_foodH_50uM.AVI</t>
  </si>
  <si>
    <t>MVI_0081_tank36_bon_foodH_100uM.AVI</t>
  </si>
  <si>
    <t>MVI_0083_tank37_bon_foodL_0uM.AVI</t>
  </si>
  <si>
    <t>MVI_0084_tank37_bon_foodL_50uM.AVI</t>
  </si>
  <si>
    <t>MVI_0085_tank37_bon_foodL_100uM.AVI</t>
  </si>
  <si>
    <t>MVI_0088_tank38_pso_foodL_0uM.AVI</t>
  </si>
  <si>
    <t>MVI_0089_tank38_pso_foodL_50uM.AVI</t>
  </si>
  <si>
    <t>MVI_0090_tank38_pso_foodL_100uM.AVI</t>
  </si>
  <si>
    <t>MVI_0092_tank40_pso_foodH_0uM.AVI</t>
  </si>
  <si>
    <t>MVI_0093_tank40_pso_foodH_50uM.AVI</t>
  </si>
  <si>
    <t>MVI_0094_tank40_pso_foodH_100uM.AVI</t>
  </si>
  <si>
    <t>MVI_0096_tank41_bon_foodL_0uM.AVI</t>
  </si>
  <si>
    <t>MVI_0097_tank41_bon_foodL_50uM.AVI</t>
  </si>
  <si>
    <t>MVI_0098_tank41_bon_foodL_100uM.AVI</t>
  </si>
  <si>
    <t>MVI_0100_tank43_pso_foodH_0uM.AVI</t>
  </si>
  <si>
    <t>MVI_0101_tank43_pso_foodH_50uM.AVI</t>
  </si>
  <si>
    <t>MVI_0102_tank43_pso_foodH_100uM.AVI</t>
  </si>
  <si>
    <t>MVI_0104_tank44_bon_foodH_0uM.AVI</t>
  </si>
  <si>
    <t>MVI_0105_tank44_bon_foodH_50uM.AVI</t>
  </si>
  <si>
    <t>MVI_0106_tank44_bon_foodH_100uM.AVI</t>
  </si>
  <si>
    <t>MVI_0108_tank46_bon_foodL_0uM.AVI</t>
  </si>
  <si>
    <t>MVI_0109_tank46_bon_foodL_50uM.AVI</t>
  </si>
  <si>
    <t>MVI_0110_tank46_bon_foodL_100uM.AVI</t>
  </si>
  <si>
    <t>MVI_0112_tank49_bon_foodH_0uM.AVI</t>
  </si>
  <si>
    <t>MVI_0113_tank49_bon_foodH_50uM.AVI</t>
  </si>
  <si>
    <t>MVI_0114_tank49_bon_foodH_100uM.AVI</t>
  </si>
  <si>
    <t>MVI_0116_tank50_pso_foodH_0uM.AVI</t>
  </si>
  <si>
    <t>MVI_0117_tank50_pso_foodH_50uM.AVI</t>
  </si>
  <si>
    <t>MVI_0118_tank50_pso_foodH_100uM.AVI</t>
  </si>
  <si>
    <t>MVI_0120_tank51_bon_foodL_0uM.AVI</t>
  </si>
  <si>
    <t>MVI_0121_tank51_bon_foodL_50uM.AVI</t>
  </si>
  <si>
    <t>MVI_0122_tank51_bon_foodL_100uM.AVI</t>
  </si>
  <si>
    <t>MVI_0125_tank52_pso_foodL_0uM.AVI</t>
  </si>
  <si>
    <t>MVI_0126_tank52_pso_foodL_50uM.AVI</t>
  </si>
  <si>
    <t>MVI_0127_tank52_pso_foodL_100uM.AVI</t>
  </si>
  <si>
    <t>MVI_0129_tank55_pso_foodL_0uM.AVI</t>
  </si>
  <si>
    <t>MVI_0130_tank55_pso_foodL_50uM.AVI</t>
  </si>
  <si>
    <t>MVI_0131_tank55_pso_foodL_100uM.AVI</t>
  </si>
  <si>
    <t>MVI_0134_tank57_pso_foodH_0uM.AVI</t>
  </si>
  <si>
    <t>MVI_0135_tank57_pso_foodH_50uM.AVI</t>
  </si>
  <si>
    <t>MVI_0136_tank57_pso_foodH_100uM.AVI</t>
  </si>
  <si>
    <t>MVI_0138_tank58_bon_foodH_0uM.AVI</t>
  </si>
  <si>
    <t>MVI_0139_tank58_bon_foodH_50uM.AVI</t>
  </si>
  <si>
    <t>MVI_0140_tank58_bon_foodH_100uM.AVI</t>
  </si>
  <si>
    <t>MVI_0143_tank60_bon_foodL_0uM.AVI</t>
  </si>
  <si>
    <t>MVI_0144_tank60_bon_foodL_50uM.AVI</t>
  </si>
  <si>
    <t>MVI_0145_tank60_bon_foodL_100uM.AVI</t>
  </si>
  <si>
    <t>MVI_0147_tank69_bon_foodH_0uM.AVI</t>
  </si>
  <si>
    <t>MVI_0148_tank69_bon_foodH_50uM.AVI</t>
  </si>
  <si>
    <t>MVI_0149_tank69_bon_foodH_100uM.AVI</t>
  </si>
  <si>
    <t>MVI_0152_tank61_pso_foodH_0uM.AVI</t>
  </si>
  <si>
    <t>MVI_0153_tank61_pso_foodH_50uM.AVI</t>
  </si>
  <si>
    <t>MVI_0154_tank61_pso_foodH_100uM.AVI</t>
  </si>
  <si>
    <t>MVI_0156_tank62_bon_foodH_0uM.AVI</t>
  </si>
  <si>
    <t>MVI_0157_tank62_bon_foodH_50uM.AVI</t>
  </si>
  <si>
    <t>MVI_0158_tank62_bon_foodH_100uM.AVI</t>
  </si>
  <si>
    <t>MVI_0160_tank63_pso_foodL_0uM.AVI</t>
  </si>
  <si>
    <t>MVI_0161_tank63_pso_foodL_50uM.AVI</t>
  </si>
  <si>
    <t>MVI_0162_tank63_pso_foodL_100uM.AVI</t>
  </si>
  <si>
    <t>MVI_0164_tank64_bon_foodL_0uM.AVI</t>
  </si>
  <si>
    <t>MVI_0165_tank64_bon_foodL_50uM.AVI</t>
  </si>
  <si>
    <t>MVI_0166_tank64_bon_foodL_100uM.AVI</t>
  </si>
  <si>
    <t>MVI_0168_tank65_pso_foodH_0uM.AVI</t>
  </si>
  <si>
    <t>MVI_0169_tank65_pso_foodH_50uM.AVI</t>
  </si>
  <si>
    <t>MVI_0170_tank65_pso_foodH_100uM.AVI</t>
  </si>
  <si>
    <t>MVI_0172_tank66_bon_foodH_0uM.AVI</t>
  </si>
  <si>
    <t>MVI_0173_tank66_bon_foodH_50uM.AVI</t>
  </si>
  <si>
    <t>MVI_0174_tank66_bon_foodH_100uM.AVI</t>
  </si>
  <si>
    <t>MVI_0176_tank67_bon_foodL_0uM.AVI</t>
  </si>
  <si>
    <t>MVI_0177_tank67_bon_foodL_50uM.AVI</t>
  </si>
  <si>
    <t>MVI_0179_tank67_bon_foodL_100uM.AVI</t>
  </si>
  <si>
    <t>MVI_0181_tank68_pso_foodL_0uM.AVI</t>
  </si>
  <si>
    <t>MVI_0182_tank68_pso_foodL_50uM.AVI</t>
  </si>
  <si>
    <t>MVI_0183_tank68_pso_foodL_100uM.AVI</t>
  </si>
  <si>
    <t>MVI_0185_tank70_pso_foodH_0uM.AVI</t>
  </si>
  <si>
    <t>MVI_0186_tank70_pso_foodH_50uM.AVI</t>
  </si>
  <si>
    <t>MVI_0187_tank70_pso_foodH_100uM.AVI</t>
  </si>
  <si>
    <t>Treatment</t>
  </si>
  <si>
    <t>StartFrame</t>
  </si>
  <si>
    <t>EndFrame</t>
  </si>
  <si>
    <t>MVI_0189_tank71_bon_foodL_0uM.AVI</t>
  </si>
  <si>
    <t>MVI_0190_tank71_bon_foodL_50uM.AVI</t>
  </si>
  <si>
    <t>MVI_0191_tank71_bon_foodL_100uM.AVI</t>
  </si>
  <si>
    <t>MVI_0193_tank72_pso_foodL_0uM.AVI</t>
  </si>
  <si>
    <t>MVI_0194_tank72_pso_foodL_50uM.AVI</t>
  </si>
  <si>
    <t>MVI_0195_tank72_pso_foodL_100uM.AVI</t>
  </si>
  <si>
    <t>MVI_0197_tank73_pso_foodH_0uM.AVI</t>
  </si>
  <si>
    <t>MVI_0198_tank73_pso_foodH_50uM.AVI</t>
  </si>
  <si>
    <t>MVI_0199_tank73_pso_foodH_100uM.AVI</t>
  </si>
  <si>
    <t>MVI_0202_tank75_pso_foodL_0uM.AVI</t>
  </si>
  <si>
    <t>MVI_0203_tank75_pso_foodL_50uM.AVI</t>
  </si>
  <si>
    <t>MVI_0204_tank75_pso_foodL_100uM.AVI</t>
  </si>
  <si>
    <t>MVI_0206_tank74_bon_foodH_0uM.AVI</t>
  </si>
  <si>
    <t>MVI_0207_tank74_bon_foodH_50uM.AVI</t>
  </si>
  <si>
    <t>MVI_0208_tank74_bon_foodH_100uM.AVI</t>
  </si>
  <si>
    <t>MVI_0210_tank76_bon_foodL_0uM.AVI</t>
  </si>
  <si>
    <t>MVI_0211_tank76_bon_foodL_50uM.AVI</t>
  </si>
  <si>
    <t>MVI_0212_tank76_bon_foodL_100uM.AVI</t>
  </si>
  <si>
    <t>MVI_0214_tank79_bon_foodH_0uM.AVI</t>
  </si>
  <si>
    <t>MVI_0215_tank79_bon_foodH_50uM.AVI</t>
  </si>
  <si>
    <t>MVI_0216_tank79_bon_foodH_100uM.AVI</t>
  </si>
  <si>
    <t>MVI_0218_tank80_pso_foodH_0uM.AVI</t>
  </si>
  <si>
    <t>MVI_0219_tank80_pso_foodH_50uM.AVI</t>
  </si>
  <si>
    <t>MVI_0220_tank80_pso_foodH_100uM.AVI</t>
  </si>
  <si>
    <t>MVI_0221_tank80_pso_foodH_250uM.AVI</t>
  </si>
  <si>
    <t>MVI_0228_tank83_bon_foodH_0uM.AVI</t>
  </si>
  <si>
    <t>MVI_0229_tank83_bon_foodH_50uM.AVI</t>
  </si>
  <si>
    <t>MVI_0231_tank83_bon_foodH_100uM.AVI</t>
  </si>
  <si>
    <t>MVI_0232_tank83_bon_foodH_250uM.AVI</t>
  </si>
  <si>
    <t>MVI_0234_tank86_bon_foodL_0uM.AVI</t>
  </si>
  <si>
    <t>MVI_0236_tank86_bon_foodL_50uM.AVI</t>
  </si>
  <si>
    <t>MVI_0237_tank86_bon_foodL_100uM.AVI</t>
  </si>
  <si>
    <t>MVI_0238_tank86_bon_foodL_250uM.AVI</t>
  </si>
  <si>
    <t>MVI_0240_tank82_pso_foodL_0uM.AVI</t>
  </si>
  <si>
    <t>MVI_0241_tank82_pso_foodL_50uM.AVI</t>
  </si>
  <si>
    <t>MVI_0242_tank82_pso_foodL_100uM.AVI</t>
  </si>
  <si>
    <t>MVI_0243_tank82_pso_foodL_250uM.AVI</t>
  </si>
  <si>
    <t>MVI_0245_tank84_pso_foodH_0uM.AVI</t>
  </si>
  <si>
    <t>MVI_0246_tank84_pso_foodH_50uM.AVI</t>
  </si>
  <si>
    <t>MVI_0247_tank84_pso_foodH_100uM.AVI</t>
  </si>
  <si>
    <t>MVI_0248_tank84_pso_foodH_250uM.AVI</t>
  </si>
  <si>
    <t>MVI_0251_tank93FIRST_pso_foodL_0uM.AVI</t>
  </si>
  <si>
    <t>MVI_0252_tank93FIRST_pso_foodL_50uM.AVI</t>
  </si>
  <si>
    <t>MVI_0253_tank93FIRST_pso_foodL_100uM.AVI</t>
  </si>
  <si>
    <t>MVI_0254_tank93FIRST_pso_foodL_250uM.AVI</t>
  </si>
  <si>
    <t>MVI_0256_tank93SECOND_pso_foodL_0uM.AVI</t>
  </si>
  <si>
    <t>MVI_0257_tank93SECOND_pso_foodL_50uM.AVI</t>
  </si>
  <si>
    <t>MVI_0258_tank93SECOND_pso_foodL_100uM.AVI</t>
  </si>
  <si>
    <t>MVI_0259_tank93SECOND_pso_foodL_250uM.AVI</t>
  </si>
  <si>
    <t>MVI_0261_tank87_pso_foodH_0uM.AVI</t>
  </si>
  <si>
    <t>MVI_0262_tank87_pso_foodH_50uM.AVI</t>
  </si>
  <si>
    <t>MVI_0263_tank87_pso_foodH_100uM.AVI</t>
  </si>
  <si>
    <t>MVI_0264_tank87_pso_foodH_250uM.AVI</t>
  </si>
  <si>
    <t>MVI_0267_tank88_bon_foodH_0uM.AVI</t>
  </si>
  <si>
    <t>MVI_0268_tank88_bon_foodH_50uM.AVI</t>
  </si>
  <si>
    <t>MVI_0269_tank88_bon_foodH_100uM.AVI</t>
  </si>
  <si>
    <t>MVI_0270_tank88_bon_foodH_250uM.AVI</t>
  </si>
  <si>
    <t>MVI_0272_tank94_bon_foodL_0uM.AVI</t>
  </si>
  <si>
    <t>MVI_0273_tank94_bon_foodL_50uM.AVI</t>
  </si>
  <si>
    <t>MVI_0274_tank94_bon_foodL_100uM.AVI</t>
  </si>
  <si>
    <t>MVI_0275_tank94_bon_foodL_250uM.AVI</t>
  </si>
  <si>
    <t>MVI_0277_tank98_pso_foodL_0uM.AVI</t>
  </si>
  <si>
    <t>MVI_0278_tank98_pso_foodL_50uM.AVI</t>
  </si>
  <si>
    <t>MVI_0279_tank98_pso_foodL_100uM.AVI</t>
  </si>
  <si>
    <t>MVI_0280_tank98_pso_foodL_250uM.AVI</t>
  </si>
  <si>
    <t>There seems to be very high bulk flow on the slide. May impact motion estimates.</t>
  </si>
  <si>
    <t>Bulk flow still present, but doesn't seem to be as big of an issue as in this same video from 0.5 to 1 second.</t>
  </si>
  <si>
    <t>This sample was the first fish taken from tank 93.</t>
  </si>
  <si>
    <t>Relatively high amount of bulk flow. May impact measurements.</t>
  </si>
  <si>
    <t>NumSpermMotile</t>
  </si>
  <si>
    <t>Most of the motion looks like bulk flow. Estimates of motion are very likely affected. Should maybe re-run this sample. Or delete and use different sample.</t>
  </si>
  <si>
    <t xml:space="preserve">VERY few sperm in the frame. </t>
  </si>
  <si>
    <t>NaN</t>
  </si>
  <si>
    <t>VERY few sperm in the frame. No individual sperm were motile.</t>
  </si>
  <si>
    <t>Most of motile cells look like they are moving by bulk flow. Should re-run.</t>
  </si>
  <si>
    <t>Looks like one of the 3 motile cells was moving due to bulk flow.</t>
  </si>
  <si>
    <t>No individual sperm are motile.</t>
  </si>
  <si>
    <t>Very few sperm cells were present on the slide, and none of them were motile. Should probably re-run.</t>
  </si>
  <si>
    <t>Very few sperm cells were present on the slide, and only 1 cell was motile. Should probably re-run.</t>
  </si>
  <si>
    <t>Very few sperm cells were present on the slide, and only 3 cells were motile. Should probably re-run.</t>
  </si>
  <si>
    <t>Very few sperm cells were present on the slide, and only 2 cells were motile. Should probably re-run.</t>
  </si>
  <si>
    <t>This sample was the second fish taken from tank 93. Also, there were very few cells in the video, and only 2 were motile. May need to re-run.</t>
  </si>
  <si>
    <t>This sample was the second fish taken from tank 93. Also, there were very few cells in the video, and only 3 were motile. May need to re-run.</t>
  </si>
  <si>
    <t>There were relatively few sperm cells present on the slide, and only 5 cells were motile. May need to re-run.</t>
  </si>
  <si>
    <t>There were relatively few sperm cells present on the slide, and only 4 cells were motile. May need to re-run.</t>
  </si>
  <si>
    <t>MaleSL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</si>
</sst>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11"/>
  <sheetViews>
    <sheetView tabSelected="1" workbookViewId="0">
      <selection activeCell="N8" sqref="N8"/>
    </sheetView>
  </sheetViews>
  <sheetFormatPr baseColWidth="10" defaultColWidth="8.83203125" defaultRowHeight="15" x14ac:dyDescent="0.2"/>
  <cols>
    <col min="1" max="1" width="38.83203125" bestFit="1" customWidth="1"/>
  </cols>
  <sheetData>
    <row r="1" spans="1:23" x14ac:dyDescent="0.2">
      <c r="A1" t="s">
        <v>18</v>
      </c>
      <c r="B1" t="s">
        <v>10</v>
      </c>
      <c r="C1" t="s">
        <v>11</v>
      </c>
      <c r="D1" t="s">
        <v>12</v>
      </c>
      <c r="E1" t="s">
        <v>109</v>
      </c>
      <c r="F1" t="s">
        <v>9</v>
      </c>
      <c r="G1" t="s">
        <v>197</v>
      </c>
      <c r="H1" t="s">
        <v>13</v>
      </c>
      <c r="I1" t="s">
        <v>110</v>
      </c>
      <c r="J1" t="s">
        <v>111</v>
      </c>
      <c r="K1" t="s">
        <v>14</v>
      </c>
      <c r="L1" t="s">
        <v>15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181</v>
      </c>
      <c r="W1" t="s">
        <v>16</v>
      </c>
    </row>
    <row r="2" spans="1:23" x14ac:dyDescent="0.2">
      <c r="A2" t="s">
        <v>19</v>
      </c>
      <c r="B2" t="str">
        <f t="shared" ref="B2:B65" si="0">MID(A2,14,2)</f>
        <v>31</v>
      </c>
      <c r="C2" t="str">
        <f t="shared" ref="C2:C65" si="1">UPPER(MID(A2,17,3))</f>
        <v>PSO</v>
      </c>
      <c r="D2" t="str">
        <f t="shared" ref="D2:D65" si="2">UPPER(MID(A2,25,1))</f>
        <v>H</v>
      </c>
      <c r="E2" t="str">
        <f>CONCATENATE(C2,D2)</f>
        <v>PSOH</v>
      </c>
      <c r="F2">
        <v>0</v>
      </c>
      <c r="G2">
        <v>42</v>
      </c>
      <c r="H2">
        <v>0.5</v>
      </c>
      <c r="I2">
        <v>30</v>
      </c>
      <c r="J2">
        <v>60</v>
      </c>
      <c r="K2">
        <v>55</v>
      </c>
      <c r="L2">
        <v>255</v>
      </c>
      <c r="M2">
        <v>0.17821782999999999</v>
      </c>
      <c r="N2">
        <v>69.824979999999996</v>
      </c>
      <c r="O2">
        <v>39.837276000000003</v>
      </c>
      <c r="P2">
        <v>35.027929999999998</v>
      </c>
      <c r="Q2">
        <v>0.87927520000000003</v>
      </c>
      <c r="R2">
        <v>0.57053039999999999</v>
      </c>
      <c r="S2">
        <v>327.18511999999998</v>
      </c>
      <c r="T2">
        <v>22.592592</v>
      </c>
      <c r="U2">
        <v>101</v>
      </c>
      <c r="V2">
        <f>U2*M2</f>
        <v>18.000000829999998</v>
      </c>
    </row>
    <row r="3" spans="1:23" x14ac:dyDescent="0.2">
      <c r="A3" t="s">
        <v>19</v>
      </c>
      <c r="B3" t="str">
        <f t="shared" si="0"/>
        <v>31</v>
      </c>
      <c r="C3" t="str">
        <f t="shared" si="1"/>
        <v>PSO</v>
      </c>
      <c r="D3" t="str">
        <f t="shared" si="2"/>
        <v>H</v>
      </c>
      <c r="E3" t="str">
        <f t="shared" ref="E3:E66" si="3">CONCATENATE(C3,D3)</f>
        <v>PSOH</v>
      </c>
      <c r="F3">
        <v>0</v>
      </c>
      <c r="G3">
        <f>G2</f>
        <v>42</v>
      </c>
      <c r="H3">
        <v>10.5</v>
      </c>
      <c r="I3">
        <v>630</v>
      </c>
      <c r="J3">
        <v>660</v>
      </c>
      <c r="K3">
        <v>55</v>
      </c>
      <c r="L3">
        <v>255</v>
      </c>
      <c r="M3">
        <v>0.21428572000000001</v>
      </c>
      <c r="N3">
        <v>68.928443999999999</v>
      </c>
      <c r="O3">
        <v>44.494385000000001</v>
      </c>
      <c r="P3">
        <v>40.077170000000002</v>
      </c>
      <c r="Q3">
        <v>0.90072430000000003</v>
      </c>
      <c r="R3">
        <v>0.64551555999999999</v>
      </c>
      <c r="S3">
        <v>362.73833999999999</v>
      </c>
      <c r="T3">
        <v>24.004885000000002</v>
      </c>
      <c r="U3">
        <v>98</v>
      </c>
      <c r="V3">
        <f t="shared" ref="V3:V66" si="4">U3*M3</f>
        <v>21.00000056</v>
      </c>
    </row>
    <row r="4" spans="1:23" x14ac:dyDescent="0.2">
      <c r="A4" t="s">
        <v>20</v>
      </c>
      <c r="B4" t="str">
        <f t="shared" si="0"/>
        <v>31</v>
      </c>
      <c r="C4" t="str">
        <f t="shared" si="1"/>
        <v>PSO</v>
      </c>
      <c r="D4" t="str">
        <f t="shared" si="2"/>
        <v>H</v>
      </c>
      <c r="E4" t="str">
        <f t="shared" si="3"/>
        <v>PSOH</v>
      </c>
      <c r="F4">
        <v>50</v>
      </c>
      <c r="G4">
        <f>G2</f>
        <v>42</v>
      </c>
      <c r="H4">
        <v>0.5</v>
      </c>
      <c r="I4">
        <v>30</v>
      </c>
      <c r="J4">
        <v>60</v>
      </c>
      <c r="K4">
        <v>53</v>
      </c>
      <c r="L4">
        <v>255</v>
      </c>
      <c r="M4">
        <v>0.5</v>
      </c>
      <c r="N4">
        <v>97.056539999999998</v>
      </c>
      <c r="O4">
        <v>76.067179999999993</v>
      </c>
      <c r="P4">
        <v>70.452704999999995</v>
      </c>
      <c r="Q4">
        <v>0.92619059999999998</v>
      </c>
      <c r="R4">
        <v>0.78374089999999996</v>
      </c>
      <c r="S4">
        <v>649.22784000000001</v>
      </c>
      <c r="T4">
        <v>18.119658000000001</v>
      </c>
      <c r="U4">
        <v>26</v>
      </c>
      <c r="V4">
        <f t="shared" si="4"/>
        <v>13</v>
      </c>
    </row>
    <row r="5" spans="1:23" x14ac:dyDescent="0.2">
      <c r="A5" t="s">
        <v>20</v>
      </c>
      <c r="B5" t="str">
        <f t="shared" si="0"/>
        <v>31</v>
      </c>
      <c r="C5" t="str">
        <f t="shared" si="1"/>
        <v>PSO</v>
      </c>
      <c r="D5" t="str">
        <f t="shared" si="2"/>
        <v>H</v>
      </c>
      <c r="E5" t="str">
        <f t="shared" si="3"/>
        <v>PSOH</v>
      </c>
      <c r="F5">
        <v>50</v>
      </c>
      <c r="G5">
        <f>G2</f>
        <v>42</v>
      </c>
      <c r="H5">
        <v>10.5</v>
      </c>
      <c r="I5">
        <v>630</v>
      </c>
      <c r="J5">
        <v>660</v>
      </c>
      <c r="K5">
        <v>53</v>
      </c>
      <c r="L5">
        <v>255</v>
      </c>
      <c r="M5">
        <v>0.28571429999999998</v>
      </c>
      <c r="N5">
        <v>92.946200000000005</v>
      </c>
      <c r="O5">
        <v>61.551265999999998</v>
      </c>
      <c r="P5">
        <v>56.197997999999998</v>
      </c>
      <c r="Q5">
        <v>0.91302746999999995</v>
      </c>
      <c r="R5">
        <v>0.66222464999999997</v>
      </c>
      <c r="S5">
        <v>507.03739999999999</v>
      </c>
      <c r="T5">
        <v>21.555554999999998</v>
      </c>
      <c r="U5">
        <v>35</v>
      </c>
      <c r="V5">
        <f t="shared" si="4"/>
        <v>10.000000499999999</v>
      </c>
    </row>
    <row r="6" spans="1:23" x14ac:dyDescent="0.2">
      <c r="A6" t="s">
        <v>21</v>
      </c>
      <c r="B6" t="str">
        <f t="shared" si="0"/>
        <v>31</v>
      </c>
      <c r="C6" t="str">
        <f t="shared" si="1"/>
        <v>PSO</v>
      </c>
      <c r="D6" t="str">
        <f t="shared" si="2"/>
        <v>H</v>
      </c>
      <c r="E6" t="str">
        <f t="shared" si="3"/>
        <v>PSOH</v>
      </c>
      <c r="F6">
        <v>100</v>
      </c>
      <c r="G6">
        <f>G2</f>
        <v>42</v>
      </c>
      <c r="H6">
        <v>0.5</v>
      </c>
      <c r="I6">
        <v>30</v>
      </c>
      <c r="J6">
        <v>60</v>
      </c>
      <c r="K6">
        <v>43</v>
      </c>
      <c r="L6">
        <v>255</v>
      </c>
      <c r="M6">
        <v>0.15384616000000001</v>
      </c>
      <c r="N6">
        <v>73.36309</v>
      </c>
      <c r="O6">
        <v>58.403449999999999</v>
      </c>
      <c r="P6">
        <v>54.816012999999998</v>
      </c>
      <c r="Q6">
        <v>0.93857489999999999</v>
      </c>
      <c r="R6">
        <v>0.79608769999999995</v>
      </c>
      <c r="S6">
        <v>487.74430000000001</v>
      </c>
      <c r="T6">
        <v>22.222221000000001</v>
      </c>
      <c r="U6">
        <v>26</v>
      </c>
      <c r="V6">
        <f t="shared" si="4"/>
        <v>4.0000001599999999</v>
      </c>
    </row>
    <row r="7" spans="1:23" x14ac:dyDescent="0.2">
      <c r="A7" t="s">
        <v>21</v>
      </c>
      <c r="B7" t="str">
        <f t="shared" si="0"/>
        <v>31</v>
      </c>
      <c r="C7" t="str">
        <f t="shared" si="1"/>
        <v>PSO</v>
      </c>
      <c r="D7" t="str">
        <f t="shared" si="2"/>
        <v>H</v>
      </c>
      <c r="E7" t="str">
        <f t="shared" si="3"/>
        <v>PSOH</v>
      </c>
      <c r="F7">
        <v>100</v>
      </c>
      <c r="G7">
        <f>G2</f>
        <v>42</v>
      </c>
      <c r="H7">
        <v>10.5</v>
      </c>
      <c r="I7">
        <v>630</v>
      </c>
      <c r="J7">
        <v>660</v>
      </c>
      <c r="K7">
        <v>43</v>
      </c>
      <c r="L7">
        <v>255</v>
      </c>
      <c r="M7">
        <v>0.1875</v>
      </c>
      <c r="N7">
        <v>69.450419999999994</v>
      </c>
      <c r="O7">
        <v>56.072299999999998</v>
      </c>
      <c r="P7">
        <v>52.493625999999999</v>
      </c>
      <c r="Q7">
        <v>0.9361775</v>
      </c>
      <c r="R7">
        <v>0.80737174</v>
      </c>
      <c r="S7">
        <v>468.38467000000003</v>
      </c>
      <c r="T7">
        <v>22.962962999999998</v>
      </c>
      <c r="U7">
        <v>32</v>
      </c>
      <c r="V7">
        <f t="shared" si="4"/>
        <v>6</v>
      </c>
    </row>
    <row r="8" spans="1:23" x14ac:dyDescent="0.2">
      <c r="A8" t="s">
        <v>22</v>
      </c>
      <c r="B8" t="str">
        <f t="shared" si="0"/>
        <v>32</v>
      </c>
      <c r="C8" t="str">
        <f t="shared" si="1"/>
        <v>BON</v>
      </c>
      <c r="D8" t="str">
        <f t="shared" si="2"/>
        <v>H</v>
      </c>
      <c r="E8" t="str">
        <f t="shared" si="3"/>
        <v>BONH</v>
      </c>
      <c r="F8">
        <v>0</v>
      </c>
      <c r="G8">
        <v>35</v>
      </c>
      <c r="H8">
        <v>0.5</v>
      </c>
      <c r="I8">
        <v>30</v>
      </c>
      <c r="J8">
        <v>60</v>
      </c>
      <c r="K8">
        <v>55</v>
      </c>
      <c r="L8">
        <v>255</v>
      </c>
      <c r="M8">
        <v>0.34666666000000002</v>
      </c>
      <c r="N8">
        <v>85.408259999999999</v>
      </c>
      <c r="O8">
        <v>67.014403999999999</v>
      </c>
      <c r="P8">
        <v>59.769962</v>
      </c>
      <c r="Q8">
        <v>0.89189719999999995</v>
      </c>
      <c r="R8">
        <v>0.78463614000000004</v>
      </c>
      <c r="S8">
        <v>562.76044000000002</v>
      </c>
      <c r="T8">
        <v>18.658777000000001</v>
      </c>
      <c r="U8">
        <v>75</v>
      </c>
      <c r="V8">
        <f t="shared" si="4"/>
        <v>25.999999500000001</v>
      </c>
    </row>
    <row r="9" spans="1:23" x14ac:dyDescent="0.2">
      <c r="A9" t="s">
        <v>22</v>
      </c>
      <c r="B9" t="str">
        <f t="shared" si="0"/>
        <v>32</v>
      </c>
      <c r="C9" t="str">
        <f t="shared" si="1"/>
        <v>BON</v>
      </c>
      <c r="D9" t="str">
        <f t="shared" si="2"/>
        <v>H</v>
      </c>
      <c r="E9" t="str">
        <f t="shared" si="3"/>
        <v>BONH</v>
      </c>
      <c r="F9">
        <v>0</v>
      </c>
      <c r="G9">
        <f>G8</f>
        <v>35</v>
      </c>
      <c r="H9">
        <v>10.5</v>
      </c>
      <c r="I9">
        <v>630</v>
      </c>
      <c r="J9">
        <v>660</v>
      </c>
      <c r="K9">
        <v>55</v>
      </c>
      <c r="L9">
        <v>255</v>
      </c>
      <c r="M9">
        <v>0.40506330000000002</v>
      </c>
      <c r="N9">
        <v>79.376589999999993</v>
      </c>
      <c r="O9">
        <v>59.845869999999998</v>
      </c>
      <c r="P9">
        <v>53.940190000000001</v>
      </c>
      <c r="Q9">
        <v>0.90131850000000002</v>
      </c>
      <c r="R9">
        <v>0.75394870000000003</v>
      </c>
      <c r="S9">
        <v>483.19754</v>
      </c>
      <c r="T9">
        <v>21.626601999999998</v>
      </c>
      <c r="U9">
        <v>79</v>
      </c>
      <c r="V9">
        <f t="shared" si="4"/>
        <v>32.000000700000001</v>
      </c>
    </row>
    <row r="10" spans="1:23" x14ac:dyDescent="0.2">
      <c r="A10" t="s">
        <v>23</v>
      </c>
      <c r="B10" t="str">
        <f t="shared" si="0"/>
        <v>32</v>
      </c>
      <c r="C10" t="str">
        <f t="shared" si="1"/>
        <v>BON</v>
      </c>
      <c r="D10" t="str">
        <f t="shared" si="2"/>
        <v>H</v>
      </c>
      <c r="E10" t="str">
        <f t="shared" si="3"/>
        <v>BONH</v>
      </c>
      <c r="F10">
        <v>50</v>
      </c>
      <c r="G10">
        <f>G8</f>
        <v>35</v>
      </c>
      <c r="H10">
        <v>0.5</v>
      </c>
      <c r="I10">
        <v>30</v>
      </c>
      <c r="J10">
        <v>60</v>
      </c>
      <c r="K10">
        <v>49</v>
      </c>
      <c r="L10">
        <v>255</v>
      </c>
      <c r="M10">
        <v>0.41379312000000001</v>
      </c>
      <c r="N10">
        <v>89.653930000000003</v>
      </c>
      <c r="O10">
        <v>72.44144</v>
      </c>
      <c r="P10">
        <v>65.877690000000001</v>
      </c>
      <c r="Q10">
        <v>0.90939239999999999</v>
      </c>
      <c r="R10">
        <v>0.80801182999999999</v>
      </c>
      <c r="S10">
        <v>599.38054999999997</v>
      </c>
      <c r="T10">
        <v>19.750710999999999</v>
      </c>
      <c r="U10">
        <v>87</v>
      </c>
      <c r="V10">
        <f t="shared" si="4"/>
        <v>36.000001439999998</v>
      </c>
    </row>
    <row r="11" spans="1:23" x14ac:dyDescent="0.2">
      <c r="A11" t="s">
        <v>23</v>
      </c>
      <c r="B11" t="str">
        <f t="shared" si="0"/>
        <v>32</v>
      </c>
      <c r="C11" t="str">
        <f t="shared" si="1"/>
        <v>BON</v>
      </c>
      <c r="D11" t="str">
        <f t="shared" si="2"/>
        <v>H</v>
      </c>
      <c r="E11" t="str">
        <f t="shared" si="3"/>
        <v>BONH</v>
      </c>
      <c r="F11">
        <v>50</v>
      </c>
      <c r="G11">
        <f>G8</f>
        <v>35</v>
      </c>
      <c r="H11">
        <v>10.5</v>
      </c>
      <c r="I11">
        <v>630</v>
      </c>
      <c r="J11">
        <v>660</v>
      </c>
      <c r="K11">
        <v>49</v>
      </c>
      <c r="L11">
        <v>255</v>
      </c>
      <c r="M11">
        <v>0.39655172999999999</v>
      </c>
      <c r="N11">
        <v>80.058300000000003</v>
      </c>
      <c r="O11">
        <v>65.712270000000004</v>
      </c>
      <c r="P11">
        <v>60.007040000000003</v>
      </c>
      <c r="Q11">
        <v>0.9131785</v>
      </c>
      <c r="R11">
        <v>0.82080540000000002</v>
      </c>
      <c r="S11">
        <v>542.92909999999995</v>
      </c>
      <c r="T11">
        <v>20.821256999999999</v>
      </c>
      <c r="U11">
        <v>116</v>
      </c>
      <c r="V11">
        <f t="shared" si="4"/>
        <v>46.000000679999999</v>
      </c>
    </row>
    <row r="12" spans="1:23" x14ac:dyDescent="0.2">
      <c r="A12" t="s">
        <v>24</v>
      </c>
      <c r="B12" t="str">
        <f t="shared" si="0"/>
        <v>32</v>
      </c>
      <c r="C12" t="str">
        <f t="shared" si="1"/>
        <v>BON</v>
      </c>
      <c r="D12" t="str">
        <f t="shared" si="2"/>
        <v>H</v>
      </c>
      <c r="E12" t="str">
        <f t="shared" si="3"/>
        <v>BONH</v>
      </c>
      <c r="F12">
        <v>100</v>
      </c>
      <c r="G12">
        <f>G8</f>
        <v>35</v>
      </c>
      <c r="H12">
        <v>0.5</v>
      </c>
      <c r="I12">
        <v>30</v>
      </c>
      <c r="J12">
        <v>60</v>
      </c>
      <c r="K12">
        <v>45</v>
      </c>
      <c r="L12">
        <v>255</v>
      </c>
      <c r="M12">
        <v>0.42105262999999998</v>
      </c>
      <c r="N12">
        <v>94.054910000000007</v>
      </c>
      <c r="O12">
        <v>70.050309999999996</v>
      </c>
      <c r="P12">
        <v>62.969349999999999</v>
      </c>
      <c r="Q12">
        <v>0.8989161</v>
      </c>
      <c r="R12">
        <v>0.74478100000000003</v>
      </c>
      <c r="S12">
        <v>563.60815000000002</v>
      </c>
      <c r="T12">
        <v>18.238959999999999</v>
      </c>
      <c r="U12">
        <v>57</v>
      </c>
      <c r="V12">
        <f t="shared" si="4"/>
        <v>23.99999991</v>
      </c>
    </row>
    <row r="13" spans="1:23" x14ac:dyDescent="0.2">
      <c r="A13" t="s">
        <v>24</v>
      </c>
      <c r="B13" t="str">
        <f t="shared" si="0"/>
        <v>32</v>
      </c>
      <c r="C13" t="str">
        <f t="shared" si="1"/>
        <v>BON</v>
      </c>
      <c r="D13" t="str">
        <f t="shared" si="2"/>
        <v>H</v>
      </c>
      <c r="E13" t="str">
        <f t="shared" si="3"/>
        <v>BONH</v>
      </c>
      <c r="F13">
        <v>100</v>
      </c>
      <c r="G13">
        <f>G8</f>
        <v>35</v>
      </c>
      <c r="H13">
        <v>10.5</v>
      </c>
      <c r="I13">
        <v>630</v>
      </c>
      <c r="J13">
        <v>660</v>
      </c>
      <c r="K13">
        <f>K12</f>
        <v>45</v>
      </c>
      <c r="L13">
        <v>255</v>
      </c>
      <c r="M13">
        <v>0.44642857000000002</v>
      </c>
      <c r="N13">
        <v>79.041589999999999</v>
      </c>
      <c r="O13">
        <v>59.842266000000002</v>
      </c>
      <c r="P13">
        <v>53.260599999999997</v>
      </c>
      <c r="Q13">
        <v>0.89001644000000002</v>
      </c>
      <c r="R13">
        <v>0.75709850000000001</v>
      </c>
      <c r="S13">
        <v>487.17223999999999</v>
      </c>
      <c r="T13">
        <v>19.546666999999999</v>
      </c>
      <c r="U13">
        <v>56</v>
      </c>
      <c r="V13">
        <f t="shared" si="4"/>
        <v>24.99999992</v>
      </c>
    </row>
    <row r="14" spans="1:23" x14ac:dyDescent="0.2">
      <c r="A14" t="s">
        <v>25</v>
      </c>
      <c r="B14" t="str">
        <f t="shared" si="0"/>
        <v>33</v>
      </c>
      <c r="C14" t="str">
        <f t="shared" si="1"/>
        <v>PSO</v>
      </c>
      <c r="D14" t="str">
        <f t="shared" si="2"/>
        <v>L</v>
      </c>
      <c r="E14" t="str">
        <f t="shared" si="3"/>
        <v>PSOL</v>
      </c>
      <c r="F14">
        <v>0</v>
      </c>
      <c r="G14">
        <v>45</v>
      </c>
      <c r="H14">
        <v>0.5</v>
      </c>
      <c r="I14">
        <v>30</v>
      </c>
      <c r="J14">
        <v>60</v>
      </c>
      <c r="K14">
        <v>52</v>
      </c>
      <c r="L14">
        <v>255</v>
      </c>
      <c r="M14">
        <v>0.14606741000000001</v>
      </c>
      <c r="N14">
        <v>92.481219999999993</v>
      </c>
      <c r="O14">
        <v>72.407200000000003</v>
      </c>
      <c r="P14">
        <v>64.481444999999994</v>
      </c>
      <c r="Q14">
        <v>0.89053917000000005</v>
      </c>
      <c r="R14">
        <v>0.78293950000000001</v>
      </c>
      <c r="S14">
        <v>607.16736000000003</v>
      </c>
      <c r="T14">
        <v>20.512820999999999</v>
      </c>
      <c r="U14">
        <v>89</v>
      </c>
      <c r="V14">
        <f t="shared" si="4"/>
        <v>12.99999949</v>
      </c>
    </row>
    <row r="15" spans="1:23" x14ac:dyDescent="0.2">
      <c r="A15" t="s">
        <v>25</v>
      </c>
      <c r="B15" t="str">
        <f t="shared" si="0"/>
        <v>33</v>
      </c>
      <c r="C15" t="str">
        <f t="shared" si="1"/>
        <v>PSO</v>
      </c>
      <c r="D15" t="str">
        <f t="shared" si="2"/>
        <v>L</v>
      </c>
      <c r="E15" t="str">
        <f t="shared" si="3"/>
        <v>PSOL</v>
      </c>
      <c r="F15">
        <v>0</v>
      </c>
      <c r="G15">
        <f t="shared" ref="G15" si="5">G14</f>
        <v>45</v>
      </c>
      <c r="H15">
        <v>10.5</v>
      </c>
      <c r="I15">
        <v>630</v>
      </c>
      <c r="J15">
        <v>660</v>
      </c>
      <c r="K15">
        <f>K14</f>
        <v>52</v>
      </c>
      <c r="L15">
        <v>255</v>
      </c>
      <c r="M15">
        <v>0.17708333000000001</v>
      </c>
      <c r="N15">
        <v>85.291854999999998</v>
      </c>
      <c r="O15">
        <v>62.810400000000001</v>
      </c>
      <c r="P15">
        <v>54.137802000000001</v>
      </c>
      <c r="Q15">
        <v>0.86192420000000003</v>
      </c>
      <c r="R15">
        <v>0.73641730000000005</v>
      </c>
      <c r="S15">
        <v>513.34564</v>
      </c>
      <c r="T15">
        <v>20.261437999999998</v>
      </c>
      <c r="U15">
        <v>96</v>
      </c>
      <c r="V15">
        <f t="shared" si="4"/>
        <v>16.999999680000002</v>
      </c>
    </row>
    <row r="16" spans="1:23" x14ac:dyDescent="0.2">
      <c r="A16" t="s">
        <v>26</v>
      </c>
      <c r="B16" t="str">
        <f t="shared" si="0"/>
        <v>33</v>
      </c>
      <c r="C16" t="str">
        <f t="shared" si="1"/>
        <v>PSO</v>
      </c>
      <c r="D16" t="str">
        <f t="shared" si="2"/>
        <v>L</v>
      </c>
      <c r="E16" t="str">
        <f t="shared" si="3"/>
        <v>PSOL</v>
      </c>
      <c r="F16">
        <v>50</v>
      </c>
      <c r="G16">
        <f t="shared" ref="G16" si="6">G14</f>
        <v>45</v>
      </c>
      <c r="H16">
        <v>0.5</v>
      </c>
      <c r="I16">
        <v>30</v>
      </c>
      <c r="J16">
        <v>60</v>
      </c>
      <c r="K16">
        <v>53</v>
      </c>
      <c r="L16">
        <v>255</v>
      </c>
      <c r="M16">
        <v>0.05</v>
      </c>
      <c r="N16">
        <v>92.696489999999997</v>
      </c>
      <c r="O16">
        <v>80.644195999999994</v>
      </c>
      <c r="P16">
        <v>75.666449999999998</v>
      </c>
      <c r="Q16">
        <v>0.93827519999999998</v>
      </c>
      <c r="R16">
        <v>0.86998109999999995</v>
      </c>
      <c r="S16">
        <v>680.45830000000001</v>
      </c>
      <c r="T16">
        <v>21.777778999999999</v>
      </c>
      <c r="U16">
        <v>200</v>
      </c>
      <c r="V16">
        <f t="shared" si="4"/>
        <v>10</v>
      </c>
    </row>
    <row r="17" spans="1:22" x14ac:dyDescent="0.2">
      <c r="A17" t="s">
        <v>26</v>
      </c>
      <c r="B17" t="str">
        <f t="shared" si="0"/>
        <v>33</v>
      </c>
      <c r="C17" t="str">
        <f t="shared" si="1"/>
        <v>PSO</v>
      </c>
      <c r="D17" t="str">
        <f t="shared" si="2"/>
        <v>L</v>
      </c>
      <c r="E17" t="str">
        <f t="shared" si="3"/>
        <v>PSOL</v>
      </c>
      <c r="F17">
        <v>50</v>
      </c>
      <c r="G17">
        <f t="shared" ref="G17" si="7">G14</f>
        <v>45</v>
      </c>
      <c r="H17">
        <v>10.5</v>
      </c>
      <c r="I17">
        <v>630</v>
      </c>
      <c r="J17">
        <v>660</v>
      </c>
      <c r="K17">
        <f>K16</f>
        <v>53</v>
      </c>
      <c r="L17">
        <v>255</v>
      </c>
      <c r="M17">
        <v>5.8510640000000003E-2</v>
      </c>
      <c r="N17">
        <v>94.74418</v>
      </c>
      <c r="O17">
        <v>79.573616000000001</v>
      </c>
      <c r="P17">
        <v>74.679060000000007</v>
      </c>
      <c r="Q17">
        <v>0.93849033000000004</v>
      </c>
      <c r="R17">
        <v>0.83987869999999998</v>
      </c>
      <c r="S17">
        <v>677.38885000000005</v>
      </c>
      <c r="T17">
        <v>18.989899000000001</v>
      </c>
      <c r="U17">
        <v>188</v>
      </c>
      <c r="V17">
        <f t="shared" si="4"/>
        <v>11.00000032</v>
      </c>
    </row>
    <row r="18" spans="1:22" x14ac:dyDescent="0.2">
      <c r="A18" t="s">
        <v>27</v>
      </c>
      <c r="B18" t="str">
        <f t="shared" si="0"/>
        <v>33</v>
      </c>
      <c r="C18" t="str">
        <f t="shared" si="1"/>
        <v>PSO</v>
      </c>
      <c r="D18" t="str">
        <f t="shared" si="2"/>
        <v>L</v>
      </c>
      <c r="E18" t="str">
        <f t="shared" si="3"/>
        <v>PSOL</v>
      </c>
      <c r="F18">
        <v>100</v>
      </c>
      <c r="G18">
        <f t="shared" ref="G18" si="8">G14</f>
        <v>45</v>
      </c>
      <c r="H18">
        <v>0.5</v>
      </c>
      <c r="I18">
        <v>30</v>
      </c>
      <c r="J18">
        <v>60</v>
      </c>
      <c r="K18">
        <v>66</v>
      </c>
      <c r="L18">
        <v>255</v>
      </c>
      <c r="M18">
        <v>2.0408163E-2</v>
      </c>
      <c r="N18">
        <v>68.865036000000003</v>
      </c>
      <c r="O18">
        <v>60.249476999999999</v>
      </c>
      <c r="P18">
        <v>56.651713999999998</v>
      </c>
      <c r="Q18">
        <v>0.9402855</v>
      </c>
      <c r="R18">
        <v>0.87489209999999995</v>
      </c>
      <c r="S18">
        <v>509.82974000000002</v>
      </c>
      <c r="T18">
        <v>12.222222</v>
      </c>
      <c r="U18">
        <v>98</v>
      </c>
      <c r="V18">
        <f t="shared" si="4"/>
        <v>1.9999999740000001</v>
      </c>
    </row>
    <row r="19" spans="1:22" x14ac:dyDescent="0.2">
      <c r="A19" t="s">
        <v>27</v>
      </c>
      <c r="B19" t="str">
        <f t="shared" si="0"/>
        <v>33</v>
      </c>
      <c r="C19" t="str">
        <f t="shared" si="1"/>
        <v>PSO</v>
      </c>
      <c r="D19" t="str">
        <f t="shared" si="2"/>
        <v>L</v>
      </c>
      <c r="E19" t="str">
        <f t="shared" si="3"/>
        <v>PSOL</v>
      </c>
      <c r="F19">
        <v>100</v>
      </c>
      <c r="G19">
        <f t="shared" ref="G19" si="9">G14</f>
        <v>45</v>
      </c>
      <c r="H19">
        <v>10.5</v>
      </c>
      <c r="I19">
        <v>630</v>
      </c>
      <c r="J19">
        <v>660</v>
      </c>
      <c r="K19">
        <f>K18</f>
        <v>66</v>
      </c>
      <c r="L19">
        <v>255</v>
      </c>
      <c r="M19">
        <v>0.04</v>
      </c>
      <c r="N19">
        <v>87.720060000000004</v>
      </c>
      <c r="O19">
        <v>78.846959999999996</v>
      </c>
      <c r="P19">
        <v>74.462289999999996</v>
      </c>
      <c r="Q19">
        <v>0.94439010000000001</v>
      </c>
      <c r="R19">
        <v>0.89884750000000002</v>
      </c>
      <c r="S19">
        <v>673.73230000000001</v>
      </c>
      <c r="T19">
        <v>16.11111</v>
      </c>
      <c r="U19">
        <v>100</v>
      </c>
      <c r="V19">
        <f t="shared" si="4"/>
        <v>4</v>
      </c>
    </row>
    <row r="20" spans="1:22" x14ac:dyDescent="0.2">
      <c r="A20" t="s">
        <v>28</v>
      </c>
      <c r="B20" t="str">
        <f t="shared" si="0"/>
        <v>34</v>
      </c>
      <c r="C20" t="str">
        <f t="shared" si="1"/>
        <v>BON</v>
      </c>
      <c r="D20" t="str">
        <f t="shared" si="2"/>
        <v>L</v>
      </c>
      <c r="E20" t="str">
        <f t="shared" si="3"/>
        <v>BONL</v>
      </c>
      <c r="F20">
        <v>0</v>
      </c>
      <c r="G20">
        <v>30</v>
      </c>
      <c r="H20">
        <v>0.5</v>
      </c>
      <c r="I20">
        <v>30</v>
      </c>
      <c r="J20">
        <v>60</v>
      </c>
      <c r="K20">
        <v>69</v>
      </c>
      <c r="L20">
        <v>255</v>
      </c>
      <c r="M20">
        <v>0.21666667000000001</v>
      </c>
      <c r="N20">
        <v>131.93091999999999</v>
      </c>
      <c r="O20">
        <v>120.35952</v>
      </c>
      <c r="P20">
        <v>104.41678</v>
      </c>
      <c r="Q20">
        <v>0.86754065999999996</v>
      </c>
      <c r="R20">
        <v>0.91229199999999999</v>
      </c>
      <c r="S20">
        <v>978.04290000000003</v>
      </c>
      <c r="T20">
        <v>14.529915000000001</v>
      </c>
      <c r="U20">
        <v>60</v>
      </c>
      <c r="V20">
        <f t="shared" si="4"/>
        <v>13.000000200000001</v>
      </c>
    </row>
    <row r="21" spans="1:22" x14ac:dyDescent="0.2">
      <c r="A21" t="s">
        <v>28</v>
      </c>
      <c r="B21" t="str">
        <f t="shared" si="0"/>
        <v>34</v>
      </c>
      <c r="C21" t="str">
        <f t="shared" si="1"/>
        <v>BON</v>
      </c>
      <c r="D21" t="str">
        <f t="shared" si="2"/>
        <v>L</v>
      </c>
      <c r="E21" t="str">
        <f t="shared" si="3"/>
        <v>BONL</v>
      </c>
      <c r="F21">
        <v>0</v>
      </c>
      <c r="G21">
        <f t="shared" ref="G21" si="10">G20</f>
        <v>30</v>
      </c>
      <c r="H21">
        <v>10.5</v>
      </c>
      <c r="I21">
        <v>630</v>
      </c>
      <c r="J21">
        <v>660</v>
      </c>
      <c r="K21">
        <f t="shared" ref="K21" si="11">K20</f>
        <v>69</v>
      </c>
      <c r="L21">
        <v>255</v>
      </c>
      <c r="M21">
        <v>0.19402985</v>
      </c>
      <c r="N21">
        <v>115.07566</v>
      </c>
      <c r="O21">
        <v>95.57432</v>
      </c>
      <c r="P21">
        <v>81.032210000000006</v>
      </c>
      <c r="Q21">
        <v>0.84784499999999996</v>
      </c>
      <c r="R21">
        <v>0.83053460000000001</v>
      </c>
      <c r="S21">
        <v>763.97344999999996</v>
      </c>
      <c r="T21">
        <v>14.358974</v>
      </c>
      <c r="U21">
        <v>67</v>
      </c>
      <c r="V21">
        <f t="shared" si="4"/>
        <v>12.999999949999999</v>
      </c>
    </row>
    <row r="22" spans="1:22" x14ac:dyDescent="0.2">
      <c r="A22" t="s">
        <v>29</v>
      </c>
      <c r="B22" t="str">
        <f t="shared" si="0"/>
        <v>34</v>
      </c>
      <c r="C22" t="str">
        <f t="shared" si="1"/>
        <v>BON</v>
      </c>
      <c r="D22" t="str">
        <f t="shared" si="2"/>
        <v>L</v>
      </c>
      <c r="E22" t="str">
        <f t="shared" si="3"/>
        <v>BONL</v>
      </c>
      <c r="F22">
        <v>50</v>
      </c>
      <c r="G22">
        <f t="shared" ref="G22" si="12">G20</f>
        <v>30</v>
      </c>
      <c r="H22">
        <v>0.5</v>
      </c>
      <c r="I22">
        <v>30</v>
      </c>
      <c r="J22">
        <v>60</v>
      </c>
      <c r="K22">
        <v>62</v>
      </c>
      <c r="L22">
        <v>255</v>
      </c>
      <c r="M22">
        <v>0.33333333999999998</v>
      </c>
      <c r="N22">
        <v>94.017746000000002</v>
      </c>
      <c r="O22">
        <v>82.517709999999994</v>
      </c>
      <c r="P22">
        <v>76.112089999999995</v>
      </c>
      <c r="Q22">
        <v>0.92237279999999999</v>
      </c>
      <c r="R22">
        <v>0.87768230000000003</v>
      </c>
      <c r="S22">
        <v>691.73320000000001</v>
      </c>
      <c r="T22">
        <v>17.076022999999999</v>
      </c>
      <c r="U22">
        <v>57</v>
      </c>
      <c r="V22">
        <f t="shared" si="4"/>
        <v>19.000000379999999</v>
      </c>
    </row>
    <row r="23" spans="1:22" x14ac:dyDescent="0.2">
      <c r="A23" t="s">
        <v>29</v>
      </c>
      <c r="B23" t="str">
        <f t="shared" si="0"/>
        <v>34</v>
      </c>
      <c r="C23" t="str">
        <f t="shared" si="1"/>
        <v>BON</v>
      </c>
      <c r="D23" t="str">
        <f t="shared" si="2"/>
        <v>L</v>
      </c>
      <c r="E23" t="str">
        <f t="shared" si="3"/>
        <v>BONL</v>
      </c>
      <c r="F23">
        <v>50</v>
      </c>
      <c r="G23">
        <f t="shared" ref="G23" si="13">G20</f>
        <v>30</v>
      </c>
      <c r="H23">
        <v>10.5</v>
      </c>
      <c r="I23">
        <v>630</v>
      </c>
      <c r="J23">
        <v>660</v>
      </c>
      <c r="K23">
        <f t="shared" ref="K23" si="14">K22</f>
        <v>62</v>
      </c>
      <c r="L23">
        <v>255</v>
      </c>
      <c r="M23">
        <v>0.32352942000000001</v>
      </c>
      <c r="N23">
        <v>85.723050000000001</v>
      </c>
      <c r="O23">
        <v>75.159530000000004</v>
      </c>
      <c r="P23">
        <v>67.506820000000005</v>
      </c>
      <c r="Q23">
        <v>0.89818039999999999</v>
      </c>
      <c r="R23">
        <v>0.87677150000000004</v>
      </c>
      <c r="S23">
        <v>627.28719999999998</v>
      </c>
      <c r="T23">
        <v>15.555555</v>
      </c>
      <c r="U23">
        <v>68</v>
      </c>
      <c r="V23">
        <f t="shared" si="4"/>
        <v>22.00000056</v>
      </c>
    </row>
    <row r="24" spans="1:22" x14ac:dyDescent="0.2">
      <c r="A24" t="s">
        <v>30</v>
      </c>
      <c r="B24" t="str">
        <f t="shared" si="0"/>
        <v>34</v>
      </c>
      <c r="C24" t="str">
        <f t="shared" si="1"/>
        <v>BON</v>
      </c>
      <c r="D24" t="str">
        <f t="shared" si="2"/>
        <v>L</v>
      </c>
      <c r="E24" t="str">
        <f t="shared" si="3"/>
        <v>BONL</v>
      </c>
      <c r="F24">
        <v>100</v>
      </c>
      <c r="G24">
        <f t="shared" ref="G24" si="15">G20</f>
        <v>30</v>
      </c>
      <c r="H24">
        <v>0.5</v>
      </c>
      <c r="I24">
        <v>30</v>
      </c>
      <c r="J24">
        <v>60</v>
      </c>
      <c r="K24">
        <v>64</v>
      </c>
      <c r="L24">
        <v>255</v>
      </c>
      <c r="M24">
        <v>0.14666666</v>
      </c>
      <c r="N24">
        <v>96.810905000000005</v>
      </c>
      <c r="O24">
        <v>84.372924999999995</v>
      </c>
      <c r="P24">
        <v>75.264110000000002</v>
      </c>
      <c r="Q24">
        <v>0.89204097000000004</v>
      </c>
      <c r="R24">
        <v>0.87152295999999996</v>
      </c>
      <c r="S24">
        <v>715.21799999999996</v>
      </c>
      <c r="T24">
        <v>13.737373</v>
      </c>
      <c r="U24">
        <v>75</v>
      </c>
      <c r="V24">
        <f t="shared" si="4"/>
        <v>10.999999499999999</v>
      </c>
    </row>
    <row r="25" spans="1:22" x14ac:dyDescent="0.2">
      <c r="A25" t="s">
        <v>30</v>
      </c>
      <c r="B25" t="str">
        <f t="shared" si="0"/>
        <v>34</v>
      </c>
      <c r="C25" t="str">
        <f t="shared" si="1"/>
        <v>BON</v>
      </c>
      <c r="D25" t="str">
        <f t="shared" si="2"/>
        <v>L</v>
      </c>
      <c r="E25" t="str">
        <f t="shared" si="3"/>
        <v>BONL</v>
      </c>
      <c r="F25">
        <v>100</v>
      </c>
      <c r="G25">
        <f t="shared" ref="G25" si="16">G20</f>
        <v>30</v>
      </c>
      <c r="H25">
        <v>10.5</v>
      </c>
      <c r="I25">
        <v>630</v>
      </c>
      <c r="J25">
        <v>660</v>
      </c>
      <c r="K25">
        <f t="shared" ref="K25" si="17">K24</f>
        <v>64</v>
      </c>
      <c r="L25">
        <v>255</v>
      </c>
      <c r="M25">
        <v>0.19354837999999999</v>
      </c>
      <c r="N25">
        <v>93.095039999999997</v>
      </c>
      <c r="O25">
        <v>81.731064000000003</v>
      </c>
      <c r="P25">
        <v>74.015720000000002</v>
      </c>
      <c r="Q25">
        <v>0.90560079999999998</v>
      </c>
      <c r="R25">
        <v>0.87793149999999998</v>
      </c>
      <c r="S25">
        <v>683.36455999999998</v>
      </c>
      <c r="T25">
        <v>19.135802999999999</v>
      </c>
      <c r="U25">
        <v>93</v>
      </c>
      <c r="V25">
        <f t="shared" si="4"/>
        <v>17.999999339999999</v>
      </c>
    </row>
    <row r="26" spans="1:22" x14ac:dyDescent="0.2">
      <c r="A26" t="s">
        <v>31</v>
      </c>
      <c r="B26" t="str">
        <f t="shared" si="0"/>
        <v>36</v>
      </c>
      <c r="C26" t="str">
        <f t="shared" si="1"/>
        <v>BON</v>
      </c>
      <c r="D26" t="str">
        <f t="shared" si="2"/>
        <v>H</v>
      </c>
      <c r="E26" t="str">
        <f t="shared" si="3"/>
        <v>BONH</v>
      </c>
      <c r="F26">
        <v>0</v>
      </c>
      <c r="G26">
        <v>34</v>
      </c>
      <c r="H26">
        <v>0.5</v>
      </c>
      <c r="I26">
        <v>30</v>
      </c>
      <c r="J26">
        <v>60</v>
      </c>
      <c r="K26">
        <v>52</v>
      </c>
      <c r="L26">
        <v>255</v>
      </c>
      <c r="M26">
        <v>0.38888889999999998</v>
      </c>
      <c r="N26">
        <v>118.594025</v>
      </c>
      <c r="O26">
        <v>74.980760000000004</v>
      </c>
      <c r="P26">
        <v>59.834285999999999</v>
      </c>
      <c r="Q26">
        <v>0.79799514999999999</v>
      </c>
      <c r="R26">
        <v>0.63224740000000001</v>
      </c>
      <c r="S26">
        <v>562.60080000000005</v>
      </c>
      <c r="T26">
        <v>15.763125</v>
      </c>
      <c r="U26">
        <v>36</v>
      </c>
      <c r="V26">
        <f t="shared" si="4"/>
        <v>14.000000399999999</v>
      </c>
    </row>
    <row r="27" spans="1:22" x14ac:dyDescent="0.2">
      <c r="A27" t="s">
        <v>31</v>
      </c>
      <c r="B27" t="str">
        <f t="shared" si="0"/>
        <v>36</v>
      </c>
      <c r="C27" t="str">
        <f t="shared" si="1"/>
        <v>BON</v>
      </c>
      <c r="D27" t="str">
        <f t="shared" si="2"/>
        <v>H</v>
      </c>
      <c r="E27" t="str">
        <f t="shared" si="3"/>
        <v>BONH</v>
      </c>
      <c r="F27">
        <v>0</v>
      </c>
      <c r="G27">
        <f t="shared" ref="G27" si="18">G26</f>
        <v>34</v>
      </c>
      <c r="H27">
        <v>10.5</v>
      </c>
      <c r="I27">
        <v>630</v>
      </c>
      <c r="J27">
        <v>660</v>
      </c>
      <c r="K27">
        <f t="shared" ref="K27" si="19">K26</f>
        <v>52</v>
      </c>
      <c r="L27">
        <v>255</v>
      </c>
      <c r="M27">
        <v>0.27027025999999998</v>
      </c>
      <c r="N27">
        <v>95.732669999999999</v>
      </c>
      <c r="O27">
        <v>60.087997000000001</v>
      </c>
      <c r="P27">
        <v>48.65898</v>
      </c>
      <c r="Q27">
        <v>0.8097953</v>
      </c>
      <c r="R27">
        <v>0.62766449999999996</v>
      </c>
      <c r="S27">
        <v>446.83237000000003</v>
      </c>
      <c r="T27">
        <v>19.11111</v>
      </c>
      <c r="U27">
        <v>37</v>
      </c>
      <c r="V27">
        <f t="shared" si="4"/>
        <v>9.9999996199999988</v>
      </c>
    </row>
    <row r="28" spans="1:22" x14ac:dyDescent="0.2">
      <c r="A28" t="s">
        <v>32</v>
      </c>
      <c r="B28" t="str">
        <f t="shared" si="0"/>
        <v>36</v>
      </c>
      <c r="C28" t="str">
        <f t="shared" si="1"/>
        <v>BON</v>
      </c>
      <c r="D28" t="str">
        <f t="shared" si="2"/>
        <v>H</v>
      </c>
      <c r="E28" t="str">
        <f t="shared" si="3"/>
        <v>BONH</v>
      </c>
      <c r="F28">
        <v>50</v>
      </c>
      <c r="G28">
        <f t="shared" ref="G28" si="20">G26</f>
        <v>34</v>
      </c>
      <c r="H28">
        <v>0.5</v>
      </c>
      <c r="I28">
        <v>30</v>
      </c>
      <c r="J28">
        <v>60</v>
      </c>
      <c r="K28">
        <v>56</v>
      </c>
      <c r="L28">
        <v>255</v>
      </c>
      <c r="M28">
        <v>0.3207547</v>
      </c>
      <c r="N28">
        <v>94.343239999999994</v>
      </c>
      <c r="O28">
        <v>83.420439999999999</v>
      </c>
      <c r="P28">
        <v>74.927139999999994</v>
      </c>
      <c r="Q28">
        <v>0.89818673999999998</v>
      </c>
      <c r="R28">
        <v>0.88422279999999998</v>
      </c>
      <c r="S28">
        <v>697.00450000000001</v>
      </c>
      <c r="T28">
        <v>14.509804000000001</v>
      </c>
      <c r="U28">
        <v>53</v>
      </c>
      <c r="V28">
        <f t="shared" si="4"/>
        <v>16.9999991</v>
      </c>
    </row>
    <row r="29" spans="1:22" x14ac:dyDescent="0.2">
      <c r="A29" t="s">
        <v>32</v>
      </c>
      <c r="B29" t="str">
        <f t="shared" si="0"/>
        <v>36</v>
      </c>
      <c r="C29" t="str">
        <f t="shared" si="1"/>
        <v>BON</v>
      </c>
      <c r="D29" t="str">
        <f t="shared" si="2"/>
        <v>H</v>
      </c>
      <c r="E29" t="str">
        <f t="shared" si="3"/>
        <v>BONH</v>
      </c>
      <c r="F29">
        <v>50</v>
      </c>
      <c r="G29">
        <f t="shared" ref="G29" si="21">G26</f>
        <v>34</v>
      </c>
      <c r="H29">
        <v>10.5</v>
      </c>
      <c r="I29">
        <v>630</v>
      </c>
      <c r="J29">
        <v>660</v>
      </c>
      <c r="K29">
        <f t="shared" ref="K29" si="22">K28</f>
        <v>56</v>
      </c>
      <c r="L29">
        <v>255</v>
      </c>
      <c r="M29">
        <v>0.36764704999999998</v>
      </c>
      <c r="N29">
        <v>82.661574999999999</v>
      </c>
      <c r="O29">
        <v>69.989159999999998</v>
      </c>
      <c r="P29">
        <v>63.246969999999997</v>
      </c>
      <c r="Q29">
        <v>0.90366804999999994</v>
      </c>
      <c r="R29">
        <v>0.84669523999999996</v>
      </c>
      <c r="S29">
        <v>579.30273</v>
      </c>
      <c r="T29">
        <v>15.2</v>
      </c>
      <c r="U29">
        <v>68</v>
      </c>
      <c r="V29">
        <f t="shared" si="4"/>
        <v>24.9999994</v>
      </c>
    </row>
    <row r="30" spans="1:22" x14ac:dyDescent="0.2">
      <c r="A30" t="s">
        <v>33</v>
      </c>
      <c r="B30" t="str">
        <f t="shared" si="0"/>
        <v>36</v>
      </c>
      <c r="C30" t="str">
        <f t="shared" si="1"/>
        <v>BON</v>
      </c>
      <c r="D30" t="str">
        <f t="shared" si="2"/>
        <v>H</v>
      </c>
      <c r="E30" t="str">
        <f t="shared" si="3"/>
        <v>BONH</v>
      </c>
      <c r="F30">
        <v>100</v>
      </c>
      <c r="G30">
        <f t="shared" ref="G30" si="23">G26</f>
        <v>34</v>
      </c>
      <c r="H30">
        <v>0.5</v>
      </c>
      <c r="I30">
        <v>30</v>
      </c>
      <c r="J30">
        <v>60</v>
      </c>
      <c r="K30">
        <v>53</v>
      </c>
      <c r="L30">
        <v>255</v>
      </c>
      <c r="M30">
        <v>0.34</v>
      </c>
      <c r="N30">
        <v>93.450729999999993</v>
      </c>
      <c r="O30">
        <v>74.91995</v>
      </c>
      <c r="P30">
        <v>66.437449999999998</v>
      </c>
      <c r="Q30">
        <v>0.88677907</v>
      </c>
      <c r="R30">
        <v>0.80170536000000003</v>
      </c>
      <c r="S30">
        <v>620.39599999999996</v>
      </c>
      <c r="T30">
        <v>19.411764000000002</v>
      </c>
      <c r="U30">
        <v>100</v>
      </c>
      <c r="V30">
        <f t="shared" si="4"/>
        <v>34</v>
      </c>
    </row>
    <row r="31" spans="1:22" x14ac:dyDescent="0.2">
      <c r="A31" t="s">
        <v>33</v>
      </c>
      <c r="B31" t="str">
        <f t="shared" si="0"/>
        <v>36</v>
      </c>
      <c r="C31" t="str">
        <f t="shared" si="1"/>
        <v>BON</v>
      </c>
      <c r="D31" t="str">
        <f t="shared" si="2"/>
        <v>H</v>
      </c>
      <c r="E31" t="str">
        <f t="shared" si="3"/>
        <v>BONH</v>
      </c>
      <c r="F31">
        <v>100</v>
      </c>
      <c r="G31">
        <f t="shared" ref="G31" si="24">G26</f>
        <v>34</v>
      </c>
      <c r="H31">
        <v>10.5</v>
      </c>
      <c r="I31">
        <v>630</v>
      </c>
      <c r="J31">
        <v>660</v>
      </c>
      <c r="K31">
        <f t="shared" ref="K31" si="25">K30</f>
        <v>53</v>
      </c>
      <c r="L31">
        <v>255</v>
      </c>
      <c r="M31">
        <v>0.27433627999999999</v>
      </c>
      <c r="N31">
        <v>92.327550000000002</v>
      </c>
      <c r="O31">
        <v>72.476060000000004</v>
      </c>
      <c r="P31">
        <v>63.473640000000003</v>
      </c>
      <c r="Q31">
        <v>0.87578769999999995</v>
      </c>
      <c r="R31">
        <v>0.78498846</v>
      </c>
      <c r="S31">
        <v>589.37085000000002</v>
      </c>
      <c r="T31">
        <v>17.777778999999999</v>
      </c>
      <c r="U31">
        <v>113</v>
      </c>
      <c r="V31">
        <f t="shared" si="4"/>
        <v>30.999999639999999</v>
      </c>
    </row>
    <row r="32" spans="1:22" x14ac:dyDescent="0.2">
      <c r="A32" t="s">
        <v>34</v>
      </c>
      <c r="B32" t="str">
        <f t="shared" si="0"/>
        <v>37</v>
      </c>
      <c r="C32" t="str">
        <f t="shared" si="1"/>
        <v>BON</v>
      </c>
      <c r="D32" t="str">
        <f t="shared" si="2"/>
        <v>L</v>
      </c>
      <c r="E32" t="str">
        <f t="shared" si="3"/>
        <v>BONL</v>
      </c>
      <c r="F32">
        <v>0</v>
      </c>
      <c r="G32">
        <v>32</v>
      </c>
      <c r="H32">
        <v>0.5</v>
      </c>
      <c r="I32">
        <v>30</v>
      </c>
      <c r="J32">
        <v>60</v>
      </c>
      <c r="K32">
        <v>56</v>
      </c>
      <c r="L32">
        <v>255</v>
      </c>
      <c r="M32">
        <v>8.6206900000000003E-2</v>
      </c>
      <c r="N32">
        <v>69.449889999999996</v>
      </c>
      <c r="O32">
        <v>61.841183000000001</v>
      </c>
      <c r="P32">
        <v>58.324800000000003</v>
      </c>
      <c r="Q32">
        <v>0.94313840000000004</v>
      </c>
      <c r="R32">
        <v>0.89044319999999999</v>
      </c>
      <c r="S32">
        <v>521.80169999999998</v>
      </c>
      <c r="T32">
        <v>20.88889</v>
      </c>
      <c r="U32">
        <v>58</v>
      </c>
      <c r="V32">
        <f t="shared" si="4"/>
        <v>5.0000002000000006</v>
      </c>
    </row>
    <row r="33" spans="1:23" x14ac:dyDescent="0.2">
      <c r="A33" t="s">
        <v>34</v>
      </c>
      <c r="B33" t="str">
        <f t="shared" si="0"/>
        <v>37</v>
      </c>
      <c r="C33" t="str">
        <f t="shared" si="1"/>
        <v>BON</v>
      </c>
      <c r="D33" t="str">
        <f t="shared" si="2"/>
        <v>L</v>
      </c>
      <c r="E33" t="str">
        <f t="shared" si="3"/>
        <v>BONL</v>
      </c>
      <c r="F33">
        <v>0</v>
      </c>
      <c r="G33">
        <f t="shared" ref="G33" si="26">G32</f>
        <v>32</v>
      </c>
      <c r="H33">
        <v>10.5</v>
      </c>
      <c r="I33">
        <v>630</v>
      </c>
      <c r="J33">
        <v>660</v>
      </c>
      <c r="K33">
        <f t="shared" ref="K33" si="27">K32</f>
        <v>56</v>
      </c>
      <c r="L33">
        <v>255</v>
      </c>
      <c r="M33">
        <v>9.7222223999999996E-2</v>
      </c>
      <c r="N33">
        <v>86.320779999999999</v>
      </c>
      <c r="O33">
        <v>79.612750000000005</v>
      </c>
      <c r="P33">
        <v>74.944466000000006</v>
      </c>
      <c r="Q33">
        <v>0.94136260000000005</v>
      </c>
      <c r="R33">
        <v>0.92228949999999998</v>
      </c>
      <c r="S33">
        <v>673.97299999999996</v>
      </c>
      <c r="T33">
        <v>13.650793999999999</v>
      </c>
      <c r="U33">
        <v>72</v>
      </c>
      <c r="V33">
        <f t="shared" si="4"/>
        <v>7.0000001279999999</v>
      </c>
    </row>
    <row r="34" spans="1:23" x14ac:dyDescent="0.2">
      <c r="A34" t="s">
        <v>35</v>
      </c>
      <c r="B34" t="str">
        <f t="shared" si="0"/>
        <v>37</v>
      </c>
      <c r="C34" t="str">
        <f t="shared" si="1"/>
        <v>BON</v>
      </c>
      <c r="D34" t="str">
        <f t="shared" si="2"/>
        <v>L</v>
      </c>
      <c r="E34" t="str">
        <f t="shared" si="3"/>
        <v>BONL</v>
      </c>
      <c r="F34">
        <v>50</v>
      </c>
      <c r="G34">
        <f t="shared" ref="G34" si="28">G32</f>
        <v>32</v>
      </c>
      <c r="H34">
        <v>0.5</v>
      </c>
      <c r="I34">
        <v>30</v>
      </c>
      <c r="J34">
        <v>60</v>
      </c>
      <c r="K34">
        <v>56</v>
      </c>
      <c r="L34">
        <v>255</v>
      </c>
      <c r="M34">
        <v>0.22413793000000001</v>
      </c>
      <c r="N34">
        <v>67.866299999999995</v>
      </c>
      <c r="O34">
        <v>58.616405</v>
      </c>
      <c r="P34">
        <v>52.831389999999999</v>
      </c>
      <c r="Q34">
        <v>0.90130719999999998</v>
      </c>
      <c r="R34">
        <v>0.86370409999999997</v>
      </c>
      <c r="S34">
        <v>484.39972</v>
      </c>
      <c r="T34">
        <v>18.803419999999999</v>
      </c>
      <c r="U34">
        <v>58</v>
      </c>
      <c r="V34">
        <f t="shared" si="4"/>
        <v>12.99999994</v>
      </c>
    </row>
    <row r="35" spans="1:23" x14ac:dyDescent="0.2">
      <c r="A35" t="s">
        <v>35</v>
      </c>
      <c r="B35" t="str">
        <f t="shared" si="0"/>
        <v>37</v>
      </c>
      <c r="C35" t="str">
        <f t="shared" si="1"/>
        <v>BON</v>
      </c>
      <c r="D35" t="str">
        <f t="shared" si="2"/>
        <v>L</v>
      </c>
      <c r="E35" t="str">
        <f t="shared" si="3"/>
        <v>BONL</v>
      </c>
      <c r="F35">
        <v>50</v>
      </c>
      <c r="G35">
        <f t="shared" ref="G35" si="29">G32</f>
        <v>32</v>
      </c>
      <c r="H35">
        <v>10.5</v>
      </c>
      <c r="I35">
        <v>630</v>
      </c>
      <c r="J35">
        <v>660</v>
      </c>
      <c r="K35">
        <f t="shared" ref="K35" si="30">K34</f>
        <v>56</v>
      </c>
      <c r="L35">
        <v>255</v>
      </c>
      <c r="M35">
        <v>8.6206900000000003E-2</v>
      </c>
      <c r="N35">
        <v>42.645572999999999</v>
      </c>
      <c r="O35">
        <v>38.378720000000001</v>
      </c>
      <c r="P35">
        <v>34.347000000000001</v>
      </c>
      <c r="Q35">
        <v>0.89494914000000003</v>
      </c>
      <c r="R35">
        <v>0.89994609999999997</v>
      </c>
      <c r="S35">
        <v>396.86813000000001</v>
      </c>
      <c r="T35">
        <v>10.222222</v>
      </c>
      <c r="U35">
        <v>58</v>
      </c>
      <c r="V35">
        <f t="shared" si="4"/>
        <v>5.0000002000000006</v>
      </c>
    </row>
    <row r="36" spans="1:23" x14ac:dyDescent="0.2">
      <c r="A36" t="s">
        <v>36</v>
      </c>
      <c r="B36" t="str">
        <f t="shared" si="0"/>
        <v>37</v>
      </c>
      <c r="C36" t="str">
        <f t="shared" si="1"/>
        <v>BON</v>
      </c>
      <c r="D36" t="str">
        <f t="shared" si="2"/>
        <v>L</v>
      </c>
      <c r="E36" t="str">
        <f t="shared" si="3"/>
        <v>BONL</v>
      </c>
      <c r="F36">
        <v>100</v>
      </c>
      <c r="G36">
        <f t="shared" ref="G36" si="31">G32</f>
        <v>32</v>
      </c>
      <c r="H36">
        <v>0.5</v>
      </c>
      <c r="I36">
        <v>30</v>
      </c>
      <c r="J36">
        <v>60</v>
      </c>
      <c r="K36">
        <v>77</v>
      </c>
      <c r="L36">
        <v>255</v>
      </c>
      <c r="M36">
        <v>9.5238100000000006E-2</v>
      </c>
      <c r="N36">
        <v>72.723884999999996</v>
      </c>
      <c r="O36">
        <v>51.761932000000002</v>
      </c>
      <c r="P36">
        <v>47.66142</v>
      </c>
      <c r="Q36">
        <v>0.92078125</v>
      </c>
      <c r="R36">
        <v>0.71175975000000002</v>
      </c>
      <c r="S36">
        <v>435.3569</v>
      </c>
      <c r="T36">
        <v>18.148147999999999</v>
      </c>
      <c r="U36">
        <v>63</v>
      </c>
      <c r="V36">
        <f t="shared" si="4"/>
        <v>6.0000003</v>
      </c>
    </row>
    <row r="37" spans="1:23" x14ac:dyDescent="0.2">
      <c r="A37" t="s">
        <v>36</v>
      </c>
      <c r="B37" t="str">
        <f t="shared" si="0"/>
        <v>37</v>
      </c>
      <c r="C37" t="str">
        <f t="shared" si="1"/>
        <v>BON</v>
      </c>
      <c r="D37" t="str">
        <f t="shared" si="2"/>
        <v>L</v>
      </c>
      <c r="E37" t="str">
        <f t="shared" si="3"/>
        <v>BONL</v>
      </c>
      <c r="F37">
        <v>100</v>
      </c>
      <c r="G37">
        <f t="shared" ref="G37" si="32">G32</f>
        <v>32</v>
      </c>
      <c r="H37">
        <v>10.5</v>
      </c>
      <c r="I37">
        <v>630</v>
      </c>
      <c r="J37">
        <v>660</v>
      </c>
      <c r="K37">
        <f t="shared" ref="K37" si="33">K36</f>
        <v>77</v>
      </c>
      <c r="L37">
        <v>255</v>
      </c>
      <c r="M37">
        <v>7.4626860000000003E-2</v>
      </c>
      <c r="N37">
        <v>49.773826999999997</v>
      </c>
      <c r="O37">
        <v>38.795082000000001</v>
      </c>
      <c r="P37">
        <v>36.489322999999999</v>
      </c>
      <c r="Q37">
        <v>0.94056565000000003</v>
      </c>
      <c r="R37">
        <v>0.77942739999999999</v>
      </c>
      <c r="S37">
        <v>329.17813000000001</v>
      </c>
      <c r="T37">
        <v>24.444445000000002</v>
      </c>
      <c r="U37">
        <v>67</v>
      </c>
      <c r="V37">
        <f t="shared" si="4"/>
        <v>4.9999996200000005</v>
      </c>
    </row>
    <row r="38" spans="1:23" x14ac:dyDescent="0.2">
      <c r="A38" t="s">
        <v>37</v>
      </c>
      <c r="B38" t="str">
        <f t="shared" si="0"/>
        <v>38</v>
      </c>
      <c r="C38" t="str">
        <f t="shared" si="1"/>
        <v>PSO</v>
      </c>
      <c r="D38" t="str">
        <f t="shared" si="2"/>
        <v>L</v>
      </c>
      <c r="E38" t="str">
        <f t="shared" si="3"/>
        <v>PSOL</v>
      </c>
      <c r="F38">
        <v>0</v>
      </c>
      <c r="G38">
        <v>35</v>
      </c>
      <c r="H38">
        <v>0.5</v>
      </c>
      <c r="I38">
        <v>30</v>
      </c>
      <c r="J38">
        <v>60</v>
      </c>
      <c r="K38">
        <v>56</v>
      </c>
      <c r="L38">
        <v>255</v>
      </c>
      <c r="M38">
        <v>0.17837837000000001</v>
      </c>
      <c r="N38">
        <v>82.713489999999993</v>
      </c>
      <c r="O38">
        <v>62.044567000000001</v>
      </c>
      <c r="P38">
        <v>53.33831</v>
      </c>
      <c r="Q38">
        <v>0.85967740000000004</v>
      </c>
      <c r="R38">
        <v>0.75011419999999995</v>
      </c>
      <c r="S38">
        <v>500.65863000000002</v>
      </c>
      <c r="T38">
        <v>19.365449999999999</v>
      </c>
      <c r="U38">
        <v>185</v>
      </c>
      <c r="V38">
        <f t="shared" si="4"/>
        <v>32.99999845</v>
      </c>
    </row>
    <row r="39" spans="1:23" x14ac:dyDescent="0.2">
      <c r="A39" t="s">
        <v>37</v>
      </c>
      <c r="B39" t="str">
        <f t="shared" si="0"/>
        <v>38</v>
      </c>
      <c r="C39" t="str">
        <f t="shared" si="1"/>
        <v>PSO</v>
      </c>
      <c r="D39" t="str">
        <f t="shared" si="2"/>
        <v>L</v>
      </c>
      <c r="E39" t="str">
        <f t="shared" si="3"/>
        <v>PSOL</v>
      </c>
      <c r="F39">
        <v>0</v>
      </c>
      <c r="G39">
        <f t="shared" ref="G39" si="34">G38</f>
        <v>35</v>
      </c>
      <c r="H39">
        <v>10.5</v>
      </c>
      <c r="I39">
        <v>630</v>
      </c>
      <c r="J39">
        <v>660</v>
      </c>
      <c r="K39">
        <f t="shared" ref="K39" si="35">K38</f>
        <v>56</v>
      </c>
      <c r="L39">
        <v>255</v>
      </c>
      <c r="M39">
        <v>0.14136124999999999</v>
      </c>
      <c r="N39">
        <v>79.596590000000006</v>
      </c>
      <c r="O39">
        <v>57.605879999999999</v>
      </c>
      <c r="P39">
        <v>49.523090000000003</v>
      </c>
      <c r="Q39">
        <v>0.85968816000000003</v>
      </c>
      <c r="R39">
        <v>0.72372300000000001</v>
      </c>
      <c r="S39">
        <v>470.53325999999998</v>
      </c>
      <c r="T39">
        <v>19.059830000000002</v>
      </c>
      <c r="U39">
        <v>191</v>
      </c>
      <c r="V39">
        <f t="shared" si="4"/>
        <v>26.99999875</v>
      </c>
    </row>
    <row r="40" spans="1:23" x14ac:dyDescent="0.2">
      <c r="A40" t="s">
        <v>38</v>
      </c>
      <c r="B40" t="str">
        <f t="shared" si="0"/>
        <v>38</v>
      </c>
      <c r="C40" t="str">
        <f t="shared" si="1"/>
        <v>PSO</v>
      </c>
      <c r="D40" t="str">
        <f t="shared" si="2"/>
        <v>L</v>
      </c>
      <c r="E40" t="str">
        <f t="shared" si="3"/>
        <v>PSOL</v>
      </c>
      <c r="F40">
        <v>50</v>
      </c>
      <c r="G40">
        <f t="shared" ref="G40" si="36">G38</f>
        <v>35</v>
      </c>
      <c r="H40">
        <v>0.5</v>
      </c>
      <c r="I40">
        <v>30</v>
      </c>
      <c r="J40">
        <v>60</v>
      </c>
      <c r="K40">
        <v>52</v>
      </c>
      <c r="L40">
        <v>255</v>
      </c>
      <c r="M40">
        <v>0.40140846000000002</v>
      </c>
      <c r="N40">
        <v>78.871740000000003</v>
      </c>
      <c r="O40">
        <v>66.694405000000003</v>
      </c>
      <c r="P40">
        <v>57.933599999999998</v>
      </c>
      <c r="Q40">
        <v>0.86864260000000004</v>
      </c>
      <c r="R40">
        <v>0.84560584999999999</v>
      </c>
      <c r="S40">
        <v>544.23159999999996</v>
      </c>
      <c r="T40">
        <v>15.6500225</v>
      </c>
      <c r="U40">
        <v>142</v>
      </c>
      <c r="V40">
        <f t="shared" si="4"/>
        <v>57.000001320000003</v>
      </c>
    </row>
    <row r="41" spans="1:23" x14ac:dyDescent="0.2">
      <c r="A41" t="s">
        <v>38</v>
      </c>
      <c r="B41" t="str">
        <f t="shared" si="0"/>
        <v>38</v>
      </c>
      <c r="C41" t="str">
        <f t="shared" si="1"/>
        <v>PSO</v>
      </c>
      <c r="D41" t="str">
        <f t="shared" si="2"/>
        <v>L</v>
      </c>
      <c r="E41" t="str">
        <f t="shared" si="3"/>
        <v>PSOL</v>
      </c>
      <c r="F41">
        <v>50</v>
      </c>
      <c r="G41">
        <f t="shared" ref="G41" si="37">G38</f>
        <v>35</v>
      </c>
      <c r="H41">
        <v>10.5</v>
      </c>
      <c r="I41">
        <v>630</v>
      </c>
      <c r="J41">
        <v>660</v>
      </c>
      <c r="K41">
        <f t="shared" ref="K41" si="38">K40</f>
        <v>52</v>
      </c>
      <c r="L41">
        <v>255</v>
      </c>
      <c r="M41">
        <v>0.39473686000000002</v>
      </c>
      <c r="N41">
        <v>75.654409999999999</v>
      </c>
      <c r="O41">
        <v>63.240658000000003</v>
      </c>
      <c r="P41">
        <v>55.040076999999997</v>
      </c>
      <c r="Q41">
        <v>0.87032739999999997</v>
      </c>
      <c r="R41">
        <v>0.83591499999999996</v>
      </c>
      <c r="S41">
        <v>523.31579999999997</v>
      </c>
      <c r="T41">
        <v>16.460114000000001</v>
      </c>
      <c r="U41">
        <v>152</v>
      </c>
      <c r="V41">
        <f t="shared" si="4"/>
        <v>60.000002720000005</v>
      </c>
    </row>
    <row r="42" spans="1:23" x14ac:dyDescent="0.2">
      <c r="A42" t="s">
        <v>39</v>
      </c>
      <c r="B42" t="str">
        <f t="shared" si="0"/>
        <v>38</v>
      </c>
      <c r="C42" t="str">
        <f t="shared" si="1"/>
        <v>PSO</v>
      </c>
      <c r="D42" t="str">
        <f t="shared" si="2"/>
        <v>L</v>
      </c>
      <c r="E42" t="str">
        <f t="shared" si="3"/>
        <v>PSOL</v>
      </c>
      <c r="F42">
        <v>100</v>
      </c>
      <c r="G42">
        <f t="shared" ref="G42" si="39">G38</f>
        <v>35</v>
      </c>
      <c r="H42">
        <v>0.5</v>
      </c>
      <c r="I42">
        <v>30</v>
      </c>
      <c r="J42">
        <v>60</v>
      </c>
      <c r="K42">
        <v>70</v>
      </c>
      <c r="L42">
        <v>255</v>
      </c>
      <c r="M42">
        <v>0.18589744</v>
      </c>
      <c r="N42">
        <v>85.907910000000001</v>
      </c>
      <c r="O42">
        <v>76.873474000000002</v>
      </c>
      <c r="P42">
        <v>70.357605000000007</v>
      </c>
      <c r="Q42">
        <v>0.91523909999999997</v>
      </c>
      <c r="R42">
        <v>0.89483570000000001</v>
      </c>
      <c r="S42">
        <v>636.05426</v>
      </c>
      <c r="T42">
        <v>14.636015</v>
      </c>
      <c r="U42">
        <v>156</v>
      </c>
      <c r="V42">
        <f t="shared" si="4"/>
        <v>29.00000064</v>
      </c>
    </row>
    <row r="43" spans="1:23" x14ac:dyDescent="0.2">
      <c r="A43" t="s">
        <v>39</v>
      </c>
      <c r="B43" t="str">
        <f t="shared" si="0"/>
        <v>38</v>
      </c>
      <c r="C43" t="str">
        <f t="shared" si="1"/>
        <v>PSO</v>
      </c>
      <c r="D43" t="str">
        <f t="shared" si="2"/>
        <v>L</v>
      </c>
      <c r="E43" t="str">
        <f t="shared" si="3"/>
        <v>PSOL</v>
      </c>
      <c r="F43">
        <v>100</v>
      </c>
      <c r="G43">
        <f t="shared" ref="G43" si="40">G38</f>
        <v>35</v>
      </c>
      <c r="H43">
        <v>10.5</v>
      </c>
      <c r="I43">
        <v>630</v>
      </c>
      <c r="J43">
        <v>660</v>
      </c>
      <c r="K43">
        <f t="shared" ref="K43" si="41">K42</f>
        <v>70</v>
      </c>
      <c r="L43">
        <v>255</v>
      </c>
      <c r="M43">
        <v>0.15286623999999999</v>
      </c>
      <c r="N43">
        <v>87.508330000000001</v>
      </c>
      <c r="O43">
        <v>77.956019999999995</v>
      </c>
      <c r="P43">
        <v>69.878913999999995</v>
      </c>
      <c r="Q43">
        <v>0.89638894999999996</v>
      </c>
      <c r="R43">
        <v>0.89084110000000005</v>
      </c>
      <c r="S43">
        <v>643.28063999999995</v>
      </c>
      <c r="T43">
        <v>14.561966</v>
      </c>
      <c r="U43">
        <v>157</v>
      </c>
      <c r="V43">
        <f t="shared" si="4"/>
        <v>23.999999679999998</v>
      </c>
    </row>
    <row r="44" spans="1:23" x14ac:dyDescent="0.2">
      <c r="A44" t="s">
        <v>40</v>
      </c>
      <c r="B44" t="str">
        <f t="shared" si="0"/>
        <v>40</v>
      </c>
      <c r="C44" t="str">
        <f t="shared" si="1"/>
        <v>PSO</v>
      </c>
      <c r="D44" t="str">
        <f t="shared" si="2"/>
        <v>H</v>
      </c>
      <c r="E44" t="str">
        <f t="shared" si="3"/>
        <v>PSOH</v>
      </c>
      <c r="F44">
        <v>0</v>
      </c>
      <c r="G44">
        <v>29</v>
      </c>
      <c r="H44">
        <v>0.5</v>
      </c>
      <c r="I44">
        <v>30</v>
      </c>
      <c r="J44">
        <v>60</v>
      </c>
      <c r="K44">
        <v>65</v>
      </c>
      <c r="L44">
        <v>255</v>
      </c>
      <c r="M44">
        <v>0.29761904</v>
      </c>
      <c r="N44">
        <v>81.719279999999998</v>
      </c>
      <c r="O44">
        <v>72.23245</v>
      </c>
      <c r="P44">
        <v>66.643330000000006</v>
      </c>
      <c r="Q44">
        <v>0.92262316</v>
      </c>
      <c r="R44">
        <v>0.88390959999999996</v>
      </c>
      <c r="S44">
        <v>607.66974000000005</v>
      </c>
      <c r="T44">
        <v>16.988033000000001</v>
      </c>
      <c r="U44">
        <v>84</v>
      </c>
      <c r="V44">
        <f t="shared" si="4"/>
        <v>24.99999936</v>
      </c>
    </row>
    <row r="45" spans="1:23" x14ac:dyDescent="0.2">
      <c r="A45" t="s">
        <v>40</v>
      </c>
      <c r="B45" t="str">
        <f t="shared" si="0"/>
        <v>40</v>
      </c>
      <c r="C45" t="str">
        <f t="shared" si="1"/>
        <v>PSO</v>
      </c>
      <c r="D45" t="str">
        <f t="shared" si="2"/>
        <v>H</v>
      </c>
      <c r="E45" t="str">
        <f t="shared" si="3"/>
        <v>PSOH</v>
      </c>
      <c r="F45">
        <v>0</v>
      </c>
      <c r="G45">
        <f t="shared" ref="G45" si="42">G44</f>
        <v>29</v>
      </c>
      <c r="H45">
        <v>10.5</v>
      </c>
      <c r="I45">
        <v>630</v>
      </c>
      <c r="J45">
        <v>660</v>
      </c>
      <c r="K45">
        <f t="shared" ref="K45" si="43">K44</f>
        <v>65</v>
      </c>
      <c r="L45">
        <v>255</v>
      </c>
      <c r="M45">
        <v>0.36842105000000003</v>
      </c>
      <c r="N45">
        <v>78.024253999999999</v>
      </c>
      <c r="O45">
        <v>69.955969999999994</v>
      </c>
      <c r="P45">
        <v>65.255065999999999</v>
      </c>
      <c r="Q45">
        <v>0.93280196000000004</v>
      </c>
      <c r="R45">
        <v>0.89659259999999996</v>
      </c>
      <c r="S45">
        <v>591.78326000000004</v>
      </c>
      <c r="T45">
        <v>14.444445</v>
      </c>
      <c r="U45">
        <v>114</v>
      </c>
      <c r="V45">
        <f t="shared" si="4"/>
        <v>41.999999700000004</v>
      </c>
    </row>
    <row r="46" spans="1:23" x14ac:dyDescent="0.2">
      <c r="A46" t="s">
        <v>41</v>
      </c>
      <c r="B46" t="str">
        <f t="shared" si="0"/>
        <v>40</v>
      </c>
      <c r="C46" t="str">
        <f t="shared" si="1"/>
        <v>PSO</v>
      </c>
      <c r="D46" t="str">
        <f t="shared" si="2"/>
        <v>H</v>
      </c>
      <c r="E46" t="str">
        <f t="shared" si="3"/>
        <v>PSOH</v>
      </c>
      <c r="F46">
        <v>50</v>
      </c>
      <c r="G46">
        <f t="shared" ref="G46" si="44">G44</f>
        <v>29</v>
      </c>
      <c r="H46">
        <v>0.5</v>
      </c>
      <c r="I46">
        <v>30</v>
      </c>
      <c r="J46">
        <v>60</v>
      </c>
      <c r="K46">
        <v>68</v>
      </c>
      <c r="L46">
        <v>255</v>
      </c>
      <c r="M46">
        <v>8.108108E-2</v>
      </c>
      <c r="N46">
        <v>45.379818</v>
      </c>
      <c r="O46">
        <v>37.401130000000002</v>
      </c>
      <c r="P46">
        <v>35.409472999999998</v>
      </c>
      <c r="Q46">
        <v>0.94674873000000004</v>
      </c>
      <c r="R46">
        <v>0.82417980000000002</v>
      </c>
      <c r="S46">
        <v>310.67750000000001</v>
      </c>
      <c r="T46">
        <v>20</v>
      </c>
      <c r="U46">
        <v>37</v>
      </c>
      <c r="V46">
        <f t="shared" si="4"/>
        <v>2.9999999599999998</v>
      </c>
    </row>
    <row r="47" spans="1:23" x14ac:dyDescent="0.2">
      <c r="A47" t="s">
        <v>41</v>
      </c>
      <c r="B47" t="str">
        <f t="shared" si="0"/>
        <v>40</v>
      </c>
      <c r="C47" t="str">
        <f t="shared" si="1"/>
        <v>PSO</v>
      </c>
      <c r="D47" t="str">
        <f t="shared" si="2"/>
        <v>H</v>
      </c>
      <c r="E47" t="str">
        <f t="shared" si="3"/>
        <v>PSOH</v>
      </c>
      <c r="F47">
        <v>50</v>
      </c>
      <c r="G47">
        <f t="shared" ref="G47" si="45">G44</f>
        <v>29</v>
      </c>
      <c r="H47">
        <v>10.5</v>
      </c>
      <c r="I47">
        <v>630</v>
      </c>
      <c r="J47">
        <v>660</v>
      </c>
      <c r="K47">
        <f t="shared" ref="K47" si="46">K46</f>
        <v>68</v>
      </c>
      <c r="L47">
        <v>255</v>
      </c>
      <c r="M47">
        <v>6.3829789999999997E-2</v>
      </c>
      <c r="N47">
        <v>75.624015999999997</v>
      </c>
      <c r="O47">
        <v>72.217640000000003</v>
      </c>
      <c r="P47">
        <v>68.033839999999998</v>
      </c>
      <c r="Q47">
        <v>0.94206666999999999</v>
      </c>
      <c r="R47">
        <v>0.95495653000000003</v>
      </c>
      <c r="S47">
        <v>613.27246000000002</v>
      </c>
      <c r="T47">
        <v>17.037037000000002</v>
      </c>
      <c r="U47">
        <v>47</v>
      </c>
      <c r="V47">
        <f t="shared" si="4"/>
        <v>3.0000001300000001</v>
      </c>
    </row>
    <row r="48" spans="1:23" x14ac:dyDescent="0.2">
      <c r="A48" t="s">
        <v>42</v>
      </c>
      <c r="B48" t="str">
        <f t="shared" si="0"/>
        <v>40</v>
      </c>
      <c r="C48" t="str">
        <f t="shared" si="1"/>
        <v>PSO</v>
      </c>
      <c r="D48" t="str">
        <f t="shared" si="2"/>
        <v>H</v>
      </c>
      <c r="E48" t="str">
        <f t="shared" si="3"/>
        <v>PSOH</v>
      </c>
      <c r="F48">
        <v>100</v>
      </c>
      <c r="G48">
        <f t="shared" ref="G48" si="47">G44</f>
        <v>29</v>
      </c>
      <c r="H48">
        <v>0.5</v>
      </c>
      <c r="I48">
        <v>30</v>
      </c>
      <c r="J48">
        <v>60</v>
      </c>
      <c r="K48">
        <v>76</v>
      </c>
      <c r="L48">
        <v>255</v>
      </c>
      <c r="M48">
        <v>0.57142859999999995</v>
      </c>
      <c r="N48">
        <v>58.849460000000001</v>
      </c>
      <c r="O48">
        <v>50.217976</v>
      </c>
      <c r="P48">
        <v>45.977879999999999</v>
      </c>
      <c r="Q48">
        <v>0.91556610000000005</v>
      </c>
      <c r="R48">
        <v>0.85332940000000002</v>
      </c>
      <c r="S48">
        <v>423.80396000000002</v>
      </c>
      <c r="T48">
        <v>19.333334000000001</v>
      </c>
      <c r="U48">
        <v>35</v>
      </c>
      <c r="V48">
        <f t="shared" si="4"/>
        <v>20.000000999999997</v>
      </c>
      <c r="W48" t="s">
        <v>177</v>
      </c>
    </row>
    <row r="49" spans="1:23" x14ac:dyDescent="0.2">
      <c r="A49" t="s">
        <v>42</v>
      </c>
      <c r="B49" t="str">
        <f t="shared" si="0"/>
        <v>40</v>
      </c>
      <c r="C49" t="str">
        <f t="shared" si="1"/>
        <v>PSO</v>
      </c>
      <c r="D49" t="str">
        <f t="shared" si="2"/>
        <v>H</v>
      </c>
      <c r="E49" t="str">
        <f t="shared" si="3"/>
        <v>PSOH</v>
      </c>
      <c r="F49">
        <v>100</v>
      </c>
      <c r="G49">
        <f t="shared" ref="G49" si="48">G44</f>
        <v>29</v>
      </c>
      <c r="H49">
        <v>10.5</v>
      </c>
      <c r="I49">
        <v>630</v>
      </c>
      <c r="J49">
        <v>660</v>
      </c>
      <c r="K49">
        <f t="shared" ref="K49" si="49">K48</f>
        <v>76</v>
      </c>
      <c r="L49">
        <v>255</v>
      </c>
      <c r="M49">
        <v>0.40740739999999998</v>
      </c>
      <c r="N49">
        <v>69.935090000000002</v>
      </c>
      <c r="O49">
        <v>62.098579999999998</v>
      </c>
      <c r="P49">
        <v>55.389650000000003</v>
      </c>
      <c r="Q49">
        <v>0.89196324000000005</v>
      </c>
      <c r="R49">
        <v>0.88794594999999998</v>
      </c>
      <c r="S49">
        <v>509.34555</v>
      </c>
      <c r="T49">
        <v>15.590521000000001</v>
      </c>
      <c r="U49">
        <v>54</v>
      </c>
      <c r="V49">
        <f t="shared" si="4"/>
        <v>21.999999599999999</v>
      </c>
      <c r="W49" t="s">
        <v>178</v>
      </c>
    </row>
    <row r="50" spans="1:23" x14ac:dyDescent="0.2">
      <c r="A50" t="s">
        <v>43</v>
      </c>
      <c r="B50" t="str">
        <f t="shared" si="0"/>
        <v>41</v>
      </c>
      <c r="C50" t="str">
        <f t="shared" si="1"/>
        <v>BON</v>
      </c>
      <c r="D50" t="str">
        <f t="shared" si="2"/>
        <v>L</v>
      </c>
      <c r="E50" t="str">
        <f t="shared" si="3"/>
        <v>BONL</v>
      </c>
      <c r="F50">
        <v>0</v>
      </c>
      <c r="G50">
        <v>31</v>
      </c>
      <c r="H50">
        <v>0.5</v>
      </c>
      <c r="I50">
        <v>30</v>
      </c>
      <c r="J50">
        <v>60</v>
      </c>
      <c r="K50">
        <v>57</v>
      </c>
      <c r="L50">
        <v>255</v>
      </c>
      <c r="M50">
        <v>4.6875E-2</v>
      </c>
      <c r="N50">
        <v>59.843505999999998</v>
      </c>
      <c r="O50">
        <v>54.588065999999998</v>
      </c>
      <c r="P50">
        <v>51.254157999999997</v>
      </c>
      <c r="Q50">
        <v>0.93892609999999999</v>
      </c>
      <c r="R50">
        <v>0.91218030000000005</v>
      </c>
      <c r="S50">
        <v>478.47340000000003</v>
      </c>
      <c r="T50">
        <v>13.333333</v>
      </c>
      <c r="U50">
        <v>128</v>
      </c>
      <c r="V50">
        <f t="shared" si="4"/>
        <v>6</v>
      </c>
    </row>
    <row r="51" spans="1:23" x14ac:dyDescent="0.2">
      <c r="A51" t="s">
        <v>43</v>
      </c>
      <c r="B51" t="str">
        <f t="shared" si="0"/>
        <v>41</v>
      </c>
      <c r="C51" t="str">
        <f t="shared" si="1"/>
        <v>BON</v>
      </c>
      <c r="D51" t="str">
        <f t="shared" si="2"/>
        <v>L</v>
      </c>
      <c r="E51" t="str">
        <f t="shared" si="3"/>
        <v>BONL</v>
      </c>
      <c r="F51">
        <v>0</v>
      </c>
      <c r="G51">
        <f t="shared" ref="G51" si="50">G50</f>
        <v>31</v>
      </c>
      <c r="H51">
        <v>10.5</v>
      </c>
      <c r="I51">
        <v>630</v>
      </c>
      <c r="J51">
        <v>660</v>
      </c>
      <c r="K51">
        <f t="shared" ref="K51" si="51">K50</f>
        <v>57</v>
      </c>
      <c r="L51">
        <v>255</v>
      </c>
      <c r="M51">
        <v>4.7244094E-2</v>
      </c>
      <c r="N51">
        <v>57.495883999999997</v>
      </c>
      <c r="O51">
        <v>54.215477</v>
      </c>
      <c r="P51">
        <v>51.061928000000002</v>
      </c>
      <c r="Q51">
        <v>0.94183300000000003</v>
      </c>
      <c r="R51">
        <v>0.94294540000000004</v>
      </c>
      <c r="S51">
        <v>454.95575000000002</v>
      </c>
      <c r="T51">
        <v>14.814814999999999</v>
      </c>
      <c r="U51">
        <v>127</v>
      </c>
      <c r="V51">
        <f t="shared" si="4"/>
        <v>5.9999999380000002</v>
      </c>
    </row>
    <row r="52" spans="1:23" x14ac:dyDescent="0.2">
      <c r="A52" t="s">
        <v>44</v>
      </c>
      <c r="B52" t="str">
        <f t="shared" si="0"/>
        <v>41</v>
      </c>
      <c r="C52" t="str">
        <f t="shared" si="1"/>
        <v>BON</v>
      </c>
      <c r="D52" t="str">
        <f t="shared" si="2"/>
        <v>L</v>
      </c>
      <c r="E52" t="str">
        <f t="shared" si="3"/>
        <v>BONL</v>
      </c>
      <c r="F52">
        <v>50</v>
      </c>
      <c r="G52">
        <f t="shared" ref="G52" si="52">G50</f>
        <v>31</v>
      </c>
      <c r="H52">
        <v>0.5</v>
      </c>
      <c r="I52">
        <v>30</v>
      </c>
      <c r="J52">
        <v>60</v>
      </c>
      <c r="K52">
        <v>70</v>
      </c>
      <c r="L52">
        <v>255</v>
      </c>
      <c r="M52">
        <v>2.1052632000000002E-2</v>
      </c>
      <c r="N52">
        <v>79.064639999999997</v>
      </c>
      <c r="O52">
        <v>71.894419999999997</v>
      </c>
      <c r="P52">
        <v>67.444760000000002</v>
      </c>
      <c r="Q52">
        <v>0.93810844000000004</v>
      </c>
      <c r="R52">
        <v>0.90931194999999998</v>
      </c>
      <c r="S52">
        <v>611.37339999999995</v>
      </c>
      <c r="T52">
        <v>18.333334000000001</v>
      </c>
      <c r="U52">
        <v>190</v>
      </c>
      <c r="V52">
        <f t="shared" si="4"/>
        <v>4.0000000800000004</v>
      </c>
    </row>
    <row r="53" spans="1:23" x14ac:dyDescent="0.2">
      <c r="A53" t="s">
        <v>44</v>
      </c>
      <c r="B53" t="str">
        <f t="shared" si="0"/>
        <v>41</v>
      </c>
      <c r="C53" t="str">
        <f t="shared" si="1"/>
        <v>BON</v>
      </c>
      <c r="D53" t="str">
        <f t="shared" si="2"/>
        <v>L</v>
      </c>
      <c r="E53" t="str">
        <f t="shared" si="3"/>
        <v>BONL</v>
      </c>
      <c r="F53">
        <v>50</v>
      </c>
      <c r="G53">
        <f t="shared" ref="G53" si="53">G50</f>
        <v>31</v>
      </c>
      <c r="H53">
        <v>10.5</v>
      </c>
      <c r="I53">
        <v>630</v>
      </c>
      <c r="J53">
        <v>660</v>
      </c>
      <c r="K53">
        <f t="shared" ref="K53" si="54">K52</f>
        <v>70</v>
      </c>
      <c r="L53">
        <v>255</v>
      </c>
      <c r="M53">
        <v>1.4705882E-2</v>
      </c>
      <c r="N53">
        <v>94.871489999999994</v>
      </c>
      <c r="O53">
        <v>87.429990000000004</v>
      </c>
      <c r="P53">
        <v>82.434529999999995</v>
      </c>
      <c r="Q53">
        <v>0.94286329999999996</v>
      </c>
      <c r="R53">
        <v>0.92156229999999995</v>
      </c>
      <c r="S53">
        <v>726.80286000000001</v>
      </c>
      <c r="T53">
        <v>16.296296999999999</v>
      </c>
      <c r="U53">
        <v>204</v>
      </c>
      <c r="V53">
        <f t="shared" si="4"/>
        <v>2.9999999279999998</v>
      </c>
    </row>
    <row r="54" spans="1:23" x14ac:dyDescent="0.2">
      <c r="A54" t="s">
        <v>45</v>
      </c>
      <c r="B54" t="str">
        <f t="shared" si="0"/>
        <v>41</v>
      </c>
      <c r="C54" t="str">
        <f t="shared" si="1"/>
        <v>BON</v>
      </c>
      <c r="D54" t="str">
        <f t="shared" si="2"/>
        <v>L</v>
      </c>
      <c r="E54" t="str">
        <f t="shared" si="3"/>
        <v>BONL</v>
      </c>
      <c r="F54">
        <v>100</v>
      </c>
      <c r="G54">
        <f t="shared" ref="G54" si="55">G50</f>
        <v>31</v>
      </c>
      <c r="H54">
        <v>0.5</v>
      </c>
      <c r="I54">
        <v>30</v>
      </c>
      <c r="J54">
        <v>60</v>
      </c>
      <c r="K54">
        <v>49</v>
      </c>
      <c r="L54">
        <v>255</v>
      </c>
      <c r="M54">
        <v>7.0000000000000007E-2</v>
      </c>
      <c r="N54">
        <v>68.752039999999994</v>
      </c>
      <c r="O54">
        <v>62.540973999999999</v>
      </c>
      <c r="P54">
        <v>58.569217999999999</v>
      </c>
      <c r="Q54">
        <v>0.93649360000000004</v>
      </c>
      <c r="R54">
        <v>0.90965989999999997</v>
      </c>
      <c r="S54">
        <v>532.72990000000004</v>
      </c>
      <c r="T54">
        <v>18.333334000000001</v>
      </c>
      <c r="U54">
        <v>200</v>
      </c>
      <c r="V54">
        <f t="shared" si="4"/>
        <v>14.000000000000002</v>
      </c>
    </row>
    <row r="55" spans="1:23" x14ac:dyDescent="0.2">
      <c r="A55" t="s">
        <v>45</v>
      </c>
      <c r="B55" t="str">
        <f t="shared" si="0"/>
        <v>41</v>
      </c>
      <c r="C55" t="str">
        <f t="shared" si="1"/>
        <v>BON</v>
      </c>
      <c r="D55" t="str">
        <f t="shared" si="2"/>
        <v>L</v>
      </c>
      <c r="E55" t="str">
        <f t="shared" si="3"/>
        <v>BONL</v>
      </c>
      <c r="F55">
        <v>100</v>
      </c>
      <c r="G55">
        <f t="shared" ref="G55" si="56">G50</f>
        <v>31</v>
      </c>
      <c r="H55">
        <v>10.5</v>
      </c>
      <c r="I55">
        <v>630</v>
      </c>
      <c r="J55">
        <v>660</v>
      </c>
      <c r="K55">
        <f t="shared" ref="K55" si="57">K54</f>
        <v>49</v>
      </c>
      <c r="L55">
        <v>255</v>
      </c>
      <c r="M55">
        <v>2.5125628000000001E-2</v>
      </c>
      <c r="N55">
        <v>65.319100000000006</v>
      </c>
      <c r="O55">
        <v>55.027687</v>
      </c>
      <c r="P55">
        <v>51.658318000000001</v>
      </c>
      <c r="Q55">
        <v>0.93876959999999998</v>
      </c>
      <c r="R55">
        <v>0.84244410000000003</v>
      </c>
      <c r="S55">
        <v>466.75927999999999</v>
      </c>
      <c r="T55">
        <v>22.222221000000001</v>
      </c>
      <c r="U55">
        <v>199</v>
      </c>
      <c r="V55">
        <f t="shared" si="4"/>
        <v>4.9999999720000003</v>
      </c>
    </row>
    <row r="56" spans="1:23" x14ac:dyDescent="0.2">
      <c r="A56" t="s">
        <v>46</v>
      </c>
      <c r="B56" t="str">
        <f t="shared" si="0"/>
        <v>43</v>
      </c>
      <c r="C56" t="str">
        <f t="shared" si="1"/>
        <v>PSO</v>
      </c>
      <c r="D56" t="str">
        <f t="shared" si="2"/>
        <v>H</v>
      </c>
      <c r="E56" t="str">
        <f t="shared" si="3"/>
        <v>PSOH</v>
      </c>
      <c r="F56">
        <v>0</v>
      </c>
      <c r="G56">
        <v>40</v>
      </c>
      <c r="H56">
        <v>0.5</v>
      </c>
      <c r="I56">
        <v>30</v>
      </c>
      <c r="J56">
        <v>60</v>
      </c>
      <c r="K56">
        <v>54</v>
      </c>
      <c r="L56">
        <v>255</v>
      </c>
      <c r="M56">
        <v>0.46540880000000001</v>
      </c>
      <c r="N56">
        <v>85.376625000000004</v>
      </c>
      <c r="O56">
        <v>78.447810000000004</v>
      </c>
      <c r="P56">
        <v>72.141840000000002</v>
      </c>
      <c r="Q56">
        <v>0.91961570000000004</v>
      </c>
      <c r="R56">
        <v>0.91884410000000005</v>
      </c>
      <c r="S56">
        <v>654.93255999999997</v>
      </c>
      <c r="T56">
        <v>15.546315</v>
      </c>
      <c r="U56">
        <v>159</v>
      </c>
      <c r="V56">
        <f t="shared" si="4"/>
        <v>73.999999200000005</v>
      </c>
    </row>
    <row r="57" spans="1:23" x14ac:dyDescent="0.2">
      <c r="A57" t="s">
        <v>46</v>
      </c>
      <c r="B57" t="str">
        <f t="shared" si="0"/>
        <v>43</v>
      </c>
      <c r="C57" t="str">
        <f t="shared" si="1"/>
        <v>PSO</v>
      </c>
      <c r="D57" t="str">
        <f t="shared" si="2"/>
        <v>H</v>
      </c>
      <c r="E57" t="str">
        <f t="shared" si="3"/>
        <v>PSOH</v>
      </c>
      <c r="F57">
        <v>0</v>
      </c>
      <c r="G57">
        <f t="shared" ref="G57" si="58">G56</f>
        <v>40</v>
      </c>
      <c r="H57">
        <v>10.5</v>
      </c>
      <c r="I57">
        <v>630</v>
      </c>
      <c r="J57">
        <v>660</v>
      </c>
      <c r="K57">
        <f t="shared" ref="K57" si="59">K56</f>
        <v>54</v>
      </c>
      <c r="L57">
        <v>255</v>
      </c>
      <c r="M57">
        <v>0.39610390000000001</v>
      </c>
      <c r="N57">
        <v>91.602689999999996</v>
      </c>
      <c r="O57">
        <v>84.101035999999993</v>
      </c>
      <c r="P57">
        <v>76.726929999999996</v>
      </c>
      <c r="Q57">
        <v>0.91231846999999999</v>
      </c>
      <c r="R57">
        <v>0.91810656000000002</v>
      </c>
      <c r="S57">
        <v>700.55370000000005</v>
      </c>
      <c r="T57">
        <v>14.608378</v>
      </c>
      <c r="U57">
        <v>154</v>
      </c>
      <c r="V57">
        <f t="shared" si="4"/>
        <v>61.0000006</v>
      </c>
    </row>
    <row r="58" spans="1:23" x14ac:dyDescent="0.2">
      <c r="A58" t="s">
        <v>47</v>
      </c>
      <c r="B58" t="str">
        <f t="shared" si="0"/>
        <v>43</v>
      </c>
      <c r="C58" t="str">
        <f t="shared" si="1"/>
        <v>PSO</v>
      </c>
      <c r="D58" t="str">
        <f t="shared" si="2"/>
        <v>H</v>
      </c>
      <c r="E58" t="str">
        <f t="shared" si="3"/>
        <v>PSOH</v>
      </c>
      <c r="F58">
        <v>50</v>
      </c>
      <c r="G58">
        <f t="shared" ref="G58" si="60">G56</f>
        <v>40</v>
      </c>
      <c r="H58">
        <v>0.5</v>
      </c>
      <c r="I58">
        <v>30</v>
      </c>
      <c r="J58">
        <v>60</v>
      </c>
      <c r="K58">
        <v>65</v>
      </c>
      <c r="L58">
        <v>255</v>
      </c>
      <c r="M58">
        <v>0.41588786</v>
      </c>
      <c r="N58">
        <v>67.554720000000003</v>
      </c>
      <c r="O58">
        <v>62.450423999999998</v>
      </c>
      <c r="P58">
        <v>57.983600000000003</v>
      </c>
      <c r="Q58">
        <v>0.92847409999999997</v>
      </c>
      <c r="R58">
        <v>0.92444199999999999</v>
      </c>
      <c r="S58">
        <v>524.71780000000001</v>
      </c>
      <c r="T58">
        <v>15.486411</v>
      </c>
      <c r="U58">
        <v>214</v>
      </c>
      <c r="V58">
        <f t="shared" si="4"/>
        <v>89.000002039999998</v>
      </c>
    </row>
    <row r="59" spans="1:23" x14ac:dyDescent="0.2">
      <c r="A59" t="s">
        <v>47</v>
      </c>
      <c r="B59" t="str">
        <f t="shared" si="0"/>
        <v>43</v>
      </c>
      <c r="C59" t="str">
        <f t="shared" si="1"/>
        <v>PSO</v>
      </c>
      <c r="D59" t="str">
        <f t="shared" si="2"/>
        <v>H</v>
      </c>
      <c r="E59" t="str">
        <f t="shared" si="3"/>
        <v>PSOH</v>
      </c>
      <c r="F59">
        <v>50</v>
      </c>
      <c r="G59">
        <f t="shared" ref="G59" si="61">G56</f>
        <v>40</v>
      </c>
      <c r="H59">
        <v>10.5</v>
      </c>
      <c r="I59">
        <v>630</v>
      </c>
      <c r="J59">
        <v>660</v>
      </c>
      <c r="K59">
        <f t="shared" ref="K59" si="62">K58</f>
        <v>65</v>
      </c>
      <c r="L59">
        <v>255</v>
      </c>
      <c r="M59">
        <v>0.27751195000000001</v>
      </c>
      <c r="N59">
        <v>66.569800000000001</v>
      </c>
      <c r="O59">
        <v>61.713963</v>
      </c>
      <c r="P59">
        <v>57.417259999999999</v>
      </c>
      <c r="Q59">
        <v>0.93037720000000002</v>
      </c>
      <c r="R59">
        <v>0.92705643000000004</v>
      </c>
      <c r="S59">
        <v>521.19479999999999</v>
      </c>
      <c r="T59">
        <v>13.7164755</v>
      </c>
      <c r="U59">
        <v>209</v>
      </c>
      <c r="V59">
        <f t="shared" si="4"/>
        <v>57.999997550000003</v>
      </c>
    </row>
    <row r="60" spans="1:23" x14ac:dyDescent="0.2">
      <c r="A60" t="s">
        <v>48</v>
      </c>
      <c r="B60" t="str">
        <f t="shared" si="0"/>
        <v>43</v>
      </c>
      <c r="C60" t="str">
        <f t="shared" si="1"/>
        <v>PSO</v>
      </c>
      <c r="D60" t="str">
        <f t="shared" si="2"/>
        <v>H</v>
      </c>
      <c r="E60" t="str">
        <f t="shared" si="3"/>
        <v>PSOH</v>
      </c>
      <c r="F60">
        <v>100</v>
      </c>
      <c r="G60">
        <f t="shared" ref="G60" si="63">G56</f>
        <v>40</v>
      </c>
      <c r="H60">
        <v>0.5</v>
      </c>
      <c r="I60">
        <v>30</v>
      </c>
      <c r="J60">
        <v>60</v>
      </c>
      <c r="K60">
        <v>60</v>
      </c>
      <c r="L60">
        <v>255</v>
      </c>
      <c r="M60">
        <v>0.28163265999999998</v>
      </c>
      <c r="N60">
        <v>62.577280000000002</v>
      </c>
      <c r="O60">
        <v>55.124175999999999</v>
      </c>
      <c r="P60">
        <v>50.915011999999997</v>
      </c>
      <c r="Q60">
        <v>0.92364215999999999</v>
      </c>
      <c r="R60">
        <v>0.88089764000000004</v>
      </c>
      <c r="S60">
        <v>462.13216999999997</v>
      </c>
      <c r="T60">
        <v>16.705067</v>
      </c>
      <c r="U60">
        <v>245</v>
      </c>
      <c r="V60">
        <f t="shared" si="4"/>
        <v>69.000001699999999</v>
      </c>
    </row>
    <row r="61" spans="1:23" x14ac:dyDescent="0.2">
      <c r="A61" t="s">
        <v>48</v>
      </c>
      <c r="B61" t="str">
        <f t="shared" si="0"/>
        <v>43</v>
      </c>
      <c r="C61" t="str">
        <f t="shared" si="1"/>
        <v>PSO</v>
      </c>
      <c r="D61" t="str">
        <f t="shared" si="2"/>
        <v>H</v>
      </c>
      <c r="E61" t="str">
        <f t="shared" si="3"/>
        <v>PSOH</v>
      </c>
      <c r="F61">
        <v>100</v>
      </c>
      <c r="G61">
        <f t="shared" ref="G61" si="64">G56</f>
        <v>40</v>
      </c>
      <c r="H61">
        <v>10.5</v>
      </c>
      <c r="I61">
        <v>630</v>
      </c>
      <c r="J61">
        <v>660</v>
      </c>
      <c r="K61">
        <f t="shared" ref="K61" si="65">K60</f>
        <v>60</v>
      </c>
      <c r="L61">
        <v>255</v>
      </c>
      <c r="M61">
        <v>0.22868218000000001</v>
      </c>
      <c r="N61">
        <v>69.630263999999997</v>
      </c>
      <c r="O61">
        <v>60.018585000000002</v>
      </c>
      <c r="P61">
        <v>56.075324999999999</v>
      </c>
      <c r="Q61">
        <v>0.93429934999999997</v>
      </c>
      <c r="R61">
        <v>0.86196119999999998</v>
      </c>
      <c r="S61">
        <v>508.22915999999998</v>
      </c>
      <c r="T61">
        <v>18.809214000000001</v>
      </c>
      <c r="U61">
        <v>258</v>
      </c>
      <c r="V61">
        <f t="shared" si="4"/>
        <v>59.000002440000003</v>
      </c>
    </row>
    <row r="62" spans="1:23" x14ac:dyDescent="0.2">
      <c r="A62" t="s">
        <v>49</v>
      </c>
      <c r="B62" t="str">
        <f t="shared" si="0"/>
        <v>44</v>
      </c>
      <c r="C62" t="str">
        <f t="shared" si="1"/>
        <v>BON</v>
      </c>
      <c r="D62" t="str">
        <f t="shared" si="2"/>
        <v>H</v>
      </c>
      <c r="E62" t="str">
        <f t="shared" si="3"/>
        <v>BONH</v>
      </c>
      <c r="F62">
        <v>0</v>
      </c>
      <c r="G62">
        <v>30</v>
      </c>
      <c r="H62">
        <v>0.5</v>
      </c>
      <c r="I62">
        <v>30</v>
      </c>
      <c r="J62">
        <v>60</v>
      </c>
      <c r="K62">
        <v>77</v>
      </c>
      <c r="L62">
        <v>255</v>
      </c>
      <c r="M62">
        <v>0.359375</v>
      </c>
      <c r="N62">
        <v>62.660572000000002</v>
      </c>
      <c r="O62">
        <v>55.576183</v>
      </c>
      <c r="P62">
        <v>50.634239999999998</v>
      </c>
      <c r="Q62">
        <v>0.91107804000000003</v>
      </c>
      <c r="R62">
        <v>0.88694024000000005</v>
      </c>
      <c r="S62">
        <v>459.05626999999998</v>
      </c>
      <c r="T62">
        <v>17.103232999999999</v>
      </c>
      <c r="U62">
        <v>128</v>
      </c>
      <c r="V62">
        <f t="shared" si="4"/>
        <v>46</v>
      </c>
      <c r="W62" t="s">
        <v>180</v>
      </c>
    </row>
    <row r="63" spans="1:23" x14ac:dyDescent="0.2">
      <c r="A63" t="s">
        <v>49</v>
      </c>
      <c r="B63" t="str">
        <f t="shared" si="0"/>
        <v>44</v>
      </c>
      <c r="C63" t="str">
        <f t="shared" si="1"/>
        <v>BON</v>
      </c>
      <c r="D63" t="str">
        <f t="shared" si="2"/>
        <v>H</v>
      </c>
      <c r="E63" t="str">
        <f t="shared" si="3"/>
        <v>BONH</v>
      </c>
      <c r="F63">
        <v>0</v>
      </c>
      <c r="G63">
        <f t="shared" ref="G63" si="66">G62</f>
        <v>30</v>
      </c>
      <c r="H63">
        <v>10.5</v>
      </c>
      <c r="I63">
        <v>630</v>
      </c>
      <c r="J63">
        <v>660</v>
      </c>
      <c r="K63">
        <f t="shared" ref="K63" si="67">K62</f>
        <v>77</v>
      </c>
      <c r="L63">
        <v>255</v>
      </c>
      <c r="M63">
        <v>0.15753423999999999</v>
      </c>
      <c r="N63">
        <v>54.982303999999999</v>
      </c>
      <c r="O63">
        <v>44.610706</v>
      </c>
      <c r="P63">
        <v>40.684820000000002</v>
      </c>
      <c r="Q63">
        <v>0.91199680000000005</v>
      </c>
      <c r="R63">
        <v>0.8113648</v>
      </c>
      <c r="S63">
        <v>384.71057000000002</v>
      </c>
      <c r="T63">
        <v>18.743960999999999</v>
      </c>
      <c r="U63">
        <v>146</v>
      </c>
      <c r="V63">
        <f t="shared" si="4"/>
        <v>22.999999039999999</v>
      </c>
      <c r="W63" t="s">
        <v>180</v>
      </c>
    </row>
    <row r="64" spans="1:23" x14ac:dyDescent="0.2">
      <c r="A64" t="s">
        <v>50</v>
      </c>
      <c r="B64" t="str">
        <f t="shared" si="0"/>
        <v>44</v>
      </c>
      <c r="C64" t="str">
        <f t="shared" si="1"/>
        <v>BON</v>
      </c>
      <c r="D64" t="str">
        <f t="shared" si="2"/>
        <v>H</v>
      </c>
      <c r="E64" t="str">
        <f t="shared" si="3"/>
        <v>BONH</v>
      </c>
      <c r="F64">
        <v>50</v>
      </c>
      <c r="G64">
        <f t="shared" ref="G64" si="68">G62</f>
        <v>30</v>
      </c>
      <c r="H64">
        <v>0.5</v>
      </c>
      <c r="I64">
        <v>30</v>
      </c>
      <c r="J64">
        <v>60</v>
      </c>
      <c r="K64">
        <v>60</v>
      </c>
      <c r="L64">
        <v>255</v>
      </c>
      <c r="M64">
        <v>7.3170730000000003E-2</v>
      </c>
      <c r="N64">
        <v>100.54443999999999</v>
      </c>
      <c r="O64">
        <v>92.916060000000002</v>
      </c>
      <c r="P64">
        <v>87.415660000000003</v>
      </c>
      <c r="Q64">
        <v>0.94080240000000004</v>
      </c>
      <c r="R64">
        <v>0.92412930000000004</v>
      </c>
      <c r="S64">
        <v>777.38080000000002</v>
      </c>
      <c r="T64">
        <v>18.518518</v>
      </c>
      <c r="U64">
        <v>41</v>
      </c>
      <c r="V64">
        <f t="shared" si="4"/>
        <v>2.99999993</v>
      </c>
    </row>
    <row r="65" spans="1:23" x14ac:dyDescent="0.2">
      <c r="A65" t="s">
        <v>50</v>
      </c>
      <c r="B65" t="str">
        <f t="shared" si="0"/>
        <v>44</v>
      </c>
      <c r="C65" t="str">
        <f t="shared" si="1"/>
        <v>BON</v>
      </c>
      <c r="D65" t="str">
        <f t="shared" si="2"/>
        <v>H</v>
      </c>
      <c r="E65" t="str">
        <f t="shared" si="3"/>
        <v>BONH</v>
      </c>
      <c r="F65">
        <v>50</v>
      </c>
      <c r="G65">
        <f t="shared" ref="G65" si="69">G62</f>
        <v>30</v>
      </c>
      <c r="H65">
        <v>10.5</v>
      </c>
      <c r="I65">
        <v>630</v>
      </c>
      <c r="J65">
        <v>660</v>
      </c>
      <c r="K65">
        <f t="shared" ref="K65" si="70">K64</f>
        <v>60</v>
      </c>
      <c r="L65">
        <v>255</v>
      </c>
      <c r="M65">
        <v>0.11111111</v>
      </c>
      <c r="N65">
        <v>80.394103999999999</v>
      </c>
      <c r="O65">
        <v>74.874435000000005</v>
      </c>
      <c r="P65">
        <v>70.729529999999997</v>
      </c>
      <c r="Q65">
        <v>0.94464194999999995</v>
      </c>
      <c r="R65">
        <v>0.93134240000000001</v>
      </c>
      <c r="S65">
        <v>631.17460000000005</v>
      </c>
      <c r="T65">
        <v>18.333334000000001</v>
      </c>
      <c r="U65">
        <v>36</v>
      </c>
      <c r="V65">
        <f t="shared" si="4"/>
        <v>3.9999999599999998</v>
      </c>
    </row>
    <row r="66" spans="1:23" x14ac:dyDescent="0.2">
      <c r="A66" t="s">
        <v>51</v>
      </c>
      <c r="B66" t="str">
        <f t="shared" ref="B66:B129" si="71">MID(A66,14,2)</f>
        <v>44</v>
      </c>
      <c r="C66" t="str">
        <f t="shared" ref="C66:C129" si="72">UPPER(MID(A66,17,3))</f>
        <v>BON</v>
      </c>
      <c r="D66" t="str">
        <f t="shared" ref="D66:D129" si="73">UPPER(MID(A66,25,1))</f>
        <v>H</v>
      </c>
      <c r="E66" t="str">
        <f t="shared" si="3"/>
        <v>BONH</v>
      </c>
      <c r="F66">
        <v>100</v>
      </c>
      <c r="G66">
        <f t="shared" ref="G66" si="74">G62</f>
        <v>30</v>
      </c>
      <c r="H66">
        <v>0.5</v>
      </c>
      <c r="I66">
        <v>30</v>
      </c>
      <c r="J66">
        <v>60</v>
      </c>
      <c r="K66">
        <v>68</v>
      </c>
      <c r="L66">
        <v>255</v>
      </c>
      <c r="M66">
        <v>9.2105259999999994E-2</v>
      </c>
      <c r="N66">
        <v>66.6982</v>
      </c>
      <c r="O66">
        <v>53.916564999999999</v>
      </c>
      <c r="P66">
        <v>50.686990000000002</v>
      </c>
      <c r="Q66">
        <v>0.94010050000000001</v>
      </c>
      <c r="R66">
        <v>0.80836609999999998</v>
      </c>
      <c r="S66">
        <v>462.23923000000002</v>
      </c>
      <c r="T66">
        <v>20.634920000000001</v>
      </c>
      <c r="U66">
        <v>76</v>
      </c>
      <c r="V66">
        <f t="shared" si="4"/>
        <v>6.9999997599999997</v>
      </c>
    </row>
    <row r="67" spans="1:23" x14ac:dyDescent="0.2">
      <c r="A67" t="s">
        <v>51</v>
      </c>
      <c r="B67" t="str">
        <f t="shared" si="71"/>
        <v>44</v>
      </c>
      <c r="C67" t="str">
        <f t="shared" si="72"/>
        <v>BON</v>
      </c>
      <c r="D67" t="str">
        <f t="shared" si="73"/>
        <v>H</v>
      </c>
      <c r="E67" t="str">
        <f t="shared" ref="E67:E130" si="75">CONCATENATE(C67,D67)</f>
        <v>BONH</v>
      </c>
      <c r="F67">
        <v>100</v>
      </c>
      <c r="G67">
        <f t="shared" ref="G67" si="76">G62</f>
        <v>30</v>
      </c>
      <c r="H67">
        <v>10.5</v>
      </c>
      <c r="I67">
        <v>630</v>
      </c>
      <c r="J67">
        <v>660</v>
      </c>
      <c r="K67">
        <f t="shared" ref="K67" si="77">K66</f>
        <v>68</v>
      </c>
      <c r="L67">
        <v>255</v>
      </c>
      <c r="M67">
        <v>0.04</v>
      </c>
      <c r="N67">
        <v>113.428665</v>
      </c>
      <c r="O67">
        <v>97.865729999999999</v>
      </c>
      <c r="P67">
        <v>92.041889999999995</v>
      </c>
      <c r="Q67">
        <v>0.94049156</v>
      </c>
      <c r="R67">
        <v>0.86279534999999996</v>
      </c>
      <c r="S67">
        <v>837.0018</v>
      </c>
      <c r="T67">
        <v>20.740739999999999</v>
      </c>
      <c r="U67">
        <v>75</v>
      </c>
      <c r="V67">
        <f t="shared" ref="V67:V130" si="78">U67*M67</f>
        <v>3</v>
      </c>
    </row>
    <row r="68" spans="1:23" x14ac:dyDescent="0.2">
      <c r="A68" t="s">
        <v>52</v>
      </c>
      <c r="B68" t="str">
        <f t="shared" si="71"/>
        <v>46</v>
      </c>
      <c r="C68" t="str">
        <f t="shared" si="72"/>
        <v>BON</v>
      </c>
      <c r="D68" t="str">
        <f t="shared" si="73"/>
        <v>L</v>
      </c>
      <c r="E68" t="str">
        <f t="shared" si="75"/>
        <v>BONL</v>
      </c>
      <c r="F68">
        <v>0</v>
      </c>
      <c r="G68">
        <v>28</v>
      </c>
      <c r="H68">
        <v>0.5</v>
      </c>
      <c r="I68">
        <v>30</v>
      </c>
      <c r="J68">
        <v>60</v>
      </c>
      <c r="K68">
        <v>74</v>
      </c>
      <c r="L68">
        <v>255</v>
      </c>
      <c r="M68">
        <v>1.2987013E-2</v>
      </c>
      <c r="N68">
        <v>63.662807000000001</v>
      </c>
      <c r="O68">
        <v>55.034748</v>
      </c>
      <c r="P68">
        <v>51.332236999999999</v>
      </c>
      <c r="Q68">
        <v>0.9327242</v>
      </c>
      <c r="R68">
        <v>0.86447249999999998</v>
      </c>
      <c r="S68">
        <v>475.81139999999999</v>
      </c>
      <c r="T68">
        <v>26.666665999999999</v>
      </c>
      <c r="U68">
        <v>77</v>
      </c>
      <c r="V68">
        <f t="shared" si="78"/>
        <v>1.0000000010000001</v>
      </c>
    </row>
    <row r="69" spans="1:23" x14ac:dyDescent="0.2">
      <c r="A69" t="s">
        <v>52</v>
      </c>
      <c r="B69" t="str">
        <f t="shared" si="71"/>
        <v>46</v>
      </c>
      <c r="C69" t="str">
        <f t="shared" si="72"/>
        <v>BON</v>
      </c>
      <c r="D69" t="str">
        <f t="shared" si="73"/>
        <v>L</v>
      </c>
      <c r="E69" t="str">
        <f t="shared" si="75"/>
        <v>BONL</v>
      </c>
      <c r="F69">
        <v>0</v>
      </c>
      <c r="G69">
        <f t="shared" ref="G69:G123" si="79">G68</f>
        <v>28</v>
      </c>
      <c r="H69">
        <v>10.5</v>
      </c>
      <c r="I69">
        <v>630</v>
      </c>
      <c r="J69">
        <v>660</v>
      </c>
      <c r="K69">
        <f t="shared" ref="K69" si="80">K68</f>
        <v>74</v>
      </c>
      <c r="L69">
        <v>255</v>
      </c>
      <c r="M69">
        <v>2.5641026000000001E-2</v>
      </c>
      <c r="N69">
        <v>44.426872000000003</v>
      </c>
      <c r="O69">
        <v>37.875100000000003</v>
      </c>
      <c r="P69">
        <v>34.13767</v>
      </c>
      <c r="Q69">
        <v>0.90132219999999996</v>
      </c>
      <c r="R69">
        <v>0.85252680000000003</v>
      </c>
      <c r="S69">
        <v>328.84375</v>
      </c>
      <c r="T69">
        <v>23.333334000000001</v>
      </c>
      <c r="U69">
        <v>78</v>
      </c>
      <c r="V69">
        <f t="shared" si="78"/>
        <v>2.0000000280000001</v>
      </c>
    </row>
    <row r="70" spans="1:23" x14ac:dyDescent="0.2">
      <c r="A70" t="s">
        <v>53</v>
      </c>
      <c r="B70" t="str">
        <f t="shared" si="71"/>
        <v>46</v>
      </c>
      <c r="C70" t="str">
        <f t="shared" si="72"/>
        <v>BON</v>
      </c>
      <c r="D70" t="str">
        <f t="shared" si="73"/>
        <v>L</v>
      </c>
      <c r="E70" t="str">
        <f t="shared" si="75"/>
        <v>BONL</v>
      </c>
      <c r="F70">
        <v>50</v>
      </c>
      <c r="G70">
        <f t="shared" ref="G70:G124" si="81">G68</f>
        <v>28</v>
      </c>
      <c r="H70">
        <v>0.5</v>
      </c>
      <c r="I70">
        <v>30</v>
      </c>
      <c r="J70">
        <v>60</v>
      </c>
      <c r="K70">
        <v>71</v>
      </c>
      <c r="L70">
        <v>255</v>
      </c>
      <c r="M70">
        <v>6.4102565000000002E-3</v>
      </c>
      <c r="N70">
        <v>102.202324</v>
      </c>
      <c r="O70">
        <v>84.672120000000007</v>
      </c>
      <c r="P70">
        <v>79.956559999999996</v>
      </c>
      <c r="Q70">
        <v>0.94430800000000004</v>
      </c>
      <c r="R70">
        <v>0.82847550000000003</v>
      </c>
      <c r="S70">
        <v>718.19749999999999</v>
      </c>
      <c r="T70">
        <v>28.88889</v>
      </c>
      <c r="U70">
        <v>156</v>
      </c>
      <c r="V70">
        <f t="shared" si="78"/>
        <v>1.000000014</v>
      </c>
    </row>
    <row r="71" spans="1:23" x14ac:dyDescent="0.2">
      <c r="A71" t="s">
        <v>53</v>
      </c>
      <c r="B71" t="str">
        <f t="shared" si="71"/>
        <v>46</v>
      </c>
      <c r="C71" t="str">
        <f t="shared" si="72"/>
        <v>BON</v>
      </c>
      <c r="D71" t="str">
        <f t="shared" si="73"/>
        <v>L</v>
      </c>
      <c r="E71" t="str">
        <f t="shared" si="75"/>
        <v>BONL</v>
      </c>
      <c r="F71">
        <v>50</v>
      </c>
      <c r="G71">
        <f t="shared" ref="G71:G125" si="82">G68</f>
        <v>28</v>
      </c>
      <c r="H71">
        <v>10.5</v>
      </c>
      <c r="I71">
        <v>630</v>
      </c>
      <c r="J71">
        <v>660</v>
      </c>
      <c r="K71">
        <f t="shared" ref="K71" si="83">K70</f>
        <v>71</v>
      </c>
      <c r="L71">
        <v>255</v>
      </c>
      <c r="M71">
        <v>1.3605442000000001E-2</v>
      </c>
      <c r="N71">
        <v>119.195076</v>
      </c>
      <c r="O71">
        <v>90.025909999999996</v>
      </c>
      <c r="P71">
        <v>84.618290000000002</v>
      </c>
      <c r="Q71">
        <v>0.93993269999999995</v>
      </c>
      <c r="R71">
        <v>0.75528209999999996</v>
      </c>
      <c r="S71">
        <v>760.49066000000005</v>
      </c>
      <c r="T71">
        <v>22.222221000000001</v>
      </c>
      <c r="U71">
        <v>147</v>
      </c>
      <c r="V71">
        <f t="shared" si="78"/>
        <v>1.9999999740000001</v>
      </c>
    </row>
    <row r="72" spans="1:23" x14ac:dyDescent="0.2">
      <c r="A72" t="s">
        <v>54</v>
      </c>
      <c r="B72" t="str">
        <f t="shared" si="71"/>
        <v>46</v>
      </c>
      <c r="C72" t="str">
        <f t="shared" si="72"/>
        <v>BON</v>
      </c>
      <c r="D72" t="str">
        <f t="shared" si="73"/>
        <v>L</v>
      </c>
      <c r="E72" t="str">
        <f t="shared" si="75"/>
        <v>BONL</v>
      </c>
      <c r="F72">
        <v>100</v>
      </c>
      <c r="G72">
        <f t="shared" ref="G72:G126" si="84">G68</f>
        <v>28</v>
      </c>
      <c r="H72">
        <v>0.5</v>
      </c>
      <c r="I72">
        <v>30</v>
      </c>
      <c r="J72">
        <v>60</v>
      </c>
      <c r="K72">
        <v>77</v>
      </c>
      <c r="L72">
        <v>255</v>
      </c>
      <c r="M72">
        <v>0.1118421</v>
      </c>
      <c r="N72">
        <v>41.914529999999999</v>
      </c>
      <c r="O72">
        <v>34.017246</v>
      </c>
      <c r="P72">
        <v>32.037143999999998</v>
      </c>
      <c r="Q72">
        <v>0.94179120000000005</v>
      </c>
      <c r="R72">
        <v>0.81158600000000003</v>
      </c>
      <c r="S72">
        <v>288.58328</v>
      </c>
      <c r="T72">
        <v>22.222221000000001</v>
      </c>
      <c r="U72">
        <v>152</v>
      </c>
      <c r="V72">
        <f t="shared" si="78"/>
        <v>16.999999200000001</v>
      </c>
      <c r="W72" t="s">
        <v>182</v>
      </c>
    </row>
    <row r="73" spans="1:23" x14ac:dyDescent="0.2">
      <c r="A73" t="s">
        <v>54</v>
      </c>
      <c r="B73" t="str">
        <f t="shared" si="71"/>
        <v>46</v>
      </c>
      <c r="C73" t="str">
        <f t="shared" si="72"/>
        <v>BON</v>
      </c>
      <c r="D73" t="str">
        <f t="shared" si="73"/>
        <v>L</v>
      </c>
      <c r="E73" t="str">
        <f t="shared" si="75"/>
        <v>BONL</v>
      </c>
      <c r="F73">
        <v>100</v>
      </c>
      <c r="G73">
        <f t="shared" ref="G73:G127" si="85">G68</f>
        <v>28</v>
      </c>
      <c r="H73">
        <v>10.5</v>
      </c>
      <c r="I73">
        <v>630</v>
      </c>
      <c r="J73">
        <v>660</v>
      </c>
      <c r="K73">
        <f t="shared" ref="K73" si="86">K72</f>
        <v>77</v>
      </c>
      <c r="L73">
        <v>255</v>
      </c>
      <c r="M73">
        <v>2.0134227000000001E-2</v>
      </c>
      <c r="N73">
        <v>37.133510000000001</v>
      </c>
      <c r="O73">
        <v>26.916585999999999</v>
      </c>
      <c r="P73">
        <v>25.2483</v>
      </c>
      <c r="Q73">
        <v>0.93802017000000004</v>
      </c>
      <c r="R73">
        <v>0.72485980000000005</v>
      </c>
      <c r="S73">
        <v>225.26761999999999</v>
      </c>
      <c r="T73">
        <v>27.407408</v>
      </c>
      <c r="U73">
        <v>149</v>
      </c>
      <c r="V73">
        <f t="shared" si="78"/>
        <v>2.999999823</v>
      </c>
    </row>
    <row r="74" spans="1:23" x14ac:dyDescent="0.2">
      <c r="A74" t="s">
        <v>55</v>
      </c>
      <c r="B74" t="str">
        <f t="shared" si="71"/>
        <v>49</v>
      </c>
      <c r="C74" t="str">
        <f t="shared" si="72"/>
        <v>BON</v>
      </c>
      <c r="D74" t="str">
        <f t="shared" si="73"/>
        <v>H</v>
      </c>
      <c r="E74" t="str">
        <f t="shared" si="75"/>
        <v>BONH</v>
      </c>
      <c r="F74">
        <v>0</v>
      </c>
      <c r="G74">
        <v>31</v>
      </c>
      <c r="H74">
        <v>0.5</v>
      </c>
      <c r="I74">
        <v>30</v>
      </c>
      <c r="J74">
        <v>60</v>
      </c>
      <c r="K74">
        <v>73</v>
      </c>
      <c r="L74">
        <v>255</v>
      </c>
      <c r="M74">
        <v>9.0909089999999998E-2</v>
      </c>
      <c r="N74">
        <v>92.127129999999994</v>
      </c>
      <c r="O74">
        <v>91.038690000000003</v>
      </c>
      <c r="P74">
        <v>86.368065000000001</v>
      </c>
      <c r="Q74">
        <v>0.94869630000000005</v>
      </c>
      <c r="R74">
        <v>0.98818539999999999</v>
      </c>
      <c r="S74">
        <v>767.71045000000004</v>
      </c>
      <c r="T74">
        <v>15.555555</v>
      </c>
      <c r="U74">
        <v>11</v>
      </c>
      <c r="V74">
        <f t="shared" si="78"/>
        <v>0.99999998999999995</v>
      </c>
      <c r="W74" t="s">
        <v>183</v>
      </c>
    </row>
    <row r="75" spans="1:23" x14ac:dyDescent="0.2">
      <c r="A75" t="s">
        <v>55</v>
      </c>
      <c r="B75" t="str">
        <f t="shared" si="71"/>
        <v>49</v>
      </c>
      <c r="C75" t="str">
        <f t="shared" si="72"/>
        <v>BON</v>
      </c>
      <c r="D75" t="str">
        <f t="shared" si="73"/>
        <v>H</v>
      </c>
      <c r="E75" t="str">
        <f t="shared" si="75"/>
        <v>BONH</v>
      </c>
      <c r="F75">
        <v>0</v>
      </c>
      <c r="G75">
        <f t="shared" ref="G75:G129" si="87">G74</f>
        <v>31</v>
      </c>
      <c r="H75">
        <v>10.5</v>
      </c>
      <c r="I75">
        <v>630</v>
      </c>
      <c r="J75">
        <v>660</v>
      </c>
      <c r="K75">
        <f t="shared" ref="K75" si="88">K74</f>
        <v>73</v>
      </c>
      <c r="L75">
        <v>255</v>
      </c>
      <c r="M75">
        <v>0</v>
      </c>
      <c r="N75" t="s">
        <v>184</v>
      </c>
      <c r="O75" t="s">
        <v>184</v>
      </c>
      <c r="P75" t="s">
        <v>184</v>
      </c>
      <c r="Q75" t="s">
        <v>184</v>
      </c>
      <c r="R75" t="s">
        <v>184</v>
      </c>
      <c r="S75" t="s">
        <v>184</v>
      </c>
      <c r="T75" t="s">
        <v>184</v>
      </c>
      <c r="U75">
        <v>8</v>
      </c>
      <c r="V75">
        <f t="shared" si="78"/>
        <v>0</v>
      </c>
      <c r="W75" t="s">
        <v>185</v>
      </c>
    </row>
    <row r="76" spans="1:23" x14ac:dyDescent="0.2">
      <c r="A76" t="s">
        <v>56</v>
      </c>
      <c r="B76" t="str">
        <f t="shared" si="71"/>
        <v>49</v>
      </c>
      <c r="C76" t="str">
        <f t="shared" si="72"/>
        <v>BON</v>
      </c>
      <c r="D76" t="str">
        <f t="shared" si="73"/>
        <v>H</v>
      </c>
      <c r="E76" t="str">
        <f t="shared" si="75"/>
        <v>BONH</v>
      </c>
      <c r="F76">
        <v>50</v>
      </c>
      <c r="G76">
        <f t="shared" ref="G76:G130" si="89">G74</f>
        <v>31</v>
      </c>
      <c r="H76">
        <v>0.5</v>
      </c>
      <c r="I76">
        <v>30</v>
      </c>
      <c r="J76">
        <v>60</v>
      </c>
      <c r="K76">
        <v>76</v>
      </c>
      <c r="L76">
        <v>255</v>
      </c>
      <c r="M76">
        <v>0.16666666999999999</v>
      </c>
      <c r="N76">
        <v>83.646649999999994</v>
      </c>
      <c r="O76">
        <v>77.560190000000006</v>
      </c>
      <c r="P76">
        <v>73.045419999999993</v>
      </c>
      <c r="Q76">
        <v>0.94179009999999996</v>
      </c>
      <c r="R76">
        <v>0.92723599999999995</v>
      </c>
      <c r="S76">
        <v>644.30520000000001</v>
      </c>
      <c r="T76">
        <v>14.814814999999999</v>
      </c>
      <c r="U76">
        <v>18</v>
      </c>
      <c r="V76">
        <f t="shared" si="78"/>
        <v>3.0000000599999996</v>
      </c>
    </row>
    <row r="77" spans="1:23" x14ac:dyDescent="0.2">
      <c r="A77" t="s">
        <v>56</v>
      </c>
      <c r="B77" t="str">
        <f t="shared" si="71"/>
        <v>49</v>
      </c>
      <c r="C77" t="str">
        <f t="shared" si="72"/>
        <v>BON</v>
      </c>
      <c r="D77" t="str">
        <f t="shared" si="73"/>
        <v>H</v>
      </c>
      <c r="E77" t="str">
        <f t="shared" si="75"/>
        <v>BONH</v>
      </c>
      <c r="F77">
        <v>50</v>
      </c>
      <c r="G77">
        <f t="shared" ref="G77:G131" si="90">G74</f>
        <v>31</v>
      </c>
      <c r="H77">
        <v>10.5</v>
      </c>
      <c r="I77">
        <v>630</v>
      </c>
      <c r="J77">
        <v>660</v>
      </c>
      <c r="K77">
        <f t="shared" ref="K77" si="91">K76</f>
        <v>76</v>
      </c>
      <c r="L77">
        <v>255</v>
      </c>
      <c r="M77">
        <v>0.05</v>
      </c>
      <c r="N77">
        <v>90.055419999999998</v>
      </c>
      <c r="O77">
        <v>85.651049999999998</v>
      </c>
      <c r="P77">
        <v>80.622794999999996</v>
      </c>
      <c r="Q77">
        <v>0.94129384000000005</v>
      </c>
      <c r="R77">
        <v>0.95109259999999995</v>
      </c>
      <c r="S77">
        <v>718.6277</v>
      </c>
      <c r="T77">
        <v>8.8888890000000007</v>
      </c>
      <c r="U77">
        <v>20</v>
      </c>
      <c r="V77">
        <f t="shared" si="78"/>
        <v>1</v>
      </c>
    </row>
    <row r="78" spans="1:23" x14ac:dyDescent="0.2">
      <c r="A78" t="s">
        <v>57</v>
      </c>
      <c r="B78" t="str">
        <f t="shared" si="71"/>
        <v>49</v>
      </c>
      <c r="C78" t="str">
        <f t="shared" si="72"/>
        <v>BON</v>
      </c>
      <c r="D78" t="str">
        <f t="shared" si="73"/>
        <v>H</v>
      </c>
      <c r="E78" t="str">
        <f t="shared" si="75"/>
        <v>BONH</v>
      </c>
      <c r="F78">
        <v>100</v>
      </c>
      <c r="G78">
        <f t="shared" ref="G78:G132" si="92">G74</f>
        <v>31</v>
      </c>
      <c r="H78">
        <v>0.5</v>
      </c>
      <c r="I78">
        <v>30</v>
      </c>
      <c r="J78">
        <v>60</v>
      </c>
      <c r="K78">
        <v>70</v>
      </c>
      <c r="L78">
        <v>255</v>
      </c>
      <c r="M78">
        <v>0.16666666999999999</v>
      </c>
      <c r="N78">
        <v>59.948990000000002</v>
      </c>
      <c r="O78">
        <v>40.839343999999997</v>
      </c>
      <c r="P78">
        <v>38.41957</v>
      </c>
      <c r="Q78">
        <v>0.94074899999999995</v>
      </c>
      <c r="R78">
        <v>0.68123489999999998</v>
      </c>
      <c r="S78">
        <v>350.26526000000001</v>
      </c>
      <c r="T78">
        <v>24.444445000000002</v>
      </c>
      <c r="U78">
        <v>30</v>
      </c>
      <c r="V78">
        <f t="shared" si="78"/>
        <v>5.0000000999999994</v>
      </c>
      <c r="W78" t="s">
        <v>186</v>
      </c>
    </row>
    <row r="79" spans="1:23" x14ac:dyDescent="0.2">
      <c r="A79" t="s">
        <v>57</v>
      </c>
      <c r="B79" t="str">
        <f t="shared" si="71"/>
        <v>49</v>
      </c>
      <c r="C79" t="str">
        <f t="shared" si="72"/>
        <v>BON</v>
      </c>
      <c r="D79" t="str">
        <f t="shared" si="73"/>
        <v>H</v>
      </c>
      <c r="E79" t="str">
        <f t="shared" si="75"/>
        <v>BONH</v>
      </c>
      <c r="F79">
        <v>100</v>
      </c>
      <c r="G79">
        <f t="shared" ref="G79:G133" si="93">G74</f>
        <v>31</v>
      </c>
      <c r="H79">
        <v>10.5</v>
      </c>
      <c r="I79">
        <v>630</v>
      </c>
      <c r="J79">
        <v>660</v>
      </c>
      <c r="K79">
        <f t="shared" ref="K79" si="94">K78</f>
        <v>70</v>
      </c>
      <c r="L79">
        <v>255</v>
      </c>
      <c r="M79">
        <v>7.6923080000000005E-2</v>
      </c>
      <c r="N79">
        <v>88.957329999999999</v>
      </c>
      <c r="O79">
        <v>61.085814999999997</v>
      </c>
      <c r="P79">
        <v>57.500636999999998</v>
      </c>
      <c r="Q79">
        <v>0.94130915000000004</v>
      </c>
      <c r="R79">
        <v>0.68668669999999998</v>
      </c>
      <c r="S79">
        <v>510.90136999999999</v>
      </c>
      <c r="T79">
        <v>31.11111</v>
      </c>
      <c r="U79">
        <v>39</v>
      </c>
      <c r="V79">
        <f t="shared" si="78"/>
        <v>3.0000001200000002</v>
      </c>
      <c r="W79" t="s">
        <v>187</v>
      </c>
    </row>
    <row r="80" spans="1:23" x14ac:dyDescent="0.2">
      <c r="A80" t="s">
        <v>58</v>
      </c>
      <c r="B80" t="str">
        <f t="shared" si="71"/>
        <v>50</v>
      </c>
      <c r="C80" t="str">
        <f t="shared" si="72"/>
        <v>PSO</v>
      </c>
      <c r="D80" t="str">
        <f t="shared" si="73"/>
        <v>H</v>
      </c>
      <c r="E80" t="str">
        <f t="shared" si="75"/>
        <v>PSOH</v>
      </c>
      <c r="F80">
        <v>0</v>
      </c>
      <c r="G80">
        <v>35</v>
      </c>
      <c r="H80">
        <v>0.5</v>
      </c>
      <c r="I80">
        <v>30</v>
      </c>
      <c r="J80">
        <v>60</v>
      </c>
      <c r="K80">
        <v>63</v>
      </c>
      <c r="L80">
        <v>255</v>
      </c>
      <c r="M80">
        <v>8.6956519999999995E-2</v>
      </c>
      <c r="N80">
        <v>73.428460000000001</v>
      </c>
      <c r="O80">
        <v>65.410385000000005</v>
      </c>
      <c r="P80">
        <v>61.743023000000001</v>
      </c>
      <c r="Q80">
        <v>0.94393307000000004</v>
      </c>
      <c r="R80">
        <v>0.89080429999999999</v>
      </c>
      <c r="S80">
        <v>556.21820000000002</v>
      </c>
      <c r="T80">
        <v>12.777778</v>
      </c>
      <c r="U80">
        <v>92</v>
      </c>
      <c r="V80">
        <f t="shared" si="78"/>
        <v>7.9999998399999992</v>
      </c>
    </row>
    <row r="81" spans="1:23" x14ac:dyDescent="0.2">
      <c r="A81" t="s">
        <v>58</v>
      </c>
      <c r="B81" t="str">
        <f t="shared" si="71"/>
        <v>50</v>
      </c>
      <c r="C81" t="str">
        <f t="shared" si="72"/>
        <v>PSO</v>
      </c>
      <c r="D81" t="str">
        <f t="shared" si="73"/>
        <v>H</v>
      </c>
      <c r="E81" t="str">
        <f t="shared" si="75"/>
        <v>PSOH</v>
      </c>
      <c r="F81">
        <v>0</v>
      </c>
      <c r="G81">
        <f t="shared" ref="G81:G135" si="95">G80</f>
        <v>35</v>
      </c>
      <c r="H81">
        <v>10.5</v>
      </c>
      <c r="I81">
        <v>630</v>
      </c>
      <c r="J81">
        <v>660</v>
      </c>
      <c r="K81">
        <f t="shared" ref="K81" si="96">K80</f>
        <v>63</v>
      </c>
      <c r="L81">
        <v>255</v>
      </c>
      <c r="M81">
        <v>4.9019609999999998E-2</v>
      </c>
      <c r="N81">
        <v>79.827799999999996</v>
      </c>
      <c r="O81">
        <v>71.150350000000003</v>
      </c>
      <c r="P81">
        <v>67.270775</v>
      </c>
      <c r="Q81">
        <v>0.94547355</v>
      </c>
      <c r="R81">
        <v>0.89129789999999998</v>
      </c>
      <c r="S81">
        <v>607.80706999999995</v>
      </c>
      <c r="T81">
        <v>13.777778</v>
      </c>
      <c r="U81">
        <v>102</v>
      </c>
      <c r="V81">
        <f t="shared" si="78"/>
        <v>5.0000002199999996</v>
      </c>
    </row>
    <row r="82" spans="1:23" x14ac:dyDescent="0.2">
      <c r="A82" t="s">
        <v>59</v>
      </c>
      <c r="B82" t="str">
        <f t="shared" si="71"/>
        <v>50</v>
      </c>
      <c r="C82" t="str">
        <f t="shared" si="72"/>
        <v>PSO</v>
      </c>
      <c r="D82" t="str">
        <f t="shared" si="73"/>
        <v>H</v>
      </c>
      <c r="E82" t="str">
        <f t="shared" si="75"/>
        <v>PSOH</v>
      </c>
      <c r="F82">
        <v>50</v>
      </c>
      <c r="G82">
        <f t="shared" ref="G82:G136" si="97">G80</f>
        <v>35</v>
      </c>
      <c r="H82">
        <v>0.5</v>
      </c>
      <c r="I82">
        <v>30</v>
      </c>
      <c r="J82">
        <v>60</v>
      </c>
      <c r="K82">
        <v>68</v>
      </c>
      <c r="L82">
        <v>255</v>
      </c>
      <c r="M82">
        <v>0.19148936999999999</v>
      </c>
      <c r="N82">
        <v>56.505927999999997</v>
      </c>
      <c r="O82">
        <v>45.640445999999997</v>
      </c>
      <c r="P82">
        <v>42.768210000000003</v>
      </c>
      <c r="Q82">
        <v>0.93706820000000002</v>
      </c>
      <c r="R82">
        <v>0.80771077000000002</v>
      </c>
      <c r="S82">
        <v>382.89030000000002</v>
      </c>
      <c r="T82">
        <v>22.247547000000001</v>
      </c>
      <c r="U82">
        <v>141</v>
      </c>
      <c r="V82">
        <f t="shared" si="78"/>
        <v>27.000001169999997</v>
      </c>
    </row>
    <row r="83" spans="1:23" x14ac:dyDescent="0.2">
      <c r="A83" t="s">
        <v>59</v>
      </c>
      <c r="B83" t="str">
        <f t="shared" si="71"/>
        <v>50</v>
      </c>
      <c r="C83" t="str">
        <f t="shared" si="72"/>
        <v>PSO</v>
      </c>
      <c r="D83" t="str">
        <f t="shared" si="73"/>
        <v>H</v>
      </c>
      <c r="E83" t="str">
        <f t="shared" si="75"/>
        <v>PSOH</v>
      </c>
      <c r="F83">
        <v>50</v>
      </c>
      <c r="G83">
        <f t="shared" ref="G83:G137" si="98">G80</f>
        <v>35</v>
      </c>
      <c r="H83">
        <v>10.5</v>
      </c>
      <c r="I83">
        <v>630</v>
      </c>
      <c r="J83">
        <v>660</v>
      </c>
      <c r="K83">
        <f t="shared" ref="K83" si="99">K82</f>
        <v>68</v>
      </c>
      <c r="L83">
        <v>255</v>
      </c>
      <c r="M83">
        <v>0.1037037</v>
      </c>
      <c r="N83">
        <v>62.186570000000003</v>
      </c>
      <c r="O83">
        <v>50.371017000000002</v>
      </c>
      <c r="P83">
        <v>47.201607000000003</v>
      </c>
      <c r="Q83">
        <v>0.93707870000000004</v>
      </c>
      <c r="R83">
        <v>0.80999832999999999</v>
      </c>
      <c r="S83">
        <v>432.16370000000001</v>
      </c>
      <c r="T83">
        <v>22.539681999999999</v>
      </c>
      <c r="U83">
        <v>135</v>
      </c>
      <c r="V83">
        <f t="shared" si="78"/>
        <v>13.999999499999999</v>
      </c>
    </row>
    <row r="84" spans="1:23" x14ac:dyDescent="0.2">
      <c r="A84" t="s">
        <v>60</v>
      </c>
      <c r="B84" t="str">
        <f t="shared" si="71"/>
        <v>50</v>
      </c>
      <c r="C84" t="str">
        <f t="shared" si="72"/>
        <v>PSO</v>
      </c>
      <c r="D84" t="str">
        <f t="shared" si="73"/>
        <v>H</v>
      </c>
      <c r="E84" t="str">
        <f t="shared" si="75"/>
        <v>PSOH</v>
      </c>
      <c r="F84">
        <v>100</v>
      </c>
      <c r="G84">
        <f t="shared" ref="G84:G138" si="100">G80</f>
        <v>35</v>
      </c>
      <c r="H84">
        <v>0.5</v>
      </c>
      <c r="I84">
        <v>30</v>
      </c>
      <c r="J84">
        <v>60</v>
      </c>
      <c r="K84">
        <v>70</v>
      </c>
      <c r="L84">
        <v>255</v>
      </c>
      <c r="M84">
        <v>6.9444450000000005E-2</v>
      </c>
      <c r="N84">
        <v>67.055310000000006</v>
      </c>
      <c r="O84">
        <v>51.477607999999996</v>
      </c>
      <c r="P84">
        <v>48.339126999999998</v>
      </c>
      <c r="Q84">
        <v>0.93903214000000002</v>
      </c>
      <c r="R84">
        <v>0.7676887</v>
      </c>
      <c r="S84">
        <v>435.88995</v>
      </c>
      <c r="T84">
        <v>20.871796</v>
      </c>
      <c r="U84">
        <v>144</v>
      </c>
      <c r="V84">
        <f t="shared" si="78"/>
        <v>10.0000008</v>
      </c>
    </row>
    <row r="85" spans="1:23" x14ac:dyDescent="0.2">
      <c r="A85" t="s">
        <v>60</v>
      </c>
      <c r="B85" t="str">
        <f t="shared" si="71"/>
        <v>50</v>
      </c>
      <c r="C85" t="str">
        <f t="shared" si="72"/>
        <v>PSO</v>
      </c>
      <c r="D85" t="str">
        <f t="shared" si="73"/>
        <v>H</v>
      </c>
      <c r="E85" t="str">
        <f t="shared" si="75"/>
        <v>PSOH</v>
      </c>
      <c r="F85">
        <v>100</v>
      </c>
      <c r="G85">
        <f t="shared" ref="G85:G139" si="101">G80</f>
        <v>35</v>
      </c>
      <c r="H85">
        <v>10.5</v>
      </c>
      <c r="I85">
        <v>630</v>
      </c>
      <c r="J85">
        <v>660</v>
      </c>
      <c r="K85">
        <f t="shared" ref="K85" si="102">K84</f>
        <v>70</v>
      </c>
      <c r="L85">
        <v>255</v>
      </c>
      <c r="M85">
        <v>3.3783781999999998E-2</v>
      </c>
      <c r="N85">
        <v>62.772575000000003</v>
      </c>
      <c r="O85">
        <v>47.068325000000002</v>
      </c>
      <c r="P85">
        <v>43.979767000000002</v>
      </c>
      <c r="Q85">
        <v>0.93438140000000003</v>
      </c>
      <c r="R85">
        <v>0.74982302999999995</v>
      </c>
      <c r="S85">
        <v>400.12088</v>
      </c>
      <c r="T85">
        <v>18.666665999999999</v>
      </c>
      <c r="U85">
        <v>148</v>
      </c>
      <c r="V85">
        <f t="shared" si="78"/>
        <v>4.9999997359999995</v>
      </c>
    </row>
    <row r="86" spans="1:23" x14ac:dyDescent="0.2">
      <c r="A86" t="s">
        <v>61</v>
      </c>
      <c r="B86" t="str">
        <f t="shared" si="71"/>
        <v>51</v>
      </c>
      <c r="C86" t="str">
        <f t="shared" si="72"/>
        <v>BON</v>
      </c>
      <c r="D86" t="str">
        <f t="shared" si="73"/>
        <v>L</v>
      </c>
      <c r="E86" t="str">
        <f t="shared" si="75"/>
        <v>BONL</v>
      </c>
      <c r="F86">
        <v>0</v>
      </c>
      <c r="G86">
        <v>29</v>
      </c>
      <c r="H86">
        <v>0.5</v>
      </c>
      <c r="I86">
        <v>30</v>
      </c>
      <c r="J86">
        <v>60</v>
      </c>
      <c r="K86">
        <v>78</v>
      </c>
      <c r="L86">
        <v>255</v>
      </c>
      <c r="M86">
        <v>0</v>
      </c>
      <c r="N86" t="s">
        <v>184</v>
      </c>
      <c r="O86" t="s">
        <v>184</v>
      </c>
      <c r="P86" t="s">
        <v>184</v>
      </c>
      <c r="Q86" t="s">
        <v>184</v>
      </c>
      <c r="R86" t="s">
        <v>184</v>
      </c>
      <c r="S86" t="s">
        <v>184</v>
      </c>
      <c r="T86" t="s">
        <v>184</v>
      </c>
      <c r="U86">
        <v>193</v>
      </c>
      <c r="V86">
        <f t="shared" si="78"/>
        <v>0</v>
      </c>
      <c r="W86" t="s">
        <v>188</v>
      </c>
    </row>
    <row r="87" spans="1:23" x14ac:dyDescent="0.2">
      <c r="A87" t="s">
        <v>61</v>
      </c>
      <c r="B87" t="str">
        <f t="shared" si="71"/>
        <v>51</v>
      </c>
      <c r="C87" t="str">
        <f t="shared" si="72"/>
        <v>BON</v>
      </c>
      <c r="D87" t="str">
        <f t="shared" si="73"/>
        <v>L</v>
      </c>
      <c r="E87" t="str">
        <f t="shared" si="75"/>
        <v>BONL</v>
      </c>
      <c r="F87">
        <v>0</v>
      </c>
      <c r="G87">
        <f t="shared" ref="G87:G141" si="103">G86</f>
        <v>29</v>
      </c>
      <c r="H87">
        <v>10.5</v>
      </c>
      <c r="I87">
        <v>630</v>
      </c>
      <c r="J87">
        <v>660</v>
      </c>
      <c r="K87">
        <f t="shared" ref="K87" si="104">K86</f>
        <v>78</v>
      </c>
      <c r="L87">
        <v>255</v>
      </c>
      <c r="M87">
        <v>5.3191489999999996E-3</v>
      </c>
      <c r="N87">
        <v>173.51025000000001</v>
      </c>
      <c r="O87">
        <v>133.38028</v>
      </c>
      <c r="P87">
        <v>124.71975999999999</v>
      </c>
      <c r="Q87">
        <v>0.93506895999999995</v>
      </c>
      <c r="R87">
        <v>0.76871699999999998</v>
      </c>
      <c r="S87">
        <v>1120.9626000000001</v>
      </c>
      <c r="T87">
        <v>26.666665999999999</v>
      </c>
      <c r="U87">
        <v>188</v>
      </c>
      <c r="V87">
        <f t="shared" si="78"/>
        <v>1.0000000119999999</v>
      </c>
    </row>
    <row r="88" spans="1:23" x14ac:dyDescent="0.2">
      <c r="A88" t="s">
        <v>62</v>
      </c>
      <c r="B88" t="str">
        <f t="shared" si="71"/>
        <v>51</v>
      </c>
      <c r="C88" t="str">
        <f t="shared" si="72"/>
        <v>BON</v>
      </c>
      <c r="D88" t="str">
        <f t="shared" si="73"/>
        <v>L</v>
      </c>
      <c r="E88" t="str">
        <f t="shared" si="75"/>
        <v>BONL</v>
      </c>
      <c r="F88">
        <v>50</v>
      </c>
      <c r="G88">
        <f t="shared" ref="G88:G142" si="105">G86</f>
        <v>29</v>
      </c>
      <c r="H88">
        <v>0.5</v>
      </c>
      <c r="I88">
        <v>30</v>
      </c>
      <c r="J88">
        <v>60</v>
      </c>
      <c r="K88">
        <v>67</v>
      </c>
      <c r="L88">
        <v>255</v>
      </c>
      <c r="M88">
        <v>2.3529412E-2</v>
      </c>
      <c r="N88">
        <v>49.839478</v>
      </c>
      <c r="O88">
        <v>41.859065999999999</v>
      </c>
      <c r="P88">
        <v>39.862430000000003</v>
      </c>
      <c r="Q88">
        <v>0.95230099999999995</v>
      </c>
      <c r="R88">
        <v>0.83987767000000002</v>
      </c>
      <c r="S88">
        <v>330.61095999999998</v>
      </c>
      <c r="T88">
        <v>16.837606000000001</v>
      </c>
      <c r="U88">
        <v>170</v>
      </c>
      <c r="V88">
        <f t="shared" si="78"/>
        <v>4.0000000399999998</v>
      </c>
    </row>
    <row r="89" spans="1:23" x14ac:dyDescent="0.2">
      <c r="A89" t="s">
        <v>62</v>
      </c>
      <c r="B89" t="str">
        <f t="shared" si="71"/>
        <v>51</v>
      </c>
      <c r="C89" t="str">
        <f t="shared" si="72"/>
        <v>BON</v>
      </c>
      <c r="D89" t="str">
        <f t="shared" si="73"/>
        <v>L</v>
      </c>
      <c r="E89" t="str">
        <f t="shared" si="75"/>
        <v>BONL</v>
      </c>
      <c r="F89">
        <v>50</v>
      </c>
      <c r="G89">
        <f t="shared" ref="G89:G143" si="106">G86</f>
        <v>29</v>
      </c>
      <c r="H89">
        <v>10.5</v>
      </c>
      <c r="I89">
        <v>630</v>
      </c>
      <c r="J89">
        <v>660</v>
      </c>
      <c r="K89">
        <f t="shared" ref="K89" si="107">K88</f>
        <v>67</v>
      </c>
      <c r="L89">
        <v>255</v>
      </c>
      <c r="M89">
        <v>5.8823529999999999E-3</v>
      </c>
      <c r="N89">
        <v>110.60593</v>
      </c>
      <c r="O89">
        <v>104.90769</v>
      </c>
      <c r="P89">
        <v>98.441800000000001</v>
      </c>
      <c r="Q89">
        <v>0.93836589999999998</v>
      </c>
      <c r="R89">
        <v>0.94848169999999998</v>
      </c>
      <c r="S89">
        <v>888.88149999999996</v>
      </c>
      <c r="T89">
        <v>8.8888890000000007</v>
      </c>
      <c r="U89">
        <v>170</v>
      </c>
      <c r="V89">
        <f t="shared" si="78"/>
        <v>1.0000000099999999</v>
      </c>
    </row>
    <row r="90" spans="1:23" x14ac:dyDescent="0.2">
      <c r="A90" t="s">
        <v>63</v>
      </c>
      <c r="B90" t="str">
        <f t="shared" si="71"/>
        <v>51</v>
      </c>
      <c r="C90" t="str">
        <f t="shared" si="72"/>
        <v>BON</v>
      </c>
      <c r="D90" t="str">
        <f t="shared" si="73"/>
        <v>L</v>
      </c>
      <c r="E90" t="str">
        <f t="shared" si="75"/>
        <v>BONL</v>
      </c>
      <c r="F90">
        <v>100</v>
      </c>
      <c r="G90">
        <f t="shared" ref="G90:G144" si="108">G86</f>
        <v>29</v>
      </c>
      <c r="H90">
        <v>0.5</v>
      </c>
      <c r="I90">
        <v>30</v>
      </c>
      <c r="J90">
        <v>60</v>
      </c>
      <c r="K90">
        <v>82</v>
      </c>
      <c r="L90">
        <v>255</v>
      </c>
      <c r="M90">
        <v>6.069364E-2</v>
      </c>
      <c r="N90">
        <v>59.605514999999997</v>
      </c>
      <c r="O90">
        <v>44.08079</v>
      </c>
      <c r="P90">
        <v>40.642069999999997</v>
      </c>
      <c r="Q90">
        <v>0.92199045000000002</v>
      </c>
      <c r="R90">
        <v>0.73954220000000004</v>
      </c>
      <c r="S90">
        <v>379.72305</v>
      </c>
      <c r="T90">
        <v>22.224176</v>
      </c>
      <c r="U90">
        <v>346</v>
      </c>
      <c r="V90">
        <f t="shared" si="78"/>
        <v>20.99999944</v>
      </c>
    </row>
    <row r="91" spans="1:23" x14ac:dyDescent="0.2">
      <c r="A91" t="s">
        <v>63</v>
      </c>
      <c r="B91" t="str">
        <f t="shared" si="71"/>
        <v>51</v>
      </c>
      <c r="C91" t="str">
        <f t="shared" si="72"/>
        <v>BON</v>
      </c>
      <c r="D91" t="str">
        <f t="shared" si="73"/>
        <v>L</v>
      </c>
      <c r="E91" t="str">
        <f t="shared" si="75"/>
        <v>BONL</v>
      </c>
      <c r="F91">
        <v>100</v>
      </c>
      <c r="G91">
        <f t="shared" ref="G91:G145" si="109">G86</f>
        <v>29</v>
      </c>
      <c r="H91">
        <v>10.5</v>
      </c>
      <c r="I91">
        <v>630</v>
      </c>
      <c r="J91">
        <v>660</v>
      </c>
      <c r="K91">
        <f t="shared" ref="K91" si="110">K90</f>
        <v>82</v>
      </c>
      <c r="L91">
        <v>255</v>
      </c>
      <c r="M91">
        <v>2.253521E-2</v>
      </c>
      <c r="N91">
        <v>66.962969999999999</v>
      </c>
      <c r="O91">
        <v>54.937252000000001</v>
      </c>
      <c r="P91">
        <v>51.239586000000003</v>
      </c>
      <c r="Q91">
        <v>0.93269294999999997</v>
      </c>
      <c r="R91">
        <v>0.82041249999999999</v>
      </c>
      <c r="S91">
        <v>440.40404999999998</v>
      </c>
      <c r="T91">
        <v>19.855556</v>
      </c>
      <c r="U91">
        <v>355</v>
      </c>
      <c r="V91">
        <f t="shared" si="78"/>
        <v>7.9999995500000001</v>
      </c>
    </row>
    <row r="92" spans="1:23" x14ac:dyDescent="0.2">
      <c r="A92" t="s">
        <v>64</v>
      </c>
      <c r="B92" t="str">
        <f t="shared" si="71"/>
        <v>52</v>
      </c>
      <c r="C92" t="str">
        <f t="shared" si="72"/>
        <v>PSO</v>
      </c>
      <c r="D92" t="str">
        <f t="shared" si="73"/>
        <v>L</v>
      </c>
      <c r="E92" t="str">
        <f t="shared" si="75"/>
        <v>PSOL</v>
      </c>
      <c r="F92">
        <v>0</v>
      </c>
      <c r="G92">
        <v>32</v>
      </c>
      <c r="H92">
        <v>0.5</v>
      </c>
      <c r="I92">
        <v>30</v>
      </c>
      <c r="J92">
        <v>60</v>
      </c>
      <c r="K92">
        <v>74</v>
      </c>
      <c r="L92">
        <v>255</v>
      </c>
      <c r="M92">
        <v>0.23580787</v>
      </c>
      <c r="N92">
        <v>97.497659999999996</v>
      </c>
      <c r="O92">
        <v>74.999039999999994</v>
      </c>
      <c r="P92">
        <v>69.784670000000006</v>
      </c>
      <c r="Q92">
        <v>0.93047409999999997</v>
      </c>
      <c r="R92">
        <v>0.76923940000000002</v>
      </c>
      <c r="S92">
        <v>632.30633999999998</v>
      </c>
      <c r="T92">
        <v>19.685026000000001</v>
      </c>
      <c r="U92">
        <v>229</v>
      </c>
      <c r="V92">
        <f t="shared" si="78"/>
        <v>54.00000223</v>
      </c>
    </row>
    <row r="93" spans="1:23" x14ac:dyDescent="0.2">
      <c r="A93" t="s">
        <v>64</v>
      </c>
      <c r="B93" t="str">
        <f t="shared" si="71"/>
        <v>52</v>
      </c>
      <c r="C93" t="str">
        <f t="shared" si="72"/>
        <v>PSO</v>
      </c>
      <c r="D93" t="str">
        <f t="shared" si="73"/>
        <v>L</v>
      </c>
      <c r="E93" t="str">
        <f t="shared" si="75"/>
        <v>PSOL</v>
      </c>
      <c r="F93">
        <v>0</v>
      </c>
      <c r="G93">
        <f t="shared" ref="G93:G147" si="111">G92</f>
        <v>32</v>
      </c>
      <c r="H93">
        <v>10.5</v>
      </c>
      <c r="I93">
        <v>630</v>
      </c>
      <c r="J93">
        <v>660</v>
      </c>
      <c r="K93">
        <f t="shared" ref="K93" si="112">K92</f>
        <v>74</v>
      </c>
      <c r="L93">
        <v>255</v>
      </c>
      <c r="M93">
        <v>0.23420075000000001</v>
      </c>
      <c r="N93">
        <v>98.194469999999995</v>
      </c>
      <c r="O93">
        <v>76.950739999999996</v>
      </c>
      <c r="P93">
        <v>71.603645</v>
      </c>
      <c r="Q93">
        <v>0.93051280000000003</v>
      </c>
      <c r="R93">
        <v>0.78365653999999996</v>
      </c>
      <c r="S93">
        <v>650.73009999999999</v>
      </c>
      <c r="T93">
        <v>21.248135000000001</v>
      </c>
      <c r="U93">
        <v>269</v>
      </c>
      <c r="V93">
        <f t="shared" si="78"/>
        <v>63.000001750000003</v>
      </c>
    </row>
    <row r="94" spans="1:23" x14ac:dyDescent="0.2">
      <c r="A94" t="s">
        <v>65</v>
      </c>
      <c r="B94" t="str">
        <f t="shared" si="71"/>
        <v>52</v>
      </c>
      <c r="C94" t="str">
        <f t="shared" si="72"/>
        <v>PSO</v>
      </c>
      <c r="D94" t="str">
        <f t="shared" si="73"/>
        <v>L</v>
      </c>
      <c r="E94" t="str">
        <f t="shared" si="75"/>
        <v>PSOL</v>
      </c>
      <c r="F94">
        <v>50</v>
      </c>
      <c r="G94">
        <f t="shared" ref="G94:G148" si="113">G92</f>
        <v>32</v>
      </c>
      <c r="H94">
        <v>0.5</v>
      </c>
      <c r="I94">
        <v>30</v>
      </c>
      <c r="J94">
        <v>60</v>
      </c>
      <c r="K94">
        <v>69</v>
      </c>
      <c r="L94">
        <v>255</v>
      </c>
      <c r="M94">
        <v>0.32515337999999999</v>
      </c>
      <c r="N94">
        <v>96.871549999999999</v>
      </c>
      <c r="O94">
        <v>81.900149999999996</v>
      </c>
      <c r="P94">
        <v>75.340810000000005</v>
      </c>
      <c r="Q94">
        <v>0.91991060000000002</v>
      </c>
      <c r="R94">
        <v>0.84545093999999998</v>
      </c>
      <c r="S94">
        <v>676.21400000000006</v>
      </c>
      <c r="T94">
        <v>17.993872</v>
      </c>
      <c r="U94">
        <v>163</v>
      </c>
      <c r="V94">
        <f t="shared" si="78"/>
        <v>53.00000094</v>
      </c>
    </row>
    <row r="95" spans="1:23" x14ac:dyDescent="0.2">
      <c r="A95" t="s">
        <v>65</v>
      </c>
      <c r="B95" t="str">
        <f t="shared" si="71"/>
        <v>52</v>
      </c>
      <c r="C95" t="str">
        <f t="shared" si="72"/>
        <v>PSO</v>
      </c>
      <c r="D95" t="str">
        <f t="shared" si="73"/>
        <v>L</v>
      </c>
      <c r="E95" t="str">
        <f t="shared" si="75"/>
        <v>PSOL</v>
      </c>
      <c r="F95">
        <v>50</v>
      </c>
      <c r="G95">
        <f t="shared" ref="G95:G149" si="114">G92</f>
        <v>32</v>
      </c>
      <c r="H95">
        <v>10.5</v>
      </c>
      <c r="I95">
        <v>630</v>
      </c>
      <c r="J95">
        <v>660</v>
      </c>
      <c r="K95">
        <f t="shared" ref="K95" si="115">K94</f>
        <v>69</v>
      </c>
      <c r="L95">
        <v>255</v>
      </c>
      <c r="M95">
        <v>0.296875</v>
      </c>
      <c r="N95">
        <v>94.108549999999994</v>
      </c>
      <c r="O95">
        <v>82.760154999999997</v>
      </c>
      <c r="P95">
        <v>77.615480000000005</v>
      </c>
      <c r="Q95">
        <v>0.93783629999999996</v>
      </c>
      <c r="R95">
        <v>0.87941164000000005</v>
      </c>
      <c r="S95">
        <v>703.65783999999996</v>
      </c>
      <c r="T95">
        <v>16.155346000000002</v>
      </c>
      <c r="U95">
        <v>192</v>
      </c>
      <c r="V95">
        <f t="shared" si="78"/>
        <v>57</v>
      </c>
    </row>
    <row r="96" spans="1:23" x14ac:dyDescent="0.2">
      <c r="A96" t="s">
        <v>66</v>
      </c>
      <c r="B96" t="str">
        <f t="shared" si="71"/>
        <v>52</v>
      </c>
      <c r="C96" t="str">
        <f t="shared" si="72"/>
        <v>PSO</v>
      </c>
      <c r="D96" t="str">
        <f t="shared" si="73"/>
        <v>L</v>
      </c>
      <c r="E96" t="str">
        <f t="shared" si="75"/>
        <v>PSOL</v>
      </c>
      <c r="F96">
        <v>100</v>
      </c>
      <c r="G96">
        <f t="shared" ref="G96:G150" si="116">G92</f>
        <v>32</v>
      </c>
      <c r="H96">
        <v>0.5</v>
      </c>
      <c r="I96">
        <v>30</v>
      </c>
      <c r="J96">
        <v>60</v>
      </c>
      <c r="K96">
        <v>74</v>
      </c>
      <c r="L96">
        <v>255</v>
      </c>
      <c r="M96">
        <v>0.46445498000000002</v>
      </c>
      <c r="N96">
        <v>98.553430000000006</v>
      </c>
      <c r="O96">
        <v>87.298546000000002</v>
      </c>
      <c r="P96">
        <v>81.478049999999996</v>
      </c>
      <c r="Q96">
        <v>0.93332654000000004</v>
      </c>
      <c r="R96">
        <v>0.88579920000000001</v>
      </c>
      <c r="S96">
        <v>736.10875999999996</v>
      </c>
      <c r="T96">
        <v>15.466597</v>
      </c>
      <c r="U96">
        <v>211</v>
      </c>
      <c r="V96">
        <f t="shared" si="78"/>
        <v>98.000000780000008</v>
      </c>
    </row>
    <row r="97" spans="1:23" x14ac:dyDescent="0.2">
      <c r="A97" t="s">
        <v>66</v>
      </c>
      <c r="B97" t="str">
        <f t="shared" si="71"/>
        <v>52</v>
      </c>
      <c r="C97" t="str">
        <f t="shared" si="72"/>
        <v>PSO</v>
      </c>
      <c r="D97" t="str">
        <f t="shared" si="73"/>
        <v>L</v>
      </c>
      <c r="E97" t="str">
        <f t="shared" si="75"/>
        <v>PSOL</v>
      </c>
      <c r="F97">
        <v>100</v>
      </c>
      <c r="G97">
        <f t="shared" ref="G97:G151" si="117">G92</f>
        <v>32</v>
      </c>
      <c r="H97">
        <v>10.5</v>
      </c>
      <c r="I97">
        <v>630</v>
      </c>
      <c r="J97">
        <v>660</v>
      </c>
      <c r="K97">
        <f t="shared" ref="K97" si="118">K96</f>
        <v>74</v>
      </c>
      <c r="L97">
        <v>255</v>
      </c>
      <c r="M97">
        <v>0.34033614000000001</v>
      </c>
      <c r="N97">
        <v>97.090805000000003</v>
      </c>
      <c r="O97">
        <v>86.145510000000002</v>
      </c>
      <c r="P97">
        <v>80.687479999999994</v>
      </c>
      <c r="Q97">
        <v>0.93664175000000005</v>
      </c>
      <c r="R97">
        <v>0.88726740000000004</v>
      </c>
      <c r="S97">
        <v>736.98833999999999</v>
      </c>
      <c r="T97">
        <v>16.467236</v>
      </c>
      <c r="U97">
        <v>238</v>
      </c>
      <c r="V97">
        <f t="shared" si="78"/>
        <v>81.000001319999996</v>
      </c>
    </row>
    <row r="98" spans="1:23" x14ac:dyDescent="0.2">
      <c r="A98" t="s">
        <v>67</v>
      </c>
      <c r="B98" t="str">
        <f t="shared" si="71"/>
        <v>55</v>
      </c>
      <c r="C98" t="str">
        <f t="shared" si="72"/>
        <v>PSO</v>
      </c>
      <c r="D98" t="str">
        <f t="shared" si="73"/>
        <v>L</v>
      </c>
      <c r="E98" t="str">
        <f t="shared" si="75"/>
        <v>PSOL</v>
      </c>
      <c r="F98">
        <v>0</v>
      </c>
      <c r="G98">
        <v>38</v>
      </c>
      <c r="H98">
        <v>0.5</v>
      </c>
      <c r="I98">
        <v>30</v>
      </c>
      <c r="J98">
        <v>60</v>
      </c>
      <c r="K98">
        <v>76</v>
      </c>
      <c r="L98">
        <v>255</v>
      </c>
      <c r="M98">
        <v>0.20111731999999999</v>
      </c>
      <c r="N98">
        <v>80.169889999999995</v>
      </c>
      <c r="O98">
        <v>57.631793999999999</v>
      </c>
      <c r="P98">
        <v>54.085686000000003</v>
      </c>
      <c r="Q98">
        <v>0.93846960000000001</v>
      </c>
      <c r="R98">
        <v>0.71887080000000003</v>
      </c>
      <c r="S98">
        <v>484.47104000000002</v>
      </c>
      <c r="T98">
        <v>25.553180000000001</v>
      </c>
      <c r="U98">
        <v>179</v>
      </c>
      <c r="V98">
        <f t="shared" si="78"/>
        <v>36.000000279999995</v>
      </c>
    </row>
    <row r="99" spans="1:23" x14ac:dyDescent="0.2">
      <c r="A99" t="s">
        <v>67</v>
      </c>
      <c r="B99" t="str">
        <f t="shared" si="71"/>
        <v>55</v>
      </c>
      <c r="C99" t="str">
        <f t="shared" si="72"/>
        <v>PSO</v>
      </c>
      <c r="D99" t="str">
        <f t="shared" si="73"/>
        <v>L</v>
      </c>
      <c r="E99" t="str">
        <f t="shared" si="75"/>
        <v>PSOL</v>
      </c>
      <c r="F99">
        <v>0</v>
      </c>
      <c r="G99">
        <f t="shared" ref="G99:G153" si="119">G98</f>
        <v>38</v>
      </c>
      <c r="H99">
        <v>10.5</v>
      </c>
      <c r="I99">
        <v>630</v>
      </c>
      <c r="J99">
        <v>660</v>
      </c>
      <c r="K99">
        <f t="shared" ref="K99" si="120">K98</f>
        <v>76</v>
      </c>
      <c r="L99">
        <v>255</v>
      </c>
      <c r="M99">
        <v>0.16666666999999999</v>
      </c>
      <c r="N99">
        <v>80.062709999999996</v>
      </c>
      <c r="O99">
        <v>55.110832000000002</v>
      </c>
      <c r="P99">
        <v>51.293579999999999</v>
      </c>
      <c r="Q99">
        <v>0.93073499999999998</v>
      </c>
      <c r="R99">
        <v>0.68834585000000004</v>
      </c>
      <c r="S99">
        <v>467.79309999999998</v>
      </c>
      <c r="T99">
        <v>24.733727999999999</v>
      </c>
      <c r="U99">
        <v>156</v>
      </c>
      <c r="V99">
        <f t="shared" si="78"/>
        <v>26.000000519999997</v>
      </c>
    </row>
    <row r="100" spans="1:23" x14ac:dyDescent="0.2">
      <c r="A100" t="s">
        <v>68</v>
      </c>
      <c r="B100" t="str">
        <f t="shared" si="71"/>
        <v>55</v>
      </c>
      <c r="C100" t="str">
        <f t="shared" si="72"/>
        <v>PSO</v>
      </c>
      <c r="D100" t="str">
        <f t="shared" si="73"/>
        <v>L</v>
      </c>
      <c r="E100" t="str">
        <f t="shared" si="75"/>
        <v>PSOL</v>
      </c>
      <c r="F100">
        <v>50</v>
      </c>
      <c r="G100">
        <f t="shared" ref="G100:G154" si="121">G98</f>
        <v>38</v>
      </c>
      <c r="H100">
        <v>0.5</v>
      </c>
      <c r="I100">
        <v>30</v>
      </c>
      <c r="J100">
        <v>60</v>
      </c>
      <c r="K100">
        <v>76</v>
      </c>
      <c r="L100">
        <v>255</v>
      </c>
      <c r="M100">
        <v>0.10191082999999999</v>
      </c>
      <c r="N100">
        <v>87.701710000000006</v>
      </c>
      <c r="O100">
        <v>57.331733999999997</v>
      </c>
      <c r="P100">
        <v>53.681339999999999</v>
      </c>
      <c r="Q100">
        <v>0.93632859999999996</v>
      </c>
      <c r="R100">
        <v>0.65371279999999998</v>
      </c>
      <c r="S100">
        <v>486.24844000000002</v>
      </c>
      <c r="T100">
        <v>25.972221000000001</v>
      </c>
      <c r="U100">
        <v>157</v>
      </c>
      <c r="V100">
        <f t="shared" si="78"/>
        <v>16.000000310000001</v>
      </c>
    </row>
    <row r="101" spans="1:23" x14ac:dyDescent="0.2">
      <c r="A101" t="s">
        <v>68</v>
      </c>
      <c r="B101" t="str">
        <f t="shared" si="71"/>
        <v>55</v>
      </c>
      <c r="C101" t="str">
        <f t="shared" si="72"/>
        <v>PSO</v>
      </c>
      <c r="D101" t="str">
        <f t="shared" si="73"/>
        <v>L</v>
      </c>
      <c r="E101" t="str">
        <f t="shared" si="75"/>
        <v>PSOL</v>
      </c>
      <c r="F101">
        <v>50</v>
      </c>
      <c r="G101">
        <f t="shared" ref="G101:G155" si="122">G98</f>
        <v>38</v>
      </c>
      <c r="H101">
        <v>10.5</v>
      </c>
      <c r="I101">
        <v>630</v>
      </c>
      <c r="J101">
        <v>660</v>
      </c>
      <c r="K101">
        <f t="shared" ref="K101" si="123">K100</f>
        <v>76</v>
      </c>
      <c r="L101">
        <v>255</v>
      </c>
      <c r="M101">
        <v>0.10982659</v>
      </c>
      <c r="N101">
        <v>73.081699999999998</v>
      </c>
      <c r="O101">
        <v>52.295909999999999</v>
      </c>
      <c r="P101">
        <v>48.994320000000002</v>
      </c>
      <c r="Q101">
        <v>0.93686720000000001</v>
      </c>
      <c r="R101">
        <v>0.71558149999999998</v>
      </c>
      <c r="S101">
        <v>439.7552</v>
      </c>
      <c r="T101">
        <v>25.380116999999998</v>
      </c>
      <c r="U101">
        <v>173</v>
      </c>
      <c r="V101">
        <f t="shared" si="78"/>
        <v>19.000000069999999</v>
      </c>
    </row>
    <row r="102" spans="1:23" x14ac:dyDescent="0.2">
      <c r="A102" t="s">
        <v>69</v>
      </c>
      <c r="B102" t="str">
        <f t="shared" si="71"/>
        <v>55</v>
      </c>
      <c r="C102" t="str">
        <f t="shared" si="72"/>
        <v>PSO</v>
      </c>
      <c r="D102" t="str">
        <f t="shared" si="73"/>
        <v>L</v>
      </c>
      <c r="E102" t="str">
        <f t="shared" si="75"/>
        <v>PSOL</v>
      </c>
      <c r="F102">
        <v>100</v>
      </c>
      <c r="G102">
        <f t="shared" ref="G102:G156" si="124">G98</f>
        <v>38</v>
      </c>
      <c r="H102">
        <v>0.5</v>
      </c>
      <c r="I102">
        <v>30</v>
      </c>
      <c r="J102">
        <v>60</v>
      </c>
      <c r="K102">
        <v>70</v>
      </c>
      <c r="L102">
        <v>255</v>
      </c>
      <c r="M102">
        <v>0.15492958000000001</v>
      </c>
      <c r="N102">
        <v>81.063239999999993</v>
      </c>
      <c r="O102">
        <v>60.119450000000001</v>
      </c>
      <c r="P102">
        <v>56.539707</v>
      </c>
      <c r="Q102">
        <v>0.94045619999999996</v>
      </c>
      <c r="R102">
        <v>0.74163639999999997</v>
      </c>
      <c r="S102">
        <v>508.22244000000001</v>
      </c>
      <c r="T102">
        <v>23.030304000000001</v>
      </c>
      <c r="U102">
        <v>142</v>
      </c>
      <c r="V102">
        <f t="shared" si="78"/>
        <v>22.000000360000001</v>
      </c>
    </row>
    <row r="103" spans="1:23" x14ac:dyDescent="0.2">
      <c r="A103" t="s">
        <v>69</v>
      </c>
      <c r="B103" t="str">
        <f t="shared" si="71"/>
        <v>55</v>
      </c>
      <c r="C103" t="str">
        <f t="shared" si="72"/>
        <v>PSO</v>
      </c>
      <c r="D103" t="str">
        <f t="shared" si="73"/>
        <v>L</v>
      </c>
      <c r="E103" t="str">
        <f t="shared" si="75"/>
        <v>PSOL</v>
      </c>
      <c r="F103">
        <v>100</v>
      </c>
      <c r="G103">
        <f t="shared" ref="G103:G157" si="125">G98</f>
        <v>38</v>
      </c>
      <c r="H103">
        <v>10.5</v>
      </c>
      <c r="I103">
        <v>630</v>
      </c>
      <c r="J103">
        <v>660</v>
      </c>
      <c r="K103">
        <f t="shared" ref="K103" si="126">K102</f>
        <v>70</v>
      </c>
      <c r="L103">
        <v>255</v>
      </c>
      <c r="M103">
        <v>7.5630254999999993E-2</v>
      </c>
      <c r="N103">
        <v>95.270775</v>
      </c>
      <c r="O103">
        <v>70.712339999999998</v>
      </c>
      <c r="P103">
        <v>66.477260000000001</v>
      </c>
      <c r="Q103">
        <v>0.94010830000000001</v>
      </c>
      <c r="R103">
        <v>0.74222493</v>
      </c>
      <c r="S103">
        <v>593.86990000000003</v>
      </c>
      <c r="T103">
        <v>24.444445000000002</v>
      </c>
      <c r="U103">
        <v>119</v>
      </c>
      <c r="V103">
        <f t="shared" si="78"/>
        <v>9.0000003449999983</v>
      </c>
    </row>
    <row r="104" spans="1:23" x14ac:dyDescent="0.2">
      <c r="A104" t="s">
        <v>70</v>
      </c>
      <c r="B104" t="str">
        <f t="shared" si="71"/>
        <v>57</v>
      </c>
      <c r="C104" t="str">
        <f t="shared" si="72"/>
        <v>PSO</v>
      </c>
      <c r="D104" t="str">
        <f t="shared" si="73"/>
        <v>H</v>
      </c>
      <c r="E104" t="str">
        <f t="shared" si="75"/>
        <v>PSOH</v>
      </c>
      <c r="F104">
        <v>0</v>
      </c>
      <c r="G104">
        <v>26</v>
      </c>
      <c r="H104">
        <v>0.5</v>
      </c>
      <c r="I104">
        <v>30</v>
      </c>
      <c r="J104">
        <v>60</v>
      </c>
      <c r="K104">
        <v>60</v>
      </c>
      <c r="L104">
        <v>255</v>
      </c>
      <c r="M104">
        <v>9.7222223999999996E-2</v>
      </c>
      <c r="N104">
        <v>90.522390000000001</v>
      </c>
      <c r="O104">
        <v>75.742714000000007</v>
      </c>
      <c r="P104">
        <v>71.158619999999999</v>
      </c>
      <c r="Q104">
        <v>0.93947809999999998</v>
      </c>
      <c r="R104">
        <v>0.8367291</v>
      </c>
      <c r="S104">
        <v>638.83185000000003</v>
      </c>
      <c r="T104">
        <v>18.876677999999998</v>
      </c>
      <c r="U104">
        <v>72</v>
      </c>
      <c r="V104">
        <f t="shared" si="78"/>
        <v>7.0000001279999999</v>
      </c>
    </row>
    <row r="105" spans="1:23" x14ac:dyDescent="0.2">
      <c r="A105" t="s">
        <v>70</v>
      </c>
      <c r="B105" t="str">
        <f t="shared" si="71"/>
        <v>57</v>
      </c>
      <c r="C105" t="str">
        <f t="shared" si="72"/>
        <v>PSO</v>
      </c>
      <c r="D105" t="str">
        <f t="shared" si="73"/>
        <v>H</v>
      </c>
      <c r="E105" t="str">
        <f t="shared" si="75"/>
        <v>PSOH</v>
      </c>
      <c r="F105">
        <v>0</v>
      </c>
      <c r="G105">
        <f t="shared" ref="G105:G159" si="127">G104</f>
        <v>26</v>
      </c>
      <c r="H105">
        <v>10.5</v>
      </c>
      <c r="I105">
        <v>630</v>
      </c>
      <c r="J105">
        <v>660</v>
      </c>
      <c r="K105">
        <f t="shared" ref="K105" si="128">K104</f>
        <v>60</v>
      </c>
      <c r="L105">
        <v>255</v>
      </c>
      <c r="M105">
        <v>0.10144926999999999</v>
      </c>
      <c r="N105">
        <v>82.453959999999995</v>
      </c>
      <c r="O105">
        <v>67.331490000000002</v>
      </c>
      <c r="P105">
        <v>63.174174999999998</v>
      </c>
      <c r="Q105">
        <v>0.93825599999999998</v>
      </c>
      <c r="R105">
        <v>0.81659499999999996</v>
      </c>
      <c r="S105">
        <v>569.60879999999997</v>
      </c>
      <c r="T105">
        <v>20.952380999999999</v>
      </c>
      <c r="U105">
        <v>69</v>
      </c>
      <c r="V105">
        <f t="shared" si="78"/>
        <v>6.9999996299999996</v>
      </c>
    </row>
    <row r="106" spans="1:23" x14ac:dyDescent="0.2">
      <c r="A106" t="s">
        <v>71</v>
      </c>
      <c r="B106" t="str">
        <f t="shared" si="71"/>
        <v>57</v>
      </c>
      <c r="C106" t="str">
        <f t="shared" si="72"/>
        <v>PSO</v>
      </c>
      <c r="D106" t="str">
        <f t="shared" si="73"/>
        <v>H</v>
      </c>
      <c r="E106" t="str">
        <f t="shared" si="75"/>
        <v>PSOH</v>
      </c>
      <c r="F106">
        <v>50</v>
      </c>
      <c r="G106">
        <f t="shared" ref="G106:G160" si="129">G104</f>
        <v>26</v>
      </c>
      <c r="H106">
        <v>0.5</v>
      </c>
      <c r="I106">
        <v>30</v>
      </c>
      <c r="J106">
        <v>60</v>
      </c>
      <c r="K106">
        <v>70</v>
      </c>
      <c r="L106">
        <v>255</v>
      </c>
      <c r="M106">
        <v>0.10989011</v>
      </c>
      <c r="N106">
        <v>96.041709999999995</v>
      </c>
      <c r="O106">
        <v>67.77355</v>
      </c>
      <c r="P106">
        <v>63.572018</v>
      </c>
      <c r="Q106">
        <v>0.93800620000000001</v>
      </c>
      <c r="R106">
        <v>0.70566799999999996</v>
      </c>
      <c r="S106">
        <v>564.02589999999998</v>
      </c>
      <c r="T106">
        <v>24.025639999999999</v>
      </c>
      <c r="U106">
        <v>91</v>
      </c>
      <c r="V106">
        <f t="shared" si="78"/>
        <v>10.000000009999999</v>
      </c>
    </row>
    <row r="107" spans="1:23" x14ac:dyDescent="0.2">
      <c r="A107" t="s">
        <v>71</v>
      </c>
      <c r="B107" t="str">
        <f t="shared" si="71"/>
        <v>57</v>
      </c>
      <c r="C107" t="str">
        <f t="shared" si="72"/>
        <v>PSO</v>
      </c>
      <c r="D107" t="str">
        <f t="shared" si="73"/>
        <v>H</v>
      </c>
      <c r="E107" t="str">
        <f t="shared" si="75"/>
        <v>PSOH</v>
      </c>
      <c r="F107">
        <v>50</v>
      </c>
      <c r="G107">
        <f t="shared" ref="G107:G161" si="130">G104</f>
        <v>26</v>
      </c>
      <c r="H107">
        <v>10.5</v>
      </c>
      <c r="I107">
        <v>630</v>
      </c>
      <c r="J107">
        <v>660</v>
      </c>
      <c r="K107">
        <f t="shared" ref="K107" si="131">K106</f>
        <v>70</v>
      </c>
      <c r="L107">
        <v>255</v>
      </c>
      <c r="M107">
        <v>0.12195122</v>
      </c>
      <c r="N107">
        <v>116.98359000000001</v>
      </c>
      <c r="O107">
        <v>98.208175999999995</v>
      </c>
      <c r="P107">
        <v>92.316550000000007</v>
      </c>
      <c r="Q107">
        <v>0.94000876</v>
      </c>
      <c r="R107">
        <v>0.83950389999999997</v>
      </c>
      <c r="S107">
        <v>843.20360000000005</v>
      </c>
      <c r="T107">
        <v>21.606838</v>
      </c>
      <c r="U107">
        <v>82</v>
      </c>
      <c r="V107">
        <f t="shared" si="78"/>
        <v>10.00000004</v>
      </c>
    </row>
    <row r="108" spans="1:23" x14ac:dyDescent="0.2">
      <c r="A108" t="s">
        <v>72</v>
      </c>
      <c r="B108" t="str">
        <f t="shared" si="71"/>
        <v>57</v>
      </c>
      <c r="C108" t="str">
        <f t="shared" si="72"/>
        <v>PSO</v>
      </c>
      <c r="D108" t="str">
        <f t="shared" si="73"/>
        <v>H</v>
      </c>
      <c r="E108" t="str">
        <f t="shared" si="75"/>
        <v>PSOH</v>
      </c>
      <c r="F108">
        <v>100</v>
      </c>
      <c r="G108">
        <f t="shared" ref="G108:G162" si="132">G104</f>
        <v>26</v>
      </c>
      <c r="H108">
        <v>0.5</v>
      </c>
      <c r="I108">
        <v>30</v>
      </c>
      <c r="J108">
        <v>60</v>
      </c>
      <c r="K108">
        <v>66</v>
      </c>
      <c r="L108">
        <v>255</v>
      </c>
      <c r="M108">
        <v>0.1125</v>
      </c>
      <c r="N108">
        <v>121.394775</v>
      </c>
      <c r="O108">
        <v>95.660799999999995</v>
      </c>
      <c r="P108">
        <v>89.967519999999993</v>
      </c>
      <c r="Q108">
        <v>0.94048476000000003</v>
      </c>
      <c r="R108">
        <v>0.78801405000000002</v>
      </c>
      <c r="S108">
        <v>806.82039999999995</v>
      </c>
      <c r="T108">
        <v>21.234567999999999</v>
      </c>
      <c r="U108">
        <v>80</v>
      </c>
      <c r="V108">
        <f t="shared" si="78"/>
        <v>9</v>
      </c>
    </row>
    <row r="109" spans="1:23" x14ac:dyDescent="0.2">
      <c r="A109" t="s">
        <v>72</v>
      </c>
      <c r="B109" t="str">
        <f t="shared" si="71"/>
        <v>57</v>
      </c>
      <c r="C109" t="str">
        <f t="shared" si="72"/>
        <v>PSO</v>
      </c>
      <c r="D109" t="str">
        <f t="shared" si="73"/>
        <v>H</v>
      </c>
      <c r="E109" t="str">
        <f t="shared" si="75"/>
        <v>PSOH</v>
      </c>
      <c r="F109">
        <v>100</v>
      </c>
      <c r="G109">
        <f t="shared" ref="G109:G163" si="133">G104</f>
        <v>26</v>
      </c>
      <c r="H109">
        <v>10.5</v>
      </c>
      <c r="I109">
        <v>630</v>
      </c>
      <c r="J109">
        <v>660</v>
      </c>
      <c r="K109">
        <f t="shared" ref="K109" si="134">K108</f>
        <v>66</v>
      </c>
      <c r="L109">
        <v>255</v>
      </c>
      <c r="M109">
        <v>4.5454546999999998E-2</v>
      </c>
      <c r="N109">
        <v>114.42632</v>
      </c>
      <c r="O109">
        <v>99.721710000000002</v>
      </c>
      <c r="P109">
        <v>93.28013</v>
      </c>
      <c r="Q109">
        <v>0.93540440000000002</v>
      </c>
      <c r="R109">
        <v>0.87149273999999999</v>
      </c>
      <c r="S109">
        <v>851.76859999999999</v>
      </c>
      <c r="T109">
        <v>22.777778999999999</v>
      </c>
      <c r="U109">
        <v>88</v>
      </c>
      <c r="V109">
        <f t="shared" si="78"/>
        <v>4.0000001359999997</v>
      </c>
    </row>
    <row r="110" spans="1:23" x14ac:dyDescent="0.2">
      <c r="A110" t="s">
        <v>73</v>
      </c>
      <c r="B110" t="str">
        <f t="shared" si="71"/>
        <v>58</v>
      </c>
      <c r="C110" t="str">
        <f t="shared" si="72"/>
        <v>BON</v>
      </c>
      <c r="D110" t="str">
        <f t="shared" si="73"/>
        <v>H</v>
      </c>
      <c r="E110" t="str">
        <f t="shared" si="75"/>
        <v>BONH</v>
      </c>
      <c r="F110">
        <v>0</v>
      </c>
      <c r="G110">
        <v>28</v>
      </c>
      <c r="H110">
        <v>0.5</v>
      </c>
      <c r="I110">
        <v>30</v>
      </c>
      <c r="J110">
        <v>60</v>
      </c>
      <c r="K110">
        <v>72</v>
      </c>
      <c r="L110">
        <v>255</v>
      </c>
      <c r="M110">
        <v>0</v>
      </c>
      <c r="N110" t="s">
        <v>184</v>
      </c>
      <c r="O110" t="s">
        <v>184</v>
      </c>
      <c r="P110" t="s">
        <v>184</v>
      </c>
      <c r="Q110" t="s">
        <v>184</v>
      </c>
      <c r="R110" t="s">
        <v>184</v>
      </c>
      <c r="S110" t="s">
        <v>184</v>
      </c>
      <c r="T110" t="s">
        <v>184</v>
      </c>
      <c r="U110">
        <v>6</v>
      </c>
      <c r="V110">
        <f t="shared" si="78"/>
        <v>0</v>
      </c>
      <c r="W110" t="s">
        <v>189</v>
      </c>
    </row>
    <row r="111" spans="1:23" x14ac:dyDescent="0.2">
      <c r="A111" t="s">
        <v>73</v>
      </c>
      <c r="B111" t="str">
        <f t="shared" si="71"/>
        <v>58</v>
      </c>
      <c r="C111" t="str">
        <f t="shared" si="72"/>
        <v>BON</v>
      </c>
      <c r="D111" t="str">
        <f t="shared" si="73"/>
        <v>H</v>
      </c>
      <c r="E111" t="str">
        <f t="shared" si="75"/>
        <v>BONH</v>
      </c>
      <c r="F111">
        <v>0</v>
      </c>
      <c r="G111">
        <f t="shared" ref="G111" si="135">G110</f>
        <v>28</v>
      </c>
      <c r="H111">
        <v>10.5</v>
      </c>
      <c r="I111">
        <v>630</v>
      </c>
      <c r="J111">
        <v>660</v>
      </c>
      <c r="K111">
        <f t="shared" ref="K111" si="136">K110</f>
        <v>72</v>
      </c>
      <c r="L111">
        <v>255</v>
      </c>
      <c r="M111">
        <v>0</v>
      </c>
      <c r="N111" t="s">
        <v>184</v>
      </c>
      <c r="O111" t="s">
        <v>184</v>
      </c>
      <c r="P111" t="s">
        <v>184</v>
      </c>
      <c r="Q111" t="s">
        <v>184</v>
      </c>
      <c r="R111" t="s">
        <v>184</v>
      </c>
      <c r="S111" t="s">
        <v>184</v>
      </c>
      <c r="T111" t="s">
        <v>184</v>
      </c>
      <c r="U111">
        <v>9</v>
      </c>
      <c r="V111">
        <f t="shared" si="78"/>
        <v>0</v>
      </c>
      <c r="W111" t="s">
        <v>189</v>
      </c>
    </row>
    <row r="112" spans="1:23" x14ac:dyDescent="0.2">
      <c r="A112" t="s">
        <v>74</v>
      </c>
      <c r="B112" t="str">
        <f t="shared" si="71"/>
        <v>58</v>
      </c>
      <c r="C112" t="str">
        <f t="shared" si="72"/>
        <v>BON</v>
      </c>
      <c r="D112" t="str">
        <f t="shared" si="73"/>
        <v>H</v>
      </c>
      <c r="E112" t="str">
        <f t="shared" si="75"/>
        <v>BONH</v>
      </c>
      <c r="F112">
        <v>50</v>
      </c>
      <c r="G112">
        <f t="shared" ref="G112" si="137">G110</f>
        <v>28</v>
      </c>
      <c r="H112">
        <v>0.5</v>
      </c>
      <c r="I112">
        <v>30</v>
      </c>
      <c r="J112">
        <v>60</v>
      </c>
      <c r="K112">
        <v>57</v>
      </c>
      <c r="L112">
        <v>255</v>
      </c>
      <c r="M112">
        <v>6.25E-2</v>
      </c>
      <c r="N112">
        <v>116.85154</v>
      </c>
      <c r="O112">
        <v>67.181939999999997</v>
      </c>
      <c r="P112">
        <v>62.843179999999997</v>
      </c>
      <c r="Q112">
        <v>0.93541783000000001</v>
      </c>
      <c r="R112">
        <v>0.5749341</v>
      </c>
      <c r="S112">
        <v>562.17999999999995</v>
      </c>
      <c r="T112">
        <v>31.11111</v>
      </c>
      <c r="U112">
        <v>16</v>
      </c>
      <c r="V112">
        <f t="shared" si="78"/>
        <v>1</v>
      </c>
      <c r="W112" t="s">
        <v>190</v>
      </c>
    </row>
    <row r="113" spans="1:23" x14ac:dyDescent="0.2">
      <c r="A113" t="s">
        <v>74</v>
      </c>
      <c r="B113" t="str">
        <f t="shared" si="71"/>
        <v>58</v>
      </c>
      <c r="C113" t="str">
        <f t="shared" si="72"/>
        <v>BON</v>
      </c>
      <c r="D113" t="str">
        <f t="shared" si="73"/>
        <v>H</v>
      </c>
      <c r="E113" t="str">
        <f t="shared" si="75"/>
        <v>BONH</v>
      </c>
      <c r="F113">
        <v>50</v>
      </c>
      <c r="G113">
        <f t="shared" ref="G113" si="138">G110</f>
        <v>28</v>
      </c>
      <c r="H113">
        <v>10.5</v>
      </c>
      <c r="I113">
        <v>630</v>
      </c>
      <c r="J113">
        <v>660</v>
      </c>
      <c r="K113">
        <f t="shared" ref="K113" si="139">K112</f>
        <v>57</v>
      </c>
      <c r="L113">
        <v>255</v>
      </c>
      <c r="M113">
        <v>5.8823529999999999E-2</v>
      </c>
      <c r="N113">
        <v>97.048134000000005</v>
      </c>
      <c r="O113">
        <v>79.362335000000002</v>
      </c>
      <c r="P113">
        <v>74.156530000000004</v>
      </c>
      <c r="Q113">
        <v>0.93440460000000003</v>
      </c>
      <c r="R113">
        <v>0.81776269999999995</v>
      </c>
      <c r="S113">
        <v>684.71825999999999</v>
      </c>
      <c r="T113">
        <v>24.444445000000002</v>
      </c>
      <c r="U113">
        <v>17</v>
      </c>
      <c r="V113">
        <f t="shared" si="78"/>
        <v>1.0000000099999999</v>
      </c>
      <c r="W113" t="s">
        <v>190</v>
      </c>
    </row>
    <row r="114" spans="1:23" x14ac:dyDescent="0.2">
      <c r="A114" t="s">
        <v>75</v>
      </c>
      <c r="B114" t="str">
        <f t="shared" si="71"/>
        <v>58</v>
      </c>
      <c r="C114" t="str">
        <f t="shared" si="72"/>
        <v>BON</v>
      </c>
      <c r="D114" t="str">
        <f t="shared" si="73"/>
        <v>H</v>
      </c>
      <c r="E114" t="str">
        <f t="shared" si="75"/>
        <v>BONH</v>
      </c>
      <c r="F114">
        <v>100</v>
      </c>
      <c r="G114">
        <f t="shared" ref="G114" si="140">G110</f>
        <v>28</v>
      </c>
      <c r="H114">
        <v>0.5</v>
      </c>
      <c r="I114">
        <v>30</v>
      </c>
      <c r="J114">
        <v>60</v>
      </c>
      <c r="K114">
        <v>73</v>
      </c>
      <c r="L114">
        <v>255</v>
      </c>
      <c r="M114">
        <v>0.25</v>
      </c>
      <c r="N114">
        <v>81.633250000000004</v>
      </c>
      <c r="O114">
        <v>57.942836999999997</v>
      </c>
      <c r="P114">
        <v>54.485554</v>
      </c>
      <c r="Q114">
        <v>0.94033290000000003</v>
      </c>
      <c r="R114">
        <v>0.70979460000000005</v>
      </c>
      <c r="S114">
        <v>465.57587000000001</v>
      </c>
      <c r="T114">
        <v>25.925926</v>
      </c>
      <c r="U114">
        <v>12</v>
      </c>
      <c r="V114">
        <f t="shared" si="78"/>
        <v>3</v>
      </c>
      <c r="W114" t="s">
        <v>191</v>
      </c>
    </row>
    <row r="115" spans="1:23" x14ac:dyDescent="0.2">
      <c r="A115" t="s">
        <v>75</v>
      </c>
      <c r="B115" t="str">
        <f t="shared" si="71"/>
        <v>58</v>
      </c>
      <c r="C115" t="str">
        <f t="shared" si="72"/>
        <v>BON</v>
      </c>
      <c r="D115" t="str">
        <f t="shared" si="73"/>
        <v>H</v>
      </c>
      <c r="E115" t="str">
        <f t="shared" si="75"/>
        <v>BONH</v>
      </c>
      <c r="F115">
        <v>100</v>
      </c>
      <c r="G115">
        <f t="shared" ref="G115" si="141">G110</f>
        <v>28</v>
      </c>
      <c r="H115">
        <v>10.5</v>
      </c>
      <c r="I115">
        <v>630</v>
      </c>
      <c r="J115">
        <v>660</v>
      </c>
      <c r="K115">
        <f t="shared" ref="K115" si="142">K114</f>
        <v>73</v>
      </c>
      <c r="L115">
        <v>255</v>
      </c>
      <c r="M115">
        <v>0.18181818999999999</v>
      </c>
      <c r="N115">
        <v>81.375730000000004</v>
      </c>
      <c r="O115">
        <v>61.263269999999999</v>
      </c>
      <c r="P115">
        <v>56.914740000000002</v>
      </c>
      <c r="Q115">
        <v>0.92901900000000004</v>
      </c>
      <c r="R115">
        <v>0.75284445</v>
      </c>
      <c r="S115">
        <v>511.68045000000001</v>
      </c>
      <c r="T115">
        <v>12.222222</v>
      </c>
      <c r="U115">
        <v>11</v>
      </c>
      <c r="V115">
        <f t="shared" si="78"/>
        <v>2.0000000899999999</v>
      </c>
      <c r="W115" t="s">
        <v>192</v>
      </c>
    </row>
    <row r="116" spans="1:23" x14ac:dyDescent="0.2">
      <c r="A116" t="s">
        <v>76</v>
      </c>
      <c r="B116" t="str">
        <f t="shared" si="71"/>
        <v>60</v>
      </c>
      <c r="C116" t="str">
        <f t="shared" si="72"/>
        <v>BON</v>
      </c>
      <c r="D116" t="str">
        <f t="shared" si="73"/>
        <v>L</v>
      </c>
      <c r="E116" t="str">
        <f t="shared" si="75"/>
        <v>BONL</v>
      </c>
      <c r="F116">
        <v>0</v>
      </c>
      <c r="G116">
        <v>31</v>
      </c>
      <c r="H116">
        <v>0.5</v>
      </c>
      <c r="I116">
        <v>30</v>
      </c>
      <c r="J116">
        <v>60</v>
      </c>
      <c r="K116">
        <v>69</v>
      </c>
      <c r="L116">
        <v>255</v>
      </c>
      <c r="M116">
        <v>0.21428572000000001</v>
      </c>
      <c r="N116">
        <v>89.612859999999998</v>
      </c>
      <c r="O116">
        <v>85.258970000000005</v>
      </c>
      <c r="P116">
        <v>80.685590000000005</v>
      </c>
      <c r="Q116">
        <v>0.94635899999999995</v>
      </c>
      <c r="R116">
        <v>0.95141439999999999</v>
      </c>
      <c r="S116">
        <v>725.51104999999995</v>
      </c>
      <c r="T116">
        <v>14.074074</v>
      </c>
      <c r="U116">
        <v>14</v>
      </c>
      <c r="V116">
        <f t="shared" si="78"/>
        <v>3.0000000800000004</v>
      </c>
      <c r="W116" t="s">
        <v>191</v>
      </c>
    </row>
    <row r="117" spans="1:23" x14ac:dyDescent="0.2">
      <c r="A117" t="s">
        <v>76</v>
      </c>
      <c r="B117" t="str">
        <f t="shared" si="71"/>
        <v>60</v>
      </c>
      <c r="C117" t="str">
        <f t="shared" si="72"/>
        <v>BON</v>
      </c>
      <c r="D117" t="str">
        <f t="shared" si="73"/>
        <v>L</v>
      </c>
      <c r="E117" t="str">
        <f t="shared" si="75"/>
        <v>BONL</v>
      </c>
      <c r="F117">
        <v>0</v>
      </c>
      <c r="G117">
        <f t="shared" ref="G117" si="143">G116</f>
        <v>31</v>
      </c>
      <c r="H117">
        <v>10.5</v>
      </c>
      <c r="I117">
        <v>630</v>
      </c>
      <c r="J117">
        <v>660</v>
      </c>
      <c r="K117">
        <f t="shared" ref="K117" si="144">K116</f>
        <v>69</v>
      </c>
      <c r="L117">
        <v>255</v>
      </c>
      <c r="M117">
        <v>0.25</v>
      </c>
      <c r="N117">
        <v>62.736538000000003</v>
      </c>
      <c r="O117">
        <v>50.193309999999997</v>
      </c>
      <c r="P117">
        <v>47.341797</v>
      </c>
      <c r="Q117">
        <v>0.94318944000000005</v>
      </c>
      <c r="R117">
        <v>0.80006500000000003</v>
      </c>
      <c r="S117">
        <v>426.1807</v>
      </c>
      <c r="T117">
        <v>21.481482</v>
      </c>
      <c r="U117">
        <v>12</v>
      </c>
      <c r="V117">
        <f t="shared" si="78"/>
        <v>3</v>
      </c>
      <c r="W117" t="s">
        <v>191</v>
      </c>
    </row>
    <row r="118" spans="1:23" x14ac:dyDescent="0.2">
      <c r="A118" t="s">
        <v>77</v>
      </c>
      <c r="B118" t="str">
        <f t="shared" si="71"/>
        <v>60</v>
      </c>
      <c r="C118" t="str">
        <f t="shared" si="72"/>
        <v>BON</v>
      </c>
      <c r="D118" t="str">
        <f t="shared" si="73"/>
        <v>L</v>
      </c>
      <c r="E118" t="str">
        <f t="shared" si="75"/>
        <v>BONL</v>
      </c>
      <c r="F118">
        <v>50</v>
      </c>
      <c r="G118">
        <f t="shared" ref="G118" si="145">G116</f>
        <v>31</v>
      </c>
      <c r="H118">
        <v>0.5</v>
      </c>
      <c r="I118">
        <v>30</v>
      </c>
      <c r="J118">
        <v>60</v>
      </c>
      <c r="K118">
        <v>72</v>
      </c>
      <c r="L118">
        <v>255</v>
      </c>
      <c r="M118">
        <v>7.1428574999999994E-2</v>
      </c>
      <c r="N118">
        <v>41.238266000000003</v>
      </c>
      <c r="O118">
        <v>34.005240000000001</v>
      </c>
      <c r="P118">
        <v>32.367812999999998</v>
      </c>
      <c r="Q118">
        <v>0.95184769999999996</v>
      </c>
      <c r="R118">
        <v>0.82460409999999995</v>
      </c>
      <c r="S118">
        <v>300.27643</v>
      </c>
      <c r="T118">
        <v>20</v>
      </c>
      <c r="U118">
        <v>14</v>
      </c>
      <c r="V118">
        <f t="shared" si="78"/>
        <v>1.0000000499999999</v>
      </c>
      <c r="W118" t="s">
        <v>190</v>
      </c>
    </row>
    <row r="119" spans="1:23" x14ac:dyDescent="0.2">
      <c r="A119" t="s">
        <v>77</v>
      </c>
      <c r="B119" t="str">
        <f t="shared" si="71"/>
        <v>60</v>
      </c>
      <c r="C119" t="str">
        <f t="shared" si="72"/>
        <v>BON</v>
      </c>
      <c r="D119" t="str">
        <f t="shared" si="73"/>
        <v>L</v>
      </c>
      <c r="E119" t="str">
        <f t="shared" si="75"/>
        <v>BONL</v>
      </c>
      <c r="F119">
        <v>50</v>
      </c>
      <c r="G119">
        <f t="shared" ref="G119" si="146">G116</f>
        <v>31</v>
      </c>
      <c r="H119">
        <v>10.5</v>
      </c>
      <c r="I119">
        <v>630</v>
      </c>
      <c r="J119">
        <v>660</v>
      </c>
      <c r="K119">
        <f t="shared" ref="K119" si="147">K118</f>
        <v>72</v>
      </c>
      <c r="L119">
        <v>255</v>
      </c>
      <c r="M119">
        <v>0</v>
      </c>
      <c r="N119" t="s">
        <v>184</v>
      </c>
      <c r="O119" t="s">
        <v>184</v>
      </c>
      <c r="P119" t="s">
        <v>184</v>
      </c>
      <c r="Q119" t="s">
        <v>184</v>
      </c>
      <c r="R119" t="s">
        <v>184</v>
      </c>
      <c r="S119" t="s">
        <v>184</v>
      </c>
      <c r="T119" t="s">
        <v>184</v>
      </c>
      <c r="U119">
        <v>16</v>
      </c>
      <c r="V119">
        <f t="shared" si="78"/>
        <v>0</v>
      </c>
      <c r="W119" t="s">
        <v>189</v>
      </c>
    </row>
    <row r="120" spans="1:23" x14ac:dyDescent="0.2">
      <c r="A120" t="s">
        <v>78</v>
      </c>
      <c r="B120" t="str">
        <f t="shared" si="71"/>
        <v>60</v>
      </c>
      <c r="C120" t="str">
        <f t="shared" si="72"/>
        <v>BON</v>
      </c>
      <c r="D120" t="str">
        <f t="shared" si="73"/>
        <v>L</v>
      </c>
      <c r="E120" t="str">
        <f t="shared" si="75"/>
        <v>BONL</v>
      </c>
      <c r="F120">
        <v>100</v>
      </c>
      <c r="G120">
        <f t="shared" ref="G120" si="148">G116</f>
        <v>31</v>
      </c>
      <c r="H120">
        <v>0.5</v>
      </c>
      <c r="I120">
        <v>30</v>
      </c>
      <c r="J120">
        <v>60</v>
      </c>
      <c r="K120">
        <v>65</v>
      </c>
      <c r="L120">
        <v>255</v>
      </c>
      <c r="M120">
        <v>0.33333333999999998</v>
      </c>
      <c r="N120">
        <v>71.756010000000003</v>
      </c>
      <c r="O120">
        <v>66.360275000000001</v>
      </c>
      <c r="P120">
        <v>62.633769999999998</v>
      </c>
      <c r="Q120">
        <v>0.94384429999999997</v>
      </c>
      <c r="R120">
        <v>0.92480445</v>
      </c>
      <c r="S120">
        <v>566.27200000000005</v>
      </c>
      <c r="T120">
        <v>18.88889</v>
      </c>
      <c r="U120">
        <v>6</v>
      </c>
      <c r="V120">
        <f t="shared" si="78"/>
        <v>2.0000000399999998</v>
      </c>
      <c r="W120" t="s">
        <v>192</v>
      </c>
    </row>
    <row r="121" spans="1:23" x14ac:dyDescent="0.2">
      <c r="A121" t="s">
        <v>78</v>
      </c>
      <c r="B121" t="str">
        <f t="shared" si="71"/>
        <v>60</v>
      </c>
      <c r="C121" t="str">
        <f t="shared" si="72"/>
        <v>BON</v>
      </c>
      <c r="D121" t="str">
        <f t="shared" si="73"/>
        <v>L</v>
      </c>
      <c r="E121" t="str">
        <f t="shared" si="75"/>
        <v>BONL</v>
      </c>
      <c r="F121">
        <v>100</v>
      </c>
      <c r="G121">
        <f t="shared" ref="G121" si="149">G116</f>
        <v>31</v>
      </c>
      <c r="H121">
        <v>10.5</v>
      </c>
      <c r="I121">
        <v>630</v>
      </c>
      <c r="J121">
        <v>660</v>
      </c>
      <c r="K121">
        <f t="shared" ref="K121" si="150">K120</f>
        <v>65</v>
      </c>
      <c r="L121">
        <v>255</v>
      </c>
      <c r="M121">
        <v>0.125</v>
      </c>
      <c r="N121">
        <v>75.004300000000001</v>
      </c>
      <c r="O121">
        <v>58.428077999999999</v>
      </c>
      <c r="P121">
        <v>53.966785000000002</v>
      </c>
      <c r="Q121">
        <v>0.92364466000000001</v>
      </c>
      <c r="R121">
        <v>0.77899635</v>
      </c>
      <c r="S121">
        <v>566.96770000000004</v>
      </c>
      <c r="T121">
        <v>20</v>
      </c>
      <c r="U121">
        <v>8</v>
      </c>
      <c r="V121">
        <f t="shared" si="78"/>
        <v>1</v>
      </c>
      <c r="W121" t="s">
        <v>190</v>
      </c>
    </row>
    <row r="122" spans="1:23" x14ac:dyDescent="0.2">
      <c r="A122" t="s">
        <v>82</v>
      </c>
      <c r="B122" t="str">
        <f t="shared" si="71"/>
        <v>61</v>
      </c>
      <c r="C122" t="str">
        <f t="shared" si="72"/>
        <v>PSO</v>
      </c>
      <c r="D122" t="str">
        <f t="shared" si="73"/>
        <v>H</v>
      </c>
      <c r="E122" t="str">
        <f t="shared" si="75"/>
        <v>PSOH</v>
      </c>
      <c r="F122">
        <v>0</v>
      </c>
      <c r="G122">
        <v>27</v>
      </c>
      <c r="H122">
        <v>0.5</v>
      </c>
      <c r="I122">
        <v>30</v>
      </c>
      <c r="J122">
        <v>60</v>
      </c>
      <c r="K122">
        <v>60</v>
      </c>
      <c r="L122">
        <v>255</v>
      </c>
      <c r="M122">
        <v>4.0816326E-2</v>
      </c>
      <c r="N122">
        <v>131.91844</v>
      </c>
      <c r="O122">
        <v>125.79756999999999</v>
      </c>
      <c r="P122">
        <v>118.50902600000001</v>
      </c>
      <c r="Q122">
        <v>0.94206129999999999</v>
      </c>
      <c r="R122">
        <v>0.95360109999999998</v>
      </c>
      <c r="S122">
        <v>1049.5926999999999</v>
      </c>
      <c r="T122">
        <v>5.5555553</v>
      </c>
      <c r="U122">
        <v>49</v>
      </c>
      <c r="V122">
        <f t="shared" si="78"/>
        <v>1.9999999740000001</v>
      </c>
    </row>
    <row r="123" spans="1:23" x14ac:dyDescent="0.2">
      <c r="A123" t="s">
        <v>82</v>
      </c>
      <c r="B123" t="str">
        <f t="shared" si="71"/>
        <v>61</v>
      </c>
      <c r="C123" t="str">
        <f t="shared" si="72"/>
        <v>PSO</v>
      </c>
      <c r="D123" t="str">
        <f t="shared" si="73"/>
        <v>H</v>
      </c>
      <c r="E123" t="str">
        <f t="shared" si="75"/>
        <v>PSOH</v>
      </c>
      <c r="F123">
        <v>0</v>
      </c>
      <c r="G123">
        <f t="shared" si="79"/>
        <v>27</v>
      </c>
      <c r="H123">
        <v>10.5</v>
      </c>
      <c r="I123">
        <v>630</v>
      </c>
      <c r="J123">
        <v>660</v>
      </c>
      <c r="K123">
        <f t="shared" ref="K123" si="151">K122</f>
        <v>60</v>
      </c>
      <c r="L123">
        <v>255</v>
      </c>
      <c r="M123">
        <v>0.02</v>
      </c>
      <c r="N123">
        <v>152.50364999999999</v>
      </c>
      <c r="O123">
        <v>146.29768000000001</v>
      </c>
      <c r="P123">
        <v>137.47592</v>
      </c>
      <c r="Q123">
        <v>0.93969994999999995</v>
      </c>
      <c r="R123">
        <v>0.95930610000000005</v>
      </c>
      <c r="S123">
        <v>1242.5839000000001</v>
      </c>
      <c r="T123">
        <v>13.333333</v>
      </c>
      <c r="U123">
        <v>50</v>
      </c>
      <c r="V123">
        <f t="shared" si="78"/>
        <v>1</v>
      </c>
    </row>
    <row r="124" spans="1:23" x14ac:dyDescent="0.2">
      <c r="A124" t="s">
        <v>83</v>
      </c>
      <c r="B124" t="str">
        <f t="shared" si="71"/>
        <v>61</v>
      </c>
      <c r="C124" t="str">
        <f t="shared" si="72"/>
        <v>PSO</v>
      </c>
      <c r="D124" t="str">
        <f t="shared" si="73"/>
        <v>H</v>
      </c>
      <c r="E124" t="str">
        <f t="shared" si="75"/>
        <v>PSOH</v>
      </c>
      <c r="F124">
        <v>50</v>
      </c>
      <c r="G124">
        <f t="shared" si="81"/>
        <v>27</v>
      </c>
      <c r="H124">
        <v>0.5</v>
      </c>
      <c r="I124">
        <v>30</v>
      </c>
      <c r="J124">
        <v>60</v>
      </c>
      <c r="K124">
        <v>73</v>
      </c>
      <c r="L124">
        <v>255</v>
      </c>
      <c r="M124">
        <v>3.7735850000000001E-2</v>
      </c>
      <c r="N124">
        <v>91.978139999999996</v>
      </c>
      <c r="O124">
        <v>85.492540000000005</v>
      </c>
      <c r="P124">
        <v>80.409930000000003</v>
      </c>
      <c r="Q124">
        <v>0.94054914000000001</v>
      </c>
      <c r="R124">
        <v>0.92948750000000002</v>
      </c>
      <c r="S124">
        <v>732.28189999999995</v>
      </c>
      <c r="T124">
        <v>18.88889</v>
      </c>
      <c r="U124">
        <v>53</v>
      </c>
      <c r="V124">
        <f t="shared" si="78"/>
        <v>2.0000000500000001</v>
      </c>
    </row>
    <row r="125" spans="1:23" x14ac:dyDescent="0.2">
      <c r="A125" t="s">
        <v>83</v>
      </c>
      <c r="B125" t="str">
        <f t="shared" si="71"/>
        <v>61</v>
      </c>
      <c r="C125" t="str">
        <f t="shared" si="72"/>
        <v>PSO</v>
      </c>
      <c r="D125" t="str">
        <f t="shared" si="73"/>
        <v>H</v>
      </c>
      <c r="E125" t="str">
        <f t="shared" si="75"/>
        <v>PSOH</v>
      </c>
      <c r="F125">
        <v>50</v>
      </c>
      <c r="G125">
        <f t="shared" si="82"/>
        <v>27</v>
      </c>
      <c r="H125">
        <v>10.5</v>
      </c>
      <c r="I125">
        <v>630</v>
      </c>
      <c r="J125">
        <v>660</v>
      </c>
      <c r="K125">
        <f t="shared" ref="K125" si="152">K124</f>
        <v>73</v>
      </c>
      <c r="L125">
        <v>255</v>
      </c>
      <c r="M125">
        <v>4.9180330000000001E-2</v>
      </c>
      <c r="N125">
        <v>103.88937</v>
      </c>
      <c r="O125">
        <v>69.390990000000002</v>
      </c>
      <c r="P125">
        <v>65.049400000000006</v>
      </c>
      <c r="Q125">
        <v>0.93743290000000001</v>
      </c>
      <c r="R125">
        <v>0.66793159999999996</v>
      </c>
      <c r="S125">
        <v>576.41143999999997</v>
      </c>
      <c r="T125">
        <v>27.407408</v>
      </c>
      <c r="U125">
        <v>61</v>
      </c>
      <c r="V125">
        <f t="shared" si="78"/>
        <v>3.0000001300000001</v>
      </c>
    </row>
    <row r="126" spans="1:23" x14ac:dyDescent="0.2">
      <c r="A126" t="s">
        <v>84</v>
      </c>
      <c r="B126" t="str">
        <f t="shared" si="71"/>
        <v>61</v>
      </c>
      <c r="C126" t="str">
        <f t="shared" si="72"/>
        <v>PSO</v>
      </c>
      <c r="D126" t="str">
        <f t="shared" si="73"/>
        <v>H</v>
      </c>
      <c r="E126" t="str">
        <f t="shared" si="75"/>
        <v>PSOH</v>
      </c>
      <c r="F126">
        <v>100</v>
      </c>
      <c r="G126">
        <f t="shared" si="84"/>
        <v>27</v>
      </c>
      <c r="H126">
        <v>0.5</v>
      </c>
      <c r="I126">
        <v>30</v>
      </c>
      <c r="J126">
        <v>60</v>
      </c>
      <c r="K126">
        <v>66</v>
      </c>
      <c r="L126">
        <v>255</v>
      </c>
      <c r="M126">
        <v>1.4285714E-2</v>
      </c>
      <c r="N126">
        <v>141.09871999999999</v>
      </c>
      <c r="O126">
        <v>125.74776</v>
      </c>
      <c r="P126">
        <v>118.461876</v>
      </c>
      <c r="Q126">
        <v>0.94205950000000005</v>
      </c>
      <c r="R126">
        <v>0.89120405999999996</v>
      </c>
      <c r="S126">
        <v>1066.7180000000001</v>
      </c>
      <c r="T126">
        <v>24.444445000000002</v>
      </c>
      <c r="U126">
        <v>70</v>
      </c>
      <c r="V126">
        <f t="shared" si="78"/>
        <v>0.99999998000000001</v>
      </c>
    </row>
    <row r="127" spans="1:23" x14ac:dyDescent="0.2">
      <c r="A127" t="s">
        <v>84</v>
      </c>
      <c r="B127" t="str">
        <f t="shared" si="71"/>
        <v>61</v>
      </c>
      <c r="C127" t="str">
        <f t="shared" si="72"/>
        <v>PSO</v>
      </c>
      <c r="D127" t="str">
        <f t="shared" si="73"/>
        <v>H</v>
      </c>
      <c r="E127" t="str">
        <f t="shared" si="75"/>
        <v>PSOH</v>
      </c>
      <c r="F127">
        <v>100</v>
      </c>
      <c r="G127">
        <f t="shared" si="85"/>
        <v>27</v>
      </c>
      <c r="H127">
        <v>10.5</v>
      </c>
      <c r="I127">
        <v>630</v>
      </c>
      <c r="J127">
        <v>660</v>
      </c>
      <c r="K127">
        <f t="shared" ref="K127" si="153">K126</f>
        <v>66</v>
      </c>
      <c r="L127">
        <v>255</v>
      </c>
      <c r="M127">
        <v>1.4705882E-2</v>
      </c>
      <c r="N127">
        <v>38.580115999999997</v>
      </c>
      <c r="O127">
        <v>34.092556000000002</v>
      </c>
      <c r="P127">
        <v>32.240673000000001</v>
      </c>
      <c r="Q127">
        <v>0.94568059999999998</v>
      </c>
      <c r="R127">
        <v>0.88368210000000003</v>
      </c>
      <c r="S127">
        <v>285.83870000000002</v>
      </c>
      <c r="T127">
        <v>26.666665999999999</v>
      </c>
      <c r="U127">
        <v>68</v>
      </c>
      <c r="V127">
        <f t="shared" si="78"/>
        <v>0.99999997600000001</v>
      </c>
    </row>
    <row r="128" spans="1:23" x14ac:dyDescent="0.2">
      <c r="A128" t="s">
        <v>85</v>
      </c>
      <c r="B128" t="str">
        <f t="shared" si="71"/>
        <v>62</v>
      </c>
      <c r="C128" t="str">
        <f t="shared" si="72"/>
        <v>BON</v>
      </c>
      <c r="D128" t="str">
        <f t="shared" si="73"/>
        <v>H</v>
      </c>
      <c r="E128" t="str">
        <f t="shared" si="75"/>
        <v>BONH</v>
      </c>
      <c r="F128">
        <v>0</v>
      </c>
      <c r="G128">
        <v>36</v>
      </c>
      <c r="H128">
        <v>0.5</v>
      </c>
      <c r="I128">
        <v>30</v>
      </c>
      <c r="J128">
        <v>60</v>
      </c>
      <c r="K128">
        <v>60</v>
      </c>
      <c r="L128">
        <v>255</v>
      </c>
      <c r="M128">
        <v>0.31578946000000002</v>
      </c>
      <c r="N128">
        <v>103.41739</v>
      </c>
      <c r="O128">
        <v>89.808819999999997</v>
      </c>
      <c r="P128">
        <v>84.766716000000002</v>
      </c>
      <c r="Q128">
        <v>0.94385743</v>
      </c>
      <c r="R128">
        <v>0.86841124000000003</v>
      </c>
      <c r="S128">
        <v>761.98473999999999</v>
      </c>
      <c r="T128">
        <v>19.259260000000001</v>
      </c>
      <c r="U128">
        <v>19</v>
      </c>
      <c r="V128">
        <f t="shared" si="78"/>
        <v>5.9999997400000007</v>
      </c>
    </row>
    <row r="129" spans="1:23" x14ac:dyDescent="0.2">
      <c r="A129" t="s">
        <v>85</v>
      </c>
      <c r="B129" t="str">
        <f t="shared" si="71"/>
        <v>62</v>
      </c>
      <c r="C129" t="str">
        <f t="shared" si="72"/>
        <v>BON</v>
      </c>
      <c r="D129" t="str">
        <f t="shared" si="73"/>
        <v>H</v>
      </c>
      <c r="E129" t="str">
        <f t="shared" si="75"/>
        <v>BONH</v>
      </c>
      <c r="F129">
        <v>0</v>
      </c>
      <c r="G129">
        <f t="shared" si="87"/>
        <v>36</v>
      </c>
      <c r="H129">
        <v>10.5</v>
      </c>
      <c r="I129">
        <v>630</v>
      </c>
      <c r="J129">
        <v>660</v>
      </c>
      <c r="K129">
        <f t="shared" ref="K129" si="154">K128</f>
        <v>60</v>
      </c>
      <c r="L129">
        <v>255</v>
      </c>
      <c r="M129">
        <v>0.2</v>
      </c>
      <c r="N129">
        <v>99.513459999999995</v>
      </c>
      <c r="O129">
        <v>86.947890000000001</v>
      </c>
      <c r="P129">
        <v>81.900930000000002</v>
      </c>
      <c r="Q129">
        <v>0.94195419999999996</v>
      </c>
      <c r="R129">
        <v>0.87372994000000004</v>
      </c>
      <c r="S129">
        <v>741.31470000000002</v>
      </c>
      <c r="T129">
        <v>23.703703000000001</v>
      </c>
      <c r="U129">
        <v>15</v>
      </c>
      <c r="V129">
        <f t="shared" si="78"/>
        <v>3</v>
      </c>
    </row>
    <row r="130" spans="1:23" x14ac:dyDescent="0.2">
      <c r="A130" t="s">
        <v>86</v>
      </c>
      <c r="B130" t="str">
        <f t="shared" ref="B130:B193" si="155">MID(A130,14,2)</f>
        <v>62</v>
      </c>
      <c r="C130" t="str">
        <f t="shared" ref="C130:C193" si="156">UPPER(MID(A130,17,3))</f>
        <v>BON</v>
      </c>
      <c r="D130" t="str">
        <f t="shared" ref="D130:D193" si="157">UPPER(MID(A130,25,1))</f>
        <v>H</v>
      </c>
      <c r="E130" t="str">
        <f t="shared" si="75"/>
        <v>BONH</v>
      </c>
      <c r="F130">
        <v>50</v>
      </c>
      <c r="G130">
        <f t="shared" si="89"/>
        <v>36</v>
      </c>
      <c r="H130">
        <v>0.5</v>
      </c>
      <c r="I130">
        <v>30</v>
      </c>
      <c r="J130">
        <v>60</v>
      </c>
      <c r="K130">
        <v>92</v>
      </c>
      <c r="L130">
        <v>255</v>
      </c>
      <c r="M130">
        <v>0.25</v>
      </c>
      <c r="N130">
        <v>60.931857999999998</v>
      </c>
      <c r="O130">
        <v>48.602184000000001</v>
      </c>
      <c r="P130">
        <v>44.619278000000001</v>
      </c>
      <c r="Q130">
        <v>0.9180509</v>
      </c>
      <c r="R130">
        <v>0.79764820000000003</v>
      </c>
      <c r="S130">
        <v>368.90886999999998</v>
      </c>
      <c r="T130">
        <v>17.777778999999999</v>
      </c>
      <c r="U130">
        <v>8</v>
      </c>
      <c r="V130">
        <f t="shared" si="78"/>
        <v>2</v>
      </c>
      <c r="W130" t="s">
        <v>192</v>
      </c>
    </row>
    <row r="131" spans="1:23" x14ac:dyDescent="0.2">
      <c r="A131" t="s">
        <v>86</v>
      </c>
      <c r="B131" t="str">
        <f t="shared" si="155"/>
        <v>62</v>
      </c>
      <c r="C131" t="str">
        <f t="shared" si="156"/>
        <v>BON</v>
      </c>
      <c r="D131" t="str">
        <f t="shared" si="157"/>
        <v>H</v>
      </c>
      <c r="E131" t="str">
        <f t="shared" ref="E131:E194" si="158">CONCATENATE(C131,D131)</f>
        <v>BONH</v>
      </c>
      <c r="F131">
        <v>50</v>
      </c>
      <c r="G131">
        <f t="shared" si="90"/>
        <v>36</v>
      </c>
      <c r="H131">
        <v>10.5</v>
      </c>
      <c r="I131">
        <v>630</v>
      </c>
      <c r="J131">
        <v>660</v>
      </c>
      <c r="K131">
        <f t="shared" ref="K131" si="159">K130</f>
        <v>92</v>
      </c>
      <c r="L131">
        <v>255</v>
      </c>
      <c r="M131">
        <v>0.125</v>
      </c>
      <c r="N131">
        <v>100.99041</v>
      </c>
      <c r="O131">
        <v>99.918589999999995</v>
      </c>
      <c r="P131">
        <v>94.262969999999996</v>
      </c>
      <c r="Q131">
        <v>0.94339779999999995</v>
      </c>
      <c r="R131">
        <v>0.98938685999999998</v>
      </c>
      <c r="S131">
        <v>854.44794000000002</v>
      </c>
      <c r="T131">
        <v>4.4444447</v>
      </c>
      <c r="U131">
        <v>8</v>
      </c>
      <c r="V131">
        <f t="shared" ref="V131:V194" si="160">U131*M131</f>
        <v>1</v>
      </c>
      <c r="W131" t="s">
        <v>190</v>
      </c>
    </row>
    <row r="132" spans="1:23" x14ac:dyDescent="0.2">
      <c r="A132" t="s">
        <v>87</v>
      </c>
      <c r="B132" t="str">
        <f t="shared" si="155"/>
        <v>62</v>
      </c>
      <c r="C132" t="str">
        <f t="shared" si="156"/>
        <v>BON</v>
      </c>
      <c r="D132" t="str">
        <f t="shared" si="157"/>
        <v>H</v>
      </c>
      <c r="E132" t="str">
        <f t="shared" si="158"/>
        <v>BONH</v>
      </c>
      <c r="F132">
        <v>100</v>
      </c>
      <c r="G132">
        <f t="shared" si="92"/>
        <v>36</v>
      </c>
      <c r="H132">
        <v>0.5</v>
      </c>
      <c r="I132">
        <v>30</v>
      </c>
      <c r="J132">
        <v>60</v>
      </c>
      <c r="K132">
        <v>45</v>
      </c>
      <c r="L132">
        <v>255</v>
      </c>
      <c r="M132">
        <v>0.23684210999999999</v>
      </c>
      <c r="N132">
        <v>82.714479999999995</v>
      </c>
      <c r="O132">
        <v>72.261210000000005</v>
      </c>
      <c r="P132">
        <v>66.969849999999994</v>
      </c>
      <c r="Q132">
        <v>0.92677456000000003</v>
      </c>
      <c r="R132">
        <v>0.87362223999999999</v>
      </c>
      <c r="S132">
        <v>605.92633000000001</v>
      </c>
      <c r="T132">
        <v>20</v>
      </c>
      <c r="U132">
        <v>38</v>
      </c>
      <c r="V132">
        <f t="shared" si="160"/>
        <v>9.0000001800000007</v>
      </c>
    </row>
    <row r="133" spans="1:23" x14ac:dyDescent="0.2">
      <c r="A133" t="s">
        <v>87</v>
      </c>
      <c r="B133" t="str">
        <f t="shared" si="155"/>
        <v>62</v>
      </c>
      <c r="C133" t="str">
        <f t="shared" si="156"/>
        <v>BON</v>
      </c>
      <c r="D133" t="str">
        <f t="shared" si="157"/>
        <v>H</v>
      </c>
      <c r="E133" t="str">
        <f t="shared" si="158"/>
        <v>BONH</v>
      </c>
      <c r="F133">
        <v>100</v>
      </c>
      <c r="G133">
        <f t="shared" si="93"/>
        <v>36</v>
      </c>
      <c r="H133">
        <v>10.5</v>
      </c>
      <c r="I133">
        <v>630</v>
      </c>
      <c r="J133">
        <v>660</v>
      </c>
      <c r="K133">
        <f t="shared" ref="K133" si="161">K132</f>
        <v>45</v>
      </c>
      <c r="L133">
        <v>255</v>
      </c>
      <c r="M133">
        <v>0.23255814999999999</v>
      </c>
      <c r="N133">
        <v>90.1</v>
      </c>
      <c r="O133">
        <v>82.565910000000002</v>
      </c>
      <c r="P133">
        <v>77.51737</v>
      </c>
      <c r="Q133">
        <v>0.93885445999999995</v>
      </c>
      <c r="R133">
        <v>0.9163808</v>
      </c>
      <c r="S133">
        <v>696.96439999999996</v>
      </c>
      <c r="T133">
        <v>15.333333</v>
      </c>
      <c r="U133">
        <v>43</v>
      </c>
      <c r="V133">
        <f t="shared" si="160"/>
        <v>10.00000045</v>
      </c>
    </row>
    <row r="134" spans="1:23" x14ac:dyDescent="0.2">
      <c r="A134" t="s">
        <v>88</v>
      </c>
      <c r="B134" t="str">
        <f t="shared" si="155"/>
        <v>63</v>
      </c>
      <c r="C134" t="str">
        <f t="shared" si="156"/>
        <v>PSO</v>
      </c>
      <c r="D134" t="str">
        <f t="shared" si="157"/>
        <v>L</v>
      </c>
      <c r="E134" t="str">
        <f t="shared" si="158"/>
        <v>PSOL</v>
      </c>
      <c r="F134">
        <v>0</v>
      </c>
      <c r="G134">
        <v>37</v>
      </c>
      <c r="H134">
        <v>0.5</v>
      </c>
      <c r="I134">
        <v>30</v>
      </c>
      <c r="J134">
        <v>60</v>
      </c>
      <c r="K134">
        <v>75</v>
      </c>
      <c r="L134">
        <v>255</v>
      </c>
      <c r="M134">
        <v>0.26086956</v>
      </c>
      <c r="N134">
        <v>87.176159999999996</v>
      </c>
      <c r="O134">
        <v>86.219250000000002</v>
      </c>
      <c r="P134">
        <v>80.885760000000005</v>
      </c>
      <c r="Q134">
        <v>0.93814030000000004</v>
      </c>
      <c r="R134">
        <v>0.98902319999999999</v>
      </c>
      <c r="S134">
        <v>723.14679999999998</v>
      </c>
      <c r="T134">
        <v>12.279202</v>
      </c>
      <c r="U134">
        <v>23</v>
      </c>
      <c r="V134">
        <f t="shared" si="160"/>
        <v>5.9999998799999998</v>
      </c>
    </row>
    <row r="135" spans="1:23" x14ac:dyDescent="0.2">
      <c r="A135" t="s">
        <v>88</v>
      </c>
      <c r="B135" t="str">
        <f t="shared" si="155"/>
        <v>63</v>
      </c>
      <c r="C135" t="str">
        <f t="shared" si="156"/>
        <v>PSO</v>
      </c>
      <c r="D135" t="str">
        <f t="shared" si="157"/>
        <v>L</v>
      </c>
      <c r="E135" t="str">
        <f t="shared" si="158"/>
        <v>PSOL</v>
      </c>
      <c r="F135">
        <v>0</v>
      </c>
      <c r="G135">
        <f t="shared" si="95"/>
        <v>37</v>
      </c>
      <c r="H135">
        <v>10.5</v>
      </c>
      <c r="I135">
        <v>630</v>
      </c>
      <c r="J135">
        <v>660</v>
      </c>
      <c r="K135">
        <f t="shared" ref="K135" si="162">K134</f>
        <v>75</v>
      </c>
      <c r="L135">
        <v>255</v>
      </c>
      <c r="M135">
        <v>0.15</v>
      </c>
      <c r="N135">
        <v>90.020615000000006</v>
      </c>
      <c r="O135">
        <v>80.422560000000004</v>
      </c>
      <c r="P135">
        <v>75.620410000000007</v>
      </c>
      <c r="Q135">
        <v>0.94028840000000002</v>
      </c>
      <c r="R135">
        <v>0.89337940000000005</v>
      </c>
      <c r="S135">
        <v>673.64499999999998</v>
      </c>
      <c r="T135">
        <v>9.6581189999999992</v>
      </c>
      <c r="U135">
        <v>20</v>
      </c>
      <c r="V135">
        <f t="shared" si="160"/>
        <v>3</v>
      </c>
    </row>
    <row r="136" spans="1:23" x14ac:dyDescent="0.2">
      <c r="A136" t="s">
        <v>89</v>
      </c>
      <c r="B136" t="str">
        <f t="shared" si="155"/>
        <v>63</v>
      </c>
      <c r="C136" t="str">
        <f t="shared" si="156"/>
        <v>PSO</v>
      </c>
      <c r="D136" t="str">
        <f t="shared" si="157"/>
        <v>L</v>
      </c>
      <c r="E136" t="str">
        <f t="shared" si="158"/>
        <v>PSOL</v>
      </c>
      <c r="F136">
        <v>50</v>
      </c>
      <c r="G136">
        <f t="shared" si="97"/>
        <v>37</v>
      </c>
      <c r="H136">
        <v>0.5</v>
      </c>
      <c r="I136">
        <v>30</v>
      </c>
      <c r="J136">
        <v>60</v>
      </c>
      <c r="K136">
        <v>51</v>
      </c>
      <c r="L136">
        <v>255</v>
      </c>
      <c r="M136">
        <v>0.50420169999999997</v>
      </c>
      <c r="N136">
        <v>64.041306000000006</v>
      </c>
      <c r="O136">
        <v>57.695095000000002</v>
      </c>
      <c r="P136">
        <v>53.453710000000001</v>
      </c>
      <c r="Q136">
        <v>0.92648613000000002</v>
      </c>
      <c r="R136">
        <v>0.9009045</v>
      </c>
      <c r="S136">
        <v>487.87049999999999</v>
      </c>
      <c r="T136">
        <v>15.592592</v>
      </c>
      <c r="U136">
        <v>119</v>
      </c>
      <c r="V136">
        <f t="shared" si="160"/>
        <v>60.000002299999998</v>
      </c>
    </row>
    <row r="137" spans="1:23" x14ac:dyDescent="0.2">
      <c r="A137" t="s">
        <v>89</v>
      </c>
      <c r="B137" t="str">
        <f t="shared" si="155"/>
        <v>63</v>
      </c>
      <c r="C137" t="str">
        <f t="shared" si="156"/>
        <v>PSO</v>
      </c>
      <c r="D137" t="str">
        <f t="shared" si="157"/>
        <v>L</v>
      </c>
      <c r="E137" t="str">
        <f t="shared" si="158"/>
        <v>PSOL</v>
      </c>
      <c r="F137">
        <v>50</v>
      </c>
      <c r="G137">
        <f t="shared" si="98"/>
        <v>37</v>
      </c>
      <c r="H137">
        <v>10.5</v>
      </c>
      <c r="I137">
        <v>630</v>
      </c>
      <c r="J137">
        <v>660</v>
      </c>
      <c r="K137">
        <f t="shared" ref="K137" si="163">K136</f>
        <v>51</v>
      </c>
      <c r="L137">
        <v>255</v>
      </c>
      <c r="M137">
        <v>0.47142856999999999</v>
      </c>
      <c r="N137">
        <v>65.130939999999995</v>
      </c>
      <c r="O137">
        <v>58.343924999999999</v>
      </c>
      <c r="P137">
        <v>53.500534000000002</v>
      </c>
      <c r="Q137">
        <v>0.91698550000000001</v>
      </c>
      <c r="R137">
        <v>0.89579419999999998</v>
      </c>
      <c r="S137">
        <v>487.36917</v>
      </c>
      <c r="T137">
        <v>15.628076</v>
      </c>
      <c r="U137">
        <v>140</v>
      </c>
      <c r="V137">
        <f t="shared" si="160"/>
        <v>65.999999799999998</v>
      </c>
    </row>
    <row r="138" spans="1:23" x14ac:dyDescent="0.2">
      <c r="A138" t="s">
        <v>90</v>
      </c>
      <c r="B138" t="str">
        <f t="shared" si="155"/>
        <v>63</v>
      </c>
      <c r="C138" t="str">
        <f t="shared" si="156"/>
        <v>PSO</v>
      </c>
      <c r="D138" t="str">
        <f t="shared" si="157"/>
        <v>L</v>
      </c>
      <c r="E138" t="str">
        <f t="shared" si="158"/>
        <v>PSOL</v>
      </c>
      <c r="F138">
        <v>100</v>
      </c>
      <c r="G138">
        <f t="shared" si="100"/>
        <v>37</v>
      </c>
      <c r="H138">
        <v>0.5</v>
      </c>
      <c r="I138">
        <v>30</v>
      </c>
      <c r="J138">
        <v>60</v>
      </c>
      <c r="K138">
        <v>57</v>
      </c>
      <c r="L138">
        <v>255</v>
      </c>
      <c r="M138">
        <v>0.17948718</v>
      </c>
      <c r="N138">
        <v>73.738303999999999</v>
      </c>
      <c r="O138">
        <v>64.304794000000001</v>
      </c>
      <c r="P138">
        <v>59.998362999999998</v>
      </c>
      <c r="Q138">
        <v>0.93303100000000005</v>
      </c>
      <c r="R138">
        <v>0.87206762999999998</v>
      </c>
      <c r="S138">
        <v>543.58339999999998</v>
      </c>
      <c r="T138">
        <v>18.551079000000001</v>
      </c>
      <c r="U138">
        <v>234</v>
      </c>
      <c r="V138">
        <f t="shared" si="160"/>
        <v>42.000000119999996</v>
      </c>
    </row>
    <row r="139" spans="1:23" x14ac:dyDescent="0.2">
      <c r="A139" t="s">
        <v>90</v>
      </c>
      <c r="B139" t="str">
        <f t="shared" si="155"/>
        <v>63</v>
      </c>
      <c r="C139" t="str">
        <f t="shared" si="156"/>
        <v>PSO</v>
      </c>
      <c r="D139" t="str">
        <f t="shared" si="157"/>
        <v>L</v>
      </c>
      <c r="E139" t="str">
        <f t="shared" si="158"/>
        <v>PSOL</v>
      </c>
      <c r="F139">
        <v>100</v>
      </c>
      <c r="G139">
        <f t="shared" si="101"/>
        <v>37</v>
      </c>
      <c r="H139">
        <v>10.5</v>
      </c>
      <c r="I139">
        <v>630</v>
      </c>
      <c r="J139">
        <v>660</v>
      </c>
      <c r="K139">
        <f t="shared" ref="K139" si="164">K138</f>
        <v>57</v>
      </c>
      <c r="L139">
        <v>255</v>
      </c>
      <c r="M139">
        <v>0.16822429999999999</v>
      </c>
      <c r="N139">
        <v>69.556060000000002</v>
      </c>
      <c r="O139">
        <v>62.451735999999997</v>
      </c>
      <c r="P139">
        <v>57.957745000000003</v>
      </c>
      <c r="Q139">
        <v>0.92804056000000001</v>
      </c>
      <c r="R139">
        <v>0.89786189999999999</v>
      </c>
      <c r="S139">
        <v>528.31029999999998</v>
      </c>
      <c r="T139">
        <v>17.421652000000002</v>
      </c>
      <c r="U139">
        <v>214</v>
      </c>
      <c r="V139">
        <f t="shared" si="160"/>
        <v>36.000000199999995</v>
      </c>
    </row>
    <row r="140" spans="1:23" x14ac:dyDescent="0.2">
      <c r="A140" t="s">
        <v>91</v>
      </c>
      <c r="B140" t="str">
        <f t="shared" si="155"/>
        <v>64</v>
      </c>
      <c r="C140" t="str">
        <f t="shared" si="156"/>
        <v>BON</v>
      </c>
      <c r="D140" t="str">
        <f t="shared" si="157"/>
        <v>L</v>
      </c>
      <c r="E140" t="str">
        <f t="shared" si="158"/>
        <v>BONL</v>
      </c>
      <c r="F140">
        <v>0</v>
      </c>
      <c r="G140">
        <v>24</v>
      </c>
      <c r="H140">
        <v>0.5</v>
      </c>
      <c r="I140">
        <v>30</v>
      </c>
      <c r="J140">
        <v>60</v>
      </c>
      <c r="K140">
        <v>50</v>
      </c>
      <c r="L140">
        <v>255</v>
      </c>
      <c r="M140">
        <v>0.41830065999999999</v>
      </c>
      <c r="N140">
        <v>111.034515</v>
      </c>
      <c r="O140">
        <v>101.79388400000001</v>
      </c>
      <c r="P140">
        <v>93.551910000000007</v>
      </c>
      <c r="Q140">
        <v>0.91903263000000002</v>
      </c>
      <c r="R140">
        <v>0.91677695999999997</v>
      </c>
      <c r="S140">
        <v>849.21154999999999</v>
      </c>
      <c r="T140">
        <v>13.349359</v>
      </c>
      <c r="U140">
        <v>153</v>
      </c>
      <c r="V140">
        <f t="shared" si="160"/>
        <v>64.000000979999996</v>
      </c>
    </row>
    <row r="141" spans="1:23" x14ac:dyDescent="0.2">
      <c r="A141" t="s">
        <v>91</v>
      </c>
      <c r="B141" t="str">
        <f t="shared" si="155"/>
        <v>64</v>
      </c>
      <c r="C141" t="str">
        <f t="shared" si="156"/>
        <v>BON</v>
      </c>
      <c r="D141" t="str">
        <f t="shared" si="157"/>
        <v>L</v>
      </c>
      <c r="E141" t="str">
        <f t="shared" si="158"/>
        <v>BONL</v>
      </c>
      <c r="F141">
        <v>0</v>
      </c>
      <c r="G141">
        <f t="shared" si="103"/>
        <v>24</v>
      </c>
      <c r="H141">
        <v>10.5</v>
      </c>
      <c r="I141">
        <v>630</v>
      </c>
      <c r="J141">
        <v>660</v>
      </c>
      <c r="K141">
        <f t="shared" ref="K141" si="165">K140</f>
        <v>50</v>
      </c>
      <c r="L141">
        <v>255</v>
      </c>
      <c r="M141">
        <v>0.37974681999999998</v>
      </c>
      <c r="N141">
        <v>104.40528999999999</v>
      </c>
      <c r="O141">
        <v>95.167739999999995</v>
      </c>
      <c r="P141">
        <v>86.133600000000001</v>
      </c>
      <c r="Q141">
        <v>0.90507139999999997</v>
      </c>
      <c r="R141">
        <v>0.91152219999999995</v>
      </c>
      <c r="S141">
        <v>785.84514999999999</v>
      </c>
      <c r="T141">
        <v>13.333333</v>
      </c>
      <c r="U141">
        <v>158</v>
      </c>
      <c r="V141">
        <f t="shared" si="160"/>
        <v>59.999997559999997</v>
      </c>
    </row>
    <row r="142" spans="1:23" x14ac:dyDescent="0.2">
      <c r="A142" t="s">
        <v>92</v>
      </c>
      <c r="B142" t="str">
        <f t="shared" si="155"/>
        <v>64</v>
      </c>
      <c r="C142" t="str">
        <f t="shared" si="156"/>
        <v>BON</v>
      </c>
      <c r="D142" t="str">
        <f t="shared" si="157"/>
        <v>L</v>
      </c>
      <c r="E142" t="str">
        <f t="shared" si="158"/>
        <v>BONL</v>
      </c>
      <c r="F142">
        <v>50</v>
      </c>
      <c r="G142">
        <f t="shared" si="105"/>
        <v>24</v>
      </c>
      <c r="H142">
        <v>0.5</v>
      </c>
      <c r="I142">
        <v>30</v>
      </c>
      <c r="J142">
        <v>60</v>
      </c>
      <c r="K142">
        <v>40</v>
      </c>
      <c r="L142">
        <v>255</v>
      </c>
      <c r="M142">
        <v>9.4339623999999997E-2</v>
      </c>
      <c r="N142">
        <v>84.970950000000002</v>
      </c>
      <c r="O142">
        <v>64.001390000000001</v>
      </c>
      <c r="P142">
        <v>60.452587000000001</v>
      </c>
      <c r="Q142">
        <v>0.94455117</v>
      </c>
      <c r="R142">
        <v>0.75321495999999999</v>
      </c>
      <c r="S142">
        <v>537.19275000000005</v>
      </c>
      <c r="T142">
        <v>28</v>
      </c>
      <c r="U142">
        <v>53</v>
      </c>
      <c r="V142">
        <f t="shared" si="160"/>
        <v>5.0000000719999997</v>
      </c>
    </row>
    <row r="143" spans="1:23" x14ac:dyDescent="0.2">
      <c r="A143" t="s">
        <v>92</v>
      </c>
      <c r="B143" t="str">
        <f t="shared" si="155"/>
        <v>64</v>
      </c>
      <c r="C143" t="str">
        <f t="shared" si="156"/>
        <v>BON</v>
      </c>
      <c r="D143" t="str">
        <f t="shared" si="157"/>
        <v>L</v>
      </c>
      <c r="E143" t="str">
        <f t="shared" si="158"/>
        <v>BONL</v>
      </c>
      <c r="F143">
        <v>50</v>
      </c>
      <c r="G143">
        <f t="shared" si="106"/>
        <v>24</v>
      </c>
      <c r="H143">
        <v>10.5</v>
      </c>
      <c r="I143">
        <v>630</v>
      </c>
      <c r="J143">
        <v>660</v>
      </c>
      <c r="K143">
        <f t="shared" ref="K143" si="166">K142</f>
        <v>40</v>
      </c>
      <c r="L143">
        <v>255</v>
      </c>
      <c r="M143">
        <v>5.3571430000000003E-2</v>
      </c>
      <c r="N143">
        <v>103.752014</v>
      </c>
      <c r="O143">
        <v>72.077200000000005</v>
      </c>
      <c r="P143">
        <v>67.137540000000001</v>
      </c>
      <c r="Q143">
        <v>0.93146706000000001</v>
      </c>
      <c r="R143">
        <v>0.69470655999999997</v>
      </c>
      <c r="S143">
        <v>612.10559999999998</v>
      </c>
      <c r="T143">
        <v>22.222221000000001</v>
      </c>
      <c r="U143">
        <v>56</v>
      </c>
      <c r="V143">
        <f t="shared" si="160"/>
        <v>3.0000000800000004</v>
      </c>
    </row>
    <row r="144" spans="1:23" x14ac:dyDescent="0.2">
      <c r="A144" t="s">
        <v>93</v>
      </c>
      <c r="B144" t="str">
        <f t="shared" si="155"/>
        <v>64</v>
      </c>
      <c r="C144" t="str">
        <f t="shared" si="156"/>
        <v>BON</v>
      </c>
      <c r="D144" t="str">
        <f t="shared" si="157"/>
        <v>L</v>
      </c>
      <c r="E144" t="str">
        <f t="shared" si="158"/>
        <v>BONL</v>
      </c>
      <c r="F144">
        <v>100</v>
      </c>
      <c r="G144">
        <f t="shared" si="108"/>
        <v>24</v>
      </c>
      <c r="H144">
        <v>0.5</v>
      </c>
      <c r="I144">
        <v>30</v>
      </c>
      <c r="J144">
        <v>60</v>
      </c>
      <c r="K144">
        <v>65</v>
      </c>
      <c r="L144">
        <v>255</v>
      </c>
      <c r="M144">
        <v>0.33819242999999999</v>
      </c>
      <c r="N144">
        <v>89.669205000000005</v>
      </c>
      <c r="O144">
        <v>75.067154000000002</v>
      </c>
      <c r="P144">
        <v>66.769769999999994</v>
      </c>
      <c r="Q144">
        <v>0.88946720000000001</v>
      </c>
      <c r="R144">
        <v>0.83715649999999997</v>
      </c>
      <c r="S144">
        <v>605.78783999999996</v>
      </c>
      <c r="T144">
        <v>15.540082999999999</v>
      </c>
      <c r="U144">
        <v>343</v>
      </c>
      <c r="V144">
        <f t="shared" si="160"/>
        <v>116.00000349</v>
      </c>
    </row>
    <row r="145" spans="1:22" x14ac:dyDescent="0.2">
      <c r="A145" t="s">
        <v>93</v>
      </c>
      <c r="B145" t="str">
        <f t="shared" si="155"/>
        <v>64</v>
      </c>
      <c r="C145" t="str">
        <f t="shared" si="156"/>
        <v>BON</v>
      </c>
      <c r="D145" t="str">
        <f t="shared" si="157"/>
        <v>L</v>
      </c>
      <c r="E145" t="str">
        <f t="shared" si="158"/>
        <v>BONL</v>
      </c>
      <c r="F145">
        <v>100</v>
      </c>
      <c r="G145">
        <f t="shared" si="109"/>
        <v>24</v>
      </c>
      <c r="H145">
        <v>10.5</v>
      </c>
      <c r="I145">
        <v>630</v>
      </c>
      <c r="J145">
        <v>660</v>
      </c>
      <c r="K145">
        <f t="shared" ref="K145" si="167">K144</f>
        <v>65</v>
      </c>
      <c r="L145">
        <v>255</v>
      </c>
      <c r="M145">
        <v>0.35120642000000002</v>
      </c>
      <c r="N145">
        <v>90.151409999999998</v>
      </c>
      <c r="O145">
        <v>73.961100000000002</v>
      </c>
      <c r="P145">
        <v>65.283519999999996</v>
      </c>
      <c r="Q145">
        <v>0.88267379999999995</v>
      </c>
      <c r="R145">
        <v>0.82040970000000002</v>
      </c>
      <c r="S145">
        <v>606.54443000000003</v>
      </c>
      <c r="T145">
        <v>16.690807</v>
      </c>
      <c r="U145">
        <v>373</v>
      </c>
      <c r="V145">
        <f t="shared" si="160"/>
        <v>130.99999466</v>
      </c>
    </row>
    <row r="146" spans="1:22" x14ac:dyDescent="0.2">
      <c r="A146" t="s">
        <v>94</v>
      </c>
      <c r="B146" t="str">
        <f t="shared" si="155"/>
        <v>65</v>
      </c>
      <c r="C146" t="str">
        <f t="shared" si="156"/>
        <v>PSO</v>
      </c>
      <c r="D146" t="str">
        <f t="shared" si="157"/>
        <v>H</v>
      </c>
      <c r="E146" t="str">
        <f t="shared" si="158"/>
        <v>PSOH</v>
      </c>
      <c r="F146">
        <v>0</v>
      </c>
      <c r="G146">
        <v>28</v>
      </c>
      <c r="H146">
        <v>0.5</v>
      </c>
      <c r="I146">
        <v>30</v>
      </c>
      <c r="J146">
        <v>60</v>
      </c>
      <c r="K146">
        <v>51</v>
      </c>
      <c r="L146">
        <v>255</v>
      </c>
      <c r="M146">
        <v>8.8235300000000003E-2</v>
      </c>
      <c r="N146">
        <v>82.719573999999994</v>
      </c>
      <c r="O146">
        <v>67.837490000000003</v>
      </c>
      <c r="P146">
        <v>63.634777</v>
      </c>
      <c r="Q146">
        <v>0.93804734999999995</v>
      </c>
      <c r="R146">
        <v>0.82008990000000004</v>
      </c>
      <c r="S146">
        <v>564.97280000000001</v>
      </c>
      <c r="T146">
        <v>20</v>
      </c>
      <c r="U146">
        <v>34</v>
      </c>
      <c r="V146">
        <f t="shared" si="160"/>
        <v>3.0000002000000001</v>
      </c>
    </row>
    <row r="147" spans="1:22" x14ac:dyDescent="0.2">
      <c r="A147" t="s">
        <v>94</v>
      </c>
      <c r="B147" t="str">
        <f t="shared" si="155"/>
        <v>65</v>
      </c>
      <c r="C147" t="str">
        <f t="shared" si="156"/>
        <v>PSO</v>
      </c>
      <c r="D147" t="str">
        <f t="shared" si="157"/>
        <v>H</v>
      </c>
      <c r="E147" t="str">
        <f t="shared" si="158"/>
        <v>PSOH</v>
      </c>
      <c r="F147">
        <v>0</v>
      </c>
      <c r="G147">
        <f t="shared" si="111"/>
        <v>28</v>
      </c>
      <c r="H147">
        <v>10.5</v>
      </c>
      <c r="I147">
        <v>630</v>
      </c>
      <c r="J147">
        <v>660</v>
      </c>
      <c r="K147">
        <f t="shared" ref="K147" si="168">K146</f>
        <v>51</v>
      </c>
      <c r="L147">
        <v>255</v>
      </c>
      <c r="M147">
        <v>0.17241380000000001</v>
      </c>
      <c r="N147">
        <v>91.170845</v>
      </c>
      <c r="O147">
        <v>77.551704000000001</v>
      </c>
      <c r="P147">
        <v>72.703159999999997</v>
      </c>
      <c r="Q147">
        <v>0.93747990000000003</v>
      </c>
      <c r="R147">
        <v>0.85061955</v>
      </c>
      <c r="S147">
        <v>658.72389999999996</v>
      </c>
      <c r="T147">
        <v>13.777778</v>
      </c>
      <c r="U147">
        <v>29</v>
      </c>
      <c r="V147">
        <f t="shared" si="160"/>
        <v>5.0000002000000006</v>
      </c>
    </row>
    <row r="148" spans="1:22" x14ac:dyDescent="0.2">
      <c r="A148" t="s">
        <v>95</v>
      </c>
      <c r="B148" t="str">
        <f t="shared" si="155"/>
        <v>65</v>
      </c>
      <c r="C148" t="str">
        <f t="shared" si="156"/>
        <v>PSO</v>
      </c>
      <c r="D148" t="str">
        <f t="shared" si="157"/>
        <v>H</v>
      </c>
      <c r="E148" t="str">
        <f t="shared" si="158"/>
        <v>PSOH</v>
      </c>
      <c r="F148">
        <v>50</v>
      </c>
      <c r="G148">
        <f t="shared" si="113"/>
        <v>28</v>
      </c>
      <c r="H148">
        <v>0.5</v>
      </c>
      <c r="I148">
        <v>30</v>
      </c>
      <c r="J148">
        <v>60</v>
      </c>
      <c r="K148">
        <v>66</v>
      </c>
      <c r="L148">
        <v>255</v>
      </c>
      <c r="M148">
        <v>0.41322314999999998</v>
      </c>
      <c r="N148">
        <v>78.797839999999994</v>
      </c>
      <c r="O148">
        <v>59.534233</v>
      </c>
      <c r="P148">
        <v>52.460439999999998</v>
      </c>
      <c r="Q148">
        <v>0.88118110000000005</v>
      </c>
      <c r="R148">
        <v>0.75553130000000002</v>
      </c>
      <c r="S148">
        <v>493.92257999999998</v>
      </c>
      <c r="T148">
        <v>17.926497000000001</v>
      </c>
      <c r="U148">
        <v>121</v>
      </c>
      <c r="V148">
        <f t="shared" si="160"/>
        <v>50.000001149999996</v>
      </c>
    </row>
    <row r="149" spans="1:22" x14ac:dyDescent="0.2">
      <c r="A149" t="s">
        <v>95</v>
      </c>
      <c r="B149" t="str">
        <f t="shared" si="155"/>
        <v>65</v>
      </c>
      <c r="C149" t="str">
        <f t="shared" si="156"/>
        <v>PSO</v>
      </c>
      <c r="D149" t="str">
        <f t="shared" si="157"/>
        <v>H</v>
      </c>
      <c r="E149" t="str">
        <f t="shared" si="158"/>
        <v>PSOH</v>
      </c>
      <c r="F149">
        <v>50</v>
      </c>
      <c r="G149">
        <f t="shared" si="114"/>
        <v>28</v>
      </c>
      <c r="H149">
        <v>10.5</v>
      </c>
      <c r="I149">
        <v>630</v>
      </c>
      <c r="J149">
        <v>660</v>
      </c>
      <c r="K149">
        <f t="shared" ref="K149" si="169">K148</f>
        <v>66</v>
      </c>
      <c r="L149">
        <v>255</v>
      </c>
      <c r="M149">
        <v>0.41401273</v>
      </c>
      <c r="N149">
        <v>78.279570000000007</v>
      </c>
      <c r="O149">
        <v>56.446396</v>
      </c>
      <c r="P149">
        <v>48.991833</v>
      </c>
      <c r="Q149">
        <v>0.86793553999999995</v>
      </c>
      <c r="R149">
        <v>0.72108720000000004</v>
      </c>
      <c r="S149">
        <v>454.46953999999999</v>
      </c>
      <c r="T149">
        <v>19.65812</v>
      </c>
      <c r="U149">
        <v>157</v>
      </c>
      <c r="V149">
        <f t="shared" si="160"/>
        <v>64.999998610000006</v>
      </c>
    </row>
    <row r="150" spans="1:22" x14ac:dyDescent="0.2">
      <c r="A150" t="s">
        <v>96</v>
      </c>
      <c r="B150" t="str">
        <f t="shared" si="155"/>
        <v>65</v>
      </c>
      <c r="C150" t="str">
        <f t="shared" si="156"/>
        <v>PSO</v>
      </c>
      <c r="D150" t="str">
        <f t="shared" si="157"/>
        <v>H</v>
      </c>
      <c r="E150" t="str">
        <f t="shared" si="158"/>
        <v>PSOH</v>
      </c>
      <c r="F150">
        <v>100</v>
      </c>
      <c r="G150">
        <f t="shared" si="116"/>
        <v>28</v>
      </c>
      <c r="H150">
        <v>0.5</v>
      </c>
      <c r="I150">
        <v>30</v>
      </c>
      <c r="J150">
        <v>60</v>
      </c>
      <c r="K150">
        <v>57</v>
      </c>
      <c r="L150">
        <v>255</v>
      </c>
      <c r="M150">
        <v>0.34599154999999998</v>
      </c>
      <c r="N150">
        <v>89.184520000000006</v>
      </c>
      <c r="O150">
        <v>68.523049999999998</v>
      </c>
      <c r="P150">
        <v>60.222183000000001</v>
      </c>
      <c r="Q150">
        <v>0.87886023999999996</v>
      </c>
      <c r="R150">
        <v>0.76832895999999995</v>
      </c>
      <c r="S150">
        <v>554.97295999999994</v>
      </c>
      <c r="T150">
        <v>18.314571000000001</v>
      </c>
      <c r="U150">
        <v>237</v>
      </c>
      <c r="V150">
        <f t="shared" si="160"/>
        <v>81.999997350000001</v>
      </c>
    </row>
    <row r="151" spans="1:22" x14ac:dyDescent="0.2">
      <c r="A151" t="s">
        <v>96</v>
      </c>
      <c r="B151" t="str">
        <f t="shared" si="155"/>
        <v>65</v>
      </c>
      <c r="C151" t="str">
        <f t="shared" si="156"/>
        <v>PSO</v>
      </c>
      <c r="D151" t="str">
        <f t="shared" si="157"/>
        <v>H</v>
      </c>
      <c r="E151" t="str">
        <f t="shared" si="158"/>
        <v>PSOH</v>
      </c>
      <c r="F151">
        <v>100</v>
      </c>
      <c r="G151">
        <f t="shared" si="117"/>
        <v>28</v>
      </c>
      <c r="H151">
        <v>10.5</v>
      </c>
      <c r="I151">
        <v>630</v>
      </c>
      <c r="J151">
        <v>660</v>
      </c>
      <c r="K151">
        <f t="shared" ref="K151" si="170">K150</f>
        <v>57</v>
      </c>
      <c r="L151">
        <v>255</v>
      </c>
      <c r="M151">
        <v>0.32926830000000001</v>
      </c>
      <c r="N151">
        <v>87.688829999999996</v>
      </c>
      <c r="O151">
        <v>65.314679999999996</v>
      </c>
      <c r="P151">
        <v>56.642597000000002</v>
      </c>
      <c r="Q151">
        <v>0.86722606000000002</v>
      </c>
      <c r="R151">
        <v>0.74484609999999996</v>
      </c>
      <c r="S151">
        <v>529.13525000000004</v>
      </c>
      <c r="T151">
        <v>18.507967000000001</v>
      </c>
      <c r="U151">
        <v>246</v>
      </c>
      <c r="V151">
        <f t="shared" si="160"/>
        <v>81.000001800000007</v>
      </c>
    </row>
    <row r="152" spans="1:22" x14ac:dyDescent="0.2">
      <c r="A152" t="s">
        <v>97</v>
      </c>
      <c r="B152" t="str">
        <f t="shared" si="155"/>
        <v>66</v>
      </c>
      <c r="C152" t="str">
        <f t="shared" si="156"/>
        <v>BON</v>
      </c>
      <c r="D152" t="str">
        <f t="shared" si="157"/>
        <v>H</v>
      </c>
      <c r="E152" t="str">
        <f t="shared" si="158"/>
        <v>BONH</v>
      </c>
      <c r="F152">
        <v>0</v>
      </c>
      <c r="G152">
        <v>35</v>
      </c>
      <c r="H152">
        <v>0.5</v>
      </c>
      <c r="I152">
        <v>30</v>
      </c>
      <c r="J152">
        <v>60</v>
      </c>
      <c r="K152">
        <v>56</v>
      </c>
      <c r="L152">
        <v>255</v>
      </c>
      <c r="M152">
        <v>0.45614033999999998</v>
      </c>
      <c r="N152">
        <v>98.231470000000002</v>
      </c>
      <c r="O152">
        <v>91.691659999999999</v>
      </c>
      <c r="P152">
        <v>85.120400000000004</v>
      </c>
      <c r="Q152">
        <v>0.92833310000000002</v>
      </c>
      <c r="R152">
        <v>0.93342449999999999</v>
      </c>
      <c r="S152">
        <v>772.54570000000001</v>
      </c>
      <c r="T152">
        <v>11.869657999999999</v>
      </c>
      <c r="U152">
        <v>228</v>
      </c>
      <c r="V152">
        <f t="shared" si="160"/>
        <v>103.99999751999999</v>
      </c>
    </row>
    <row r="153" spans="1:22" x14ac:dyDescent="0.2">
      <c r="A153" t="s">
        <v>97</v>
      </c>
      <c r="B153" t="str">
        <f t="shared" si="155"/>
        <v>66</v>
      </c>
      <c r="C153" t="str">
        <f t="shared" si="156"/>
        <v>BON</v>
      </c>
      <c r="D153" t="str">
        <f t="shared" si="157"/>
        <v>H</v>
      </c>
      <c r="E153" t="str">
        <f t="shared" si="158"/>
        <v>BONH</v>
      </c>
      <c r="F153">
        <v>0</v>
      </c>
      <c r="G153">
        <f t="shared" si="119"/>
        <v>35</v>
      </c>
      <c r="H153">
        <v>10.5</v>
      </c>
      <c r="I153">
        <v>630</v>
      </c>
      <c r="J153">
        <v>660</v>
      </c>
      <c r="K153">
        <f t="shared" ref="K153" si="171">K152</f>
        <v>56</v>
      </c>
      <c r="L153">
        <v>255</v>
      </c>
      <c r="M153">
        <v>0.5078125</v>
      </c>
      <c r="N153">
        <v>94.909829999999999</v>
      </c>
      <c r="O153">
        <v>87.375479999999996</v>
      </c>
      <c r="P153">
        <v>80.447720000000004</v>
      </c>
      <c r="Q153">
        <v>0.9207128</v>
      </c>
      <c r="R153">
        <v>0.92061572999999997</v>
      </c>
      <c r="S153">
        <v>730.97059999999999</v>
      </c>
      <c r="T153">
        <v>12.975016999999999</v>
      </c>
      <c r="U153">
        <v>256</v>
      </c>
      <c r="V153">
        <f t="shared" si="160"/>
        <v>130</v>
      </c>
    </row>
    <row r="154" spans="1:22" x14ac:dyDescent="0.2">
      <c r="A154" t="s">
        <v>98</v>
      </c>
      <c r="B154" t="str">
        <f t="shared" si="155"/>
        <v>66</v>
      </c>
      <c r="C154" t="str">
        <f t="shared" si="156"/>
        <v>BON</v>
      </c>
      <c r="D154" t="str">
        <f t="shared" si="157"/>
        <v>H</v>
      </c>
      <c r="E154" t="str">
        <f t="shared" si="158"/>
        <v>BONH</v>
      </c>
      <c r="F154">
        <v>50</v>
      </c>
      <c r="G154">
        <f t="shared" si="121"/>
        <v>35</v>
      </c>
      <c r="H154">
        <v>0.5</v>
      </c>
      <c r="I154">
        <v>30</v>
      </c>
      <c r="J154">
        <v>60</v>
      </c>
      <c r="K154">
        <v>60</v>
      </c>
      <c r="L154">
        <v>255</v>
      </c>
      <c r="M154">
        <v>0.44230767999999998</v>
      </c>
      <c r="N154">
        <v>90.195359999999994</v>
      </c>
      <c r="O154">
        <v>78.971344000000002</v>
      </c>
      <c r="P154">
        <v>71.480643999999998</v>
      </c>
      <c r="Q154">
        <v>0.90514665999999999</v>
      </c>
      <c r="R154">
        <v>0.87555885</v>
      </c>
      <c r="S154">
        <v>644.60077000000001</v>
      </c>
      <c r="T154">
        <v>14.360832</v>
      </c>
      <c r="U154">
        <v>208</v>
      </c>
      <c r="V154">
        <f t="shared" si="160"/>
        <v>91.999997440000001</v>
      </c>
    </row>
    <row r="155" spans="1:22" x14ac:dyDescent="0.2">
      <c r="A155" t="s">
        <v>98</v>
      </c>
      <c r="B155" t="str">
        <f t="shared" si="155"/>
        <v>66</v>
      </c>
      <c r="C155" t="str">
        <f t="shared" si="156"/>
        <v>BON</v>
      </c>
      <c r="D155" t="str">
        <f t="shared" si="157"/>
        <v>H</v>
      </c>
      <c r="E155" t="str">
        <f t="shared" si="158"/>
        <v>BONH</v>
      </c>
      <c r="F155">
        <v>50</v>
      </c>
      <c r="G155">
        <f t="shared" si="122"/>
        <v>35</v>
      </c>
      <c r="H155">
        <v>10.5</v>
      </c>
      <c r="I155">
        <v>630</v>
      </c>
      <c r="J155">
        <v>660</v>
      </c>
      <c r="K155">
        <f t="shared" ref="K155" si="172">K154</f>
        <v>60</v>
      </c>
      <c r="L155">
        <v>255</v>
      </c>
      <c r="M155">
        <v>0.48444443999999998</v>
      </c>
      <c r="N155">
        <v>86.960430000000002</v>
      </c>
      <c r="O155">
        <v>73.502129999999994</v>
      </c>
      <c r="P155">
        <v>66.270150000000001</v>
      </c>
      <c r="Q155">
        <v>0.90160865000000001</v>
      </c>
      <c r="R155">
        <v>0.84523649999999995</v>
      </c>
      <c r="S155">
        <v>612.27599999999995</v>
      </c>
      <c r="T155">
        <v>15.455971</v>
      </c>
      <c r="U155">
        <v>225</v>
      </c>
      <c r="V155">
        <f t="shared" si="160"/>
        <v>108.99999899999999</v>
      </c>
    </row>
    <row r="156" spans="1:22" x14ac:dyDescent="0.2">
      <c r="A156" t="s">
        <v>99</v>
      </c>
      <c r="B156" t="str">
        <f t="shared" si="155"/>
        <v>66</v>
      </c>
      <c r="C156" t="str">
        <f t="shared" si="156"/>
        <v>BON</v>
      </c>
      <c r="D156" t="str">
        <f t="shared" si="157"/>
        <v>H</v>
      </c>
      <c r="E156" t="str">
        <f t="shared" si="158"/>
        <v>BONH</v>
      </c>
      <c r="F156">
        <v>100</v>
      </c>
      <c r="G156">
        <f t="shared" si="124"/>
        <v>35</v>
      </c>
      <c r="H156">
        <v>0.5</v>
      </c>
      <c r="I156">
        <v>30</v>
      </c>
      <c r="J156">
        <v>60</v>
      </c>
      <c r="K156">
        <v>52</v>
      </c>
      <c r="L156">
        <v>255</v>
      </c>
      <c r="M156">
        <v>0.49186993000000001</v>
      </c>
      <c r="N156">
        <v>98.150559999999999</v>
      </c>
      <c r="O156">
        <v>80.438010000000006</v>
      </c>
      <c r="P156">
        <v>70.266136000000003</v>
      </c>
      <c r="Q156">
        <v>0.87354385999999995</v>
      </c>
      <c r="R156">
        <v>0.81953699999999996</v>
      </c>
      <c r="S156">
        <v>653.58496000000002</v>
      </c>
      <c r="T156">
        <v>15.910151000000001</v>
      </c>
      <c r="U156">
        <v>246</v>
      </c>
      <c r="V156">
        <f t="shared" si="160"/>
        <v>121.00000278</v>
      </c>
    </row>
    <row r="157" spans="1:22" x14ac:dyDescent="0.2">
      <c r="A157" t="s">
        <v>99</v>
      </c>
      <c r="B157" t="str">
        <f t="shared" si="155"/>
        <v>66</v>
      </c>
      <c r="C157" t="str">
        <f t="shared" si="156"/>
        <v>BON</v>
      </c>
      <c r="D157" t="str">
        <f t="shared" si="157"/>
        <v>H</v>
      </c>
      <c r="E157" t="str">
        <f t="shared" si="158"/>
        <v>BONH</v>
      </c>
      <c r="F157">
        <v>100</v>
      </c>
      <c r="G157">
        <f t="shared" si="125"/>
        <v>35</v>
      </c>
      <c r="H157">
        <v>10.5</v>
      </c>
      <c r="I157">
        <v>630</v>
      </c>
      <c r="J157">
        <v>660</v>
      </c>
      <c r="K157">
        <f t="shared" ref="K157" si="173">K156</f>
        <v>52</v>
      </c>
      <c r="L157">
        <v>255</v>
      </c>
      <c r="M157">
        <v>0.46250000000000002</v>
      </c>
      <c r="N157">
        <v>100.62567</v>
      </c>
      <c r="O157">
        <v>79.911950000000004</v>
      </c>
      <c r="P157">
        <v>69.31944</v>
      </c>
      <c r="Q157">
        <v>0.86744779999999999</v>
      </c>
      <c r="R157">
        <v>0.79415064999999996</v>
      </c>
      <c r="S157">
        <v>642.60486000000003</v>
      </c>
      <c r="T157">
        <v>16.595827</v>
      </c>
      <c r="U157">
        <v>240</v>
      </c>
      <c r="V157">
        <f t="shared" si="160"/>
        <v>111</v>
      </c>
    </row>
    <row r="158" spans="1:22" x14ac:dyDescent="0.2">
      <c r="A158" t="s">
        <v>100</v>
      </c>
      <c r="B158" t="str">
        <f t="shared" si="155"/>
        <v>67</v>
      </c>
      <c r="C158" t="str">
        <f t="shared" si="156"/>
        <v>BON</v>
      </c>
      <c r="D158" t="str">
        <f t="shared" si="157"/>
        <v>L</v>
      </c>
      <c r="E158" t="str">
        <f t="shared" si="158"/>
        <v>BONL</v>
      </c>
      <c r="F158">
        <v>0</v>
      </c>
      <c r="G158">
        <v>24</v>
      </c>
      <c r="H158">
        <v>0.5</v>
      </c>
      <c r="I158">
        <v>30</v>
      </c>
      <c r="J158">
        <v>60</v>
      </c>
      <c r="K158">
        <v>45</v>
      </c>
      <c r="L158">
        <v>255</v>
      </c>
      <c r="M158">
        <v>0.43396225999999999</v>
      </c>
      <c r="N158">
        <v>102.93589</v>
      </c>
      <c r="O158">
        <v>97.074669999999998</v>
      </c>
      <c r="P158">
        <v>89.943489999999997</v>
      </c>
      <c r="Q158">
        <v>0.92653929999999995</v>
      </c>
      <c r="R158">
        <v>0.94305950000000005</v>
      </c>
      <c r="S158">
        <v>832.65089999999998</v>
      </c>
      <c r="T158">
        <v>12.082869000000001</v>
      </c>
      <c r="U158">
        <v>106</v>
      </c>
      <c r="V158">
        <f t="shared" si="160"/>
        <v>45.999999559999999</v>
      </c>
    </row>
    <row r="159" spans="1:22" x14ac:dyDescent="0.2">
      <c r="A159" t="s">
        <v>100</v>
      </c>
      <c r="B159" t="str">
        <f t="shared" si="155"/>
        <v>67</v>
      </c>
      <c r="C159" t="str">
        <f t="shared" si="156"/>
        <v>BON</v>
      </c>
      <c r="D159" t="str">
        <f t="shared" si="157"/>
        <v>L</v>
      </c>
      <c r="E159" t="str">
        <f t="shared" si="158"/>
        <v>BONL</v>
      </c>
      <c r="F159">
        <v>0</v>
      </c>
      <c r="G159">
        <f t="shared" si="127"/>
        <v>24</v>
      </c>
      <c r="H159">
        <v>10.5</v>
      </c>
      <c r="I159">
        <v>630</v>
      </c>
      <c r="J159">
        <v>660</v>
      </c>
      <c r="K159">
        <f t="shared" ref="K159" si="174">K158</f>
        <v>45</v>
      </c>
      <c r="L159">
        <v>255</v>
      </c>
      <c r="M159">
        <v>0.43925235000000001</v>
      </c>
      <c r="N159">
        <v>115.77094</v>
      </c>
      <c r="O159">
        <v>106.69486000000001</v>
      </c>
      <c r="P159">
        <v>96.901219999999995</v>
      </c>
      <c r="Q159">
        <v>0.90820884999999996</v>
      </c>
      <c r="R159">
        <v>0.92160313999999999</v>
      </c>
      <c r="S159">
        <v>887.93309999999997</v>
      </c>
      <c r="T159">
        <v>11.994908000000001</v>
      </c>
      <c r="U159">
        <v>107</v>
      </c>
      <c r="V159">
        <f t="shared" si="160"/>
        <v>47.000001449999999</v>
      </c>
    </row>
    <row r="160" spans="1:22" x14ac:dyDescent="0.2">
      <c r="A160" t="s">
        <v>101</v>
      </c>
      <c r="B160" t="str">
        <f t="shared" si="155"/>
        <v>67</v>
      </c>
      <c r="C160" t="str">
        <f t="shared" si="156"/>
        <v>BON</v>
      </c>
      <c r="D160" t="str">
        <f t="shared" si="157"/>
        <v>L</v>
      </c>
      <c r="E160" t="str">
        <f t="shared" si="158"/>
        <v>BONL</v>
      </c>
      <c r="F160">
        <v>50</v>
      </c>
      <c r="G160">
        <f t="shared" si="129"/>
        <v>24</v>
      </c>
      <c r="H160">
        <v>0.5</v>
      </c>
      <c r="I160">
        <v>30</v>
      </c>
      <c r="J160">
        <v>60</v>
      </c>
      <c r="K160">
        <v>59</v>
      </c>
      <c r="L160">
        <v>255</v>
      </c>
      <c r="M160">
        <v>0.18045111999999999</v>
      </c>
      <c r="N160">
        <v>65.305329999999998</v>
      </c>
      <c r="O160">
        <v>46.831245000000003</v>
      </c>
      <c r="P160">
        <v>42.200989999999997</v>
      </c>
      <c r="Q160">
        <v>0.90112879999999995</v>
      </c>
      <c r="R160">
        <v>0.71711219999999998</v>
      </c>
      <c r="S160">
        <v>377.89832000000001</v>
      </c>
      <c r="T160">
        <v>23.703703000000001</v>
      </c>
      <c r="U160">
        <v>133</v>
      </c>
      <c r="V160">
        <f t="shared" si="160"/>
        <v>23.999998959999999</v>
      </c>
    </row>
    <row r="161" spans="1:22" x14ac:dyDescent="0.2">
      <c r="A161" t="s">
        <v>101</v>
      </c>
      <c r="B161" t="str">
        <f t="shared" si="155"/>
        <v>67</v>
      </c>
      <c r="C161" t="str">
        <f t="shared" si="156"/>
        <v>BON</v>
      </c>
      <c r="D161" t="str">
        <f t="shared" si="157"/>
        <v>L</v>
      </c>
      <c r="E161" t="str">
        <f t="shared" si="158"/>
        <v>BONL</v>
      </c>
      <c r="F161">
        <v>50</v>
      </c>
      <c r="G161">
        <f t="shared" si="130"/>
        <v>24</v>
      </c>
      <c r="H161">
        <v>10.5</v>
      </c>
      <c r="I161">
        <v>630</v>
      </c>
      <c r="J161">
        <v>660</v>
      </c>
      <c r="K161">
        <f t="shared" ref="K161" si="175">K160</f>
        <v>59</v>
      </c>
      <c r="L161">
        <v>255</v>
      </c>
      <c r="M161">
        <v>0.19259259000000001</v>
      </c>
      <c r="N161">
        <v>61.436279999999996</v>
      </c>
      <c r="O161">
        <v>39.690173999999999</v>
      </c>
      <c r="P161">
        <v>34.765459999999997</v>
      </c>
      <c r="Q161">
        <v>0.87592110000000001</v>
      </c>
      <c r="R161">
        <v>0.64603805999999997</v>
      </c>
      <c r="S161">
        <v>325.86156999999997</v>
      </c>
      <c r="T161">
        <v>23.491125</v>
      </c>
      <c r="U161">
        <v>135</v>
      </c>
      <c r="V161">
        <f t="shared" si="160"/>
        <v>25.999999649999999</v>
      </c>
    </row>
    <row r="162" spans="1:22" x14ac:dyDescent="0.2">
      <c r="A162" t="s">
        <v>102</v>
      </c>
      <c r="B162" t="str">
        <f t="shared" si="155"/>
        <v>67</v>
      </c>
      <c r="C162" t="str">
        <f t="shared" si="156"/>
        <v>BON</v>
      </c>
      <c r="D162" t="str">
        <f t="shared" si="157"/>
        <v>L</v>
      </c>
      <c r="E162" t="str">
        <f t="shared" si="158"/>
        <v>BONL</v>
      </c>
      <c r="F162">
        <v>100</v>
      </c>
      <c r="G162">
        <f t="shared" si="132"/>
        <v>24</v>
      </c>
      <c r="H162">
        <v>0.5</v>
      </c>
      <c r="I162">
        <v>30</v>
      </c>
      <c r="J162">
        <v>60</v>
      </c>
      <c r="K162">
        <v>50</v>
      </c>
      <c r="L162">
        <v>255</v>
      </c>
      <c r="M162">
        <v>0.39877299999999999</v>
      </c>
      <c r="N162">
        <v>83.269130000000004</v>
      </c>
      <c r="O162">
        <v>68.558210000000003</v>
      </c>
      <c r="P162">
        <v>61.136380000000003</v>
      </c>
      <c r="Q162">
        <v>0.89174410000000004</v>
      </c>
      <c r="R162">
        <v>0.82333290000000003</v>
      </c>
      <c r="S162">
        <v>562.38440000000003</v>
      </c>
      <c r="T162">
        <v>17.509533000000001</v>
      </c>
      <c r="U162">
        <v>163</v>
      </c>
      <c r="V162">
        <f t="shared" si="160"/>
        <v>64.999999000000003</v>
      </c>
    </row>
    <row r="163" spans="1:22" x14ac:dyDescent="0.2">
      <c r="A163" t="s">
        <v>102</v>
      </c>
      <c r="B163" t="str">
        <f t="shared" si="155"/>
        <v>67</v>
      </c>
      <c r="C163" t="str">
        <f t="shared" si="156"/>
        <v>BON</v>
      </c>
      <c r="D163" t="str">
        <f t="shared" si="157"/>
        <v>L</v>
      </c>
      <c r="E163" t="str">
        <f t="shared" si="158"/>
        <v>BONL</v>
      </c>
      <c r="F163">
        <v>100</v>
      </c>
      <c r="G163">
        <f t="shared" si="133"/>
        <v>24</v>
      </c>
      <c r="H163">
        <v>10.5</v>
      </c>
      <c r="I163">
        <v>630</v>
      </c>
      <c r="J163">
        <v>660</v>
      </c>
      <c r="K163">
        <f t="shared" ref="K163" si="176">K162</f>
        <v>50</v>
      </c>
      <c r="L163">
        <v>255</v>
      </c>
      <c r="M163">
        <v>0.39037432999999999</v>
      </c>
      <c r="N163">
        <v>85.433459999999997</v>
      </c>
      <c r="O163">
        <v>66.773399999999995</v>
      </c>
      <c r="P163">
        <v>58.911790000000003</v>
      </c>
      <c r="Q163">
        <v>0.8822643</v>
      </c>
      <c r="R163">
        <v>0.78158369999999999</v>
      </c>
      <c r="S163">
        <v>536.92399999999998</v>
      </c>
      <c r="T163">
        <v>17.366820000000001</v>
      </c>
      <c r="U163">
        <v>187</v>
      </c>
      <c r="V163">
        <f t="shared" si="160"/>
        <v>72.999999709999997</v>
      </c>
    </row>
    <row r="164" spans="1:22" x14ac:dyDescent="0.2">
      <c r="A164" t="s">
        <v>103</v>
      </c>
      <c r="B164" t="str">
        <f t="shared" si="155"/>
        <v>68</v>
      </c>
      <c r="C164" t="str">
        <f t="shared" si="156"/>
        <v>PSO</v>
      </c>
      <c r="D164" t="str">
        <f t="shared" si="157"/>
        <v>L</v>
      </c>
      <c r="E164" t="str">
        <f t="shared" si="158"/>
        <v>PSOL</v>
      </c>
      <c r="F164">
        <v>0</v>
      </c>
      <c r="G164">
        <v>31</v>
      </c>
      <c r="H164">
        <v>0.5</v>
      </c>
      <c r="I164">
        <v>30</v>
      </c>
      <c r="J164">
        <v>60</v>
      </c>
      <c r="K164">
        <v>48</v>
      </c>
      <c r="L164">
        <v>255</v>
      </c>
      <c r="M164">
        <v>0.62732920000000003</v>
      </c>
      <c r="N164">
        <v>93.987129999999993</v>
      </c>
      <c r="O164">
        <v>81.449520000000007</v>
      </c>
      <c r="P164">
        <v>73.913709999999995</v>
      </c>
      <c r="Q164">
        <v>0.90747880000000003</v>
      </c>
      <c r="R164">
        <v>0.86660289999999995</v>
      </c>
      <c r="S164">
        <v>674.54660000000001</v>
      </c>
      <c r="T164">
        <v>16.439875000000001</v>
      </c>
      <c r="U164">
        <v>161</v>
      </c>
      <c r="V164">
        <f t="shared" si="160"/>
        <v>101.0000012</v>
      </c>
    </row>
    <row r="165" spans="1:22" x14ac:dyDescent="0.2">
      <c r="A165" t="s">
        <v>103</v>
      </c>
      <c r="B165" t="str">
        <f t="shared" si="155"/>
        <v>68</v>
      </c>
      <c r="C165" t="str">
        <f t="shared" si="156"/>
        <v>PSO</v>
      </c>
      <c r="D165" t="str">
        <f t="shared" si="157"/>
        <v>L</v>
      </c>
      <c r="E165" t="str">
        <f t="shared" si="158"/>
        <v>PSOL</v>
      </c>
      <c r="F165">
        <v>0</v>
      </c>
      <c r="G165">
        <f t="shared" ref="G165" si="177">G164</f>
        <v>31</v>
      </c>
      <c r="H165">
        <v>10.5</v>
      </c>
      <c r="I165">
        <v>630</v>
      </c>
      <c r="J165">
        <v>660</v>
      </c>
      <c r="K165">
        <f t="shared" ref="K165" si="178">K164</f>
        <v>48</v>
      </c>
      <c r="L165">
        <v>255</v>
      </c>
      <c r="M165">
        <v>0.58928572999999995</v>
      </c>
      <c r="N165">
        <v>106.07933</v>
      </c>
      <c r="O165">
        <v>94.662970000000001</v>
      </c>
      <c r="P165">
        <v>85.611379999999997</v>
      </c>
      <c r="Q165">
        <v>0.90438085999999995</v>
      </c>
      <c r="R165">
        <v>0.89237900000000003</v>
      </c>
      <c r="S165">
        <v>786.88930000000005</v>
      </c>
      <c r="T165">
        <v>14.428041</v>
      </c>
      <c r="U165">
        <v>168</v>
      </c>
      <c r="V165">
        <f t="shared" si="160"/>
        <v>99.000002639999991</v>
      </c>
    </row>
    <row r="166" spans="1:22" x14ac:dyDescent="0.2">
      <c r="A166" t="s">
        <v>104</v>
      </c>
      <c r="B166" t="str">
        <f t="shared" si="155"/>
        <v>68</v>
      </c>
      <c r="C166" t="str">
        <f t="shared" si="156"/>
        <v>PSO</v>
      </c>
      <c r="D166" t="str">
        <f t="shared" si="157"/>
        <v>L</v>
      </c>
      <c r="E166" t="str">
        <f t="shared" si="158"/>
        <v>PSOL</v>
      </c>
      <c r="F166">
        <v>50</v>
      </c>
      <c r="G166">
        <f t="shared" ref="G166" si="179">G164</f>
        <v>31</v>
      </c>
      <c r="H166">
        <v>0.5</v>
      </c>
      <c r="I166">
        <v>30</v>
      </c>
      <c r="J166">
        <v>60</v>
      </c>
      <c r="K166">
        <v>47</v>
      </c>
      <c r="L166">
        <v>255</v>
      </c>
      <c r="M166">
        <v>0.67816089999999996</v>
      </c>
      <c r="N166">
        <v>100.36534</v>
      </c>
      <c r="O166">
        <v>85.522580000000005</v>
      </c>
      <c r="P166">
        <v>76.930565000000001</v>
      </c>
      <c r="Q166">
        <v>0.89953506000000005</v>
      </c>
      <c r="R166">
        <v>0.85211269999999995</v>
      </c>
      <c r="S166">
        <v>704.45165999999995</v>
      </c>
      <c r="T166">
        <v>16.500796999999999</v>
      </c>
      <c r="U166">
        <v>174</v>
      </c>
      <c r="V166">
        <f t="shared" si="160"/>
        <v>117.99999659999999</v>
      </c>
    </row>
    <row r="167" spans="1:22" x14ac:dyDescent="0.2">
      <c r="A167" t="s">
        <v>104</v>
      </c>
      <c r="B167" t="str">
        <f t="shared" si="155"/>
        <v>68</v>
      </c>
      <c r="C167" t="str">
        <f t="shared" si="156"/>
        <v>PSO</v>
      </c>
      <c r="D167" t="str">
        <f t="shared" si="157"/>
        <v>L</v>
      </c>
      <c r="E167" t="str">
        <f t="shared" si="158"/>
        <v>PSOL</v>
      </c>
      <c r="F167">
        <v>50</v>
      </c>
      <c r="G167">
        <f t="shared" ref="G167" si="180">G164</f>
        <v>31</v>
      </c>
      <c r="H167">
        <v>10.5</v>
      </c>
      <c r="I167">
        <v>630</v>
      </c>
      <c r="J167">
        <v>660</v>
      </c>
      <c r="K167">
        <f t="shared" ref="K167" si="181">K166</f>
        <v>47</v>
      </c>
      <c r="L167">
        <v>255</v>
      </c>
      <c r="M167">
        <v>0.70454543999999997</v>
      </c>
      <c r="N167">
        <v>118.20714</v>
      </c>
      <c r="O167">
        <v>107.67703</v>
      </c>
      <c r="P167">
        <v>97.012559999999993</v>
      </c>
      <c r="Q167">
        <v>0.90095866000000002</v>
      </c>
      <c r="R167">
        <v>0.91091820000000001</v>
      </c>
      <c r="S167">
        <v>893.17510000000004</v>
      </c>
      <c r="T167">
        <v>14.376206</v>
      </c>
      <c r="U167">
        <v>176</v>
      </c>
      <c r="V167">
        <f t="shared" si="160"/>
        <v>123.99999743999999</v>
      </c>
    </row>
    <row r="168" spans="1:22" x14ac:dyDescent="0.2">
      <c r="A168" t="s">
        <v>105</v>
      </c>
      <c r="B168" t="str">
        <f t="shared" si="155"/>
        <v>68</v>
      </c>
      <c r="C168" t="str">
        <f t="shared" si="156"/>
        <v>PSO</v>
      </c>
      <c r="D168" t="str">
        <f t="shared" si="157"/>
        <v>L</v>
      </c>
      <c r="E168" t="str">
        <f t="shared" si="158"/>
        <v>PSOL</v>
      </c>
      <c r="F168">
        <v>100</v>
      </c>
      <c r="G168">
        <f t="shared" ref="G168" si="182">G164</f>
        <v>31</v>
      </c>
      <c r="H168">
        <v>0.5</v>
      </c>
      <c r="I168">
        <v>30</v>
      </c>
      <c r="J168">
        <v>60</v>
      </c>
      <c r="K168">
        <v>46</v>
      </c>
      <c r="L168">
        <v>255</v>
      </c>
      <c r="M168">
        <v>0.62702703000000004</v>
      </c>
      <c r="N168">
        <v>86.178730000000002</v>
      </c>
      <c r="O168">
        <v>76.158540000000002</v>
      </c>
      <c r="P168">
        <v>69.622420000000005</v>
      </c>
      <c r="Q168">
        <v>0.91417749999999998</v>
      </c>
      <c r="R168">
        <v>0.88372779999999995</v>
      </c>
      <c r="S168">
        <v>633.68915000000004</v>
      </c>
      <c r="T168">
        <v>16.200265999999999</v>
      </c>
      <c r="U168">
        <v>185</v>
      </c>
      <c r="V168">
        <f t="shared" si="160"/>
        <v>116.00000055000001</v>
      </c>
    </row>
    <row r="169" spans="1:22" x14ac:dyDescent="0.2">
      <c r="A169" t="s">
        <v>105</v>
      </c>
      <c r="B169" t="str">
        <f t="shared" si="155"/>
        <v>68</v>
      </c>
      <c r="C169" t="str">
        <f t="shared" si="156"/>
        <v>PSO</v>
      </c>
      <c r="D169" t="str">
        <f t="shared" si="157"/>
        <v>L</v>
      </c>
      <c r="E169" t="str">
        <f t="shared" si="158"/>
        <v>PSOL</v>
      </c>
      <c r="F169">
        <v>100</v>
      </c>
      <c r="G169">
        <f t="shared" ref="G169" si="183">G164</f>
        <v>31</v>
      </c>
      <c r="H169">
        <v>10.5</v>
      </c>
      <c r="I169">
        <v>630</v>
      </c>
      <c r="J169">
        <v>660</v>
      </c>
      <c r="K169">
        <f t="shared" ref="K169" si="184">K168</f>
        <v>46</v>
      </c>
      <c r="L169">
        <v>255</v>
      </c>
      <c r="M169">
        <v>0.64390239999999999</v>
      </c>
      <c r="N169">
        <v>90.667330000000007</v>
      </c>
      <c r="O169">
        <v>81.352909999999994</v>
      </c>
      <c r="P169">
        <v>74.222309999999993</v>
      </c>
      <c r="Q169">
        <v>0.91234979999999999</v>
      </c>
      <c r="R169">
        <v>0.89726824000000005</v>
      </c>
      <c r="S169">
        <v>673.62536999999998</v>
      </c>
      <c r="T169">
        <v>15.479798000000001</v>
      </c>
      <c r="U169">
        <v>205</v>
      </c>
      <c r="V169">
        <f t="shared" si="160"/>
        <v>131.99999199999999</v>
      </c>
    </row>
    <row r="170" spans="1:22" x14ac:dyDescent="0.2">
      <c r="A170" t="s">
        <v>79</v>
      </c>
      <c r="B170" t="str">
        <f t="shared" si="155"/>
        <v>69</v>
      </c>
      <c r="C170" t="str">
        <f t="shared" si="156"/>
        <v>BON</v>
      </c>
      <c r="D170" t="str">
        <f t="shared" si="157"/>
        <v>H</v>
      </c>
      <c r="E170" t="str">
        <f t="shared" si="158"/>
        <v>BONH</v>
      </c>
      <c r="F170">
        <v>0</v>
      </c>
      <c r="G170">
        <v>49</v>
      </c>
      <c r="H170">
        <v>0.5</v>
      </c>
      <c r="I170">
        <v>30</v>
      </c>
      <c r="J170">
        <v>60</v>
      </c>
      <c r="K170">
        <v>78</v>
      </c>
      <c r="L170">
        <v>255</v>
      </c>
      <c r="M170">
        <v>9.375E-2</v>
      </c>
      <c r="N170">
        <v>104.296364</v>
      </c>
      <c r="O170">
        <v>85.242583999999994</v>
      </c>
      <c r="P170">
        <v>79.622116000000005</v>
      </c>
      <c r="Q170">
        <v>0.93406504000000001</v>
      </c>
      <c r="R170">
        <v>0.81731116999999998</v>
      </c>
      <c r="S170">
        <v>716.65295000000003</v>
      </c>
      <c r="T170">
        <v>18.148147999999999</v>
      </c>
      <c r="U170">
        <v>64</v>
      </c>
      <c r="V170">
        <f t="shared" si="160"/>
        <v>6</v>
      </c>
    </row>
    <row r="171" spans="1:22" x14ac:dyDescent="0.2">
      <c r="A171" t="s">
        <v>79</v>
      </c>
      <c r="B171" t="str">
        <f t="shared" si="155"/>
        <v>69</v>
      </c>
      <c r="C171" t="str">
        <f t="shared" si="156"/>
        <v>BON</v>
      </c>
      <c r="D171" t="str">
        <f t="shared" si="157"/>
        <v>H</v>
      </c>
      <c r="E171" t="str">
        <f t="shared" si="158"/>
        <v>BONH</v>
      </c>
      <c r="F171">
        <v>0</v>
      </c>
      <c r="G171">
        <f t="shared" ref="G171" si="185">G170</f>
        <v>49</v>
      </c>
      <c r="H171">
        <v>10.5</v>
      </c>
      <c r="I171">
        <v>630</v>
      </c>
      <c r="J171">
        <v>660</v>
      </c>
      <c r="K171">
        <f t="shared" ref="K171" si="186">K170</f>
        <v>78</v>
      </c>
      <c r="L171">
        <v>255</v>
      </c>
      <c r="M171">
        <v>0.18461538999999999</v>
      </c>
      <c r="N171">
        <v>81.302443999999994</v>
      </c>
      <c r="O171">
        <v>66.897970000000001</v>
      </c>
      <c r="P171">
        <v>62.906227000000001</v>
      </c>
      <c r="Q171">
        <v>0.94033085999999999</v>
      </c>
      <c r="R171">
        <v>0.82282853</v>
      </c>
      <c r="S171">
        <v>570.49239999999998</v>
      </c>
      <c r="T171">
        <v>22.849003</v>
      </c>
      <c r="U171">
        <v>65</v>
      </c>
      <c r="V171">
        <f t="shared" si="160"/>
        <v>12.000000349999999</v>
      </c>
    </row>
    <row r="172" spans="1:22" x14ac:dyDescent="0.2">
      <c r="A172" t="s">
        <v>80</v>
      </c>
      <c r="B172" t="str">
        <f t="shared" si="155"/>
        <v>69</v>
      </c>
      <c r="C172" t="str">
        <f t="shared" si="156"/>
        <v>BON</v>
      </c>
      <c r="D172" t="str">
        <f t="shared" si="157"/>
        <v>H</v>
      </c>
      <c r="E172" t="str">
        <f t="shared" si="158"/>
        <v>BONH</v>
      </c>
      <c r="F172">
        <v>50</v>
      </c>
      <c r="G172">
        <f t="shared" ref="G172" si="187">G170</f>
        <v>49</v>
      </c>
      <c r="H172">
        <v>0.5</v>
      </c>
      <c r="I172">
        <v>30</v>
      </c>
      <c r="J172">
        <v>60</v>
      </c>
      <c r="K172">
        <v>58</v>
      </c>
      <c r="L172">
        <v>255</v>
      </c>
      <c r="M172">
        <v>0.26582280000000003</v>
      </c>
      <c r="N172">
        <v>82.152244999999994</v>
      </c>
      <c r="O172">
        <v>72.006739999999994</v>
      </c>
      <c r="P172">
        <v>67.718400000000003</v>
      </c>
      <c r="Q172">
        <v>0.94044530000000004</v>
      </c>
      <c r="R172">
        <v>0.87650349999999999</v>
      </c>
      <c r="S172">
        <v>610.87710000000004</v>
      </c>
      <c r="T172">
        <v>17.916159</v>
      </c>
      <c r="U172">
        <v>79</v>
      </c>
      <c r="V172">
        <f t="shared" si="160"/>
        <v>21.000001200000003</v>
      </c>
    </row>
    <row r="173" spans="1:22" x14ac:dyDescent="0.2">
      <c r="A173" t="s">
        <v>80</v>
      </c>
      <c r="B173" t="str">
        <f t="shared" si="155"/>
        <v>69</v>
      </c>
      <c r="C173" t="str">
        <f t="shared" si="156"/>
        <v>BON</v>
      </c>
      <c r="D173" t="str">
        <f t="shared" si="157"/>
        <v>H</v>
      </c>
      <c r="E173" t="str">
        <f t="shared" si="158"/>
        <v>BONH</v>
      </c>
      <c r="F173">
        <v>50</v>
      </c>
      <c r="G173">
        <f t="shared" ref="G173" si="188">G170</f>
        <v>49</v>
      </c>
      <c r="H173">
        <v>10.5</v>
      </c>
      <c r="I173">
        <v>630</v>
      </c>
      <c r="J173">
        <v>660</v>
      </c>
      <c r="K173">
        <f t="shared" ref="K173" si="189">K172</f>
        <v>58</v>
      </c>
      <c r="L173">
        <v>255</v>
      </c>
      <c r="M173">
        <v>0.18055555000000001</v>
      </c>
      <c r="N173">
        <v>90.074029999999993</v>
      </c>
      <c r="O173">
        <v>66.24118</v>
      </c>
      <c r="P173">
        <v>61.987316</v>
      </c>
      <c r="Q173">
        <v>0.93578220000000001</v>
      </c>
      <c r="R173">
        <v>0.73540824999999999</v>
      </c>
      <c r="S173">
        <v>557.1046</v>
      </c>
      <c r="T173">
        <v>26.153846999999999</v>
      </c>
      <c r="U173">
        <v>72</v>
      </c>
      <c r="V173">
        <f t="shared" si="160"/>
        <v>12.999999600000001</v>
      </c>
    </row>
    <row r="174" spans="1:22" x14ac:dyDescent="0.2">
      <c r="A174" t="s">
        <v>81</v>
      </c>
      <c r="B174" t="str">
        <f t="shared" si="155"/>
        <v>69</v>
      </c>
      <c r="C174" t="str">
        <f t="shared" si="156"/>
        <v>BON</v>
      </c>
      <c r="D174" t="str">
        <f t="shared" si="157"/>
        <v>H</v>
      </c>
      <c r="E174" t="str">
        <f t="shared" si="158"/>
        <v>BONH</v>
      </c>
      <c r="F174">
        <v>100</v>
      </c>
      <c r="G174">
        <f t="shared" ref="G174" si="190">G170</f>
        <v>49</v>
      </c>
      <c r="H174">
        <v>0.5</v>
      </c>
      <c r="I174">
        <v>30</v>
      </c>
      <c r="J174">
        <v>60</v>
      </c>
      <c r="K174">
        <v>64</v>
      </c>
      <c r="L174">
        <v>255</v>
      </c>
      <c r="M174">
        <v>0.11340206</v>
      </c>
      <c r="N174">
        <v>110.858665</v>
      </c>
      <c r="O174">
        <v>94.663049999999998</v>
      </c>
      <c r="P174">
        <v>88.886769999999999</v>
      </c>
      <c r="Q174">
        <v>0.9389807</v>
      </c>
      <c r="R174">
        <v>0.85390747</v>
      </c>
      <c r="S174">
        <v>808.64570000000003</v>
      </c>
      <c r="T174">
        <v>15.190365</v>
      </c>
      <c r="U174">
        <v>97</v>
      </c>
      <c r="V174">
        <f t="shared" si="160"/>
        <v>10.999999819999999</v>
      </c>
    </row>
    <row r="175" spans="1:22" x14ac:dyDescent="0.2">
      <c r="A175" t="s">
        <v>81</v>
      </c>
      <c r="B175" t="str">
        <f t="shared" si="155"/>
        <v>69</v>
      </c>
      <c r="C175" t="str">
        <f t="shared" si="156"/>
        <v>BON</v>
      </c>
      <c r="D175" t="str">
        <f t="shared" si="157"/>
        <v>H</v>
      </c>
      <c r="E175" t="str">
        <f t="shared" si="158"/>
        <v>BONH</v>
      </c>
      <c r="F175">
        <v>100</v>
      </c>
      <c r="G175">
        <f t="shared" ref="G175" si="191">G170</f>
        <v>49</v>
      </c>
      <c r="H175">
        <v>10.5</v>
      </c>
      <c r="I175">
        <v>630</v>
      </c>
      <c r="J175">
        <v>660</v>
      </c>
      <c r="K175">
        <f t="shared" ref="K175" si="192">K174</f>
        <v>64</v>
      </c>
      <c r="L175">
        <v>255</v>
      </c>
      <c r="M175">
        <v>9.1954019999999997E-2</v>
      </c>
      <c r="N175">
        <v>89.599739999999997</v>
      </c>
      <c r="O175">
        <v>70.249600000000001</v>
      </c>
      <c r="P175">
        <v>66.088454999999996</v>
      </c>
      <c r="Q175">
        <v>0.94076632999999998</v>
      </c>
      <c r="R175">
        <v>0.78403800000000001</v>
      </c>
      <c r="S175">
        <v>598.71659999999997</v>
      </c>
      <c r="T175">
        <v>23.61111</v>
      </c>
      <c r="U175">
        <v>87</v>
      </c>
      <c r="V175">
        <f t="shared" si="160"/>
        <v>7.9999997399999998</v>
      </c>
    </row>
    <row r="176" spans="1:22" x14ac:dyDescent="0.2">
      <c r="A176" t="s">
        <v>106</v>
      </c>
      <c r="B176" t="str">
        <f t="shared" si="155"/>
        <v>70</v>
      </c>
      <c r="C176" t="str">
        <f t="shared" si="156"/>
        <v>PSO</v>
      </c>
      <c r="D176" t="str">
        <f t="shared" si="157"/>
        <v>H</v>
      </c>
      <c r="E176" t="str">
        <f t="shared" si="158"/>
        <v>PSOH</v>
      </c>
      <c r="F176">
        <v>0</v>
      </c>
      <c r="G176">
        <v>22</v>
      </c>
      <c r="H176">
        <v>0.5</v>
      </c>
      <c r="I176">
        <v>30</v>
      </c>
      <c r="J176">
        <v>60</v>
      </c>
      <c r="K176">
        <v>48</v>
      </c>
      <c r="L176">
        <v>255</v>
      </c>
      <c r="M176">
        <v>0.48214287</v>
      </c>
      <c r="N176">
        <v>95.419889999999995</v>
      </c>
      <c r="O176">
        <v>83.773039999999995</v>
      </c>
      <c r="P176">
        <v>75.6434</v>
      </c>
      <c r="Q176">
        <v>0.90295636999999995</v>
      </c>
      <c r="R176">
        <v>0.87794112999999996</v>
      </c>
      <c r="S176">
        <v>692.67426</v>
      </c>
      <c r="T176">
        <v>15.257993000000001</v>
      </c>
      <c r="U176">
        <v>56</v>
      </c>
      <c r="V176">
        <f t="shared" si="160"/>
        <v>27.000000719999999</v>
      </c>
    </row>
    <row r="177" spans="1:22" x14ac:dyDescent="0.2">
      <c r="A177" t="s">
        <v>106</v>
      </c>
      <c r="B177" t="str">
        <f t="shared" si="155"/>
        <v>70</v>
      </c>
      <c r="C177" t="str">
        <f t="shared" si="156"/>
        <v>PSO</v>
      </c>
      <c r="D177" t="str">
        <f t="shared" si="157"/>
        <v>H</v>
      </c>
      <c r="E177" t="str">
        <f t="shared" si="158"/>
        <v>PSOH</v>
      </c>
      <c r="F177">
        <v>0</v>
      </c>
      <c r="G177">
        <f t="shared" ref="G177" si="193">G176</f>
        <v>22</v>
      </c>
      <c r="H177">
        <v>10.5</v>
      </c>
      <c r="I177">
        <v>630</v>
      </c>
      <c r="J177">
        <v>660</v>
      </c>
      <c r="K177">
        <f t="shared" ref="K177" si="194">K176</f>
        <v>48</v>
      </c>
      <c r="L177">
        <v>255</v>
      </c>
      <c r="M177">
        <v>0.44285714999999998</v>
      </c>
      <c r="N177">
        <v>99.192049999999995</v>
      </c>
      <c r="O177">
        <v>87.351039999999998</v>
      </c>
      <c r="P177">
        <v>79.481530000000006</v>
      </c>
      <c r="Q177">
        <v>0.90990937000000005</v>
      </c>
      <c r="R177">
        <v>0.8806254</v>
      </c>
      <c r="S177">
        <v>732.21360000000004</v>
      </c>
      <c r="T177">
        <v>12.329749</v>
      </c>
      <c r="U177">
        <v>70</v>
      </c>
      <c r="V177">
        <f t="shared" si="160"/>
        <v>31.000000499999999</v>
      </c>
    </row>
    <row r="178" spans="1:22" x14ac:dyDescent="0.2">
      <c r="A178" t="s">
        <v>107</v>
      </c>
      <c r="B178" t="str">
        <f t="shared" si="155"/>
        <v>70</v>
      </c>
      <c r="C178" t="str">
        <f t="shared" si="156"/>
        <v>PSO</v>
      </c>
      <c r="D178" t="str">
        <f t="shared" si="157"/>
        <v>H</v>
      </c>
      <c r="E178" t="str">
        <f t="shared" si="158"/>
        <v>PSOH</v>
      </c>
      <c r="F178">
        <v>50</v>
      </c>
      <c r="G178">
        <f t="shared" ref="G178" si="195">G176</f>
        <v>22</v>
      </c>
      <c r="H178">
        <v>0.5</v>
      </c>
      <c r="I178">
        <v>30</v>
      </c>
      <c r="J178">
        <v>60</v>
      </c>
      <c r="K178">
        <v>54</v>
      </c>
      <c r="L178">
        <v>255</v>
      </c>
      <c r="M178">
        <v>0.34090910000000002</v>
      </c>
      <c r="N178">
        <v>88.117096000000004</v>
      </c>
      <c r="O178">
        <v>84.314139999999995</v>
      </c>
      <c r="P178">
        <v>77.487170000000006</v>
      </c>
      <c r="Q178">
        <v>0.91902936000000002</v>
      </c>
      <c r="R178">
        <v>0.95684206000000005</v>
      </c>
      <c r="S178">
        <v>695.44870000000003</v>
      </c>
      <c r="T178">
        <v>11.259259</v>
      </c>
      <c r="U178">
        <v>88</v>
      </c>
      <c r="V178">
        <f t="shared" si="160"/>
        <v>30.000000800000002</v>
      </c>
    </row>
    <row r="179" spans="1:22" x14ac:dyDescent="0.2">
      <c r="A179" t="s">
        <v>107</v>
      </c>
      <c r="B179" t="str">
        <f t="shared" si="155"/>
        <v>70</v>
      </c>
      <c r="C179" t="str">
        <f t="shared" si="156"/>
        <v>PSO</v>
      </c>
      <c r="D179" t="str">
        <f t="shared" si="157"/>
        <v>H</v>
      </c>
      <c r="E179" t="str">
        <f t="shared" si="158"/>
        <v>PSOH</v>
      </c>
      <c r="F179">
        <v>50</v>
      </c>
      <c r="G179">
        <f t="shared" ref="G179" si="196">G176</f>
        <v>22</v>
      </c>
      <c r="H179">
        <v>10.5</v>
      </c>
      <c r="I179">
        <v>630</v>
      </c>
      <c r="J179">
        <v>660</v>
      </c>
      <c r="K179">
        <f t="shared" ref="K179" si="197">K178</f>
        <v>54</v>
      </c>
      <c r="L179">
        <v>255</v>
      </c>
      <c r="M179">
        <v>0.42553192000000001</v>
      </c>
      <c r="N179">
        <v>83.515299999999996</v>
      </c>
      <c r="O179">
        <v>79.52561</v>
      </c>
      <c r="P179">
        <v>73.591909999999999</v>
      </c>
      <c r="Q179">
        <v>0.92538620000000005</v>
      </c>
      <c r="R179">
        <v>0.95222810000000002</v>
      </c>
      <c r="S179">
        <v>666.43395999999996</v>
      </c>
      <c r="T179">
        <v>11.049146</v>
      </c>
      <c r="U179">
        <v>94</v>
      </c>
      <c r="V179">
        <f t="shared" si="160"/>
        <v>40.000000480000004</v>
      </c>
    </row>
    <row r="180" spans="1:22" x14ac:dyDescent="0.2">
      <c r="A180" t="s">
        <v>108</v>
      </c>
      <c r="B180" t="str">
        <f t="shared" si="155"/>
        <v>70</v>
      </c>
      <c r="C180" t="str">
        <f t="shared" si="156"/>
        <v>PSO</v>
      </c>
      <c r="D180" t="str">
        <f t="shared" si="157"/>
        <v>H</v>
      </c>
      <c r="E180" t="str">
        <f t="shared" si="158"/>
        <v>PSOH</v>
      </c>
      <c r="F180">
        <v>100</v>
      </c>
      <c r="G180">
        <f t="shared" ref="G180" si="198">G176</f>
        <v>22</v>
      </c>
      <c r="H180">
        <v>0.5</v>
      </c>
      <c r="I180">
        <v>30</v>
      </c>
      <c r="J180">
        <v>60</v>
      </c>
      <c r="K180">
        <v>48</v>
      </c>
      <c r="L180">
        <v>255</v>
      </c>
      <c r="M180">
        <v>0.44036698000000002</v>
      </c>
      <c r="N180">
        <v>77.127330000000001</v>
      </c>
      <c r="O180">
        <v>67.139030000000005</v>
      </c>
      <c r="P180">
        <v>60.993400000000001</v>
      </c>
      <c r="Q180">
        <v>0.90846413000000004</v>
      </c>
      <c r="R180">
        <v>0.87049602999999998</v>
      </c>
      <c r="S180">
        <v>559.58519999999999</v>
      </c>
      <c r="T180">
        <v>16.726994000000001</v>
      </c>
      <c r="U180">
        <v>109</v>
      </c>
      <c r="V180">
        <f t="shared" si="160"/>
        <v>48.000000820000004</v>
      </c>
    </row>
    <row r="181" spans="1:22" x14ac:dyDescent="0.2">
      <c r="A181" t="s">
        <v>108</v>
      </c>
      <c r="B181" t="str">
        <f t="shared" si="155"/>
        <v>70</v>
      </c>
      <c r="C181" t="str">
        <f t="shared" si="156"/>
        <v>PSO</v>
      </c>
      <c r="D181" t="str">
        <f t="shared" si="157"/>
        <v>H</v>
      </c>
      <c r="E181" t="str">
        <f t="shared" si="158"/>
        <v>PSOH</v>
      </c>
      <c r="F181">
        <v>100</v>
      </c>
      <c r="G181">
        <f t="shared" ref="G181" si="199">G176</f>
        <v>22</v>
      </c>
      <c r="H181">
        <v>10.5</v>
      </c>
      <c r="I181">
        <v>630</v>
      </c>
      <c r="J181">
        <v>660</v>
      </c>
      <c r="K181">
        <f t="shared" ref="K181" si="200">K180</f>
        <v>48</v>
      </c>
      <c r="L181">
        <v>255</v>
      </c>
      <c r="M181">
        <v>0.44897959999999998</v>
      </c>
      <c r="N181">
        <v>81.222309999999993</v>
      </c>
      <c r="O181">
        <v>69.209140000000005</v>
      </c>
      <c r="P181">
        <v>62.273243000000001</v>
      </c>
      <c r="Q181">
        <v>0.89978354999999999</v>
      </c>
      <c r="R181">
        <v>0.85209506999999995</v>
      </c>
      <c r="S181">
        <v>576.59064000000001</v>
      </c>
      <c r="T181">
        <v>18.535353000000001</v>
      </c>
      <c r="U181">
        <v>98</v>
      </c>
      <c r="V181">
        <f t="shared" si="160"/>
        <v>44.000000799999995</v>
      </c>
    </row>
    <row r="182" spans="1:22" x14ac:dyDescent="0.2">
      <c r="A182" t="s">
        <v>112</v>
      </c>
      <c r="B182" t="str">
        <f t="shared" si="155"/>
        <v>71</v>
      </c>
      <c r="C182" t="str">
        <f t="shared" si="156"/>
        <v>BON</v>
      </c>
      <c r="D182" t="str">
        <f t="shared" si="157"/>
        <v>L</v>
      </c>
      <c r="E182" t="str">
        <f t="shared" si="158"/>
        <v>BONL</v>
      </c>
      <c r="F182">
        <v>0</v>
      </c>
      <c r="G182">
        <v>26</v>
      </c>
      <c r="H182">
        <v>0.5</v>
      </c>
      <c r="I182">
        <v>30</v>
      </c>
      <c r="J182">
        <v>60</v>
      </c>
      <c r="K182">
        <v>52</v>
      </c>
      <c r="L182">
        <v>255</v>
      </c>
      <c r="M182">
        <v>0.44776120000000003</v>
      </c>
      <c r="N182">
        <v>105.1494</v>
      </c>
      <c r="O182">
        <v>100.17923</v>
      </c>
      <c r="P182">
        <v>92.390304999999998</v>
      </c>
      <c r="Q182">
        <v>0.92225014999999999</v>
      </c>
      <c r="R182">
        <v>0.95273226</v>
      </c>
      <c r="S182">
        <v>837.94759999999997</v>
      </c>
      <c r="T182">
        <v>11.980057</v>
      </c>
      <c r="U182">
        <v>67</v>
      </c>
      <c r="V182">
        <f t="shared" si="160"/>
        <v>30.000000400000001</v>
      </c>
    </row>
    <row r="183" spans="1:22" x14ac:dyDescent="0.2">
      <c r="A183" t="s">
        <v>112</v>
      </c>
      <c r="B183" t="str">
        <f t="shared" si="155"/>
        <v>71</v>
      </c>
      <c r="C183" t="str">
        <f t="shared" si="156"/>
        <v>BON</v>
      </c>
      <c r="D183" t="str">
        <f t="shared" si="157"/>
        <v>L</v>
      </c>
      <c r="E183" t="str">
        <f t="shared" si="158"/>
        <v>BONL</v>
      </c>
      <c r="F183">
        <v>0</v>
      </c>
      <c r="G183">
        <f t="shared" ref="G183" si="201">G182</f>
        <v>26</v>
      </c>
      <c r="H183">
        <v>10.5</v>
      </c>
      <c r="I183">
        <v>630</v>
      </c>
      <c r="J183">
        <v>660</v>
      </c>
      <c r="K183">
        <f t="shared" ref="K183" si="202">K182</f>
        <v>52</v>
      </c>
      <c r="L183">
        <v>255</v>
      </c>
      <c r="M183">
        <v>0.47945204000000002</v>
      </c>
      <c r="N183">
        <v>102.316986</v>
      </c>
      <c r="O183">
        <v>96.442769999999996</v>
      </c>
      <c r="P183">
        <v>89.035139999999998</v>
      </c>
      <c r="Q183">
        <v>0.9231914</v>
      </c>
      <c r="R183">
        <v>0.94258810000000004</v>
      </c>
      <c r="S183">
        <v>804.78930000000003</v>
      </c>
      <c r="T183">
        <v>12.0293045</v>
      </c>
      <c r="U183">
        <v>73</v>
      </c>
      <c r="V183">
        <f t="shared" si="160"/>
        <v>34.999998920000003</v>
      </c>
    </row>
    <row r="184" spans="1:22" x14ac:dyDescent="0.2">
      <c r="A184" t="s">
        <v>113</v>
      </c>
      <c r="B184" t="str">
        <f t="shared" si="155"/>
        <v>71</v>
      </c>
      <c r="C184" t="str">
        <f t="shared" si="156"/>
        <v>BON</v>
      </c>
      <c r="D184" t="str">
        <f t="shared" si="157"/>
        <v>L</v>
      </c>
      <c r="E184" t="str">
        <f t="shared" si="158"/>
        <v>BONL</v>
      </c>
      <c r="F184">
        <v>50</v>
      </c>
      <c r="G184">
        <f t="shared" ref="G184" si="203">G182</f>
        <v>26</v>
      </c>
      <c r="H184">
        <v>0.5</v>
      </c>
      <c r="I184">
        <v>30</v>
      </c>
      <c r="J184">
        <v>60</v>
      </c>
      <c r="K184">
        <v>57</v>
      </c>
      <c r="L184">
        <v>255</v>
      </c>
      <c r="M184">
        <v>8.5106379999999995E-2</v>
      </c>
      <c r="N184">
        <v>117.20601000000001</v>
      </c>
      <c r="O184">
        <v>60.302546999999997</v>
      </c>
      <c r="P184">
        <v>45.549323999999999</v>
      </c>
      <c r="Q184">
        <v>0.75534659999999998</v>
      </c>
      <c r="R184">
        <v>0.51450050000000003</v>
      </c>
      <c r="S184">
        <v>431.56765999999999</v>
      </c>
      <c r="T184">
        <v>20.555554999999998</v>
      </c>
      <c r="U184">
        <v>47</v>
      </c>
      <c r="V184">
        <f t="shared" si="160"/>
        <v>3.99999986</v>
      </c>
    </row>
    <row r="185" spans="1:22" x14ac:dyDescent="0.2">
      <c r="A185" t="s">
        <v>113</v>
      </c>
      <c r="B185" t="str">
        <f t="shared" si="155"/>
        <v>71</v>
      </c>
      <c r="C185" t="str">
        <f t="shared" si="156"/>
        <v>BON</v>
      </c>
      <c r="D185" t="str">
        <f t="shared" si="157"/>
        <v>L</v>
      </c>
      <c r="E185" t="str">
        <f t="shared" si="158"/>
        <v>BONL</v>
      </c>
      <c r="F185">
        <v>50</v>
      </c>
      <c r="G185">
        <f t="shared" ref="G185" si="204">G182</f>
        <v>26</v>
      </c>
      <c r="H185">
        <v>10.5</v>
      </c>
      <c r="I185">
        <v>630</v>
      </c>
      <c r="J185">
        <v>660</v>
      </c>
      <c r="K185">
        <f t="shared" ref="K185" si="205">K184</f>
        <v>57</v>
      </c>
      <c r="L185">
        <v>255</v>
      </c>
      <c r="M185">
        <v>8.1632650000000001E-2</v>
      </c>
      <c r="N185">
        <v>67.292496</v>
      </c>
      <c r="O185">
        <v>55.102490000000003</v>
      </c>
      <c r="P185">
        <v>50.588799999999999</v>
      </c>
      <c r="Q185">
        <v>0.9180855</v>
      </c>
      <c r="R185">
        <v>0.81885045999999995</v>
      </c>
      <c r="S185">
        <v>458.83112</v>
      </c>
      <c r="T185">
        <v>17.777778999999999</v>
      </c>
      <c r="U185">
        <v>49</v>
      </c>
      <c r="V185">
        <f t="shared" si="160"/>
        <v>3.99999985</v>
      </c>
    </row>
    <row r="186" spans="1:22" x14ac:dyDescent="0.2">
      <c r="A186" t="s">
        <v>114</v>
      </c>
      <c r="B186" t="str">
        <f t="shared" si="155"/>
        <v>71</v>
      </c>
      <c r="C186" t="str">
        <f t="shared" si="156"/>
        <v>BON</v>
      </c>
      <c r="D186" t="str">
        <f t="shared" si="157"/>
        <v>L</v>
      </c>
      <c r="E186" t="str">
        <f t="shared" si="158"/>
        <v>BONL</v>
      </c>
      <c r="F186">
        <v>100</v>
      </c>
      <c r="G186">
        <f t="shared" ref="G186" si="206">G182</f>
        <v>26</v>
      </c>
      <c r="H186">
        <v>0.5</v>
      </c>
      <c r="I186">
        <v>30</v>
      </c>
      <c r="J186">
        <v>60</v>
      </c>
      <c r="K186">
        <v>64</v>
      </c>
      <c r="L186">
        <v>255</v>
      </c>
      <c r="M186">
        <v>0.22826087</v>
      </c>
      <c r="N186">
        <v>72.986040000000003</v>
      </c>
      <c r="O186">
        <v>53.859478000000003</v>
      </c>
      <c r="P186">
        <v>47.310859999999998</v>
      </c>
      <c r="Q186">
        <v>0.87841283999999997</v>
      </c>
      <c r="R186">
        <v>0.73794219999999999</v>
      </c>
      <c r="S186">
        <v>433.12709999999998</v>
      </c>
      <c r="T186">
        <v>18.201056999999999</v>
      </c>
      <c r="U186">
        <v>92</v>
      </c>
      <c r="V186">
        <f t="shared" si="160"/>
        <v>21.00000004</v>
      </c>
    </row>
    <row r="187" spans="1:22" x14ac:dyDescent="0.2">
      <c r="A187" t="s">
        <v>114</v>
      </c>
      <c r="B187" t="str">
        <f t="shared" si="155"/>
        <v>71</v>
      </c>
      <c r="C187" t="str">
        <f t="shared" si="156"/>
        <v>BON</v>
      </c>
      <c r="D187" t="str">
        <f t="shared" si="157"/>
        <v>L</v>
      </c>
      <c r="E187" t="str">
        <f t="shared" si="158"/>
        <v>BONL</v>
      </c>
      <c r="F187">
        <v>100</v>
      </c>
      <c r="G187">
        <f t="shared" ref="G187" si="207">G182</f>
        <v>26</v>
      </c>
      <c r="H187">
        <v>10.5</v>
      </c>
      <c r="I187">
        <v>630</v>
      </c>
      <c r="J187">
        <v>660</v>
      </c>
      <c r="K187">
        <f t="shared" ref="K187" si="208">K186</f>
        <v>64</v>
      </c>
      <c r="L187">
        <v>255</v>
      </c>
      <c r="M187">
        <v>0.32692306999999998</v>
      </c>
      <c r="N187">
        <v>71.247050000000002</v>
      </c>
      <c r="O187">
        <v>53.480200000000004</v>
      </c>
      <c r="P187">
        <v>48.217872999999997</v>
      </c>
      <c r="Q187">
        <v>0.90160229999999997</v>
      </c>
      <c r="R187">
        <v>0.75063040000000003</v>
      </c>
      <c r="S187">
        <v>447.67932000000002</v>
      </c>
      <c r="T187">
        <v>18.936651000000001</v>
      </c>
      <c r="U187">
        <v>104</v>
      </c>
      <c r="V187">
        <f t="shared" si="160"/>
        <v>33.999999279999997</v>
      </c>
    </row>
    <row r="188" spans="1:22" x14ac:dyDescent="0.2">
      <c r="A188" t="s">
        <v>115</v>
      </c>
      <c r="B188" t="str">
        <f t="shared" si="155"/>
        <v>72</v>
      </c>
      <c r="C188" t="str">
        <f t="shared" si="156"/>
        <v>PSO</v>
      </c>
      <c r="D188" t="str">
        <f t="shared" si="157"/>
        <v>L</v>
      </c>
      <c r="E188" t="str">
        <f t="shared" si="158"/>
        <v>PSOL</v>
      </c>
      <c r="F188">
        <v>0</v>
      </c>
      <c r="G188">
        <v>29</v>
      </c>
      <c r="H188">
        <v>0.5</v>
      </c>
      <c r="I188">
        <v>30</v>
      </c>
      <c r="J188">
        <v>60</v>
      </c>
      <c r="K188">
        <v>64</v>
      </c>
      <c r="L188">
        <v>255</v>
      </c>
      <c r="M188">
        <v>0.59756100000000001</v>
      </c>
      <c r="N188">
        <v>96.588470000000001</v>
      </c>
      <c r="O188">
        <v>84.878110000000007</v>
      </c>
      <c r="P188">
        <v>75.575879999999998</v>
      </c>
      <c r="Q188">
        <v>0.8904048</v>
      </c>
      <c r="R188">
        <v>0.87876030000000005</v>
      </c>
      <c r="S188">
        <v>704.30880000000002</v>
      </c>
      <c r="T188">
        <v>13.664747999999999</v>
      </c>
      <c r="U188">
        <v>328</v>
      </c>
      <c r="V188">
        <f t="shared" si="160"/>
        <v>196.00000800000001</v>
      </c>
    </row>
    <row r="189" spans="1:22" x14ac:dyDescent="0.2">
      <c r="A189" t="s">
        <v>115</v>
      </c>
      <c r="B189" t="str">
        <f t="shared" si="155"/>
        <v>72</v>
      </c>
      <c r="C189" t="str">
        <f t="shared" si="156"/>
        <v>PSO</v>
      </c>
      <c r="D189" t="str">
        <f t="shared" si="157"/>
        <v>L</v>
      </c>
      <c r="E189" t="str">
        <f t="shared" si="158"/>
        <v>PSOL</v>
      </c>
      <c r="F189">
        <v>0</v>
      </c>
      <c r="G189">
        <f t="shared" ref="G189" si="209">G188</f>
        <v>29</v>
      </c>
      <c r="H189">
        <v>10.5</v>
      </c>
      <c r="I189">
        <v>630</v>
      </c>
      <c r="J189">
        <v>660</v>
      </c>
      <c r="K189">
        <f t="shared" ref="K189" si="210">K188</f>
        <v>64</v>
      </c>
      <c r="L189">
        <v>255</v>
      </c>
      <c r="M189">
        <v>0.52442999999999995</v>
      </c>
      <c r="N189">
        <v>97.080920000000006</v>
      </c>
      <c r="O189">
        <v>81.493979999999993</v>
      </c>
      <c r="P189">
        <v>71.719880000000003</v>
      </c>
      <c r="Q189">
        <v>0.88006353000000004</v>
      </c>
      <c r="R189">
        <v>0.83944386000000004</v>
      </c>
      <c r="S189">
        <v>672.14453000000003</v>
      </c>
      <c r="T189">
        <v>13.490470999999999</v>
      </c>
      <c r="U189">
        <v>307</v>
      </c>
      <c r="V189">
        <f t="shared" si="160"/>
        <v>161.00000999999997</v>
      </c>
    </row>
    <row r="190" spans="1:22" x14ac:dyDescent="0.2">
      <c r="A190" t="s">
        <v>116</v>
      </c>
      <c r="B190" t="str">
        <f t="shared" si="155"/>
        <v>72</v>
      </c>
      <c r="C190" t="str">
        <f t="shared" si="156"/>
        <v>PSO</v>
      </c>
      <c r="D190" t="str">
        <f t="shared" si="157"/>
        <v>L</v>
      </c>
      <c r="E190" t="str">
        <f t="shared" si="158"/>
        <v>PSOL</v>
      </c>
      <c r="F190">
        <v>50</v>
      </c>
      <c r="G190">
        <f t="shared" ref="G190" si="211">G188</f>
        <v>29</v>
      </c>
      <c r="H190">
        <v>0.5</v>
      </c>
      <c r="I190">
        <v>30</v>
      </c>
      <c r="J190">
        <v>60</v>
      </c>
      <c r="K190">
        <v>55</v>
      </c>
      <c r="L190">
        <v>255</v>
      </c>
      <c r="M190">
        <v>0.51838240000000002</v>
      </c>
      <c r="N190">
        <v>90.374499999999998</v>
      </c>
      <c r="O190">
        <v>80.4208</v>
      </c>
      <c r="P190">
        <v>72.416435000000007</v>
      </c>
      <c r="Q190">
        <v>0.90046890000000002</v>
      </c>
      <c r="R190">
        <v>0.88986169999999998</v>
      </c>
      <c r="S190">
        <v>668.61834999999996</v>
      </c>
      <c r="T190">
        <v>12.971449</v>
      </c>
      <c r="U190">
        <v>272</v>
      </c>
      <c r="V190">
        <f t="shared" si="160"/>
        <v>141.00001280000001</v>
      </c>
    </row>
    <row r="191" spans="1:22" x14ac:dyDescent="0.2">
      <c r="A191" t="s">
        <v>116</v>
      </c>
      <c r="B191" t="str">
        <f t="shared" si="155"/>
        <v>72</v>
      </c>
      <c r="C191" t="str">
        <f t="shared" si="156"/>
        <v>PSO</v>
      </c>
      <c r="D191" t="str">
        <f t="shared" si="157"/>
        <v>L</v>
      </c>
      <c r="E191" t="str">
        <f t="shared" si="158"/>
        <v>PSOL</v>
      </c>
      <c r="F191">
        <v>50</v>
      </c>
      <c r="G191">
        <f t="shared" ref="G191" si="212">G188</f>
        <v>29</v>
      </c>
      <c r="H191">
        <v>10.5</v>
      </c>
      <c r="I191">
        <v>630</v>
      </c>
      <c r="J191">
        <v>660</v>
      </c>
      <c r="K191">
        <f t="shared" ref="K191" si="213">K190</f>
        <v>55</v>
      </c>
      <c r="L191">
        <v>255</v>
      </c>
      <c r="M191">
        <v>0.50719420000000004</v>
      </c>
      <c r="N191">
        <v>90.262879999999996</v>
      </c>
      <c r="O191">
        <v>80.664856</v>
      </c>
      <c r="P191">
        <v>72.409706</v>
      </c>
      <c r="Q191">
        <v>0.89766109999999999</v>
      </c>
      <c r="R191">
        <v>0.89366590000000001</v>
      </c>
      <c r="S191">
        <v>667.51184000000001</v>
      </c>
      <c r="T191">
        <v>13.653392</v>
      </c>
      <c r="U191">
        <v>278</v>
      </c>
      <c r="V191">
        <f t="shared" si="160"/>
        <v>140.9999876</v>
      </c>
    </row>
    <row r="192" spans="1:22" x14ac:dyDescent="0.2">
      <c r="A192" t="s">
        <v>117</v>
      </c>
      <c r="B192" t="str">
        <f t="shared" si="155"/>
        <v>72</v>
      </c>
      <c r="C192" t="str">
        <f t="shared" si="156"/>
        <v>PSO</v>
      </c>
      <c r="D192" t="str">
        <f t="shared" si="157"/>
        <v>L</v>
      </c>
      <c r="E192" t="str">
        <f t="shared" si="158"/>
        <v>PSOL</v>
      </c>
      <c r="F192">
        <v>100</v>
      </c>
      <c r="G192">
        <f t="shared" ref="G192" si="214">G188</f>
        <v>29</v>
      </c>
      <c r="H192">
        <v>0.5</v>
      </c>
      <c r="I192">
        <v>30</v>
      </c>
      <c r="J192">
        <v>60</v>
      </c>
      <c r="K192">
        <v>57</v>
      </c>
      <c r="L192">
        <v>255</v>
      </c>
      <c r="M192">
        <v>0.41447368000000001</v>
      </c>
      <c r="N192">
        <v>82.29392</v>
      </c>
      <c r="O192">
        <v>71.327269999999999</v>
      </c>
      <c r="P192">
        <v>63.600296</v>
      </c>
      <c r="Q192">
        <v>0.89166873999999996</v>
      </c>
      <c r="R192">
        <v>0.86673796000000003</v>
      </c>
      <c r="S192">
        <v>585.74505999999997</v>
      </c>
      <c r="T192">
        <v>15.172976</v>
      </c>
      <c r="U192">
        <v>304</v>
      </c>
      <c r="V192">
        <f t="shared" si="160"/>
        <v>125.99999872000001</v>
      </c>
    </row>
    <row r="193" spans="1:22" x14ac:dyDescent="0.2">
      <c r="A193" t="s">
        <v>117</v>
      </c>
      <c r="B193" t="str">
        <f t="shared" si="155"/>
        <v>72</v>
      </c>
      <c r="C193" t="str">
        <f t="shared" si="156"/>
        <v>PSO</v>
      </c>
      <c r="D193" t="str">
        <f t="shared" si="157"/>
        <v>L</v>
      </c>
      <c r="E193" t="str">
        <f t="shared" si="158"/>
        <v>PSOL</v>
      </c>
      <c r="F193">
        <v>100</v>
      </c>
      <c r="G193">
        <f t="shared" ref="G193" si="215">G188</f>
        <v>29</v>
      </c>
      <c r="H193">
        <v>10.5</v>
      </c>
      <c r="I193">
        <v>630</v>
      </c>
      <c r="J193">
        <v>660</v>
      </c>
      <c r="K193">
        <f t="shared" ref="K193" si="216">K192</f>
        <v>57</v>
      </c>
      <c r="L193">
        <v>255</v>
      </c>
      <c r="M193">
        <v>0.41666666000000002</v>
      </c>
      <c r="N193">
        <v>89.037289999999999</v>
      </c>
      <c r="O193">
        <v>76.766149999999996</v>
      </c>
      <c r="P193">
        <v>67.732209999999995</v>
      </c>
      <c r="Q193">
        <v>0.88231870000000001</v>
      </c>
      <c r="R193">
        <v>0.86217975999999996</v>
      </c>
      <c r="S193">
        <v>630.83434999999997</v>
      </c>
      <c r="T193">
        <v>14.36369</v>
      </c>
      <c r="U193">
        <v>348</v>
      </c>
      <c r="V193">
        <f t="shared" si="160"/>
        <v>144.99999768000001</v>
      </c>
    </row>
    <row r="194" spans="1:22" x14ac:dyDescent="0.2">
      <c r="A194" t="s">
        <v>118</v>
      </c>
      <c r="B194" t="str">
        <f t="shared" ref="B194:B246" si="217">MID(A194,14,2)</f>
        <v>73</v>
      </c>
      <c r="C194" t="str">
        <f t="shared" ref="C194:C254" si="218">UPPER(MID(A194,17,3))</f>
        <v>PSO</v>
      </c>
      <c r="D194" t="str">
        <f t="shared" ref="D194:D254" si="219">UPPER(MID(A194,25,1))</f>
        <v>H</v>
      </c>
      <c r="E194" t="str">
        <f t="shared" si="158"/>
        <v>PSOH</v>
      </c>
      <c r="F194">
        <v>0</v>
      </c>
      <c r="G194">
        <v>26</v>
      </c>
      <c r="H194">
        <v>0.5</v>
      </c>
      <c r="I194">
        <v>30</v>
      </c>
      <c r="J194">
        <v>60</v>
      </c>
      <c r="K194">
        <v>52</v>
      </c>
      <c r="L194">
        <v>255</v>
      </c>
      <c r="M194">
        <v>0.43023254999999999</v>
      </c>
      <c r="N194">
        <v>105.32545500000001</v>
      </c>
      <c r="O194">
        <v>67.829055999999994</v>
      </c>
      <c r="P194">
        <v>54.402991999999998</v>
      </c>
      <c r="Q194">
        <v>0.80206025000000003</v>
      </c>
      <c r="R194">
        <v>0.64399490000000004</v>
      </c>
      <c r="S194">
        <v>508.41359999999997</v>
      </c>
      <c r="T194">
        <v>16.006005999999999</v>
      </c>
      <c r="U194">
        <v>86</v>
      </c>
      <c r="V194">
        <f t="shared" si="160"/>
        <v>36.999999299999999</v>
      </c>
    </row>
    <row r="195" spans="1:22" x14ac:dyDescent="0.2">
      <c r="A195" t="s">
        <v>118</v>
      </c>
      <c r="B195" t="str">
        <f t="shared" si="217"/>
        <v>73</v>
      </c>
      <c r="C195" t="str">
        <f t="shared" si="218"/>
        <v>PSO</v>
      </c>
      <c r="D195" t="str">
        <f t="shared" si="219"/>
        <v>H</v>
      </c>
      <c r="E195" t="str">
        <f t="shared" ref="E195:E258" si="220">CONCATENATE(C195,D195)</f>
        <v>PSOH</v>
      </c>
      <c r="F195">
        <v>0</v>
      </c>
      <c r="G195">
        <f t="shared" ref="G195" si="221">G194</f>
        <v>26</v>
      </c>
      <c r="H195">
        <v>10.5</v>
      </c>
      <c r="I195">
        <v>630</v>
      </c>
      <c r="J195">
        <v>660</v>
      </c>
      <c r="K195">
        <f t="shared" ref="K195" si="222">K194</f>
        <v>52</v>
      </c>
      <c r="L195">
        <v>255</v>
      </c>
      <c r="M195">
        <v>0.40697673000000001</v>
      </c>
      <c r="N195">
        <v>93.903899999999993</v>
      </c>
      <c r="O195">
        <v>73.891784999999999</v>
      </c>
      <c r="P195">
        <v>61.435454999999997</v>
      </c>
      <c r="Q195">
        <v>0.83142464999999999</v>
      </c>
      <c r="R195">
        <v>0.78688729999999996</v>
      </c>
      <c r="S195">
        <v>577.18949999999995</v>
      </c>
      <c r="T195">
        <v>14.505494000000001</v>
      </c>
      <c r="U195">
        <v>86</v>
      </c>
      <c r="V195">
        <f t="shared" ref="V195:V258" si="223">U195*M195</f>
        <v>34.999998779999999</v>
      </c>
    </row>
    <row r="196" spans="1:22" x14ac:dyDescent="0.2">
      <c r="A196" t="s">
        <v>119</v>
      </c>
      <c r="B196" t="str">
        <f t="shared" si="217"/>
        <v>73</v>
      </c>
      <c r="C196" t="str">
        <f t="shared" si="218"/>
        <v>PSO</v>
      </c>
      <c r="D196" t="str">
        <f t="shared" si="219"/>
        <v>H</v>
      </c>
      <c r="E196" t="str">
        <f t="shared" si="220"/>
        <v>PSOH</v>
      </c>
      <c r="F196">
        <v>50</v>
      </c>
      <c r="G196">
        <f t="shared" ref="G196" si="224">G194</f>
        <v>26</v>
      </c>
      <c r="H196">
        <v>0.5</v>
      </c>
      <c r="I196">
        <v>30</v>
      </c>
      <c r="J196">
        <v>60</v>
      </c>
      <c r="K196">
        <v>54</v>
      </c>
      <c r="L196">
        <v>255</v>
      </c>
      <c r="M196">
        <v>0.3207547</v>
      </c>
      <c r="N196">
        <v>83.786963999999998</v>
      </c>
      <c r="O196">
        <v>74.137820000000005</v>
      </c>
      <c r="P196">
        <v>66.649283999999994</v>
      </c>
      <c r="Q196">
        <v>0.89899163999999998</v>
      </c>
      <c r="R196">
        <v>0.88483714999999996</v>
      </c>
      <c r="S196">
        <v>623.89635999999996</v>
      </c>
      <c r="T196">
        <v>13.333333</v>
      </c>
      <c r="U196">
        <v>53</v>
      </c>
      <c r="V196">
        <f t="shared" si="223"/>
        <v>16.9999991</v>
      </c>
    </row>
    <row r="197" spans="1:22" x14ac:dyDescent="0.2">
      <c r="A197" t="s">
        <v>119</v>
      </c>
      <c r="B197" t="str">
        <f t="shared" si="217"/>
        <v>73</v>
      </c>
      <c r="C197" t="str">
        <f t="shared" si="218"/>
        <v>PSO</v>
      </c>
      <c r="D197" t="str">
        <f t="shared" si="219"/>
        <v>H</v>
      </c>
      <c r="E197" t="str">
        <f t="shared" si="220"/>
        <v>PSOH</v>
      </c>
      <c r="F197">
        <v>50</v>
      </c>
      <c r="G197">
        <f t="shared" ref="G197" si="225">G194</f>
        <v>26</v>
      </c>
      <c r="H197">
        <v>10.5</v>
      </c>
      <c r="I197">
        <v>630</v>
      </c>
      <c r="J197">
        <v>660</v>
      </c>
      <c r="K197">
        <f t="shared" ref="K197" si="226">K196</f>
        <v>54</v>
      </c>
      <c r="L197">
        <v>255</v>
      </c>
      <c r="M197">
        <v>0.43076923</v>
      </c>
      <c r="N197">
        <v>77.103545999999994</v>
      </c>
      <c r="O197">
        <v>70.620025999999996</v>
      </c>
      <c r="P197">
        <v>65.284049999999993</v>
      </c>
      <c r="Q197">
        <v>0.92444110000000002</v>
      </c>
      <c r="R197">
        <v>0.91591149999999999</v>
      </c>
      <c r="S197">
        <v>596.03480000000002</v>
      </c>
      <c r="T197">
        <v>13.412699</v>
      </c>
      <c r="U197">
        <v>65</v>
      </c>
      <c r="V197">
        <f t="shared" si="223"/>
        <v>27.999999949999999</v>
      </c>
    </row>
    <row r="198" spans="1:22" x14ac:dyDescent="0.2">
      <c r="A198" t="s">
        <v>120</v>
      </c>
      <c r="B198" t="str">
        <f t="shared" si="217"/>
        <v>73</v>
      </c>
      <c r="C198" t="str">
        <f t="shared" si="218"/>
        <v>PSO</v>
      </c>
      <c r="D198" t="str">
        <f t="shared" si="219"/>
        <v>H</v>
      </c>
      <c r="E198" t="str">
        <f t="shared" si="220"/>
        <v>PSOH</v>
      </c>
      <c r="F198">
        <v>100</v>
      </c>
      <c r="G198">
        <f t="shared" ref="G198" si="227">G194</f>
        <v>26</v>
      </c>
      <c r="H198">
        <v>0.5</v>
      </c>
      <c r="I198">
        <v>30</v>
      </c>
      <c r="J198">
        <v>60</v>
      </c>
      <c r="K198">
        <v>54</v>
      </c>
      <c r="L198">
        <v>255</v>
      </c>
      <c r="M198">
        <v>0.2982456</v>
      </c>
      <c r="N198">
        <v>87.628555000000006</v>
      </c>
      <c r="O198">
        <v>69.582120000000003</v>
      </c>
      <c r="P198">
        <v>61.264065000000002</v>
      </c>
      <c r="Q198">
        <v>0.88045700000000005</v>
      </c>
      <c r="R198">
        <v>0.79405760000000003</v>
      </c>
      <c r="S198">
        <v>567.37009999999998</v>
      </c>
      <c r="T198">
        <v>18.692810000000001</v>
      </c>
      <c r="U198">
        <v>57</v>
      </c>
      <c r="V198">
        <f t="shared" si="223"/>
        <v>16.999999200000001</v>
      </c>
    </row>
    <row r="199" spans="1:22" x14ac:dyDescent="0.2">
      <c r="A199" t="s">
        <v>120</v>
      </c>
      <c r="B199" t="str">
        <f t="shared" si="217"/>
        <v>73</v>
      </c>
      <c r="C199" t="str">
        <f t="shared" si="218"/>
        <v>PSO</v>
      </c>
      <c r="D199" t="str">
        <f t="shared" si="219"/>
        <v>H</v>
      </c>
      <c r="E199" t="str">
        <f t="shared" si="220"/>
        <v>PSOH</v>
      </c>
      <c r="F199">
        <v>100</v>
      </c>
      <c r="G199">
        <f t="shared" ref="G199" si="228">G194</f>
        <v>26</v>
      </c>
      <c r="H199">
        <v>10.5</v>
      </c>
      <c r="I199">
        <v>630</v>
      </c>
      <c r="J199">
        <v>660</v>
      </c>
      <c r="K199">
        <f t="shared" ref="K199" si="229">K198</f>
        <v>54</v>
      </c>
      <c r="L199">
        <v>255</v>
      </c>
      <c r="M199">
        <v>0.33333333999999998</v>
      </c>
      <c r="N199">
        <v>83.78246</v>
      </c>
      <c r="O199">
        <v>66.021649999999994</v>
      </c>
      <c r="P199">
        <v>58.179558</v>
      </c>
      <c r="Q199">
        <v>0.88121945000000002</v>
      </c>
      <c r="R199">
        <v>0.78801273999999999</v>
      </c>
      <c r="S199">
        <v>539.13274999999999</v>
      </c>
      <c r="T199">
        <v>15.321637000000001</v>
      </c>
      <c r="U199">
        <v>57</v>
      </c>
      <c r="V199">
        <f t="shared" si="223"/>
        <v>19.000000379999999</v>
      </c>
    </row>
    <row r="200" spans="1:22" x14ac:dyDescent="0.2">
      <c r="A200" t="s">
        <v>124</v>
      </c>
      <c r="B200" t="str">
        <f t="shared" si="217"/>
        <v>74</v>
      </c>
      <c r="C200" t="str">
        <f t="shared" si="218"/>
        <v>BON</v>
      </c>
      <c r="D200" t="str">
        <f t="shared" si="219"/>
        <v>H</v>
      </c>
      <c r="E200" t="str">
        <f t="shared" si="220"/>
        <v>BONH</v>
      </c>
      <c r="F200">
        <v>0</v>
      </c>
      <c r="G200">
        <v>29</v>
      </c>
      <c r="H200">
        <v>0.5</v>
      </c>
      <c r="I200">
        <v>30</v>
      </c>
      <c r="J200">
        <v>60</v>
      </c>
      <c r="K200">
        <v>52</v>
      </c>
      <c r="L200">
        <v>255</v>
      </c>
      <c r="M200">
        <v>0.49549549999999998</v>
      </c>
      <c r="N200">
        <v>107.60841000000001</v>
      </c>
      <c r="O200">
        <v>101.253235</v>
      </c>
      <c r="P200">
        <v>94.983199999999997</v>
      </c>
      <c r="Q200">
        <v>0.93807565999999998</v>
      </c>
      <c r="R200">
        <v>0.94094162999999997</v>
      </c>
      <c r="S200">
        <v>858.05920000000003</v>
      </c>
      <c r="T200">
        <v>11.958042000000001</v>
      </c>
      <c r="U200">
        <v>111</v>
      </c>
      <c r="V200">
        <f t="shared" si="223"/>
        <v>55.000000499999999</v>
      </c>
    </row>
    <row r="201" spans="1:22" x14ac:dyDescent="0.2">
      <c r="A201" t="s">
        <v>124</v>
      </c>
      <c r="B201" t="str">
        <f t="shared" si="217"/>
        <v>74</v>
      </c>
      <c r="C201" t="str">
        <f t="shared" si="218"/>
        <v>BON</v>
      </c>
      <c r="D201" t="str">
        <f t="shared" si="219"/>
        <v>H</v>
      </c>
      <c r="E201" t="str">
        <f t="shared" si="220"/>
        <v>BONH</v>
      </c>
      <c r="F201">
        <v>0</v>
      </c>
      <c r="G201">
        <f t="shared" ref="G201" si="230">G200</f>
        <v>29</v>
      </c>
      <c r="H201">
        <v>10.5</v>
      </c>
      <c r="I201">
        <v>630</v>
      </c>
      <c r="J201">
        <v>660</v>
      </c>
      <c r="K201">
        <f t="shared" ref="K201" si="231">K200</f>
        <v>52</v>
      </c>
      <c r="L201">
        <v>255</v>
      </c>
      <c r="M201">
        <v>0.4</v>
      </c>
      <c r="N201">
        <v>91.52861</v>
      </c>
      <c r="O201">
        <v>83.659639999999996</v>
      </c>
      <c r="P201">
        <v>78.201030000000003</v>
      </c>
      <c r="Q201">
        <v>0.93475216999999999</v>
      </c>
      <c r="R201">
        <v>0.91402720000000004</v>
      </c>
      <c r="S201">
        <v>709.18589999999995</v>
      </c>
      <c r="T201">
        <v>13.386244</v>
      </c>
      <c r="U201">
        <v>105</v>
      </c>
      <c r="V201">
        <f t="shared" si="223"/>
        <v>42</v>
      </c>
    </row>
    <row r="202" spans="1:22" x14ac:dyDescent="0.2">
      <c r="A202" t="s">
        <v>125</v>
      </c>
      <c r="B202" t="str">
        <f t="shared" si="217"/>
        <v>74</v>
      </c>
      <c r="C202" t="str">
        <f t="shared" si="218"/>
        <v>BON</v>
      </c>
      <c r="D202" t="str">
        <f t="shared" si="219"/>
        <v>H</v>
      </c>
      <c r="E202" t="str">
        <f t="shared" si="220"/>
        <v>BONH</v>
      </c>
      <c r="F202">
        <v>50</v>
      </c>
      <c r="G202">
        <f t="shared" ref="G202" si="232">G200</f>
        <v>29</v>
      </c>
      <c r="H202">
        <v>0.5</v>
      </c>
      <c r="I202">
        <v>30</v>
      </c>
      <c r="J202">
        <v>60</v>
      </c>
      <c r="K202">
        <v>44</v>
      </c>
      <c r="L202">
        <v>255</v>
      </c>
      <c r="M202">
        <v>0.51785713</v>
      </c>
      <c r="N202">
        <v>76.305099999999996</v>
      </c>
      <c r="O202">
        <v>57.008175000000001</v>
      </c>
      <c r="P202">
        <v>50.473072000000002</v>
      </c>
      <c r="Q202">
        <v>0.88536550000000003</v>
      </c>
      <c r="R202">
        <v>0.74710834000000004</v>
      </c>
      <c r="S202">
        <v>462.11471999999998</v>
      </c>
      <c r="T202">
        <v>18.160920000000001</v>
      </c>
      <c r="U202">
        <v>56</v>
      </c>
      <c r="V202">
        <f t="shared" si="223"/>
        <v>28.999999280000001</v>
      </c>
    </row>
    <row r="203" spans="1:22" x14ac:dyDescent="0.2">
      <c r="A203" t="s">
        <v>125</v>
      </c>
      <c r="B203" t="str">
        <f t="shared" si="217"/>
        <v>74</v>
      </c>
      <c r="C203" t="str">
        <f t="shared" si="218"/>
        <v>BON</v>
      </c>
      <c r="D203" t="str">
        <f t="shared" si="219"/>
        <v>H</v>
      </c>
      <c r="E203" t="str">
        <f t="shared" si="220"/>
        <v>BONH</v>
      </c>
      <c r="F203">
        <v>50</v>
      </c>
      <c r="G203">
        <f t="shared" ref="G203" si="233">G200</f>
        <v>29</v>
      </c>
      <c r="H203">
        <v>10.5</v>
      </c>
      <c r="I203">
        <v>630</v>
      </c>
      <c r="J203">
        <v>660</v>
      </c>
      <c r="K203">
        <f t="shared" ref="K203" si="234">K202</f>
        <v>44</v>
      </c>
      <c r="L203">
        <v>255</v>
      </c>
      <c r="M203">
        <v>0.52054789999999995</v>
      </c>
      <c r="N203">
        <v>79.295140000000004</v>
      </c>
      <c r="O203">
        <v>59.415664999999997</v>
      </c>
      <c r="P203">
        <v>50.120007000000001</v>
      </c>
      <c r="Q203">
        <v>0.84354870000000004</v>
      </c>
      <c r="R203">
        <v>0.74929760000000001</v>
      </c>
      <c r="S203">
        <v>473.74786</v>
      </c>
      <c r="T203">
        <v>17.798020999999999</v>
      </c>
      <c r="U203">
        <v>73</v>
      </c>
      <c r="V203">
        <f t="shared" si="223"/>
        <v>37.999996699999997</v>
      </c>
    </row>
    <row r="204" spans="1:22" x14ac:dyDescent="0.2">
      <c r="A204" t="s">
        <v>126</v>
      </c>
      <c r="B204" t="str">
        <f t="shared" si="217"/>
        <v>74</v>
      </c>
      <c r="C204" t="str">
        <f t="shared" si="218"/>
        <v>BON</v>
      </c>
      <c r="D204" t="str">
        <f t="shared" si="219"/>
        <v>H</v>
      </c>
      <c r="E204" t="str">
        <f t="shared" si="220"/>
        <v>BONH</v>
      </c>
      <c r="F204">
        <v>100</v>
      </c>
      <c r="G204">
        <f t="shared" ref="G204" si="235">G200</f>
        <v>29</v>
      </c>
      <c r="H204">
        <v>0.5</v>
      </c>
      <c r="I204">
        <v>30</v>
      </c>
      <c r="J204">
        <v>60</v>
      </c>
      <c r="K204">
        <v>50</v>
      </c>
      <c r="L204">
        <v>255</v>
      </c>
      <c r="M204">
        <v>0.64814811000000006</v>
      </c>
      <c r="N204">
        <v>108.04311</v>
      </c>
      <c r="O204">
        <v>92.743515000000002</v>
      </c>
      <c r="P204">
        <v>81.954384000000005</v>
      </c>
      <c r="Q204">
        <v>0.88366705000000001</v>
      </c>
      <c r="R204">
        <v>0.85839354999999995</v>
      </c>
      <c r="S204">
        <v>758.08019999999999</v>
      </c>
      <c r="T204">
        <v>15.307693</v>
      </c>
      <c r="U204">
        <v>108</v>
      </c>
      <c r="V204">
        <f t="shared" si="223"/>
        <v>69.99999588</v>
      </c>
    </row>
    <row r="205" spans="1:22" x14ac:dyDescent="0.2">
      <c r="A205" t="s">
        <v>126</v>
      </c>
      <c r="B205" t="str">
        <f t="shared" si="217"/>
        <v>74</v>
      </c>
      <c r="C205" t="str">
        <f t="shared" si="218"/>
        <v>BON</v>
      </c>
      <c r="D205" t="str">
        <f t="shared" si="219"/>
        <v>H</v>
      </c>
      <c r="E205" t="str">
        <f t="shared" si="220"/>
        <v>BONH</v>
      </c>
      <c r="F205">
        <v>100</v>
      </c>
      <c r="G205">
        <f t="shared" ref="G205" si="236">G200</f>
        <v>29</v>
      </c>
      <c r="H205">
        <v>10.5</v>
      </c>
      <c r="I205">
        <v>630</v>
      </c>
      <c r="J205">
        <v>660</v>
      </c>
      <c r="K205">
        <f t="shared" ref="K205" si="237">K204</f>
        <v>50</v>
      </c>
      <c r="L205">
        <v>255</v>
      </c>
      <c r="M205">
        <v>0.66233766000000005</v>
      </c>
      <c r="N205">
        <v>100.13061999999999</v>
      </c>
      <c r="O205">
        <v>83.536950000000004</v>
      </c>
      <c r="P205">
        <v>74.976410000000001</v>
      </c>
      <c r="Q205">
        <v>0.89752394000000002</v>
      </c>
      <c r="R205">
        <v>0.83427969999999996</v>
      </c>
      <c r="S205">
        <v>687.31104000000005</v>
      </c>
      <c r="T205">
        <v>16.221720000000001</v>
      </c>
      <c r="U205">
        <v>154</v>
      </c>
      <c r="V205">
        <f t="shared" si="223"/>
        <v>101.99999964000001</v>
      </c>
    </row>
    <row r="206" spans="1:22" x14ac:dyDescent="0.2">
      <c r="A206" t="s">
        <v>121</v>
      </c>
      <c r="B206" t="str">
        <f t="shared" si="217"/>
        <v>75</v>
      </c>
      <c r="C206" t="str">
        <f t="shared" si="218"/>
        <v>PSO</v>
      </c>
      <c r="D206" t="str">
        <f t="shared" si="219"/>
        <v>L</v>
      </c>
      <c r="E206" t="str">
        <f t="shared" si="220"/>
        <v>PSOL</v>
      </c>
      <c r="F206">
        <v>0</v>
      </c>
      <c r="G206">
        <v>25</v>
      </c>
      <c r="H206">
        <v>0.5</v>
      </c>
      <c r="I206">
        <v>30</v>
      </c>
      <c r="J206">
        <v>60</v>
      </c>
      <c r="K206">
        <v>49</v>
      </c>
      <c r="L206">
        <v>255</v>
      </c>
      <c r="M206">
        <v>0.42696627999999998</v>
      </c>
      <c r="N206">
        <v>114.9759</v>
      </c>
      <c r="O206">
        <v>101.55712</v>
      </c>
      <c r="P206">
        <v>91.290559999999999</v>
      </c>
      <c r="Q206">
        <v>0.89890844000000003</v>
      </c>
      <c r="R206">
        <v>0.88329060000000004</v>
      </c>
      <c r="S206">
        <v>838.37289999999996</v>
      </c>
      <c r="T206">
        <v>14.838056999999999</v>
      </c>
      <c r="U206">
        <v>89</v>
      </c>
      <c r="V206">
        <f t="shared" si="223"/>
        <v>37.999998919999996</v>
      </c>
    </row>
    <row r="207" spans="1:22" x14ac:dyDescent="0.2">
      <c r="A207" t="s">
        <v>121</v>
      </c>
      <c r="B207" t="str">
        <f t="shared" si="217"/>
        <v>75</v>
      </c>
      <c r="C207" t="str">
        <f t="shared" si="218"/>
        <v>PSO</v>
      </c>
      <c r="D207" t="str">
        <f t="shared" si="219"/>
        <v>L</v>
      </c>
      <c r="E207" t="str">
        <f t="shared" si="220"/>
        <v>PSOL</v>
      </c>
      <c r="F207">
        <v>0</v>
      </c>
      <c r="G207">
        <f t="shared" ref="G207" si="238">G206</f>
        <v>25</v>
      </c>
      <c r="H207">
        <v>10.5</v>
      </c>
      <c r="I207">
        <v>630</v>
      </c>
      <c r="J207">
        <v>660</v>
      </c>
      <c r="K207">
        <f t="shared" ref="K207" si="239">K206</f>
        <v>49</v>
      </c>
      <c r="L207">
        <v>255</v>
      </c>
      <c r="M207">
        <v>0.48598131999999999</v>
      </c>
      <c r="N207">
        <v>103.63066999999999</v>
      </c>
      <c r="O207">
        <v>89.913790000000006</v>
      </c>
      <c r="P207">
        <v>79.936133999999996</v>
      </c>
      <c r="Q207">
        <v>0.88903093</v>
      </c>
      <c r="R207">
        <v>0.86763679999999999</v>
      </c>
      <c r="S207">
        <v>743.11224000000004</v>
      </c>
      <c r="T207">
        <v>16.452991000000001</v>
      </c>
      <c r="U207">
        <v>107</v>
      </c>
      <c r="V207">
        <f t="shared" si="223"/>
        <v>52.000001239999996</v>
      </c>
    </row>
    <row r="208" spans="1:22" x14ac:dyDescent="0.2">
      <c r="A208" t="s">
        <v>122</v>
      </c>
      <c r="B208" t="str">
        <f t="shared" si="217"/>
        <v>75</v>
      </c>
      <c r="C208" t="str">
        <f t="shared" si="218"/>
        <v>PSO</v>
      </c>
      <c r="D208" t="str">
        <f t="shared" si="219"/>
        <v>L</v>
      </c>
      <c r="E208" t="str">
        <f t="shared" si="220"/>
        <v>PSOL</v>
      </c>
      <c r="F208">
        <v>50</v>
      </c>
      <c r="G208">
        <f t="shared" ref="G208" si="240">G206</f>
        <v>25</v>
      </c>
      <c r="H208">
        <v>0.5</v>
      </c>
      <c r="I208">
        <v>30</v>
      </c>
      <c r="J208">
        <v>60</v>
      </c>
      <c r="K208">
        <v>46</v>
      </c>
      <c r="L208">
        <v>255</v>
      </c>
      <c r="M208">
        <v>0.53389830000000005</v>
      </c>
      <c r="N208">
        <v>88.238389999999995</v>
      </c>
      <c r="O208">
        <v>77.060524000000001</v>
      </c>
      <c r="P208">
        <v>69.04365</v>
      </c>
      <c r="Q208">
        <v>0.8959665</v>
      </c>
      <c r="R208">
        <v>0.87332200000000004</v>
      </c>
      <c r="S208">
        <v>630.66859999999997</v>
      </c>
      <c r="T208">
        <v>15.472797999999999</v>
      </c>
      <c r="U208">
        <v>118</v>
      </c>
      <c r="V208">
        <f t="shared" si="223"/>
        <v>62.999999400000007</v>
      </c>
    </row>
    <row r="209" spans="1:22" x14ac:dyDescent="0.2">
      <c r="A209" t="s">
        <v>122</v>
      </c>
      <c r="B209" t="str">
        <f t="shared" si="217"/>
        <v>75</v>
      </c>
      <c r="C209" t="str">
        <f t="shared" si="218"/>
        <v>PSO</v>
      </c>
      <c r="D209" t="str">
        <f t="shared" si="219"/>
        <v>L</v>
      </c>
      <c r="E209" t="str">
        <f t="shared" si="220"/>
        <v>PSOL</v>
      </c>
      <c r="F209">
        <v>50</v>
      </c>
      <c r="G209">
        <f t="shared" ref="G209" si="241">G206</f>
        <v>25</v>
      </c>
      <c r="H209">
        <v>10.5</v>
      </c>
      <c r="I209">
        <v>630</v>
      </c>
      <c r="J209">
        <v>660</v>
      </c>
      <c r="K209">
        <f t="shared" ref="K209" si="242">K208</f>
        <v>46</v>
      </c>
      <c r="L209">
        <v>255</v>
      </c>
      <c r="M209">
        <v>0.55371899999999996</v>
      </c>
      <c r="N209">
        <v>80.379180000000005</v>
      </c>
      <c r="O209">
        <v>69.511179999999996</v>
      </c>
      <c r="P209">
        <v>61.480600000000003</v>
      </c>
      <c r="Q209">
        <v>0.88447070000000005</v>
      </c>
      <c r="R209">
        <v>0.86479079999999997</v>
      </c>
      <c r="S209">
        <v>567.9923</v>
      </c>
      <c r="T209">
        <v>15.48667</v>
      </c>
      <c r="U209">
        <v>121</v>
      </c>
      <c r="V209">
        <f t="shared" si="223"/>
        <v>66.999998999999988</v>
      </c>
    </row>
    <row r="210" spans="1:22" x14ac:dyDescent="0.2">
      <c r="A210" t="s">
        <v>123</v>
      </c>
      <c r="B210" t="str">
        <f t="shared" si="217"/>
        <v>75</v>
      </c>
      <c r="C210" t="str">
        <f t="shared" si="218"/>
        <v>PSO</v>
      </c>
      <c r="D210" t="str">
        <f t="shared" si="219"/>
        <v>L</v>
      </c>
      <c r="E210" t="str">
        <f t="shared" si="220"/>
        <v>PSOL</v>
      </c>
      <c r="F210">
        <v>100</v>
      </c>
      <c r="G210">
        <f t="shared" ref="G210" si="243">G206</f>
        <v>25</v>
      </c>
      <c r="H210">
        <v>0.5</v>
      </c>
      <c r="I210">
        <v>30</v>
      </c>
      <c r="J210">
        <v>60</v>
      </c>
      <c r="K210">
        <v>54</v>
      </c>
      <c r="L210">
        <v>255</v>
      </c>
      <c r="M210">
        <v>0.34841630000000001</v>
      </c>
      <c r="N210">
        <v>79.161354000000003</v>
      </c>
      <c r="O210">
        <v>65.899860000000004</v>
      </c>
      <c r="P210">
        <v>59.362229999999997</v>
      </c>
      <c r="Q210">
        <v>0.90079450000000005</v>
      </c>
      <c r="R210">
        <v>0.83247506999999998</v>
      </c>
      <c r="S210">
        <v>541.55804000000001</v>
      </c>
      <c r="T210">
        <v>15.624375000000001</v>
      </c>
      <c r="U210">
        <v>221</v>
      </c>
      <c r="V210">
        <f t="shared" si="223"/>
        <v>77.000002300000006</v>
      </c>
    </row>
    <row r="211" spans="1:22" x14ac:dyDescent="0.2">
      <c r="A211" t="s">
        <v>123</v>
      </c>
      <c r="B211" t="str">
        <f t="shared" si="217"/>
        <v>75</v>
      </c>
      <c r="C211" t="str">
        <f t="shared" si="218"/>
        <v>PSO</v>
      </c>
      <c r="D211" t="str">
        <f t="shared" si="219"/>
        <v>L</v>
      </c>
      <c r="E211" t="str">
        <f t="shared" si="220"/>
        <v>PSOL</v>
      </c>
      <c r="F211">
        <v>100</v>
      </c>
      <c r="G211">
        <f t="shared" ref="G211" si="244">G206</f>
        <v>25</v>
      </c>
      <c r="H211">
        <v>10.5</v>
      </c>
      <c r="I211">
        <v>630</v>
      </c>
      <c r="J211">
        <v>660</v>
      </c>
      <c r="K211">
        <f t="shared" ref="K211" si="245">K210</f>
        <v>54</v>
      </c>
      <c r="L211">
        <v>255</v>
      </c>
      <c r="M211">
        <v>0.32158589999999998</v>
      </c>
      <c r="N211">
        <v>73.217415000000003</v>
      </c>
      <c r="O211">
        <v>58.249409999999997</v>
      </c>
      <c r="P211">
        <v>51.337760000000003</v>
      </c>
      <c r="Q211">
        <v>0.88134389999999996</v>
      </c>
      <c r="R211">
        <v>0.79556762999999997</v>
      </c>
      <c r="S211">
        <v>478.86826000000002</v>
      </c>
      <c r="T211">
        <v>18.036529999999999</v>
      </c>
      <c r="U211">
        <v>227</v>
      </c>
      <c r="V211">
        <f t="shared" si="223"/>
        <v>72.999999299999999</v>
      </c>
    </row>
    <row r="212" spans="1:22" x14ac:dyDescent="0.2">
      <c r="A212" t="s">
        <v>127</v>
      </c>
      <c r="B212" t="str">
        <f t="shared" si="217"/>
        <v>76</v>
      </c>
      <c r="C212" t="str">
        <f t="shared" si="218"/>
        <v>BON</v>
      </c>
      <c r="D212" t="str">
        <f t="shared" si="219"/>
        <v>L</v>
      </c>
      <c r="E212" t="str">
        <f t="shared" si="220"/>
        <v>BONL</v>
      </c>
      <c r="F212">
        <v>0</v>
      </c>
      <c r="G212">
        <v>25</v>
      </c>
      <c r="H212">
        <v>0.5</v>
      </c>
      <c r="I212">
        <v>30</v>
      </c>
      <c r="J212">
        <v>60</v>
      </c>
      <c r="K212">
        <v>50</v>
      </c>
      <c r="L212">
        <v>255</v>
      </c>
      <c r="M212">
        <v>0.41463413999999998</v>
      </c>
      <c r="N212">
        <v>72.152190000000004</v>
      </c>
      <c r="O212">
        <v>56.907966999999999</v>
      </c>
      <c r="P212">
        <v>51.860176000000003</v>
      </c>
      <c r="Q212">
        <v>0.91129905</v>
      </c>
      <c r="R212">
        <v>0.78872125999999998</v>
      </c>
      <c r="S212">
        <v>468.51384999999999</v>
      </c>
      <c r="T212">
        <v>19.670185</v>
      </c>
      <c r="U212">
        <v>205</v>
      </c>
      <c r="V212">
        <f t="shared" si="223"/>
        <v>84.999998699999992</v>
      </c>
    </row>
    <row r="213" spans="1:22" x14ac:dyDescent="0.2">
      <c r="A213" t="s">
        <v>127</v>
      </c>
      <c r="B213" t="str">
        <f t="shared" si="217"/>
        <v>76</v>
      </c>
      <c r="C213" t="str">
        <f t="shared" si="218"/>
        <v>BON</v>
      </c>
      <c r="D213" t="str">
        <f t="shared" si="219"/>
        <v>L</v>
      </c>
      <c r="E213" t="str">
        <f t="shared" si="220"/>
        <v>BONL</v>
      </c>
      <c r="F213">
        <v>0</v>
      </c>
      <c r="G213">
        <f t="shared" ref="G213" si="246">G212</f>
        <v>25</v>
      </c>
      <c r="H213">
        <v>10.5</v>
      </c>
      <c r="I213">
        <v>630</v>
      </c>
      <c r="J213">
        <v>660</v>
      </c>
      <c r="K213">
        <f t="shared" ref="K213" si="247">K212</f>
        <v>50</v>
      </c>
      <c r="L213">
        <v>255</v>
      </c>
      <c r="M213">
        <v>0.34234235000000002</v>
      </c>
      <c r="N213">
        <v>70.182010000000005</v>
      </c>
      <c r="O213">
        <v>53.113549999999996</v>
      </c>
      <c r="P213">
        <v>47.94265</v>
      </c>
      <c r="Q213">
        <v>0.90264445999999998</v>
      </c>
      <c r="R213">
        <v>0.75679719999999995</v>
      </c>
      <c r="S213">
        <v>440.54489999999998</v>
      </c>
      <c r="T213">
        <v>21.368646999999999</v>
      </c>
      <c r="U213">
        <v>222</v>
      </c>
      <c r="V213">
        <f t="shared" si="223"/>
        <v>76.000001699999999</v>
      </c>
    </row>
    <row r="214" spans="1:22" x14ac:dyDescent="0.2">
      <c r="A214" t="s">
        <v>128</v>
      </c>
      <c r="B214" t="str">
        <f t="shared" si="217"/>
        <v>76</v>
      </c>
      <c r="C214" t="str">
        <f t="shared" si="218"/>
        <v>BON</v>
      </c>
      <c r="D214" t="str">
        <f t="shared" si="219"/>
        <v>L</v>
      </c>
      <c r="E214" t="str">
        <f t="shared" si="220"/>
        <v>BONL</v>
      </c>
      <c r="F214">
        <v>50</v>
      </c>
      <c r="G214">
        <f t="shared" ref="G214" si="248">G212</f>
        <v>25</v>
      </c>
      <c r="H214">
        <v>0.5</v>
      </c>
      <c r="I214">
        <v>30</v>
      </c>
      <c r="J214">
        <v>60</v>
      </c>
      <c r="K214">
        <v>50</v>
      </c>
      <c r="L214">
        <v>255</v>
      </c>
      <c r="M214">
        <v>0.54583334999999999</v>
      </c>
      <c r="N214">
        <v>76.924544999999995</v>
      </c>
      <c r="O214">
        <v>65.932400000000001</v>
      </c>
      <c r="P214">
        <v>60.153534000000001</v>
      </c>
      <c r="Q214">
        <v>0.91235160000000004</v>
      </c>
      <c r="R214">
        <v>0.85710483999999998</v>
      </c>
      <c r="S214">
        <v>548.88409999999999</v>
      </c>
      <c r="T214">
        <v>16.032492000000001</v>
      </c>
      <c r="U214">
        <v>240</v>
      </c>
      <c r="V214">
        <f t="shared" si="223"/>
        <v>131.00000399999999</v>
      </c>
    </row>
    <row r="215" spans="1:22" x14ac:dyDescent="0.2">
      <c r="A215" t="s">
        <v>128</v>
      </c>
      <c r="B215" t="str">
        <f t="shared" si="217"/>
        <v>76</v>
      </c>
      <c r="C215" t="str">
        <f t="shared" si="218"/>
        <v>BON</v>
      </c>
      <c r="D215" t="str">
        <f t="shared" si="219"/>
        <v>L</v>
      </c>
      <c r="E215" t="str">
        <f t="shared" si="220"/>
        <v>BONL</v>
      </c>
      <c r="F215">
        <v>50</v>
      </c>
      <c r="G215">
        <f t="shared" ref="G215" si="249">G212</f>
        <v>25</v>
      </c>
      <c r="H215">
        <v>10.5</v>
      </c>
      <c r="I215">
        <v>630</v>
      </c>
      <c r="J215">
        <v>660</v>
      </c>
      <c r="K215">
        <f t="shared" ref="K215" si="250">K214</f>
        <v>50</v>
      </c>
      <c r="L215">
        <v>255</v>
      </c>
      <c r="M215">
        <v>0.5</v>
      </c>
      <c r="N215">
        <v>72.345560000000006</v>
      </c>
      <c r="O215">
        <v>59.278945999999998</v>
      </c>
      <c r="P215">
        <v>53.759197</v>
      </c>
      <c r="Q215">
        <v>0.90688515000000003</v>
      </c>
      <c r="R215">
        <v>0.81938610000000001</v>
      </c>
      <c r="S215">
        <v>495.51242000000002</v>
      </c>
      <c r="T215">
        <v>16.578164999999998</v>
      </c>
      <c r="U215">
        <v>282</v>
      </c>
      <c r="V215">
        <f t="shared" si="223"/>
        <v>141</v>
      </c>
    </row>
    <row r="216" spans="1:22" x14ac:dyDescent="0.2">
      <c r="A216" t="s">
        <v>129</v>
      </c>
      <c r="B216" t="str">
        <f t="shared" si="217"/>
        <v>76</v>
      </c>
      <c r="C216" t="str">
        <f t="shared" si="218"/>
        <v>BON</v>
      </c>
      <c r="D216" t="str">
        <f t="shared" si="219"/>
        <v>L</v>
      </c>
      <c r="E216" t="str">
        <f t="shared" si="220"/>
        <v>BONL</v>
      </c>
      <c r="F216">
        <v>100</v>
      </c>
      <c r="G216">
        <f t="shared" ref="G216" si="251">G212</f>
        <v>25</v>
      </c>
      <c r="H216">
        <v>0.5</v>
      </c>
      <c r="I216">
        <v>30</v>
      </c>
      <c r="J216">
        <v>60</v>
      </c>
      <c r="K216">
        <v>52</v>
      </c>
      <c r="L216">
        <v>255</v>
      </c>
      <c r="M216">
        <v>0.59126984999999999</v>
      </c>
      <c r="N216">
        <v>80.900769999999994</v>
      </c>
      <c r="O216">
        <v>70.382940000000005</v>
      </c>
      <c r="P216">
        <v>64.201070000000001</v>
      </c>
      <c r="Q216">
        <v>0.91216810000000004</v>
      </c>
      <c r="R216">
        <v>0.86999090000000001</v>
      </c>
      <c r="S216">
        <v>580.1771</v>
      </c>
      <c r="T216">
        <v>15.5056505</v>
      </c>
      <c r="U216">
        <v>252</v>
      </c>
      <c r="V216">
        <f t="shared" si="223"/>
        <v>149.00000219999998</v>
      </c>
    </row>
    <row r="217" spans="1:22" x14ac:dyDescent="0.2">
      <c r="A217" t="s">
        <v>129</v>
      </c>
      <c r="B217" t="str">
        <f t="shared" si="217"/>
        <v>76</v>
      </c>
      <c r="C217" t="str">
        <f t="shared" si="218"/>
        <v>BON</v>
      </c>
      <c r="D217" t="str">
        <f t="shared" si="219"/>
        <v>L</v>
      </c>
      <c r="E217" t="str">
        <f t="shared" si="220"/>
        <v>BONL</v>
      </c>
      <c r="F217">
        <v>100</v>
      </c>
      <c r="G217">
        <f t="shared" ref="G217" si="252">G212</f>
        <v>25</v>
      </c>
      <c r="H217">
        <v>10.5</v>
      </c>
      <c r="I217">
        <v>630</v>
      </c>
      <c r="J217">
        <v>660</v>
      </c>
      <c r="K217">
        <f t="shared" ref="K217" si="253">K216</f>
        <v>52</v>
      </c>
      <c r="L217">
        <v>255</v>
      </c>
      <c r="M217">
        <v>0.57421875</v>
      </c>
      <c r="N217">
        <v>78.15513</v>
      </c>
      <c r="O217">
        <v>64.720349999999996</v>
      </c>
      <c r="P217">
        <v>58.173865999999997</v>
      </c>
      <c r="Q217">
        <v>0.89884967000000005</v>
      </c>
      <c r="R217">
        <v>0.82810110000000003</v>
      </c>
      <c r="S217">
        <v>531.45447000000001</v>
      </c>
      <c r="T217">
        <v>16.035233999999999</v>
      </c>
      <c r="U217">
        <v>256</v>
      </c>
      <c r="V217">
        <f t="shared" si="223"/>
        <v>147</v>
      </c>
    </row>
    <row r="218" spans="1:22" x14ac:dyDescent="0.2">
      <c r="A218" t="s">
        <v>130</v>
      </c>
      <c r="B218" t="str">
        <f t="shared" si="217"/>
        <v>79</v>
      </c>
      <c r="C218" t="str">
        <f t="shared" si="218"/>
        <v>BON</v>
      </c>
      <c r="D218" t="str">
        <f t="shared" si="219"/>
        <v>H</v>
      </c>
      <c r="E218" t="str">
        <f t="shared" si="220"/>
        <v>BONH</v>
      </c>
      <c r="F218">
        <v>0</v>
      </c>
      <c r="G218">
        <v>30</v>
      </c>
      <c r="H218">
        <v>0.5</v>
      </c>
      <c r="I218">
        <v>30</v>
      </c>
      <c r="J218">
        <v>60</v>
      </c>
      <c r="K218">
        <v>58</v>
      </c>
      <c r="L218">
        <v>255</v>
      </c>
      <c r="M218">
        <v>0.36666666999999997</v>
      </c>
      <c r="N218">
        <v>90.927605</v>
      </c>
      <c r="O218">
        <v>58.449413</v>
      </c>
      <c r="P218">
        <v>50.00347</v>
      </c>
      <c r="Q218">
        <v>0.85550000000000004</v>
      </c>
      <c r="R218">
        <v>0.64281259999999996</v>
      </c>
      <c r="S218">
        <v>452.66489999999999</v>
      </c>
      <c r="T218">
        <v>21.212122000000001</v>
      </c>
      <c r="U218">
        <v>30</v>
      </c>
      <c r="V218">
        <f t="shared" si="223"/>
        <v>11.000000099999999</v>
      </c>
    </row>
    <row r="219" spans="1:22" x14ac:dyDescent="0.2">
      <c r="A219" t="s">
        <v>130</v>
      </c>
      <c r="B219" t="str">
        <f t="shared" si="217"/>
        <v>79</v>
      </c>
      <c r="C219" t="str">
        <f t="shared" si="218"/>
        <v>BON</v>
      </c>
      <c r="D219" t="str">
        <f t="shared" si="219"/>
        <v>H</v>
      </c>
      <c r="E219" t="str">
        <f t="shared" si="220"/>
        <v>BONH</v>
      </c>
      <c r="F219">
        <v>0</v>
      </c>
      <c r="G219">
        <f t="shared" ref="G219" si="254">G218</f>
        <v>30</v>
      </c>
      <c r="H219">
        <v>10.5</v>
      </c>
      <c r="I219">
        <v>630</v>
      </c>
      <c r="J219">
        <v>660</v>
      </c>
      <c r="K219">
        <f t="shared" ref="K219" si="255">K218</f>
        <v>58</v>
      </c>
      <c r="L219">
        <v>255</v>
      </c>
      <c r="M219">
        <v>0.34210527000000002</v>
      </c>
      <c r="N219">
        <v>88.405900000000003</v>
      </c>
      <c r="O219">
        <v>48.745660000000001</v>
      </c>
      <c r="P219">
        <v>40.79562</v>
      </c>
      <c r="Q219">
        <v>0.83690774000000001</v>
      </c>
      <c r="R219">
        <v>0.55138469999999995</v>
      </c>
      <c r="S219">
        <v>400.50286999999997</v>
      </c>
      <c r="T219">
        <v>25.470085000000001</v>
      </c>
      <c r="U219">
        <v>38</v>
      </c>
      <c r="V219">
        <f t="shared" si="223"/>
        <v>13.00000026</v>
      </c>
    </row>
    <row r="220" spans="1:22" x14ac:dyDescent="0.2">
      <c r="A220" t="s">
        <v>131</v>
      </c>
      <c r="B220" t="str">
        <f t="shared" si="217"/>
        <v>79</v>
      </c>
      <c r="C220" t="str">
        <f t="shared" si="218"/>
        <v>BON</v>
      </c>
      <c r="D220" t="str">
        <f t="shared" si="219"/>
        <v>H</v>
      </c>
      <c r="E220" t="str">
        <f t="shared" si="220"/>
        <v>BONH</v>
      </c>
      <c r="F220">
        <v>50</v>
      </c>
      <c r="G220">
        <f t="shared" ref="G220" si="256">G218</f>
        <v>30</v>
      </c>
      <c r="H220">
        <v>0.5</v>
      </c>
      <c r="I220">
        <v>30</v>
      </c>
      <c r="J220">
        <v>60</v>
      </c>
      <c r="K220">
        <v>53</v>
      </c>
      <c r="L220">
        <v>255</v>
      </c>
      <c r="M220">
        <v>0.60416669999999995</v>
      </c>
      <c r="N220">
        <v>93.093900000000005</v>
      </c>
      <c r="O220">
        <v>72.746619999999993</v>
      </c>
      <c r="P220">
        <v>61.833942</v>
      </c>
      <c r="Q220">
        <v>0.84999060000000004</v>
      </c>
      <c r="R220">
        <v>0.78143269999999998</v>
      </c>
      <c r="S220">
        <v>600.66985999999997</v>
      </c>
      <c r="T220">
        <v>16.282050999999999</v>
      </c>
      <c r="U220">
        <v>96</v>
      </c>
      <c r="V220">
        <f t="shared" si="223"/>
        <v>58.000003199999995</v>
      </c>
    </row>
    <row r="221" spans="1:22" x14ac:dyDescent="0.2">
      <c r="A221" t="s">
        <v>131</v>
      </c>
      <c r="B221" t="str">
        <f t="shared" si="217"/>
        <v>79</v>
      </c>
      <c r="C221" t="str">
        <f t="shared" si="218"/>
        <v>BON</v>
      </c>
      <c r="D221" t="str">
        <f t="shared" si="219"/>
        <v>H</v>
      </c>
      <c r="E221" t="str">
        <f t="shared" si="220"/>
        <v>BONH</v>
      </c>
      <c r="F221">
        <v>50</v>
      </c>
      <c r="G221">
        <f t="shared" ref="G221" si="257">G218</f>
        <v>30</v>
      </c>
      <c r="H221">
        <v>10.5</v>
      </c>
      <c r="I221">
        <v>630</v>
      </c>
      <c r="J221">
        <v>660</v>
      </c>
      <c r="K221">
        <f t="shared" ref="K221" si="258">K220</f>
        <v>53</v>
      </c>
      <c r="L221">
        <v>255</v>
      </c>
      <c r="M221">
        <v>0.4903846</v>
      </c>
      <c r="N221">
        <v>89.028949999999995</v>
      </c>
      <c r="O221">
        <v>61.000540000000001</v>
      </c>
      <c r="P221">
        <v>50.958046000000003</v>
      </c>
      <c r="Q221">
        <v>0.83537035999999998</v>
      </c>
      <c r="R221">
        <v>0.68517642999999995</v>
      </c>
      <c r="S221">
        <v>493.09755999999999</v>
      </c>
      <c r="T221">
        <v>19.302831999999999</v>
      </c>
      <c r="U221">
        <v>104</v>
      </c>
      <c r="V221">
        <f t="shared" si="223"/>
        <v>50.999998400000003</v>
      </c>
    </row>
    <row r="222" spans="1:22" x14ac:dyDescent="0.2">
      <c r="A222" t="s">
        <v>132</v>
      </c>
      <c r="B222" t="str">
        <f t="shared" si="217"/>
        <v>79</v>
      </c>
      <c r="C222" t="str">
        <f t="shared" si="218"/>
        <v>BON</v>
      </c>
      <c r="D222" t="str">
        <f t="shared" si="219"/>
        <v>H</v>
      </c>
      <c r="E222" t="str">
        <f t="shared" si="220"/>
        <v>BONH</v>
      </c>
      <c r="F222">
        <v>100</v>
      </c>
      <c r="G222">
        <f t="shared" ref="G222" si="259">G218</f>
        <v>30</v>
      </c>
      <c r="H222">
        <v>0.5</v>
      </c>
      <c r="I222">
        <v>30</v>
      </c>
      <c r="J222">
        <v>60</v>
      </c>
      <c r="K222">
        <v>50</v>
      </c>
      <c r="L222">
        <v>255</v>
      </c>
      <c r="M222">
        <v>0.79629629999999996</v>
      </c>
      <c r="N222">
        <v>112.66094</v>
      </c>
      <c r="O222">
        <v>102.6948</v>
      </c>
      <c r="P222">
        <v>92.552704000000006</v>
      </c>
      <c r="Q222">
        <v>0.90124040000000005</v>
      </c>
      <c r="R222">
        <v>0.91153859999999998</v>
      </c>
      <c r="S222">
        <v>842.64769999999999</v>
      </c>
      <c r="T222">
        <v>11.731266</v>
      </c>
      <c r="U222">
        <v>54</v>
      </c>
      <c r="V222">
        <f t="shared" si="223"/>
        <v>43.000000199999995</v>
      </c>
    </row>
    <row r="223" spans="1:22" x14ac:dyDescent="0.2">
      <c r="A223" t="s">
        <v>132</v>
      </c>
      <c r="B223" t="str">
        <f t="shared" si="217"/>
        <v>79</v>
      </c>
      <c r="C223" t="str">
        <f t="shared" si="218"/>
        <v>BON</v>
      </c>
      <c r="D223" t="str">
        <f t="shared" si="219"/>
        <v>H</v>
      </c>
      <c r="E223" t="str">
        <f t="shared" si="220"/>
        <v>BONH</v>
      </c>
      <c r="F223">
        <v>100</v>
      </c>
      <c r="G223">
        <f t="shared" ref="G223" si="260">G218</f>
        <v>30</v>
      </c>
      <c r="H223">
        <v>10.5</v>
      </c>
      <c r="I223">
        <v>630</v>
      </c>
      <c r="J223">
        <v>660</v>
      </c>
      <c r="K223">
        <f t="shared" ref="K223" si="261">K222</f>
        <v>50</v>
      </c>
      <c r="L223">
        <v>255</v>
      </c>
      <c r="M223">
        <v>0.79310345999999998</v>
      </c>
      <c r="N223">
        <v>110.09681</v>
      </c>
      <c r="O223">
        <v>99.060159999999996</v>
      </c>
      <c r="P223">
        <v>86.894970000000001</v>
      </c>
      <c r="Q223">
        <v>0.87719400000000003</v>
      </c>
      <c r="R223">
        <v>0.89975506000000005</v>
      </c>
      <c r="S223">
        <v>812.72095000000002</v>
      </c>
      <c r="T223">
        <v>12.657004000000001</v>
      </c>
      <c r="U223">
        <v>58</v>
      </c>
      <c r="V223">
        <f t="shared" si="223"/>
        <v>46.000000679999999</v>
      </c>
    </row>
    <row r="224" spans="1:22" x14ac:dyDescent="0.2">
      <c r="A224" t="s">
        <v>133</v>
      </c>
      <c r="B224" t="str">
        <f t="shared" si="217"/>
        <v>80</v>
      </c>
      <c r="C224" t="str">
        <f t="shared" si="218"/>
        <v>PSO</v>
      </c>
      <c r="D224" t="str">
        <f t="shared" si="219"/>
        <v>H</v>
      </c>
      <c r="E224" t="str">
        <f t="shared" si="220"/>
        <v>PSOH</v>
      </c>
      <c r="F224">
        <v>0</v>
      </c>
      <c r="G224">
        <v>24</v>
      </c>
      <c r="H224">
        <v>0.5</v>
      </c>
      <c r="I224">
        <v>30</v>
      </c>
      <c r="J224">
        <v>60</v>
      </c>
      <c r="K224">
        <v>61</v>
      </c>
      <c r="L224">
        <v>255</v>
      </c>
      <c r="M224">
        <v>0.24137929999999999</v>
      </c>
      <c r="N224">
        <v>78.122405999999998</v>
      </c>
      <c r="O224">
        <v>66.699290000000005</v>
      </c>
      <c r="P224">
        <v>55.906466999999999</v>
      </c>
      <c r="Q224">
        <v>0.83818685999999998</v>
      </c>
      <c r="R224">
        <v>0.85377919999999996</v>
      </c>
      <c r="S224">
        <v>501.15665000000001</v>
      </c>
      <c r="T224">
        <v>14.065934</v>
      </c>
      <c r="U224">
        <v>29</v>
      </c>
      <c r="V224">
        <f t="shared" si="223"/>
        <v>6.9999997</v>
      </c>
    </row>
    <row r="225" spans="1:22" x14ac:dyDescent="0.2">
      <c r="A225" t="s">
        <v>133</v>
      </c>
      <c r="B225" t="str">
        <f t="shared" si="217"/>
        <v>80</v>
      </c>
      <c r="C225" t="str">
        <f t="shared" si="218"/>
        <v>PSO</v>
      </c>
      <c r="D225" t="str">
        <f t="shared" si="219"/>
        <v>H</v>
      </c>
      <c r="E225" t="str">
        <f t="shared" si="220"/>
        <v>PSOH</v>
      </c>
      <c r="F225">
        <v>0</v>
      </c>
      <c r="G225">
        <f t="shared" ref="G225" si="262">G224</f>
        <v>24</v>
      </c>
      <c r="H225">
        <v>10.5</v>
      </c>
      <c r="I225">
        <v>630</v>
      </c>
      <c r="J225">
        <v>660</v>
      </c>
      <c r="K225">
        <f t="shared" ref="K225" si="263">K224</f>
        <v>61</v>
      </c>
      <c r="L225">
        <v>255</v>
      </c>
      <c r="M225">
        <v>0.31428572999999999</v>
      </c>
      <c r="N225">
        <v>83.165109999999999</v>
      </c>
      <c r="O225">
        <v>62.975433000000002</v>
      </c>
      <c r="P225">
        <v>53.520719999999997</v>
      </c>
      <c r="Q225">
        <v>0.84986660000000003</v>
      </c>
      <c r="R225">
        <v>0.75723386000000004</v>
      </c>
      <c r="S225">
        <v>516.57539999999995</v>
      </c>
      <c r="T225">
        <v>15.353536</v>
      </c>
      <c r="U225">
        <v>35</v>
      </c>
      <c r="V225">
        <f t="shared" si="223"/>
        <v>11.000000549999999</v>
      </c>
    </row>
    <row r="226" spans="1:22" x14ac:dyDescent="0.2">
      <c r="A226" t="s">
        <v>134</v>
      </c>
      <c r="B226" t="str">
        <f t="shared" si="217"/>
        <v>80</v>
      </c>
      <c r="C226" t="str">
        <f t="shared" si="218"/>
        <v>PSO</v>
      </c>
      <c r="D226" t="str">
        <f t="shared" si="219"/>
        <v>H</v>
      </c>
      <c r="E226" t="str">
        <f t="shared" si="220"/>
        <v>PSOH</v>
      </c>
      <c r="F226">
        <v>50</v>
      </c>
      <c r="G226">
        <f t="shared" ref="G226" si="264">G224</f>
        <v>24</v>
      </c>
      <c r="H226">
        <v>0.5</v>
      </c>
      <c r="I226">
        <v>30</v>
      </c>
      <c r="J226">
        <v>60</v>
      </c>
      <c r="K226">
        <v>48</v>
      </c>
      <c r="L226">
        <v>255</v>
      </c>
      <c r="M226">
        <v>0.62711865</v>
      </c>
      <c r="N226">
        <v>102.82287599999999</v>
      </c>
      <c r="O226">
        <v>87.581950000000006</v>
      </c>
      <c r="P226">
        <v>76.061520000000002</v>
      </c>
      <c r="Q226">
        <v>0.86846120000000004</v>
      </c>
      <c r="R226">
        <v>0.85177493000000004</v>
      </c>
      <c r="S226">
        <v>699.10389999999995</v>
      </c>
      <c r="T226">
        <v>14.400555000000001</v>
      </c>
      <c r="U226">
        <v>59</v>
      </c>
      <c r="V226">
        <f t="shared" si="223"/>
        <v>37.000000350000001</v>
      </c>
    </row>
    <row r="227" spans="1:22" x14ac:dyDescent="0.2">
      <c r="A227" t="s">
        <v>134</v>
      </c>
      <c r="B227" t="str">
        <f t="shared" si="217"/>
        <v>80</v>
      </c>
      <c r="C227" t="str">
        <f t="shared" si="218"/>
        <v>PSO</v>
      </c>
      <c r="D227" t="str">
        <f t="shared" si="219"/>
        <v>H</v>
      </c>
      <c r="E227" t="str">
        <f t="shared" si="220"/>
        <v>PSOH</v>
      </c>
      <c r="F227">
        <v>50</v>
      </c>
      <c r="G227">
        <f t="shared" ref="G227" si="265">G224</f>
        <v>24</v>
      </c>
      <c r="H227">
        <v>10.5</v>
      </c>
      <c r="I227">
        <v>630</v>
      </c>
      <c r="J227">
        <v>660</v>
      </c>
      <c r="K227">
        <f t="shared" ref="K227" si="266">K226</f>
        <v>48</v>
      </c>
      <c r="L227">
        <v>255</v>
      </c>
      <c r="M227">
        <v>0.55769230000000003</v>
      </c>
      <c r="N227">
        <v>85.932029999999997</v>
      </c>
      <c r="O227">
        <v>75.024969999999996</v>
      </c>
      <c r="P227">
        <v>66.175389999999993</v>
      </c>
      <c r="Q227">
        <v>0.88204499999999997</v>
      </c>
      <c r="R227">
        <v>0.8730734</v>
      </c>
      <c r="S227">
        <v>624.59690000000001</v>
      </c>
      <c r="T227">
        <v>15.632184000000001</v>
      </c>
      <c r="U227">
        <v>52</v>
      </c>
      <c r="V227">
        <f t="shared" si="223"/>
        <v>28.999999600000002</v>
      </c>
    </row>
    <row r="228" spans="1:22" x14ac:dyDescent="0.2">
      <c r="A228" t="s">
        <v>135</v>
      </c>
      <c r="B228" t="str">
        <f t="shared" si="217"/>
        <v>80</v>
      </c>
      <c r="C228" t="str">
        <f t="shared" si="218"/>
        <v>PSO</v>
      </c>
      <c r="D228" t="str">
        <f t="shared" si="219"/>
        <v>H</v>
      </c>
      <c r="E228" t="str">
        <f t="shared" si="220"/>
        <v>PSOH</v>
      </c>
      <c r="F228">
        <v>100</v>
      </c>
      <c r="G228">
        <f t="shared" ref="G228" si="267">G224</f>
        <v>24</v>
      </c>
      <c r="H228">
        <v>0.5</v>
      </c>
      <c r="I228">
        <v>30</v>
      </c>
      <c r="J228">
        <v>60</v>
      </c>
      <c r="K228">
        <v>46</v>
      </c>
      <c r="L228">
        <v>255</v>
      </c>
      <c r="M228">
        <v>0.625</v>
      </c>
      <c r="N228">
        <v>97.919820000000001</v>
      </c>
      <c r="O228">
        <v>89.123500000000007</v>
      </c>
      <c r="P228">
        <v>78.730770000000007</v>
      </c>
      <c r="Q228">
        <v>0.88338952999999998</v>
      </c>
      <c r="R228">
        <v>0.91016810000000004</v>
      </c>
      <c r="S228">
        <v>727.95429999999999</v>
      </c>
      <c r="T228">
        <v>14.102563999999999</v>
      </c>
      <c r="U228">
        <v>56</v>
      </c>
      <c r="V228">
        <f t="shared" si="223"/>
        <v>35</v>
      </c>
    </row>
    <row r="229" spans="1:22" x14ac:dyDescent="0.2">
      <c r="A229" t="s">
        <v>135</v>
      </c>
      <c r="B229" t="str">
        <f t="shared" si="217"/>
        <v>80</v>
      </c>
      <c r="C229" t="str">
        <f t="shared" si="218"/>
        <v>PSO</v>
      </c>
      <c r="D229" t="str">
        <f t="shared" si="219"/>
        <v>H</v>
      </c>
      <c r="E229" t="str">
        <f t="shared" si="220"/>
        <v>PSOH</v>
      </c>
      <c r="F229">
        <v>100</v>
      </c>
      <c r="G229">
        <f t="shared" ref="G229" si="268">G224</f>
        <v>24</v>
      </c>
      <c r="H229">
        <v>10.5</v>
      </c>
      <c r="I229">
        <v>630</v>
      </c>
      <c r="J229">
        <v>660</v>
      </c>
      <c r="K229">
        <f t="shared" ref="K229" si="269">K228</f>
        <v>46</v>
      </c>
      <c r="L229">
        <v>255</v>
      </c>
      <c r="M229">
        <v>0.64406779999999997</v>
      </c>
      <c r="N229">
        <v>93.161704999999998</v>
      </c>
      <c r="O229">
        <v>83.373054999999994</v>
      </c>
      <c r="P229">
        <v>73.52713</v>
      </c>
      <c r="Q229">
        <v>0.88190519999999994</v>
      </c>
      <c r="R229">
        <v>0.89492839999999996</v>
      </c>
      <c r="S229">
        <v>689.76044000000002</v>
      </c>
      <c r="T229">
        <v>15.438597</v>
      </c>
      <c r="U229">
        <v>59</v>
      </c>
      <c r="V229">
        <f t="shared" si="223"/>
        <v>38.000000199999995</v>
      </c>
    </row>
    <row r="230" spans="1:22" x14ac:dyDescent="0.2">
      <c r="A230" t="s">
        <v>136</v>
      </c>
      <c r="B230" t="str">
        <f t="shared" si="217"/>
        <v>80</v>
      </c>
      <c r="C230" t="str">
        <f t="shared" si="218"/>
        <v>PSO</v>
      </c>
      <c r="D230" t="str">
        <f t="shared" si="219"/>
        <v>H</v>
      </c>
      <c r="E230" t="str">
        <f t="shared" si="220"/>
        <v>PSOH</v>
      </c>
      <c r="F230">
        <v>250</v>
      </c>
      <c r="G230">
        <f>G224</f>
        <v>24</v>
      </c>
      <c r="H230">
        <v>0.5</v>
      </c>
      <c r="I230">
        <v>30</v>
      </c>
      <c r="J230">
        <v>60</v>
      </c>
      <c r="K230">
        <v>54</v>
      </c>
      <c r="L230">
        <v>255</v>
      </c>
      <c r="M230">
        <v>0.5</v>
      </c>
      <c r="N230">
        <v>96.535094999999998</v>
      </c>
      <c r="O230">
        <v>80.831665000000001</v>
      </c>
      <c r="P230">
        <v>70.042379999999994</v>
      </c>
      <c r="Q230">
        <v>0.86652154000000003</v>
      </c>
      <c r="R230">
        <v>0.83732930000000005</v>
      </c>
      <c r="S230">
        <v>651.20590000000004</v>
      </c>
      <c r="T230">
        <v>15.066841999999999</v>
      </c>
      <c r="U230">
        <v>156</v>
      </c>
      <c r="V230">
        <f t="shared" si="223"/>
        <v>78</v>
      </c>
    </row>
    <row r="231" spans="1:22" x14ac:dyDescent="0.2">
      <c r="A231" t="s">
        <v>136</v>
      </c>
      <c r="B231" t="str">
        <f t="shared" si="217"/>
        <v>80</v>
      </c>
      <c r="C231" t="str">
        <f t="shared" si="218"/>
        <v>PSO</v>
      </c>
      <c r="D231" t="str">
        <f t="shared" si="219"/>
        <v>H</v>
      </c>
      <c r="E231" t="str">
        <f t="shared" si="220"/>
        <v>PSOH</v>
      </c>
      <c r="F231">
        <v>250</v>
      </c>
      <c r="G231">
        <f>G224</f>
        <v>24</v>
      </c>
      <c r="H231">
        <v>10.5</v>
      </c>
      <c r="I231">
        <v>630</v>
      </c>
      <c r="J231">
        <v>660</v>
      </c>
      <c r="K231">
        <f t="shared" ref="K231" si="270">K230</f>
        <v>54</v>
      </c>
      <c r="L231">
        <v>255</v>
      </c>
      <c r="M231">
        <v>0.41176469999999998</v>
      </c>
      <c r="N231">
        <v>97.991860000000003</v>
      </c>
      <c r="O231">
        <v>83.510019999999997</v>
      </c>
      <c r="P231">
        <v>72.116810000000001</v>
      </c>
      <c r="Q231">
        <v>0.86357079999999997</v>
      </c>
      <c r="R231">
        <v>0.85221380000000002</v>
      </c>
      <c r="S231">
        <v>678.58889999999997</v>
      </c>
      <c r="T231">
        <v>14.040293</v>
      </c>
      <c r="U231">
        <v>170</v>
      </c>
      <c r="V231">
        <f t="shared" si="223"/>
        <v>69.999999000000003</v>
      </c>
    </row>
    <row r="232" spans="1:22" x14ac:dyDescent="0.2">
      <c r="A232" t="s">
        <v>145</v>
      </c>
      <c r="B232" t="str">
        <f t="shared" si="217"/>
        <v>82</v>
      </c>
      <c r="C232" t="str">
        <f t="shared" si="218"/>
        <v>PSO</v>
      </c>
      <c r="D232" t="str">
        <f t="shared" si="219"/>
        <v>L</v>
      </c>
      <c r="E232" t="str">
        <f t="shared" si="220"/>
        <v>PSOL</v>
      </c>
      <c r="F232">
        <v>0</v>
      </c>
      <c r="G232">
        <v>25</v>
      </c>
      <c r="H232">
        <v>0.5</v>
      </c>
      <c r="I232">
        <v>30</v>
      </c>
      <c r="J232">
        <v>60</v>
      </c>
      <c r="K232">
        <v>51</v>
      </c>
      <c r="L232">
        <v>255</v>
      </c>
      <c r="M232">
        <v>0.51633989999999996</v>
      </c>
      <c r="N232">
        <v>83.908929999999998</v>
      </c>
      <c r="O232">
        <v>67.300674000000001</v>
      </c>
      <c r="P232">
        <v>60.140262999999997</v>
      </c>
      <c r="Q232">
        <v>0.89360565000000003</v>
      </c>
      <c r="R232">
        <v>0.80206809999999995</v>
      </c>
      <c r="S232">
        <v>553.30280000000005</v>
      </c>
      <c r="T232">
        <v>18.780698999999998</v>
      </c>
      <c r="U232">
        <v>153</v>
      </c>
      <c r="V232">
        <f t="shared" si="223"/>
        <v>79.000004699999991</v>
      </c>
    </row>
    <row r="233" spans="1:22" x14ac:dyDescent="0.2">
      <c r="A233" t="s">
        <v>145</v>
      </c>
      <c r="B233" t="str">
        <f t="shared" si="217"/>
        <v>82</v>
      </c>
      <c r="C233" t="str">
        <f t="shared" si="218"/>
        <v>PSO</v>
      </c>
      <c r="D233" t="str">
        <f t="shared" si="219"/>
        <v>L</v>
      </c>
      <c r="E233" t="str">
        <f t="shared" si="220"/>
        <v>PSOL</v>
      </c>
      <c r="F233">
        <v>0</v>
      </c>
      <c r="G233">
        <f t="shared" ref="G233" si="271">G232</f>
        <v>25</v>
      </c>
      <c r="H233">
        <v>10.5</v>
      </c>
      <c r="I233">
        <v>630</v>
      </c>
      <c r="J233">
        <v>660</v>
      </c>
      <c r="K233">
        <f t="shared" ref="K233" si="272">K232</f>
        <v>51</v>
      </c>
      <c r="L233">
        <v>255</v>
      </c>
      <c r="M233">
        <v>0.41899442999999997</v>
      </c>
      <c r="N233">
        <v>85.721503999999996</v>
      </c>
      <c r="O233">
        <v>68.623244999999997</v>
      </c>
      <c r="P233">
        <v>61.222200000000001</v>
      </c>
      <c r="Q233">
        <v>0.89214956999999995</v>
      </c>
      <c r="R233">
        <v>0.8005371</v>
      </c>
      <c r="S233">
        <v>554.02719999999999</v>
      </c>
      <c r="T233">
        <v>17.843874</v>
      </c>
      <c r="U233">
        <v>179</v>
      </c>
      <c r="V233">
        <f t="shared" si="223"/>
        <v>75.000002969999997</v>
      </c>
    </row>
    <row r="234" spans="1:22" x14ac:dyDescent="0.2">
      <c r="A234" t="s">
        <v>146</v>
      </c>
      <c r="B234" t="str">
        <f t="shared" si="217"/>
        <v>82</v>
      </c>
      <c r="C234" t="str">
        <f t="shared" si="218"/>
        <v>PSO</v>
      </c>
      <c r="D234" t="str">
        <f t="shared" si="219"/>
        <v>L</v>
      </c>
      <c r="E234" t="str">
        <f t="shared" si="220"/>
        <v>PSOL</v>
      </c>
      <c r="F234">
        <v>50</v>
      </c>
      <c r="G234">
        <f t="shared" ref="G234" si="273">G232</f>
        <v>25</v>
      </c>
      <c r="H234">
        <v>0.5</v>
      </c>
      <c r="I234">
        <v>30</v>
      </c>
      <c r="J234">
        <v>60</v>
      </c>
      <c r="K234">
        <v>47</v>
      </c>
      <c r="L234">
        <v>255</v>
      </c>
      <c r="M234">
        <v>0.34782610000000003</v>
      </c>
      <c r="N234">
        <v>106.526245</v>
      </c>
      <c r="O234">
        <v>91.07414</v>
      </c>
      <c r="P234">
        <v>82.248949999999994</v>
      </c>
      <c r="Q234">
        <v>0.90309879999999998</v>
      </c>
      <c r="R234">
        <v>0.85494554</v>
      </c>
      <c r="S234">
        <v>753.57489999999996</v>
      </c>
      <c r="T234">
        <v>15.584045</v>
      </c>
      <c r="U234">
        <v>69</v>
      </c>
      <c r="V234">
        <f t="shared" si="223"/>
        <v>24.000000900000003</v>
      </c>
    </row>
    <row r="235" spans="1:22" x14ac:dyDescent="0.2">
      <c r="A235" t="s">
        <v>146</v>
      </c>
      <c r="B235" t="str">
        <f t="shared" si="217"/>
        <v>82</v>
      </c>
      <c r="C235" t="str">
        <f t="shared" si="218"/>
        <v>PSO</v>
      </c>
      <c r="D235" t="str">
        <f t="shared" si="219"/>
        <v>L</v>
      </c>
      <c r="E235" t="str">
        <f t="shared" si="220"/>
        <v>PSOL</v>
      </c>
      <c r="F235">
        <v>50</v>
      </c>
      <c r="G235">
        <f t="shared" ref="G235" si="274">G232</f>
        <v>25</v>
      </c>
      <c r="H235">
        <v>10.5</v>
      </c>
      <c r="I235">
        <v>630</v>
      </c>
      <c r="J235">
        <v>660</v>
      </c>
      <c r="K235">
        <f t="shared" ref="K235" si="275">K234</f>
        <v>47</v>
      </c>
      <c r="L235">
        <v>255</v>
      </c>
      <c r="M235">
        <v>0.36363636999999999</v>
      </c>
      <c r="N235">
        <v>102.68094000000001</v>
      </c>
      <c r="O235">
        <v>84.754104999999996</v>
      </c>
      <c r="P235">
        <v>75.833600000000004</v>
      </c>
      <c r="Q235">
        <v>0.8947484</v>
      </c>
      <c r="R235">
        <v>0.82541229999999999</v>
      </c>
      <c r="S235">
        <v>702.20280000000002</v>
      </c>
      <c r="T235">
        <v>15.897436000000001</v>
      </c>
      <c r="U235">
        <v>77</v>
      </c>
      <c r="V235">
        <f t="shared" si="223"/>
        <v>28.000000489999998</v>
      </c>
    </row>
    <row r="236" spans="1:22" x14ac:dyDescent="0.2">
      <c r="A236" t="s">
        <v>147</v>
      </c>
      <c r="B236" t="str">
        <f t="shared" si="217"/>
        <v>82</v>
      </c>
      <c r="C236" t="str">
        <f t="shared" si="218"/>
        <v>PSO</v>
      </c>
      <c r="D236" t="str">
        <f t="shared" si="219"/>
        <v>L</v>
      </c>
      <c r="E236" t="str">
        <f t="shared" si="220"/>
        <v>PSOL</v>
      </c>
      <c r="F236">
        <v>100</v>
      </c>
      <c r="G236">
        <f t="shared" ref="G236" si="276">G232</f>
        <v>25</v>
      </c>
      <c r="H236">
        <v>0.5</v>
      </c>
      <c r="I236">
        <v>30</v>
      </c>
      <c r="J236">
        <v>60</v>
      </c>
      <c r="K236">
        <v>53</v>
      </c>
      <c r="L236">
        <v>255</v>
      </c>
      <c r="M236">
        <v>0.35897436999999999</v>
      </c>
      <c r="N236">
        <v>119.04868</v>
      </c>
      <c r="O236">
        <v>110.01640999999999</v>
      </c>
      <c r="P236">
        <v>102.50275000000001</v>
      </c>
      <c r="Q236">
        <v>0.93170416</v>
      </c>
      <c r="R236">
        <v>0.9241296</v>
      </c>
      <c r="S236">
        <v>923.44446000000005</v>
      </c>
      <c r="T236">
        <v>14.523809</v>
      </c>
      <c r="U236">
        <v>78</v>
      </c>
      <c r="V236">
        <f t="shared" si="223"/>
        <v>28.00000086</v>
      </c>
    </row>
    <row r="237" spans="1:22" x14ac:dyDescent="0.2">
      <c r="A237" t="s">
        <v>147</v>
      </c>
      <c r="B237" t="str">
        <f t="shared" si="217"/>
        <v>82</v>
      </c>
      <c r="C237" t="str">
        <f t="shared" si="218"/>
        <v>PSO</v>
      </c>
      <c r="D237" t="str">
        <f t="shared" si="219"/>
        <v>L</v>
      </c>
      <c r="E237" t="str">
        <f t="shared" si="220"/>
        <v>PSOL</v>
      </c>
      <c r="F237">
        <v>100</v>
      </c>
      <c r="G237">
        <f t="shared" ref="G237" si="277">G232</f>
        <v>25</v>
      </c>
      <c r="H237">
        <v>10.5</v>
      </c>
      <c r="I237">
        <v>630</v>
      </c>
      <c r="J237">
        <v>660</v>
      </c>
      <c r="K237">
        <f t="shared" ref="K237" si="278">K236</f>
        <v>53</v>
      </c>
      <c r="L237">
        <v>255</v>
      </c>
      <c r="M237">
        <v>0.24691357999999999</v>
      </c>
      <c r="N237">
        <v>115.0483</v>
      </c>
      <c r="O237">
        <v>106.40848</v>
      </c>
      <c r="P237">
        <v>99.148259999999993</v>
      </c>
      <c r="Q237">
        <v>0.93177027000000001</v>
      </c>
      <c r="R237">
        <v>0.92490269999999997</v>
      </c>
      <c r="S237">
        <v>904.52264000000002</v>
      </c>
      <c r="T237">
        <v>13.555555</v>
      </c>
      <c r="U237">
        <v>81</v>
      </c>
      <c r="V237">
        <f t="shared" si="223"/>
        <v>19.999999979999998</v>
      </c>
    </row>
    <row r="238" spans="1:22" x14ac:dyDescent="0.2">
      <c r="A238" t="s">
        <v>148</v>
      </c>
      <c r="B238" t="str">
        <f t="shared" si="217"/>
        <v>82</v>
      </c>
      <c r="C238" t="str">
        <f t="shared" si="218"/>
        <v>PSO</v>
      </c>
      <c r="D238" t="str">
        <f t="shared" si="219"/>
        <v>L</v>
      </c>
      <c r="E238" t="str">
        <f t="shared" si="220"/>
        <v>PSOL</v>
      </c>
      <c r="F238">
        <v>250</v>
      </c>
      <c r="G238">
        <f>G232</f>
        <v>25</v>
      </c>
      <c r="H238">
        <v>0.5</v>
      </c>
      <c r="I238">
        <v>30</v>
      </c>
      <c r="J238">
        <v>60</v>
      </c>
      <c r="K238">
        <v>54</v>
      </c>
      <c r="L238">
        <v>255</v>
      </c>
      <c r="M238">
        <v>0.117870726</v>
      </c>
      <c r="N238">
        <v>95.709590000000006</v>
      </c>
      <c r="O238">
        <v>82.947789999999998</v>
      </c>
      <c r="P238">
        <v>75.727065999999994</v>
      </c>
      <c r="Q238">
        <v>0.91294854999999997</v>
      </c>
      <c r="R238">
        <v>0.86666125000000005</v>
      </c>
      <c r="S238">
        <v>700.49945000000002</v>
      </c>
      <c r="T238">
        <v>16.956161000000002</v>
      </c>
      <c r="U238">
        <v>263</v>
      </c>
      <c r="V238">
        <f t="shared" si="223"/>
        <v>31.000000937999999</v>
      </c>
    </row>
    <row r="239" spans="1:22" x14ac:dyDescent="0.2">
      <c r="A239" t="s">
        <v>148</v>
      </c>
      <c r="B239" t="str">
        <f t="shared" si="217"/>
        <v>82</v>
      </c>
      <c r="C239" t="str">
        <f t="shared" si="218"/>
        <v>PSO</v>
      </c>
      <c r="D239" t="str">
        <f t="shared" si="219"/>
        <v>L</v>
      </c>
      <c r="E239" t="str">
        <f t="shared" si="220"/>
        <v>PSOL</v>
      </c>
      <c r="F239">
        <v>250</v>
      </c>
      <c r="G239">
        <f>G232</f>
        <v>25</v>
      </c>
      <c r="H239">
        <v>10.5</v>
      </c>
      <c r="I239">
        <v>630</v>
      </c>
      <c r="J239">
        <v>660</v>
      </c>
      <c r="K239">
        <f t="shared" ref="K239" si="279">K238</f>
        <v>54</v>
      </c>
      <c r="L239">
        <v>255</v>
      </c>
      <c r="M239">
        <v>7.8651689999999996E-2</v>
      </c>
      <c r="N239">
        <v>93.938964999999996</v>
      </c>
      <c r="O239">
        <v>82.286895999999999</v>
      </c>
      <c r="P239">
        <v>76.008470000000003</v>
      </c>
      <c r="Q239">
        <v>0.92370079999999999</v>
      </c>
      <c r="R239">
        <v>0.87596123999999997</v>
      </c>
      <c r="S239">
        <v>693.08875</v>
      </c>
      <c r="T239">
        <v>18.095237999999998</v>
      </c>
      <c r="U239">
        <v>267</v>
      </c>
      <c r="V239">
        <f t="shared" si="223"/>
        <v>21.000001229999999</v>
      </c>
    </row>
    <row r="240" spans="1:22" x14ac:dyDescent="0.2">
      <c r="A240" t="s">
        <v>137</v>
      </c>
      <c r="B240" t="str">
        <f t="shared" si="217"/>
        <v>83</v>
      </c>
      <c r="C240" t="str">
        <f t="shared" si="218"/>
        <v>BON</v>
      </c>
      <c r="D240" t="str">
        <f t="shared" si="219"/>
        <v>H</v>
      </c>
      <c r="E240" t="str">
        <f t="shared" si="220"/>
        <v>BONH</v>
      </c>
      <c r="F240">
        <v>0</v>
      </c>
      <c r="G240">
        <v>28</v>
      </c>
      <c r="H240">
        <v>0.5</v>
      </c>
      <c r="I240">
        <v>30</v>
      </c>
      <c r="J240">
        <v>60</v>
      </c>
      <c r="K240">
        <v>45</v>
      </c>
      <c r="L240">
        <v>255</v>
      </c>
      <c r="M240">
        <v>0.1891892</v>
      </c>
      <c r="N240">
        <v>74.177080000000004</v>
      </c>
      <c r="O240">
        <v>59.31906</v>
      </c>
      <c r="P240">
        <v>53.700961999999997</v>
      </c>
      <c r="Q240">
        <v>0.90529020000000004</v>
      </c>
      <c r="R240">
        <v>0.7996953</v>
      </c>
      <c r="S240">
        <v>488.04311999999999</v>
      </c>
      <c r="T240">
        <v>19.902318999999999</v>
      </c>
      <c r="U240">
        <v>74</v>
      </c>
      <c r="V240">
        <f t="shared" si="223"/>
        <v>14.0000008</v>
      </c>
    </row>
    <row r="241" spans="1:22" x14ac:dyDescent="0.2">
      <c r="A241" t="s">
        <v>137</v>
      </c>
      <c r="B241" t="str">
        <f t="shared" si="217"/>
        <v>83</v>
      </c>
      <c r="C241" t="str">
        <f t="shared" si="218"/>
        <v>BON</v>
      </c>
      <c r="D241" t="str">
        <f t="shared" si="219"/>
        <v>H</v>
      </c>
      <c r="E241" t="str">
        <f t="shared" si="220"/>
        <v>BONH</v>
      </c>
      <c r="F241">
        <v>0</v>
      </c>
      <c r="G241">
        <f t="shared" ref="G241:G289" si="280">G240</f>
        <v>28</v>
      </c>
      <c r="H241">
        <v>10.5</v>
      </c>
      <c r="I241">
        <v>630</v>
      </c>
      <c r="J241">
        <v>660</v>
      </c>
      <c r="K241">
        <f t="shared" ref="K241" si="281">K240</f>
        <v>45</v>
      </c>
      <c r="L241">
        <v>255</v>
      </c>
      <c r="M241">
        <v>0.13235294</v>
      </c>
      <c r="N241">
        <v>86.834816000000004</v>
      </c>
      <c r="O241">
        <v>58.732729999999997</v>
      </c>
      <c r="P241">
        <v>48.616405</v>
      </c>
      <c r="Q241">
        <v>0.82775650000000001</v>
      </c>
      <c r="R241">
        <v>0.67637305999999997</v>
      </c>
      <c r="S241">
        <v>446.57107999999999</v>
      </c>
      <c r="T241">
        <v>15.802469</v>
      </c>
      <c r="U241">
        <v>68</v>
      </c>
      <c r="V241">
        <f t="shared" si="223"/>
        <v>8.9999999200000005</v>
      </c>
    </row>
    <row r="242" spans="1:22" x14ac:dyDescent="0.2">
      <c r="A242" t="s">
        <v>138</v>
      </c>
      <c r="B242" t="str">
        <f t="shared" si="217"/>
        <v>83</v>
      </c>
      <c r="C242" t="str">
        <f t="shared" si="218"/>
        <v>BON</v>
      </c>
      <c r="D242" t="str">
        <f t="shared" si="219"/>
        <v>H</v>
      </c>
      <c r="E242" t="str">
        <f t="shared" si="220"/>
        <v>BONH</v>
      </c>
      <c r="F242">
        <v>50</v>
      </c>
      <c r="G242">
        <f t="shared" ref="G242:G290" si="282">G240</f>
        <v>28</v>
      </c>
      <c r="H242">
        <v>0.5</v>
      </c>
      <c r="I242">
        <v>30</v>
      </c>
      <c r="J242">
        <v>60</v>
      </c>
      <c r="K242">
        <v>46</v>
      </c>
      <c r="L242">
        <v>255</v>
      </c>
      <c r="M242">
        <v>0.28125</v>
      </c>
      <c r="N242">
        <v>85.225586000000007</v>
      </c>
      <c r="O242">
        <v>68.636300000000006</v>
      </c>
      <c r="P242">
        <v>58.570709999999998</v>
      </c>
      <c r="Q242">
        <v>0.85334889999999997</v>
      </c>
      <c r="R242">
        <v>0.80534850000000002</v>
      </c>
      <c r="S242">
        <v>541.92487000000006</v>
      </c>
      <c r="T242">
        <v>15.542892999999999</v>
      </c>
      <c r="U242">
        <v>96</v>
      </c>
      <c r="V242">
        <f t="shared" si="223"/>
        <v>27</v>
      </c>
    </row>
    <row r="243" spans="1:22" x14ac:dyDescent="0.2">
      <c r="A243" t="s">
        <v>138</v>
      </c>
      <c r="B243" t="str">
        <f t="shared" si="217"/>
        <v>83</v>
      </c>
      <c r="C243" t="str">
        <f t="shared" si="218"/>
        <v>BON</v>
      </c>
      <c r="D243" t="str">
        <f t="shared" si="219"/>
        <v>H</v>
      </c>
      <c r="E243" t="str">
        <f t="shared" si="220"/>
        <v>BONH</v>
      </c>
      <c r="F243">
        <v>50</v>
      </c>
      <c r="G243">
        <f t="shared" ref="G243:G291" si="283">G240</f>
        <v>28</v>
      </c>
      <c r="H243">
        <v>10.5</v>
      </c>
      <c r="I243">
        <v>630</v>
      </c>
      <c r="J243">
        <v>660</v>
      </c>
      <c r="K243">
        <f t="shared" ref="K243" si="284">K242</f>
        <v>46</v>
      </c>
      <c r="L243">
        <v>255</v>
      </c>
      <c r="M243">
        <v>0.15126050999999999</v>
      </c>
      <c r="N243">
        <v>83.837559999999996</v>
      </c>
      <c r="O243">
        <v>61.5822</v>
      </c>
      <c r="P243">
        <v>52.303818</v>
      </c>
      <c r="Q243">
        <v>0.84933334999999999</v>
      </c>
      <c r="R243">
        <v>0.73454189999999997</v>
      </c>
      <c r="S243">
        <v>494.91278</v>
      </c>
      <c r="T243">
        <v>18.148147999999999</v>
      </c>
      <c r="U243">
        <v>119</v>
      </c>
      <c r="V243">
        <f t="shared" si="223"/>
        <v>18.000000689999997</v>
      </c>
    </row>
    <row r="244" spans="1:22" x14ac:dyDescent="0.2">
      <c r="A244" t="s">
        <v>139</v>
      </c>
      <c r="B244" t="str">
        <f t="shared" si="217"/>
        <v>83</v>
      </c>
      <c r="C244" t="str">
        <f t="shared" si="218"/>
        <v>BON</v>
      </c>
      <c r="D244" t="str">
        <f t="shared" si="219"/>
        <v>H</v>
      </c>
      <c r="E244" t="str">
        <f t="shared" si="220"/>
        <v>BONH</v>
      </c>
      <c r="F244">
        <v>100</v>
      </c>
      <c r="G244">
        <f t="shared" ref="G244:G292" si="285">G240</f>
        <v>28</v>
      </c>
      <c r="H244">
        <v>0.5</v>
      </c>
      <c r="I244">
        <v>30</v>
      </c>
      <c r="J244">
        <v>60</v>
      </c>
      <c r="K244">
        <v>52</v>
      </c>
      <c r="L244">
        <v>255</v>
      </c>
      <c r="M244">
        <v>0.13698630000000001</v>
      </c>
      <c r="N244">
        <v>87.444410000000005</v>
      </c>
      <c r="O244">
        <v>78.376390000000001</v>
      </c>
      <c r="P244">
        <v>72.434296000000003</v>
      </c>
      <c r="Q244">
        <v>0.92418515999999995</v>
      </c>
      <c r="R244">
        <v>0.89629959999999997</v>
      </c>
      <c r="S244">
        <v>661.17426</v>
      </c>
      <c r="T244">
        <v>14.529915000000001</v>
      </c>
      <c r="U244">
        <v>73</v>
      </c>
      <c r="V244">
        <f t="shared" si="223"/>
        <v>9.9999999000000006</v>
      </c>
    </row>
    <row r="245" spans="1:22" x14ac:dyDescent="0.2">
      <c r="A245" t="s">
        <v>139</v>
      </c>
      <c r="B245" t="str">
        <f t="shared" si="217"/>
        <v>83</v>
      </c>
      <c r="C245" t="str">
        <f t="shared" si="218"/>
        <v>BON</v>
      </c>
      <c r="D245" t="str">
        <f t="shared" si="219"/>
        <v>H</v>
      </c>
      <c r="E245" t="str">
        <f t="shared" si="220"/>
        <v>BONH</v>
      </c>
      <c r="F245">
        <v>100</v>
      </c>
      <c r="G245">
        <f t="shared" ref="G245:G293" si="286">G240</f>
        <v>28</v>
      </c>
      <c r="H245">
        <v>10.5</v>
      </c>
      <c r="I245">
        <v>630</v>
      </c>
      <c r="J245">
        <v>660</v>
      </c>
      <c r="K245">
        <f t="shared" ref="K245" si="287">K244</f>
        <v>52</v>
      </c>
      <c r="L245">
        <v>255</v>
      </c>
      <c r="M245">
        <v>7.0422540000000006E-2</v>
      </c>
      <c r="N245">
        <v>81.120609999999999</v>
      </c>
      <c r="O245">
        <v>75.615139999999997</v>
      </c>
      <c r="P245">
        <v>71.337789999999998</v>
      </c>
      <c r="Q245">
        <v>0.94343259999999995</v>
      </c>
      <c r="R245">
        <v>0.93213223999999995</v>
      </c>
      <c r="S245">
        <v>639.21576000000005</v>
      </c>
      <c r="T245">
        <v>11.111110999999999</v>
      </c>
      <c r="U245">
        <v>71</v>
      </c>
      <c r="V245">
        <f t="shared" si="223"/>
        <v>5.0000003400000006</v>
      </c>
    </row>
    <row r="246" spans="1:22" x14ac:dyDescent="0.2">
      <c r="A246" t="s">
        <v>140</v>
      </c>
      <c r="B246" t="str">
        <f t="shared" si="217"/>
        <v>83</v>
      </c>
      <c r="C246" t="str">
        <f t="shared" si="218"/>
        <v>BON</v>
      </c>
      <c r="D246" t="str">
        <f t="shared" si="219"/>
        <v>H</v>
      </c>
      <c r="E246" t="str">
        <f t="shared" si="220"/>
        <v>BONH</v>
      </c>
      <c r="F246">
        <v>250</v>
      </c>
      <c r="G246">
        <f t="shared" ref="G246" si="288">G240</f>
        <v>28</v>
      </c>
      <c r="H246">
        <v>0.5</v>
      </c>
      <c r="I246">
        <v>30</v>
      </c>
      <c r="J246">
        <v>60</v>
      </c>
      <c r="K246">
        <v>52</v>
      </c>
      <c r="L246">
        <v>255</v>
      </c>
      <c r="M246">
        <v>0.21153846000000001</v>
      </c>
      <c r="N246">
        <v>105.04407999999999</v>
      </c>
      <c r="O246">
        <v>91.977950000000007</v>
      </c>
      <c r="P246">
        <v>80.513306</v>
      </c>
      <c r="Q246">
        <v>0.87535447</v>
      </c>
      <c r="R246">
        <v>0.87561285</v>
      </c>
      <c r="S246">
        <v>751.76166000000001</v>
      </c>
      <c r="T246">
        <v>14.074074</v>
      </c>
      <c r="U246">
        <v>156</v>
      </c>
      <c r="V246">
        <f t="shared" si="223"/>
        <v>32.999999760000001</v>
      </c>
    </row>
    <row r="247" spans="1:22" x14ac:dyDescent="0.2">
      <c r="A247" t="s">
        <v>140</v>
      </c>
      <c r="B247" t="str">
        <f>MID(A247,14,2)</f>
        <v>83</v>
      </c>
      <c r="C247" t="str">
        <f t="shared" si="218"/>
        <v>BON</v>
      </c>
      <c r="D247" t="str">
        <f t="shared" si="219"/>
        <v>H</v>
      </c>
      <c r="E247" t="str">
        <f t="shared" si="220"/>
        <v>BONH</v>
      </c>
      <c r="F247">
        <v>250</v>
      </c>
      <c r="G247">
        <f t="shared" ref="G247" si="289">G240</f>
        <v>28</v>
      </c>
      <c r="H247">
        <v>10.5</v>
      </c>
      <c r="I247">
        <v>630</v>
      </c>
      <c r="J247">
        <v>660</v>
      </c>
      <c r="K247">
        <f t="shared" ref="K247" si="290">K246</f>
        <v>52</v>
      </c>
      <c r="L247">
        <v>255</v>
      </c>
      <c r="M247">
        <v>0.20529800000000001</v>
      </c>
      <c r="N247">
        <v>94.221535000000003</v>
      </c>
      <c r="O247">
        <v>78.738159999999993</v>
      </c>
      <c r="P247">
        <v>67.315383999999995</v>
      </c>
      <c r="Q247">
        <v>0.85492699999999999</v>
      </c>
      <c r="R247">
        <v>0.83567053000000002</v>
      </c>
      <c r="S247">
        <v>650.27026000000001</v>
      </c>
      <c r="T247">
        <v>14.265233</v>
      </c>
      <c r="U247">
        <v>151</v>
      </c>
      <c r="V247">
        <f t="shared" si="223"/>
        <v>30.999998000000001</v>
      </c>
    </row>
    <row r="248" spans="1:22" x14ac:dyDescent="0.2">
      <c r="A248" t="s">
        <v>141</v>
      </c>
      <c r="B248" t="str">
        <f>MID(A248,14,2)</f>
        <v>86</v>
      </c>
      <c r="C248" t="str">
        <f t="shared" si="218"/>
        <v>BON</v>
      </c>
      <c r="D248" t="str">
        <f t="shared" si="219"/>
        <v>L</v>
      </c>
      <c r="E248" t="str">
        <f t="shared" si="220"/>
        <v>BONL</v>
      </c>
      <c r="F248">
        <v>0</v>
      </c>
      <c r="G248">
        <v>23</v>
      </c>
      <c r="H248">
        <v>0.5</v>
      </c>
      <c r="I248">
        <v>30</v>
      </c>
      <c r="J248">
        <v>60</v>
      </c>
      <c r="K248">
        <v>50</v>
      </c>
      <c r="L248">
        <v>255</v>
      </c>
      <c r="M248">
        <v>0.46753245999999998</v>
      </c>
      <c r="N248">
        <v>98.129689999999997</v>
      </c>
      <c r="O248">
        <v>93.929910000000007</v>
      </c>
      <c r="P248">
        <v>86.754233999999997</v>
      </c>
      <c r="Q248">
        <v>0.92360604000000002</v>
      </c>
      <c r="R248">
        <v>0.95720170000000004</v>
      </c>
      <c r="S248">
        <v>792.06470000000002</v>
      </c>
      <c r="T248">
        <v>11.049383000000001</v>
      </c>
      <c r="U248">
        <v>77</v>
      </c>
      <c r="V248">
        <f t="shared" si="223"/>
        <v>35.999999420000002</v>
      </c>
    </row>
    <row r="249" spans="1:22" x14ac:dyDescent="0.2">
      <c r="A249" t="s">
        <v>141</v>
      </c>
      <c r="B249" t="str">
        <f t="shared" ref="B249:B311" si="291">MID(A249,14,2)</f>
        <v>86</v>
      </c>
      <c r="C249" t="str">
        <f t="shared" si="218"/>
        <v>BON</v>
      </c>
      <c r="D249" t="str">
        <f t="shared" si="219"/>
        <v>L</v>
      </c>
      <c r="E249" t="str">
        <f t="shared" si="220"/>
        <v>BONL</v>
      </c>
      <c r="F249">
        <v>0</v>
      </c>
      <c r="G249">
        <f t="shared" ref="G249:G297" si="292">G248</f>
        <v>23</v>
      </c>
      <c r="H249">
        <v>10.5</v>
      </c>
      <c r="I249">
        <v>630</v>
      </c>
      <c r="J249">
        <v>660</v>
      </c>
      <c r="K249">
        <f t="shared" ref="K249" si="293">K248</f>
        <v>50</v>
      </c>
      <c r="L249">
        <v>255</v>
      </c>
      <c r="M249">
        <v>0.38709675999999998</v>
      </c>
      <c r="N249">
        <v>94.404499999999999</v>
      </c>
      <c r="O249">
        <v>89.622439999999997</v>
      </c>
      <c r="P249">
        <v>83.354309999999998</v>
      </c>
      <c r="Q249">
        <v>0.93006074000000005</v>
      </c>
      <c r="R249">
        <v>0.94934499999999999</v>
      </c>
      <c r="S249">
        <v>755.88070000000005</v>
      </c>
      <c r="T249">
        <v>12.592592</v>
      </c>
      <c r="U249">
        <v>93</v>
      </c>
      <c r="V249">
        <f t="shared" si="223"/>
        <v>35.999998679999997</v>
      </c>
    </row>
    <row r="250" spans="1:22" x14ac:dyDescent="0.2">
      <c r="A250" t="s">
        <v>142</v>
      </c>
      <c r="B250" t="str">
        <f t="shared" si="291"/>
        <v>86</v>
      </c>
      <c r="C250" t="str">
        <f t="shared" si="218"/>
        <v>BON</v>
      </c>
      <c r="D250" t="str">
        <f t="shared" si="219"/>
        <v>L</v>
      </c>
      <c r="E250" t="str">
        <f t="shared" si="220"/>
        <v>BONL</v>
      </c>
      <c r="F250">
        <v>50</v>
      </c>
      <c r="G250">
        <f t="shared" ref="G250:G298" si="294">G248</f>
        <v>23</v>
      </c>
      <c r="H250">
        <v>0.5</v>
      </c>
      <c r="I250">
        <v>30</v>
      </c>
      <c r="J250">
        <v>60</v>
      </c>
      <c r="K250">
        <v>44</v>
      </c>
      <c r="L250">
        <v>255</v>
      </c>
      <c r="M250">
        <v>0.54761903999999995</v>
      </c>
      <c r="N250">
        <v>99.119315999999998</v>
      </c>
      <c r="O250">
        <v>90.472350000000006</v>
      </c>
      <c r="P250">
        <v>81.419359999999998</v>
      </c>
      <c r="Q250">
        <v>0.89993639999999997</v>
      </c>
      <c r="R250">
        <v>0.91276210000000002</v>
      </c>
      <c r="S250">
        <v>755.51746000000003</v>
      </c>
      <c r="T250">
        <v>11.111110999999999</v>
      </c>
      <c r="U250">
        <v>42</v>
      </c>
      <c r="V250">
        <f t="shared" si="223"/>
        <v>22.999999679999998</v>
      </c>
    </row>
    <row r="251" spans="1:22" x14ac:dyDescent="0.2">
      <c r="A251" t="s">
        <v>142</v>
      </c>
      <c r="B251" t="str">
        <f t="shared" si="291"/>
        <v>86</v>
      </c>
      <c r="C251" t="str">
        <f t="shared" si="218"/>
        <v>BON</v>
      </c>
      <c r="D251" t="str">
        <f t="shared" si="219"/>
        <v>L</v>
      </c>
      <c r="E251" t="str">
        <f t="shared" si="220"/>
        <v>BONL</v>
      </c>
      <c r="F251">
        <v>50</v>
      </c>
      <c r="G251">
        <f t="shared" ref="G251:G299" si="295">G248</f>
        <v>23</v>
      </c>
      <c r="H251">
        <v>10.5</v>
      </c>
      <c r="I251">
        <v>630</v>
      </c>
      <c r="J251">
        <v>660</v>
      </c>
      <c r="K251">
        <f t="shared" ref="K251" si="296">K250</f>
        <v>44</v>
      </c>
      <c r="L251">
        <v>255</v>
      </c>
      <c r="M251">
        <v>0.67796610000000002</v>
      </c>
      <c r="N251">
        <v>94.620636000000005</v>
      </c>
      <c r="O251">
        <v>89.629850000000005</v>
      </c>
      <c r="P251">
        <v>83.187259999999995</v>
      </c>
      <c r="Q251">
        <v>0.92811999999999995</v>
      </c>
      <c r="R251">
        <v>0.94725484000000004</v>
      </c>
      <c r="S251">
        <v>754.38760000000002</v>
      </c>
      <c r="T251">
        <v>13.123932</v>
      </c>
      <c r="U251">
        <v>59</v>
      </c>
      <c r="V251">
        <f t="shared" si="223"/>
        <v>39.999999899999999</v>
      </c>
    </row>
    <row r="252" spans="1:22" x14ac:dyDescent="0.2">
      <c r="A252" t="s">
        <v>143</v>
      </c>
      <c r="B252" t="str">
        <f t="shared" si="291"/>
        <v>86</v>
      </c>
      <c r="C252" t="str">
        <f t="shared" si="218"/>
        <v>BON</v>
      </c>
      <c r="D252" t="str">
        <f t="shared" si="219"/>
        <v>L</v>
      </c>
      <c r="E252" t="str">
        <f t="shared" si="220"/>
        <v>BONL</v>
      </c>
      <c r="F252">
        <v>100</v>
      </c>
      <c r="G252">
        <f t="shared" ref="G252:G300" si="297">G248</f>
        <v>23</v>
      </c>
      <c r="H252">
        <v>0.5</v>
      </c>
      <c r="I252">
        <v>30</v>
      </c>
      <c r="J252">
        <v>60</v>
      </c>
      <c r="K252">
        <v>50</v>
      </c>
      <c r="L252">
        <v>255</v>
      </c>
      <c r="M252">
        <v>0.53749999999999998</v>
      </c>
      <c r="N252">
        <v>91.086820000000003</v>
      </c>
      <c r="O252">
        <v>77.138580000000005</v>
      </c>
      <c r="P252">
        <v>67.807249999999996</v>
      </c>
      <c r="Q252">
        <v>0.87903165999999999</v>
      </c>
      <c r="R252">
        <v>0.84686863000000001</v>
      </c>
      <c r="S252">
        <v>631.58029999999997</v>
      </c>
      <c r="T252">
        <v>14.649175</v>
      </c>
      <c r="U252">
        <v>80</v>
      </c>
      <c r="V252">
        <f t="shared" si="223"/>
        <v>43</v>
      </c>
    </row>
    <row r="253" spans="1:22" x14ac:dyDescent="0.2">
      <c r="A253" t="s">
        <v>143</v>
      </c>
      <c r="B253" t="str">
        <f t="shared" si="291"/>
        <v>86</v>
      </c>
      <c r="C253" t="str">
        <f t="shared" si="218"/>
        <v>BON</v>
      </c>
      <c r="D253" t="str">
        <f t="shared" si="219"/>
        <v>L</v>
      </c>
      <c r="E253" t="str">
        <f t="shared" si="220"/>
        <v>BONL</v>
      </c>
      <c r="F253">
        <v>100</v>
      </c>
      <c r="G253">
        <f t="shared" ref="G253:G301" si="298">G248</f>
        <v>23</v>
      </c>
      <c r="H253">
        <v>10.5</v>
      </c>
      <c r="I253">
        <v>630</v>
      </c>
      <c r="J253">
        <v>660</v>
      </c>
      <c r="K253">
        <f t="shared" ref="K253" si="299">K252</f>
        <v>50</v>
      </c>
      <c r="L253">
        <v>255</v>
      </c>
      <c r="M253">
        <v>0.44827586000000003</v>
      </c>
      <c r="N253">
        <v>81.080680000000001</v>
      </c>
      <c r="O253">
        <v>59.344645999999997</v>
      </c>
      <c r="P253">
        <v>50.504449999999999</v>
      </c>
      <c r="Q253">
        <v>0.85103636999999999</v>
      </c>
      <c r="R253">
        <v>0.73192089999999999</v>
      </c>
      <c r="S253">
        <v>474.68317000000002</v>
      </c>
      <c r="T253">
        <v>16.484767999999999</v>
      </c>
      <c r="U253">
        <v>87</v>
      </c>
      <c r="V253">
        <f t="shared" si="223"/>
        <v>38.999999819999999</v>
      </c>
    </row>
    <row r="254" spans="1:22" x14ac:dyDescent="0.2">
      <c r="A254" t="s">
        <v>144</v>
      </c>
      <c r="B254" t="str">
        <f t="shared" si="291"/>
        <v>86</v>
      </c>
      <c r="C254" t="str">
        <f t="shared" si="218"/>
        <v>BON</v>
      </c>
      <c r="D254" t="str">
        <f t="shared" si="219"/>
        <v>L</v>
      </c>
      <c r="E254" t="str">
        <f t="shared" si="220"/>
        <v>BONL</v>
      </c>
      <c r="F254">
        <v>250</v>
      </c>
      <c r="G254">
        <f t="shared" ref="G254" si="300">G248</f>
        <v>23</v>
      </c>
      <c r="H254">
        <v>0.5</v>
      </c>
      <c r="I254">
        <v>30</v>
      </c>
      <c r="J254">
        <v>60</v>
      </c>
      <c r="K254">
        <v>45</v>
      </c>
      <c r="L254">
        <v>255</v>
      </c>
      <c r="M254">
        <v>0.52307694999999998</v>
      </c>
      <c r="N254">
        <v>91.668239999999997</v>
      </c>
      <c r="O254">
        <v>83.696235999999999</v>
      </c>
      <c r="P254">
        <v>75.737656000000001</v>
      </c>
      <c r="Q254">
        <v>0.90491109999999997</v>
      </c>
      <c r="R254">
        <v>0.91303409999999996</v>
      </c>
      <c r="S254">
        <v>684.33954000000006</v>
      </c>
      <c r="T254">
        <v>13.006536000000001</v>
      </c>
      <c r="U254">
        <v>65</v>
      </c>
      <c r="V254">
        <f t="shared" si="223"/>
        <v>34.000001749999996</v>
      </c>
    </row>
    <row r="255" spans="1:22" x14ac:dyDescent="0.2">
      <c r="A255" t="s">
        <v>144</v>
      </c>
      <c r="B255" t="str">
        <f t="shared" si="291"/>
        <v>86</v>
      </c>
      <c r="C255" t="str">
        <f t="shared" ref="C255:C311" si="301">UPPER(MID(A255,17,3))</f>
        <v>BON</v>
      </c>
      <c r="D255" t="str">
        <f>UPPER(MID(A255,25,1))</f>
        <v>L</v>
      </c>
      <c r="E255" t="str">
        <f t="shared" si="220"/>
        <v>BONL</v>
      </c>
      <c r="F255">
        <v>250</v>
      </c>
      <c r="G255">
        <f t="shared" ref="G255" si="302">G248</f>
        <v>23</v>
      </c>
      <c r="H255">
        <v>10.5</v>
      </c>
      <c r="I255">
        <v>630</v>
      </c>
      <c r="J255">
        <v>660</v>
      </c>
      <c r="K255">
        <f t="shared" ref="K255" si="303">K254</f>
        <v>45</v>
      </c>
      <c r="L255">
        <v>255</v>
      </c>
      <c r="M255">
        <v>0.5</v>
      </c>
      <c r="N255">
        <v>81.629486</v>
      </c>
      <c r="O255">
        <v>70.120419999999996</v>
      </c>
      <c r="P255">
        <v>62.746062999999999</v>
      </c>
      <c r="Q255">
        <v>0.89483290000000004</v>
      </c>
      <c r="R255">
        <v>0.85900843000000005</v>
      </c>
      <c r="S255">
        <v>566.37739999999997</v>
      </c>
      <c r="T255">
        <v>15.735735999999999</v>
      </c>
      <c r="U255">
        <v>74</v>
      </c>
      <c r="V255">
        <f t="shared" si="223"/>
        <v>37</v>
      </c>
    </row>
    <row r="256" spans="1:22" x14ac:dyDescent="0.2">
      <c r="A256" t="s">
        <v>149</v>
      </c>
      <c r="B256" t="str">
        <f t="shared" si="291"/>
        <v>84</v>
      </c>
      <c r="C256" t="str">
        <f t="shared" si="301"/>
        <v>PSO</v>
      </c>
      <c r="D256" t="str">
        <f t="shared" ref="D256:D311" si="304">UPPER(MID(A256,25,1))</f>
        <v>H</v>
      </c>
      <c r="E256" t="str">
        <f t="shared" si="220"/>
        <v>PSOH</v>
      </c>
      <c r="F256">
        <v>0</v>
      </c>
      <c r="G256">
        <v>34</v>
      </c>
      <c r="H256">
        <v>0.5</v>
      </c>
      <c r="I256">
        <v>30</v>
      </c>
      <c r="J256">
        <v>60</v>
      </c>
      <c r="K256">
        <v>45</v>
      </c>
      <c r="L256">
        <v>255</v>
      </c>
      <c r="M256">
        <v>0.15789473000000001</v>
      </c>
      <c r="N256">
        <v>121.48824</v>
      </c>
      <c r="O256">
        <v>112.83848999999999</v>
      </c>
      <c r="P256">
        <v>105.04242000000001</v>
      </c>
      <c r="Q256">
        <v>0.93090945000000003</v>
      </c>
      <c r="R256">
        <v>0.92880169999999995</v>
      </c>
      <c r="S256">
        <v>942.24383999999998</v>
      </c>
      <c r="T256">
        <v>12.592592</v>
      </c>
      <c r="U256">
        <v>38</v>
      </c>
      <c r="V256">
        <f t="shared" si="223"/>
        <v>5.9999997400000007</v>
      </c>
    </row>
    <row r="257" spans="1:23" x14ac:dyDescent="0.2">
      <c r="A257" t="s">
        <v>149</v>
      </c>
      <c r="B257" t="str">
        <f t="shared" si="291"/>
        <v>84</v>
      </c>
      <c r="C257" t="str">
        <f t="shared" si="301"/>
        <v>PSO</v>
      </c>
      <c r="D257" t="str">
        <f t="shared" si="304"/>
        <v>H</v>
      </c>
      <c r="E257" t="str">
        <f t="shared" si="220"/>
        <v>PSOH</v>
      </c>
      <c r="F257">
        <v>0</v>
      </c>
      <c r="G257">
        <f t="shared" si="280"/>
        <v>34</v>
      </c>
      <c r="H257">
        <v>10.5</v>
      </c>
      <c r="I257">
        <v>630</v>
      </c>
      <c r="J257">
        <v>660</v>
      </c>
      <c r="K257">
        <f t="shared" ref="K257" si="305">K256</f>
        <v>45</v>
      </c>
      <c r="L257">
        <v>255</v>
      </c>
      <c r="M257">
        <v>0.19444444999999999</v>
      </c>
      <c r="N257">
        <v>123.232</v>
      </c>
      <c r="O257">
        <v>112.28387499999999</v>
      </c>
      <c r="P257">
        <v>100.93568399999999</v>
      </c>
      <c r="Q257">
        <v>0.89893299999999998</v>
      </c>
      <c r="R257">
        <v>0.91115840000000003</v>
      </c>
      <c r="S257">
        <v>942.52049999999997</v>
      </c>
      <c r="T257">
        <v>14.920635000000001</v>
      </c>
      <c r="U257">
        <v>36</v>
      </c>
      <c r="V257">
        <f t="shared" si="223"/>
        <v>7.0000001999999997</v>
      </c>
    </row>
    <row r="258" spans="1:23" x14ac:dyDescent="0.2">
      <c r="A258" t="s">
        <v>150</v>
      </c>
      <c r="B258" t="str">
        <f t="shared" si="291"/>
        <v>84</v>
      </c>
      <c r="C258" t="str">
        <f t="shared" si="301"/>
        <v>PSO</v>
      </c>
      <c r="D258" t="str">
        <f t="shared" si="304"/>
        <v>H</v>
      </c>
      <c r="E258" t="str">
        <f t="shared" si="220"/>
        <v>PSOH</v>
      </c>
      <c r="F258">
        <v>50</v>
      </c>
      <c r="G258">
        <f t="shared" si="282"/>
        <v>34</v>
      </c>
      <c r="H258">
        <v>0.5</v>
      </c>
      <c r="I258">
        <v>30</v>
      </c>
      <c r="J258">
        <v>60</v>
      </c>
      <c r="K258">
        <v>50</v>
      </c>
      <c r="L258">
        <v>255</v>
      </c>
      <c r="M258">
        <v>0.29629630000000001</v>
      </c>
      <c r="N258">
        <v>123.43187</v>
      </c>
      <c r="O258">
        <v>94.368480000000005</v>
      </c>
      <c r="P258">
        <v>79.792015000000006</v>
      </c>
      <c r="Q258">
        <v>0.84553677000000005</v>
      </c>
      <c r="R258">
        <v>0.76453894</v>
      </c>
      <c r="S258">
        <v>757.87976000000003</v>
      </c>
      <c r="T258">
        <v>16.595441999999998</v>
      </c>
      <c r="U258">
        <v>81</v>
      </c>
      <c r="V258">
        <f t="shared" si="223"/>
        <v>24.0000003</v>
      </c>
    </row>
    <row r="259" spans="1:23" x14ac:dyDescent="0.2">
      <c r="A259" t="s">
        <v>150</v>
      </c>
      <c r="B259" t="str">
        <f t="shared" si="291"/>
        <v>84</v>
      </c>
      <c r="C259" t="str">
        <f t="shared" si="301"/>
        <v>PSO</v>
      </c>
      <c r="D259" t="str">
        <f t="shared" si="304"/>
        <v>H</v>
      </c>
      <c r="E259" t="str">
        <f t="shared" ref="E259:E311" si="306">CONCATENATE(C259,D259)</f>
        <v>PSOH</v>
      </c>
      <c r="F259">
        <v>50</v>
      </c>
      <c r="G259">
        <f t="shared" si="283"/>
        <v>34</v>
      </c>
      <c r="H259">
        <v>10.5</v>
      </c>
      <c r="I259">
        <v>630</v>
      </c>
      <c r="J259">
        <v>660</v>
      </c>
      <c r="K259">
        <f t="shared" ref="K259" si="307">K258</f>
        <v>50</v>
      </c>
      <c r="L259">
        <v>255</v>
      </c>
      <c r="M259">
        <v>0.29787233000000002</v>
      </c>
      <c r="N259">
        <v>100.01492</v>
      </c>
      <c r="O259">
        <v>76.5197</v>
      </c>
      <c r="P259">
        <v>64.774640000000005</v>
      </c>
      <c r="Q259">
        <v>0.84650934</v>
      </c>
      <c r="R259">
        <v>0.76508279999999995</v>
      </c>
      <c r="S259">
        <v>608.38019999999995</v>
      </c>
      <c r="T259">
        <v>18.916360000000001</v>
      </c>
      <c r="U259">
        <v>94</v>
      </c>
      <c r="V259">
        <f t="shared" ref="V259:V311" si="308">U259*M259</f>
        <v>27.999999020000001</v>
      </c>
    </row>
    <row r="260" spans="1:23" x14ac:dyDescent="0.2">
      <c r="A260" t="s">
        <v>151</v>
      </c>
      <c r="B260" t="str">
        <f t="shared" si="291"/>
        <v>84</v>
      </c>
      <c r="C260" t="str">
        <f t="shared" si="301"/>
        <v>PSO</v>
      </c>
      <c r="D260" t="str">
        <f t="shared" si="304"/>
        <v>H</v>
      </c>
      <c r="E260" t="str">
        <f t="shared" si="306"/>
        <v>PSOH</v>
      </c>
      <c r="F260">
        <v>100</v>
      </c>
      <c r="G260">
        <f t="shared" si="285"/>
        <v>34</v>
      </c>
      <c r="H260">
        <v>0.5</v>
      </c>
      <c r="I260">
        <v>30</v>
      </c>
      <c r="J260">
        <v>60</v>
      </c>
      <c r="K260">
        <v>54</v>
      </c>
      <c r="L260">
        <v>255</v>
      </c>
      <c r="M260">
        <v>0.27272728000000002</v>
      </c>
      <c r="N260">
        <v>123.76342</v>
      </c>
      <c r="O260">
        <v>97.154624999999996</v>
      </c>
      <c r="P260">
        <v>82.613815000000002</v>
      </c>
      <c r="Q260">
        <v>0.85033333</v>
      </c>
      <c r="R260">
        <v>0.78500270000000005</v>
      </c>
      <c r="S260">
        <v>775.61584000000005</v>
      </c>
      <c r="T260">
        <v>14.629630000000001</v>
      </c>
      <c r="U260">
        <v>44</v>
      </c>
      <c r="V260">
        <f t="shared" si="308"/>
        <v>12.000000320000002</v>
      </c>
    </row>
    <row r="261" spans="1:23" x14ac:dyDescent="0.2">
      <c r="A261" t="s">
        <v>151</v>
      </c>
      <c r="B261" t="str">
        <f t="shared" si="291"/>
        <v>84</v>
      </c>
      <c r="C261" t="str">
        <f t="shared" si="301"/>
        <v>PSO</v>
      </c>
      <c r="D261" t="str">
        <f t="shared" si="304"/>
        <v>H</v>
      </c>
      <c r="E261" t="str">
        <f t="shared" si="306"/>
        <v>PSOH</v>
      </c>
      <c r="F261">
        <v>100</v>
      </c>
      <c r="G261">
        <f t="shared" si="286"/>
        <v>34</v>
      </c>
      <c r="H261">
        <v>10.5</v>
      </c>
      <c r="I261">
        <v>630</v>
      </c>
      <c r="J261">
        <v>660</v>
      </c>
      <c r="K261">
        <f t="shared" ref="K261" si="309">K260</f>
        <v>54</v>
      </c>
      <c r="L261">
        <v>255</v>
      </c>
      <c r="M261">
        <v>0.25</v>
      </c>
      <c r="N261">
        <v>112.49852</v>
      </c>
      <c r="O261">
        <v>88.752510000000001</v>
      </c>
      <c r="P261">
        <v>76.480109999999996</v>
      </c>
      <c r="Q261">
        <v>0.86172336000000005</v>
      </c>
      <c r="R261">
        <v>0.7889216</v>
      </c>
      <c r="S261">
        <v>707.9194</v>
      </c>
      <c r="T261">
        <v>16.666665999999999</v>
      </c>
      <c r="U261">
        <v>48</v>
      </c>
      <c r="V261">
        <f t="shared" si="308"/>
        <v>12</v>
      </c>
    </row>
    <row r="262" spans="1:23" x14ac:dyDescent="0.2">
      <c r="A262" t="s">
        <v>152</v>
      </c>
      <c r="B262" t="str">
        <f t="shared" si="291"/>
        <v>84</v>
      </c>
      <c r="C262" t="str">
        <f t="shared" si="301"/>
        <v>PSO</v>
      </c>
      <c r="D262" t="str">
        <f t="shared" si="304"/>
        <v>H</v>
      </c>
      <c r="E262" t="str">
        <f t="shared" si="306"/>
        <v>PSOH</v>
      </c>
      <c r="F262">
        <v>250</v>
      </c>
      <c r="G262">
        <f t="shared" ref="G262" si="310">G256</f>
        <v>34</v>
      </c>
      <c r="H262">
        <v>0.5</v>
      </c>
      <c r="I262">
        <v>30</v>
      </c>
      <c r="J262">
        <v>60</v>
      </c>
      <c r="K262">
        <v>50</v>
      </c>
      <c r="L262">
        <v>255</v>
      </c>
      <c r="M262">
        <v>0.34408601999999999</v>
      </c>
      <c r="N262">
        <v>132.53783999999999</v>
      </c>
      <c r="O262">
        <v>120.06932</v>
      </c>
      <c r="P262">
        <v>109.11673</v>
      </c>
      <c r="Q262">
        <v>0.90878110000000001</v>
      </c>
      <c r="R262">
        <v>0.90592479999999997</v>
      </c>
      <c r="S262">
        <v>991.90959999999995</v>
      </c>
      <c r="T262">
        <v>12.291667</v>
      </c>
      <c r="U262">
        <v>93</v>
      </c>
      <c r="V262">
        <f t="shared" si="308"/>
        <v>31.999999859999999</v>
      </c>
    </row>
    <row r="263" spans="1:23" x14ac:dyDescent="0.2">
      <c r="A263" t="s">
        <v>152</v>
      </c>
      <c r="B263" t="str">
        <f t="shared" si="291"/>
        <v>84</v>
      </c>
      <c r="C263" t="str">
        <f t="shared" si="301"/>
        <v>PSO</v>
      </c>
      <c r="D263" t="str">
        <f t="shared" si="304"/>
        <v>H</v>
      </c>
      <c r="E263" t="str">
        <f t="shared" si="306"/>
        <v>PSOH</v>
      </c>
      <c r="F263">
        <v>250</v>
      </c>
      <c r="G263">
        <f t="shared" ref="G263" si="311">G256</f>
        <v>34</v>
      </c>
      <c r="H263">
        <v>10.5</v>
      </c>
      <c r="I263">
        <v>630</v>
      </c>
      <c r="J263">
        <v>660</v>
      </c>
      <c r="K263">
        <f t="shared" ref="K263" si="312">K262</f>
        <v>50</v>
      </c>
      <c r="L263">
        <v>255</v>
      </c>
      <c r="M263">
        <v>0.35714287</v>
      </c>
      <c r="N263">
        <v>127.20909</v>
      </c>
      <c r="O263">
        <v>116.23495</v>
      </c>
      <c r="P263">
        <v>106.01399000000001</v>
      </c>
      <c r="Q263">
        <v>0.91206646000000002</v>
      </c>
      <c r="R263">
        <v>0.91373146000000005</v>
      </c>
      <c r="S263">
        <v>976.47</v>
      </c>
      <c r="T263">
        <v>11.709402000000001</v>
      </c>
      <c r="U263">
        <v>84</v>
      </c>
      <c r="V263">
        <f t="shared" si="308"/>
        <v>30.000001080000001</v>
      </c>
    </row>
    <row r="264" spans="1:23" x14ac:dyDescent="0.2">
      <c r="A264" t="s">
        <v>153</v>
      </c>
      <c r="B264" t="str">
        <f t="shared" si="291"/>
        <v>93</v>
      </c>
      <c r="C264" t="str">
        <f>UPPER(MID(A264,22,3))</f>
        <v>PSO</v>
      </c>
      <c r="D264" t="str">
        <f>UPPER(MID(A264,30,1))</f>
        <v>L</v>
      </c>
      <c r="E264" t="str">
        <f t="shared" si="306"/>
        <v>PSOL</v>
      </c>
      <c r="F264">
        <v>0</v>
      </c>
      <c r="G264">
        <v>31</v>
      </c>
      <c r="H264">
        <v>0.5</v>
      </c>
      <c r="I264">
        <v>30</v>
      </c>
      <c r="J264">
        <v>60</v>
      </c>
      <c r="K264">
        <v>47</v>
      </c>
      <c r="L264">
        <v>255</v>
      </c>
      <c r="M264">
        <v>0.102564104</v>
      </c>
      <c r="N264">
        <v>80.572074999999998</v>
      </c>
      <c r="O264">
        <v>74.753330000000005</v>
      </c>
      <c r="P264">
        <v>70.392043999999999</v>
      </c>
      <c r="Q264">
        <v>0.94165765999999995</v>
      </c>
      <c r="R264">
        <v>0.92778205999999996</v>
      </c>
      <c r="S264">
        <v>634.4778</v>
      </c>
      <c r="T264">
        <v>17.5</v>
      </c>
      <c r="U264">
        <v>78</v>
      </c>
      <c r="V264">
        <f t="shared" si="308"/>
        <v>8.0000001120000004</v>
      </c>
      <c r="W264" t="s">
        <v>179</v>
      </c>
    </row>
    <row r="265" spans="1:23" x14ac:dyDescent="0.2">
      <c r="A265" t="s">
        <v>153</v>
      </c>
      <c r="B265" t="str">
        <f t="shared" si="291"/>
        <v>93</v>
      </c>
      <c r="C265" t="str">
        <f t="shared" ref="C265:C271" si="313">UPPER(MID(A265,22,3))</f>
        <v>PSO</v>
      </c>
      <c r="D265" t="str">
        <f t="shared" ref="D265:D271" si="314">UPPER(MID(A265,30,1))</f>
        <v>L</v>
      </c>
      <c r="E265" t="str">
        <f t="shared" si="306"/>
        <v>PSOL</v>
      </c>
      <c r="F265">
        <v>0</v>
      </c>
      <c r="G265">
        <f t="shared" si="292"/>
        <v>31</v>
      </c>
      <c r="H265">
        <v>10.5</v>
      </c>
      <c r="I265">
        <v>630</v>
      </c>
      <c r="J265">
        <v>660</v>
      </c>
      <c r="K265">
        <f t="shared" ref="K265" si="315">K264</f>
        <v>47</v>
      </c>
      <c r="L265">
        <v>255</v>
      </c>
      <c r="M265">
        <v>6.4102569999999998E-2</v>
      </c>
      <c r="N265">
        <v>71.179374999999993</v>
      </c>
      <c r="O265">
        <v>61.483893999999999</v>
      </c>
      <c r="P265">
        <v>57.905670000000001</v>
      </c>
      <c r="Q265">
        <v>0.94180226</v>
      </c>
      <c r="R265">
        <v>0.86378807000000002</v>
      </c>
      <c r="S265">
        <v>525.00649999999996</v>
      </c>
      <c r="T265">
        <v>16.88889</v>
      </c>
      <c r="U265">
        <v>78</v>
      </c>
      <c r="V265">
        <f t="shared" si="308"/>
        <v>5.0000004599999999</v>
      </c>
      <c r="W265" t="s">
        <v>179</v>
      </c>
    </row>
    <row r="266" spans="1:23" x14ac:dyDescent="0.2">
      <c r="A266" t="s">
        <v>154</v>
      </c>
      <c r="B266" t="str">
        <f t="shared" si="291"/>
        <v>93</v>
      </c>
      <c r="C266" t="str">
        <f t="shared" si="313"/>
        <v>PSO</v>
      </c>
      <c r="D266" t="str">
        <f t="shared" si="314"/>
        <v>L</v>
      </c>
      <c r="E266" t="str">
        <f t="shared" si="306"/>
        <v>PSOL</v>
      </c>
      <c r="F266">
        <v>50</v>
      </c>
      <c r="G266">
        <f t="shared" si="294"/>
        <v>31</v>
      </c>
      <c r="H266">
        <v>0.5</v>
      </c>
      <c r="I266">
        <v>30</v>
      </c>
      <c r="J266">
        <v>60</v>
      </c>
      <c r="K266">
        <v>40</v>
      </c>
      <c r="L266">
        <v>255</v>
      </c>
      <c r="M266">
        <v>8.108108E-2</v>
      </c>
      <c r="N266">
        <v>89.717399999999998</v>
      </c>
      <c r="O266">
        <v>61.816124000000002</v>
      </c>
      <c r="P266">
        <v>57.42944</v>
      </c>
      <c r="Q266">
        <v>0.92903659999999999</v>
      </c>
      <c r="R266">
        <v>0.68900930000000005</v>
      </c>
      <c r="S266">
        <v>520.48509999999999</v>
      </c>
      <c r="T266">
        <v>24.444445000000002</v>
      </c>
      <c r="U266">
        <v>74</v>
      </c>
      <c r="V266">
        <f t="shared" si="308"/>
        <v>5.9999999199999996</v>
      </c>
      <c r="W266" t="s">
        <v>179</v>
      </c>
    </row>
    <row r="267" spans="1:23" x14ac:dyDescent="0.2">
      <c r="A267" t="s">
        <v>154</v>
      </c>
      <c r="B267" t="str">
        <f t="shared" si="291"/>
        <v>93</v>
      </c>
      <c r="C267" t="str">
        <f t="shared" si="313"/>
        <v>PSO</v>
      </c>
      <c r="D267" t="str">
        <f t="shared" si="314"/>
        <v>L</v>
      </c>
      <c r="E267" t="str">
        <f t="shared" si="306"/>
        <v>PSOL</v>
      </c>
      <c r="F267">
        <v>50</v>
      </c>
      <c r="G267">
        <f t="shared" si="295"/>
        <v>31</v>
      </c>
      <c r="H267">
        <v>10.5</v>
      </c>
      <c r="I267">
        <v>630</v>
      </c>
      <c r="J267">
        <v>660</v>
      </c>
      <c r="K267">
        <f t="shared" ref="K267" si="316">K266</f>
        <v>40</v>
      </c>
      <c r="L267">
        <v>255</v>
      </c>
      <c r="M267">
        <v>4.2253520000000003E-2</v>
      </c>
      <c r="N267">
        <v>73.176925999999995</v>
      </c>
      <c r="O267">
        <v>61.111330000000002</v>
      </c>
      <c r="P267">
        <v>57.002420000000001</v>
      </c>
      <c r="Q267">
        <v>0.93276349999999997</v>
      </c>
      <c r="R267">
        <v>0.83511740000000001</v>
      </c>
      <c r="S267">
        <v>517.59795999999994</v>
      </c>
      <c r="T267">
        <v>18.518518</v>
      </c>
      <c r="U267">
        <v>71</v>
      </c>
      <c r="V267">
        <f t="shared" si="308"/>
        <v>2.99999992</v>
      </c>
      <c r="W267" t="s">
        <v>179</v>
      </c>
    </row>
    <row r="268" spans="1:23" x14ac:dyDescent="0.2">
      <c r="A268" t="s">
        <v>155</v>
      </c>
      <c r="B268" t="str">
        <f t="shared" si="291"/>
        <v>93</v>
      </c>
      <c r="C268" t="str">
        <f t="shared" si="313"/>
        <v>PSO</v>
      </c>
      <c r="D268" t="str">
        <f t="shared" si="314"/>
        <v>L</v>
      </c>
      <c r="E268" t="str">
        <f t="shared" si="306"/>
        <v>PSOL</v>
      </c>
      <c r="F268">
        <v>100</v>
      </c>
      <c r="G268">
        <f t="shared" si="297"/>
        <v>31</v>
      </c>
      <c r="H268">
        <v>0.5</v>
      </c>
      <c r="I268">
        <v>30</v>
      </c>
      <c r="J268">
        <v>60</v>
      </c>
      <c r="K268">
        <v>46</v>
      </c>
      <c r="L268">
        <v>255</v>
      </c>
      <c r="M268">
        <v>0.10309277999999999</v>
      </c>
      <c r="N268">
        <v>75.358090000000004</v>
      </c>
      <c r="O268">
        <v>64.216999999999999</v>
      </c>
      <c r="P268">
        <v>60.520904999999999</v>
      </c>
      <c r="Q268">
        <v>0.94244366999999996</v>
      </c>
      <c r="R268">
        <v>0.85215795000000005</v>
      </c>
      <c r="S268">
        <v>539.91409999999996</v>
      </c>
      <c r="T268">
        <v>23.333334000000001</v>
      </c>
      <c r="U268">
        <v>97</v>
      </c>
      <c r="V268">
        <f t="shared" si="308"/>
        <v>9.9999996600000003</v>
      </c>
      <c r="W268" t="s">
        <v>179</v>
      </c>
    </row>
    <row r="269" spans="1:23" x14ac:dyDescent="0.2">
      <c r="A269" t="s">
        <v>155</v>
      </c>
      <c r="B269" t="str">
        <f t="shared" si="291"/>
        <v>93</v>
      </c>
      <c r="C269" t="str">
        <f t="shared" si="313"/>
        <v>PSO</v>
      </c>
      <c r="D269" t="str">
        <f t="shared" si="314"/>
        <v>L</v>
      </c>
      <c r="E269" t="str">
        <f t="shared" si="306"/>
        <v>PSOL</v>
      </c>
      <c r="F269">
        <v>100</v>
      </c>
      <c r="G269">
        <f t="shared" si="298"/>
        <v>31</v>
      </c>
      <c r="H269">
        <v>10.5</v>
      </c>
      <c r="I269">
        <v>630</v>
      </c>
      <c r="J269">
        <v>660</v>
      </c>
      <c r="K269">
        <f t="shared" ref="K269" si="317">K268</f>
        <v>46</v>
      </c>
      <c r="L269">
        <v>255</v>
      </c>
      <c r="M269">
        <v>0.14583333000000001</v>
      </c>
      <c r="N269">
        <v>73.984260000000006</v>
      </c>
      <c r="O269">
        <v>67.032089999999997</v>
      </c>
      <c r="P269">
        <v>63.182650000000002</v>
      </c>
      <c r="Q269">
        <v>0.94257312999999998</v>
      </c>
      <c r="R269">
        <v>0.90603180000000005</v>
      </c>
      <c r="S269">
        <v>568.00879999999995</v>
      </c>
      <c r="T269">
        <v>13.968254</v>
      </c>
      <c r="U269">
        <v>96</v>
      </c>
      <c r="V269">
        <f t="shared" si="308"/>
        <v>13.999999680000002</v>
      </c>
      <c r="W269" t="s">
        <v>179</v>
      </c>
    </row>
    <row r="270" spans="1:23" x14ac:dyDescent="0.2">
      <c r="A270" t="s">
        <v>156</v>
      </c>
      <c r="B270" t="str">
        <f t="shared" si="291"/>
        <v>93</v>
      </c>
      <c r="C270" t="str">
        <f t="shared" si="313"/>
        <v>PSO</v>
      </c>
      <c r="D270" t="str">
        <f t="shared" si="314"/>
        <v>L</v>
      </c>
      <c r="E270" t="str">
        <f t="shared" si="306"/>
        <v>PSOL</v>
      </c>
      <c r="F270">
        <v>250</v>
      </c>
      <c r="G270">
        <f t="shared" ref="G270" si="318">G264</f>
        <v>31</v>
      </c>
      <c r="H270">
        <v>0.5</v>
      </c>
      <c r="I270">
        <v>30</v>
      </c>
      <c r="J270">
        <v>60</v>
      </c>
      <c r="K270">
        <v>51</v>
      </c>
      <c r="L270">
        <v>255</v>
      </c>
      <c r="M270">
        <v>5.7142856999999998E-2</v>
      </c>
      <c r="N270">
        <v>94.910060000000001</v>
      </c>
      <c r="O270">
        <v>85.192610000000002</v>
      </c>
      <c r="P270">
        <v>80.376884000000004</v>
      </c>
      <c r="Q270">
        <v>0.94347245000000002</v>
      </c>
      <c r="R270">
        <v>0.89761420000000003</v>
      </c>
      <c r="S270">
        <v>726.40729999999996</v>
      </c>
      <c r="T270">
        <v>16.444445000000002</v>
      </c>
      <c r="U270">
        <v>175</v>
      </c>
      <c r="V270">
        <f t="shared" si="308"/>
        <v>9.9999999749999997</v>
      </c>
      <c r="W270" t="s">
        <v>179</v>
      </c>
    </row>
    <row r="271" spans="1:23" x14ac:dyDescent="0.2">
      <c r="A271" t="s">
        <v>156</v>
      </c>
      <c r="B271" t="str">
        <f t="shared" si="291"/>
        <v>93</v>
      </c>
      <c r="C271" t="str">
        <f t="shared" si="313"/>
        <v>PSO</v>
      </c>
      <c r="D271" t="str">
        <f t="shared" si="314"/>
        <v>L</v>
      </c>
      <c r="E271" t="str">
        <f t="shared" si="306"/>
        <v>PSOL</v>
      </c>
      <c r="F271">
        <v>250</v>
      </c>
      <c r="G271">
        <f t="shared" ref="G271" si="319">G264</f>
        <v>31</v>
      </c>
      <c r="H271">
        <v>10.5</v>
      </c>
      <c r="I271">
        <v>630</v>
      </c>
      <c r="J271">
        <v>660</v>
      </c>
      <c r="K271">
        <f t="shared" ref="K271" si="320">K270</f>
        <v>51</v>
      </c>
      <c r="L271">
        <v>255</v>
      </c>
      <c r="M271">
        <v>5.9459459999999999E-2</v>
      </c>
      <c r="N271">
        <v>84.621605000000002</v>
      </c>
      <c r="O271">
        <v>75.94641</v>
      </c>
      <c r="P271">
        <v>71.729613999999998</v>
      </c>
      <c r="Q271">
        <v>0.94447665999999997</v>
      </c>
      <c r="R271">
        <v>0.89748260000000002</v>
      </c>
      <c r="S271">
        <v>643.19989999999996</v>
      </c>
      <c r="T271">
        <v>16.200465999999999</v>
      </c>
      <c r="U271">
        <v>185</v>
      </c>
      <c r="V271">
        <f t="shared" si="308"/>
        <v>11.000000099999999</v>
      </c>
      <c r="W271" t="s">
        <v>179</v>
      </c>
    </row>
    <row r="272" spans="1:23" x14ac:dyDescent="0.2">
      <c r="A272" t="s">
        <v>157</v>
      </c>
      <c r="B272" t="str">
        <f t="shared" si="291"/>
        <v>93</v>
      </c>
      <c r="C272" t="str">
        <f>UPPER(MID(A272,23,3))</f>
        <v>PSO</v>
      </c>
      <c r="D272" t="str">
        <f>UPPER(MID(A272,31,1))</f>
        <v>L</v>
      </c>
      <c r="E272" t="str">
        <f t="shared" si="306"/>
        <v>PSOL</v>
      </c>
      <c r="F272">
        <v>0</v>
      </c>
      <c r="G272">
        <v>28</v>
      </c>
      <c r="H272">
        <v>0.5</v>
      </c>
      <c r="I272">
        <v>30</v>
      </c>
      <c r="J272">
        <v>60</v>
      </c>
      <c r="K272">
        <v>49</v>
      </c>
      <c r="L272">
        <v>255</v>
      </c>
      <c r="M272">
        <v>0.2</v>
      </c>
      <c r="N272">
        <v>78.425026000000003</v>
      </c>
      <c r="O272">
        <v>64.463269999999994</v>
      </c>
      <c r="P272">
        <v>60.567028000000001</v>
      </c>
      <c r="Q272">
        <v>0.93955869999999997</v>
      </c>
      <c r="R272">
        <v>0.82197319999999996</v>
      </c>
      <c r="S272">
        <v>545.36239999999998</v>
      </c>
      <c r="T272">
        <v>23.333334000000001</v>
      </c>
      <c r="U272">
        <v>10</v>
      </c>
      <c r="V272">
        <f t="shared" si="308"/>
        <v>2</v>
      </c>
      <c r="W272" t="s">
        <v>193</v>
      </c>
    </row>
    <row r="273" spans="1:23" x14ac:dyDescent="0.2">
      <c r="A273" t="s">
        <v>157</v>
      </c>
      <c r="B273" t="str">
        <f t="shared" si="291"/>
        <v>93</v>
      </c>
      <c r="C273" t="str">
        <f t="shared" ref="C273:C279" si="321">UPPER(MID(A273,23,3))</f>
        <v>PSO</v>
      </c>
      <c r="D273" t="str">
        <f t="shared" ref="D273:D279" si="322">UPPER(MID(A273,31,1))</f>
        <v>L</v>
      </c>
      <c r="E273" t="str">
        <f t="shared" si="306"/>
        <v>PSOL</v>
      </c>
      <c r="F273">
        <v>0</v>
      </c>
      <c r="G273">
        <f t="shared" si="280"/>
        <v>28</v>
      </c>
      <c r="H273">
        <v>10.5</v>
      </c>
      <c r="I273">
        <v>630</v>
      </c>
      <c r="J273">
        <v>660</v>
      </c>
      <c r="K273">
        <f t="shared" ref="K273" si="323">K272</f>
        <v>49</v>
      </c>
      <c r="L273">
        <v>255</v>
      </c>
      <c r="M273">
        <v>0.25</v>
      </c>
      <c r="N273">
        <v>71.204759999999993</v>
      </c>
      <c r="O273">
        <v>63.132060000000003</v>
      </c>
      <c r="P273">
        <v>59.617989999999999</v>
      </c>
      <c r="Q273">
        <v>0.9443378</v>
      </c>
      <c r="R273">
        <v>0.88662695999999996</v>
      </c>
      <c r="S273">
        <v>536.01679999999999</v>
      </c>
      <c r="T273">
        <v>20</v>
      </c>
      <c r="U273">
        <v>12</v>
      </c>
      <c r="V273">
        <f t="shared" si="308"/>
        <v>3</v>
      </c>
      <c r="W273" t="s">
        <v>194</v>
      </c>
    </row>
    <row r="274" spans="1:23" x14ac:dyDescent="0.2">
      <c r="A274" t="s">
        <v>158</v>
      </c>
      <c r="B274" t="str">
        <f t="shared" si="291"/>
        <v>93</v>
      </c>
      <c r="C274" t="str">
        <f t="shared" si="321"/>
        <v>PSO</v>
      </c>
      <c r="D274" t="str">
        <f t="shared" si="322"/>
        <v>L</v>
      </c>
      <c r="E274" t="str">
        <f t="shared" si="306"/>
        <v>PSOL</v>
      </c>
      <c r="F274">
        <v>50</v>
      </c>
      <c r="G274">
        <f t="shared" si="282"/>
        <v>28</v>
      </c>
      <c r="H274">
        <v>0.5</v>
      </c>
      <c r="I274">
        <v>30</v>
      </c>
      <c r="J274">
        <v>60</v>
      </c>
      <c r="K274">
        <v>50</v>
      </c>
      <c r="L274">
        <v>255</v>
      </c>
      <c r="M274">
        <v>8.8235300000000003E-2</v>
      </c>
      <c r="N274">
        <v>110.21105</v>
      </c>
      <c r="O274">
        <v>93.305533999999994</v>
      </c>
      <c r="P274">
        <v>87.796683999999999</v>
      </c>
      <c r="Q274">
        <v>0.94095903999999997</v>
      </c>
      <c r="R274">
        <v>0.84660780000000002</v>
      </c>
      <c r="S274">
        <v>786.10630000000003</v>
      </c>
      <c r="T274">
        <v>20</v>
      </c>
      <c r="U274">
        <v>34</v>
      </c>
      <c r="V274">
        <f t="shared" si="308"/>
        <v>3.0000002000000001</v>
      </c>
      <c r="W274" t="s">
        <v>17</v>
      </c>
    </row>
    <row r="275" spans="1:23" x14ac:dyDescent="0.2">
      <c r="A275" t="s">
        <v>158</v>
      </c>
      <c r="B275" t="str">
        <f t="shared" si="291"/>
        <v>93</v>
      </c>
      <c r="C275" t="str">
        <f t="shared" si="321"/>
        <v>PSO</v>
      </c>
      <c r="D275" t="str">
        <f t="shared" si="322"/>
        <v>L</v>
      </c>
      <c r="E275" t="str">
        <f t="shared" si="306"/>
        <v>PSOL</v>
      </c>
      <c r="F275">
        <v>50</v>
      </c>
      <c r="G275">
        <f t="shared" si="283"/>
        <v>28</v>
      </c>
      <c r="H275">
        <v>10.5</v>
      </c>
      <c r="I275">
        <v>630</v>
      </c>
      <c r="J275">
        <v>660</v>
      </c>
      <c r="K275">
        <f t="shared" ref="K275" si="324">K274</f>
        <v>50</v>
      </c>
      <c r="L275">
        <v>255</v>
      </c>
      <c r="M275">
        <v>0.11111111</v>
      </c>
      <c r="N275">
        <v>96.602990000000005</v>
      </c>
      <c r="O275">
        <v>89.178709999999995</v>
      </c>
      <c r="P275">
        <v>84.094475000000003</v>
      </c>
      <c r="Q275">
        <v>0.9429883</v>
      </c>
      <c r="R275">
        <v>0.92314649999999998</v>
      </c>
      <c r="S275">
        <v>758.399</v>
      </c>
      <c r="T275">
        <v>20</v>
      </c>
      <c r="U275">
        <v>36</v>
      </c>
      <c r="V275">
        <f t="shared" si="308"/>
        <v>3.9999999599999998</v>
      </c>
      <c r="W275" t="s">
        <v>17</v>
      </c>
    </row>
    <row r="276" spans="1:23" x14ac:dyDescent="0.2">
      <c r="A276" t="s">
        <v>159</v>
      </c>
      <c r="B276" t="str">
        <f t="shared" si="291"/>
        <v>93</v>
      </c>
      <c r="C276" t="str">
        <f t="shared" si="321"/>
        <v>PSO</v>
      </c>
      <c r="D276" t="str">
        <f t="shared" si="322"/>
        <v>L</v>
      </c>
      <c r="E276" t="str">
        <f t="shared" si="306"/>
        <v>PSOL</v>
      </c>
      <c r="F276">
        <v>100</v>
      </c>
      <c r="G276">
        <f t="shared" si="285"/>
        <v>28</v>
      </c>
      <c r="H276">
        <v>0.5</v>
      </c>
      <c r="I276">
        <v>30</v>
      </c>
      <c r="J276">
        <v>60</v>
      </c>
      <c r="K276">
        <v>39</v>
      </c>
      <c r="L276">
        <v>255</v>
      </c>
      <c r="M276">
        <v>7.6923080000000005E-2</v>
      </c>
      <c r="N276">
        <v>76.381360000000001</v>
      </c>
      <c r="O276">
        <v>58.164935999999997</v>
      </c>
      <c r="P276">
        <v>54.135759999999998</v>
      </c>
      <c r="Q276">
        <v>0.93072849999999996</v>
      </c>
      <c r="R276">
        <v>0.76150686000000001</v>
      </c>
      <c r="S276">
        <v>495.67084</v>
      </c>
      <c r="T276">
        <v>17.777778999999999</v>
      </c>
      <c r="U276">
        <v>39</v>
      </c>
      <c r="V276">
        <f t="shared" si="308"/>
        <v>3.0000001200000002</v>
      </c>
      <c r="W276" t="s">
        <v>17</v>
      </c>
    </row>
    <row r="277" spans="1:23" x14ac:dyDescent="0.2">
      <c r="A277" t="s">
        <v>159</v>
      </c>
      <c r="B277" t="str">
        <f t="shared" si="291"/>
        <v>93</v>
      </c>
      <c r="C277" t="str">
        <f t="shared" si="321"/>
        <v>PSO</v>
      </c>
      <c r="D277" t="str">
        <f t="shared" si="322"/>
        <v>L</v>
      </c>
      <c r="E277" t="str">
        <f t="shared" si="306"/>
        <v>PSOL</v>
      </c>
      <c r="F277">
        <v>100</v>
      </c>
      <c r="G277">
        <f t="shared" si="286"/>
        <v>28</v>
      </c>
      <c r="H277">
        <v>10.5</v>
      </c>
      <c r="I277">
        <v>630</v>
      </c>
      <c r="J277">
        <v>660</v>
      </c>
      <c r="K277">
        <f t="shared" ref="K277" si="325">K276</f>
        <v>39</v>
      </c>
      <c r="L277">
        <v>255</v>
      </c>
      <c r="M277">
        <v>6.9767444999999997E-2</v>
      </c>
      <c r="N277">
        <v>84.137979999999999</v>
      </c>
      <c r="O277">
        <v>64.962456000000003</v>
      </c>
      <c r="P277">
        <v>60.858649999999997</v>
      </c>
      <c r="Q277">
        <v>0.93682810000000005</v>
      </c>
      <c r="R277">
        <v>0.77209430000000001</v>
      </c>
      <c r="S277">
        <v>541.45039999999995</v>
      </c>
      <c r="T277">
        <v>23.703703000000001</v>
      </c>
      <c r="U277">
        <v>43</v>
      </c>
      <c r="V277">
        <f t="shared" si="308"/>
        <v>3.0000001350000001</v>
      </c>
      <c r="W277" t="s">
        <v>17</v>
      </c>
    </row>
    <row r="278" spans="1:23" x14ac:dyDescent="0.2">
      <c r="A278" t="s">
        <v>160</v>
      </c>
      <c r="B278" t="str">
        <f t="shared" si="291"/>
        <v>93</v>
      </c>
      <c r="C278" t="str">
        <f t="shared" si="321"/>
        <v>PSO</v>
      </c>
      <c r="D278" t="str">
        <f t="shared" si="322"/>
        <v>L</v>
      </c>
      <c r="E278" t="str">
        <f t="shared" si="306"/>
        <v>PSOL</v>
      </c>
      <c r="F278">
        <v>250</v>
      </c>
      <c r="G278">
        <f t="shared" ref="G278" si="326">G272</f>
        <v>28</v>
      </c>
      <c r="H278">
        <v>0.5</v>
      </c>
      <c r="I278">
        <v>30</v>
      </c>
      <c r="J278">
        <v>60</v>
      </c>
      <c r="K278">
        <v>48</v>
      </c>
      <c r="L278">
        <v>255</v>
      </c>
      <c r="M278">
        <v>0.14285714999999999</v>
      </c>
      <c r="N278">
        <v>97.379300000000001</v>
      </c>
      <c r="O278">
        <v>74.208359999999999</v>
      </c>
      <c r="P278">
        <v>69.84863</v>
      </c>
      <c r="Q278">
        <v>0.94125026000000001</v>
      </c>
      <c r="R278">
        <v>0.76205473999999995</v>
      </c>
      <c r="S278">
        <v>629.27892999999995</v>
      </c>
      <c r="T278">
        <v>24.19753</v>
      </c>
      <c r="U278">
        <v>63</v>
      </c>
      <c r="V278">
        <f t="shared" si="308"/>
        <v>9.0000004499999999</v>
      </c>
      <c r="W278" t="s">
        <v>17</v>
      </c>
    </row>
    <row r="279" spans="1:23" x14ac:dyDescent="0.2">
      <c r="A279" t="s">
        <v>160</v>
      </c>
      <c r="B279" t="str">
        <f t="shared" si="291"/>
        <v>93</v>
      </c>
      <c r="C279" t="str">
        <f t="shared" si="321"/>
        <v>PSO</v>
      </c>
      <c r="D279" t="str">
        <f t="shared" si="322"/>
        <v>L</v>
      </c>
      <c r="E279" t="str">
        <f t="shared" si="306"/>
        <v>PSOL</v>
      </c>
      <c r="F279">
        <v>250</v>
      </c>
      <c r="G279">
        <f t="shared" ref="G279" si="327">G272</f>
        <v>28</v>
      </c>
      <c r="H279">
        <v>10.5</v>
      </c>
      <c r="I279">
        <v>630</v>
      </c>
      <c r="J279">
        <v>660</v>
      </c>
      <c r="K279">
        <f t="shared" ref="K279" si="328">K278</f>
        <v>48</v>
      </c>
      <c r="L279">
        <v>255</v>
      </c>
      <c r="M279">
        <v>0.12698413</v>
      </c>
      <c r="N279">
        <v>78.665459999999996</v>
      </c>
      <c r="O279">
        <v>56.372818000000002</v>
      </c>
      <c r="P279">
        <v>52.404755000000002</v>
      </c>
      <c r="Q279">
        <v>0.9296103</v>
      </c>
      <c r="R279">
        <v>0.71661465999999996</v>
      </c>
      <c r="S279">
        <v>487.89413000000002</v>
      </c>
      <c r="T279">
        <v>25.555554999999998</v>
      </c>
      <c r="U279">
        <v>63</v>
      </c>
      <c r="V279">
        <f t="shared" si="308"/>
        <v>8.0000001899999997</v>
      </c>
      <c r="W279" t="s">
        <v>17</v>
      </c>
    </row>
    <row r="280" spans="1:23" x14ac:dyDescent="0.2">
      <c r="A280" t="s">
        <v>161</v>
      </c>
      <c r="B280" t="str">
        <f t="shared" si="291"/>
        <v>87</v>
      </c>
      <c r="C280" t="str">
        <f t="shared" si="301"/>
        <v>PSO</v>
      </c>
      <c r="D280" t="str">
        <f t="shared" si="304"/>
        <v>H</v>
      </c>
      <c r="E280" t="str">
        <f t="shared" si="306"/>
        <v>PSOH</v>
      </c>
      <c r="F280">
        <v>0</v>
      </c>
      <c r="G280">
        <v>32</v>
      </c>
      <c r="H280">
        <v>0.5</v>
      </c>
      <c r="I280">
        <v>30</v>
      </c>
      <c r="J280">
        <v>60</v>
      </c>
      <c r="K280">
        <v>44</v>
      </c>
      <c r="L280">
        <v>255</v>
      </c>
      <c r="M280">
        <v>0.13793103000000001</v>
      </c>
      <c r="N280">
        <v>85.868790000000004</v>
      </c>
      <c r="O280">
        <v>68.915539999999993</v>
      </c>
      <c r="P280">
        <v>64.733140000000006</v>
      </c>
      <c r="Q280">
        <v>0.93931120000000001</v>
      </c>
      <c r="R280">
        <v>0.80256795999999997</v>
      </c>
      <c r="S280">
        <v>587.15300000000002</v>
      </c>
      <c r="T280">
        <v>23.333334000000001</v>
      </c>
      <c r="U280">
        <v>58</v>
      </c>
      <c r="V280">
        <f t="shared" si="308"/>
        <v>7.9999997400000007</v>
      </c>
    </row>
    <row r="281" spans="1:23" x14ac:dyDescent="0.2">
      <c r="A281" t="s">
        <v>161</v>
      </c>
      <c r="B281" t="str">
        <f t="shared" si="291"/>
        <v>87</v>
      </c>
      <c r="C281" t="str">
        <f t="shared" si="301"/>
        <v>PSO</v>
      </c>
      <c r="D281" t="str">
        <f t="shared" si="304"/>
        <v>H</v>
      </c>
      <c r="E281" t="str">
        <f t="shared" si="306"/>
        <v>PSOH</v>
      </c>
      <c r="F281">
        <v>0</v>
      </c>
      <c r="G281">
        <f t="shared" si="292"/>
        <v>32</v>
      </c>
      <c r="H281">
        <v>10.5</v>
      </c>
      <c r="I281">
        <v>630</v>
      </c>
      <c r="J281">
        <v>660</v>
      </c>
      <c r="K281">
        <f t="shared" ref="K281" si="329">K280</f>
        <v>44</v>
      </c>
      <c r="L281">
        <v>255</v>
      </c>
      <c r="M281">
        <v>0.18461538999999999</v>
      </c>
      <c r="N281">
        <v>83.632034000000004</v>
      </c>
      <c r="O281">
        <v>61.041992</v>
      </c>
      <c r="P281">
        <v>56.517536</v>
      </c>
      <c r="Q281">
        <v>0.92587960000000002</v>
      </c>
      <c r="R281">
        <v>0.72988766000000005</v>
      </c>
      <c r="S281">
        <v>515.50689999999997</v>
      </c>
      <c r="T281">
        <v>17.777778999999999</v>
      </c>
      <c r="U281">
        <v>65</v>
      </c>
      <c r="V281">
        <f t="shared" si="308"/>
        <v>12.000000349999999</v>
      </c>
    </row>
    <row r="282" spans="1:23" x14ac:dyDescent="0.2">
      <c r="A282" t="s">
        <v>162</v>
      </c>
      <c r="B282" t="str">
        <f t="shared" si="291"/>
        <v>87</v>
      </c>
      <c r="C282" t="str">
        <f t="shared" si="301"/>
        <v>PSO</v>
      </c>
      <c r="D282" t="str">
        <f t="shared" si="304"/>
        <v>H</v>
      </c>
      <c r="E282" t="str">
        <f t="shared" si="306"/>
        <v>PSOH</v>
      </c>
      <c r="F282">
        <v>50</v>
      </c>
      <c r="G282">
        <f t="shared" si="294"/>
        <v>32</v>
      </c>
      <c r="H282">
        <v>0.5</v>
      </c>
      <c r="I282">
        <v>30</v>
      </c>
      <c r="J282">
        <v>60</v>
      </c>
      <c r="K282">
        <v>49</v>
      </c>
      <c r="L282">
        <v>255</v>
      </c>
      <c r="M282">
        <v>0.53125</v>
      </c>
      <c r="N282">
        <v>100.17582</v>
      </c>
      <c r="O282">
        <v>92.230509999999995</v>
      </c>
      <c r="P282">
        <v>86.872910000000005</v>
      </c>
      <c r="Q282">
        <v>0.94191073999999997</v>
      </c>
      <c r="R282">
        <v>0.92068629999999996</v>
      </c>
      <c r="S282">
        <v>783.13909999999998</v>
      </c>
      <c r="T282">
        <v>14.901960000000001</v>
      </c>
      <c r="U282">
        <v>32</v>
      </c>
      <c r="V282">
        <f t="shared" si="308"/>
        <v>17</v>
      </c>
    </row>
    <row r="283" spans="1:23" x14ac:dyDescent="0.2">
      <c r="A283" t="s">
        <v>162</v>
      </c>
      <c r="B283" t="str">
        <f t="shared" si="291"/>
        <v>87</v>
      </c>
      <c r="C283" t="str">
        <f t="shared" si="301"/>
        <v>PSO</v>
      </c>
      <c r="D283" t="str">
        <f t="shared" si="304"/>
        <v>H</v>
      </c>
      <c r="E283" t="str">
        <f t="shared" si="306"/>
        <v>PSOH</v>
      </c>
      <c r="F283">
        <v>50</v>
      </c>
      <c r="G283">
        <f t="shared" si="295"/>
        <v>32</v>
      </c>
      <c r="H283">
        <v>10.5</v>
      </c>
      <c r="I283">
        <v>630</v>
      </c>
      <c r="J283">
        <v>660</v>
      </c>
      <c r="K283">
        <f t="shared" ref="K283" si="330">K282</f>
        <v>49</v>
      </c>
      <c r="L283">
        <v>255</v>
      </c>
      <c r="M283">
        <v>0.45714285999999998</v>
      </c>
      <c r="N283">
        <v>93.512280000000004</v>
      </c>
      <c r="O283">
        <v>90.203370000000007</v>
      </c>
      <c r="P283">
        <v>84.273120000000006</v>
      </c>
      <c r="Q283">
        <v>0.93425685000000003</v>
      </c>
      <c r="R283">
        <v>0.96461520000000001</v>
      </c>
      <c r="S283">
        <v>759.55290000000002</v>
      </c>
      <c r="T283">
        <v>12.115385</v>
      </c>
      <c r="U283">
        <v>35</v>
      </c>
      <c r="V283">
        <f t="shared" si="308"/>
        <v>16.000000100000001</v>
      </c>
    </row>
    <row r="284" spans="1:23" x14ac:dyDescent="0.2">
      <c r="A284" t="s">
        <v>163</v>
      </c>
      <c r="B284" t="str">
        <f t="shared" si="291"/>
        <v>87</v>
      </c>
      <c r="C284" t="str">
        <f t="shared" si="301"/>
        <v>PSO</v>
      </c>
      <c r="D284" t="str">
        <f t="shared" si="304"/>
        <v>H</v>
      </c>
      <c r="E284" t="str">
        <f t="shared" si="306"/>
        <v>PSOH</v>
      </c>
      <c r="F284">
        <v>100</v>
      </c>
      <c r="G284">
        <f t="shared" si="297"/>
        <v>32</v>
      </c>
      <c r="H284">
        <v>0.5</v>
      </c>
      <c r="I284">
        <v>30</v>
      </c>
      <c r="J284">
        <v>60</v>
      </c>
      <c r="K284">
        <v>47</v>
      </c>
      <c r="L284">
        <v>255</v>
      </c>
      <c r="M284">
        <v>0.28571429999999998</v>
      </c>
      <c r="N284">
        <v>92.219359999999995</v>
      </c>
      <c r="O284">
        <v>81.001655999999997</v>
      </c>
      <c r="P284">
        <v>75.918819999999997</v>
      </c>
      <c r="Q284">
        <v>0.93725029999999998</v>
      </c>
      <c r="R284">
        <v>0.87835839999999998</v>
      </c>
      <c r="S284">
        <v>694.84019999999998</v>
      </c>
      <c r="T284">
        <v>19.483294000000001</v>
      </c>
      <c r="U284">
        <v>77</v>
      </c>
      <c r="V284">
        <f t="shared" si="308"/>
        <v>22.000001099999999</v>
      </c>
    </row>
    <row r="285" spans="1:23" x14ac:dyDescent="0.2">
      <c r="A285" t="s">
        <v>163</v>
      </c>
      <c r="B285" t="str">
        <f t="shared" si="291"/>
        <v>87</v>
      </c>
      <c r="C285" t="str">
        <f t="shared" si="301"/>
        <v>PSO</v>
      </c>
      <c r="D285" t="str">
        <f t="shared" si="304"/>
        <v>H</v>
      </c>
      <c r="E285" t="str">
        <f t="shared" si="306"/>
        <v>PSOH</v>
      </c>
      <c r="F285">
        <v>100</v>
      </c>
      <c r="G285">
        <f t="shared" si="298"/>
        <v>32</v>
      </c>
      <c r="H285">
        <v>10.5</v>
      </c>
      <c r="I285">
        <v>630</v>
      </c>
      <c r="J285">
        <v>660</v>
      </c>
      <c r="K285">
        <f t="shared" ref="K285" si="331">K284</f>
        <v>47</v>
      </c>
      <c r="L285">
        <v>255</v>
      </c>
      <c r="M285">
        <v>0.39285713</v>
      </c>
      <c r="N285">
        <v>89.62088</v>
      </c>
      <c r="O285">
        <v>83.081639999999993</v>
      </c>
      <c r="P285">
        <v>78.286450000000002</v>
      </c>
      <c r="Q285">
        <v>0.94228339999999999</v>
      </c>
      <c r="R285">
        <v>0.92703444000000002</v>
      </c>
      <c r="S285">
        <v>705.60973999999999</v>
      </c>
      <c r="T285">
        <v>15.084175</v>
      </c>
      <c r="U285">
        <v>84</v>
      </c>
      <c r="V285">
        <f t="shared" si="308"/>
        <v>32.999998920000003</v>
      </c>
    </row>
    <row r="286" spans="1:23" x14ac:dyDescent="0.2">
      <c r="A286" t="s">
        <v>164</v>
      </c>
      <c r="B286" t="str">
        <f t="shared" si="291"/>
        <v>87</v>
      </c>
      <c r="C286" t="str">
        <f t="shared" si="301"/>
        <v>PSO</v>
      </c>
      <c r="D286" t="str">
        <f t="shared" si="304"/>
        <v>H</v>
      </c>
      <c r="E286" t="str">
        <f t="shared" si="306"/>
        <v>PSOH</v>
      </c>
      <c r="F286">
        <v>250</v>
      </c>
      <c r="G286">
        <f t="shared" ref="G286" si="332">G280</f>
        <v>32</v>
      </c>
      <c r="H286">
        <v>0.5</v>
      </c>
      <c r="I286">
        <v>30</v>
      </c>
      <c r="J286">
        <v>60</v>
      </c>
      <c r="K286">
        <v>50</v>
      </c>
      <c r="L286">
        <v>255</v>
      </c>
      <c r="M286">
        <v>0.23412699000000001</v>
      </c>
      <c r="N286">
        <v>95.152379999999994</v>
      </c>
      <c r="O286">
        <v>77.14255</v>
      </c>
      <c r="P286">
        <v>72.236019999999996</v>
      </c>
      <c r="Q286">
        <v>0.93639665999999999</v>
      </c>
      <c r="R286">
        <v>0.81072633999999999</v>
      </c>
      <c r="S286">
        <v>646.7989</v>
      </c>
      <c r="T286">
        <v>21.105315999999998</v>
      </c>
      <c r="U286">
        <v>252</v>
      </c>
      <c r="V286">
        <f t="shared" si="308"/>
        <v>59.000001480000002</v>
      </c>
    </row>
    <row r="287" spans="1:23" x14ac:dyDescent="0.2">
      <c r="A287" t="s">
        <v>164</v>
      </c>
      <c r="B287" t="str">
        <f t="shared" si="291"/>
        <v>87</v>
      </c>
      <c r="C287" t="str">
        <f t="shared" si="301"/>
        <v>PSO</v>
      </c>
      <c r="D287" t="str">
        <f t="shared" si="304"/>
        <v>H</v>
      </c>
      <c r="E287" t="str">
        <f t="shared" si="306"/>
        <v>PSOH</v>
      </c>
      <c r="F287">
        <v>250</v>
      </c>
      <c r="G287">
        <f t="shared" ref="G287" si="333">G280</f>
        <v>32</v>
      </c>
      <c r="H287">
        <v>10.5</v>
      </c>
      <c r="I287">
        <v>630</v>
      </c>
      <c r="J287">
        <v>660</v>
      </c>
      <c r="K287">
        <f t="shared" ref="K287" si="334">K286</f>
        <v>50</v>
      </c>
      <c r="L287">
        <v>255</v>
      </c>
      <c r="M287">
        <v>0.20967741000000001</v>
      </c>
      <c r="N287">
        <v>83.032489999999996</v>
      </c>
      <c r="O287">
        <v>67.885019999999997</v>
      </c>
      <c r="P287">
        <v>63.645496000000001</v>
      </c>
      <c r="Q287">
        <v>0.93754850000000001</v>
      </c>
      <c r="R287">
        <v>0.81757170000000001</v>
      </c>
      <c r="S287">
        <v>573.69683999999995</v>
      </c>
      <c r="T287">
        <v>20.764299999999999</v>
      </c>
      <c r="U287">
        <v>248</v>
      </c>
      <c r="V287">
        <f t="shared" si="308"/>
        <v>51.99999768</v>
      </c>
    </row>
    <row r="288" spans="1:23" x14ac:dyDescent="0.2">
      <c r="A288" t="s">
        <v>165</v>
      </c>
      <c r="B288" t="str">
        <f t="shared" si="291"/>
        <v>88</v>
      </c>
      <c r="C288" t="str">
        <f t="shared" si="301"/>
        <v>BON</v>
      </c>
      <c r="D288" t="str">
        <f t="shared" si="304"/>
        <v>H</v>
      </c>
      <c r="E288" t="str">
        <f t="shared" si="306"/>
        <v>BONH</v>
      </c>
      <c r="F288">
        <v>0</v>
      </c>
      <c r="G288">
        <v>25</v>
      </c>
      <c r="H288">
        <v>0.5</v>
      </c>
      <c r="I288">
        <v>30</v>
      </c>
      <c r="J288">
        <v>60</v>
      </c>
      <c r="K288">
        <v>52</v>
      </c>
      <c r="L288">
        <v>255</v>
      </c>
      <c r="M288">
        <v>0.22727273000000001</v>
      </c>
      <c r="N288">
        <v>71.403549999999996</v>
      </c>
      <c r="O288">
        <v>68.327065000000005</v>
      </c>
      <c r="P288">
        <v>64.263260000000002</v>
      </c>
      <c r="Q288">
        <v>0.94052420000000003</v>
      </c>
      <c r="R288">
        <v>0.95691409999999999</v>
      </c>
      <c r="S288">
        <v>578.38750000000005</v>
      </c>
      <c r="T288">
        <v>18.666665999999999</v>
      </c>
      <c r="U288">
        <v>22</v>
      </c>
      <c r="V288">
        <f t="shared" si="308"/>
        <v>5.0000000600000005</v>
      </c>
      <c r="W288" t="s">
        <v>195</v>
      </c>
    </row>
    <row r="289" spans="1:23" x14ac:dyDescent="0.2">
      <c r="A289" t="s">
        <v>165</v>
      </c>
      <c r="B289" t="str">
        <f t="shared" si="291"/>
        <v>88</v>
      </c>
      <c r="C289" t="str">
        <f t="shared" si="301"/>
        <v>BON</v>
      </c>
      <c r="D289" t="str">
        <f t="shared" si="304"/>
        <v>H</v>
      </c>
      <c r="E289" t="str">
        <f t="shared" si="306"/>
        <v>BONH</v>
      </c>
      <c r="F289">
        <v>0</v>
      </c>
      <c r="G289">
        <f t="shared" si="280"/>
        <v>25</v>
      </c>
      <c r="H289">
        <v>10.5</v>
      </c>
      <c r="I289">
        <v>630</v>
      </c>
      <c r="J289">
        <v>660</v>
      </c>
      <c r="K289">
        <f t="shared" ref="K289" si="335">K288</f>
        <v>52</v>
      </c>
      <c r="L289">
        <v>255</v>
      </c>
      <c r="M289">
        <v>0.23809524000000001</v>
      </c>
      <c r="N289">
        <v>86.787490000000005</v>
      </c>
      <c r="O289">
        <v>75.409859999999995</v>
      </c>
      <c r="P289">
        <v>70.86045</v>
      </c>
      <c r="Q289">
        <v>0.93967089999999998</v>
      </c>
      <c r="R289">
        <v>0.86890230000000002</v>
      </c>
      <c r="S289">
        <v>643.6635</v>
      </c>
      <c r="T289">
        <v>18.222221000000001</v>
      </c>
      <c r="U289">
        <v>21</v>
      </c>
      <c r="V289">
        <f t="shared" si="308"/>
        <v>5.0000000400000006</v>
      </c>
      <c r="W289" t="s">
        <v>195</v>
      </c>
    </row>
    <row r="290" spans="1:23" x14ac:dyDescent="0.2">
      <c r="A290" t="s">
        <v>166</v>
      </c>
      <c r="B290" t="str">
        <f t="shared" si="291"/>
        <v>88</v>
      </c>
      <c r="C290" t="str">
        <f t="shared" si="301"/>
        <v>BON</v>
      </c>
      <c r="D290" t="str">
        <f t="shared" si="304"/>
        <v>H</v>
      </c>
      <c r="E290" t="str">
        <f t="shared" si="306"/>
        <v>BONH</v>
      </c>
      <c r="F290">
        <v>50</v>
      </c>
      <c r="G290">
        <f t="shared" si="282"/>
        <v>25</v>
      </c>
      <c r="H290">
        <v>0.5</v>
      </c>
      <c r="I290">
        <v>30</v>
      </c>
      <c r="J290">
        <v>60</v>
      </c>
      <c r="K290">
        <v>41</v>
      </c>
      <c r="L290">
        <v>255</v>
      </c>
      <c r="M290">
        <v>0.19047620000000001</v>
      </c>
      <c r="N290">
        <v>87.469279999999998</v>
      </c>
      <c r="O290">
        <v>79.587519999999998</v>
      </c>
      <c r="P290">
        <v>74.941500000000005</v>
      </c>
      <c r="Q290">
        <v>0.94162380000000001</v>
      </c>
      <c r="R290">
        <v>0.90989109999999995</v>
      </c>
      <c r="S290">
        <v>669.44939999999997</v>
      </c>
      <c r="T290">
        <v>16.666665999999999</v>
      </c>
      <c r="U290">
        <v>21</v>
      </c>
      <c r="V290">
        <f t="shared" si="308"/>
        <v>4.0000002000000006</v>
      </c>
      <c r="W290" t="s">
        <v>196</v>
      </c>
    </row>
    <row r="291" spans="1:23" x14ac:dyDescent="0.2">
      <c r="A291" t="s">
        <v>166</v>
      </c>
      <c r="B291" t="str">
        <f t="shared" si="291"/>
        <v>88</v>
      </c>
      <c r="C291" t="str">
        <f t="shared" si="301"/>
        <v>BON</v>
      </c>
      <c r="D291" t="str">
        <f t="shared" si="304"/>
        <v>H</v>
      </c>
      <c r="E291" t="str">
        <f t="shared" si="306"/>
        <v>BONH</v>
      </c>
      <c r="F291">
        <v>50</v>
      </c>
      <c r="G291">
        <f t="shared" si="283"/>
        <v>25</v>
      </c>
      <c r="H291">
        <v>10.5</v>
      </c>
      <c r="I291">
        <v>630</v>
      </c>
      <c r="J291">
        <v>660</v>
      </c>
      <c r="K291">
        <f t="shared" ref="K291" si="336">K290</f>
        <v>41</v>
      </c>
      <c r="L291">
        <v>255</v>
      </c>
      <c r="M291">
        <v>0.19047620000000001</v>
      </c>
      <c r="N291">
        <v>85.367260000000002</v>
      </c>
      <c r="O291">
        <v>70.389089999999996</v>
      </c>
      <c r="P291">
        <v>66.162170000000003</v>
      </c>
      <c r="Q291">
        <v>0.93994915000000001</v>
      </c>
      <c r="R291">
        <v>0.82454430000000001</v>
      </c>
      <c r="S291">
        <v>601.68780000000004</v>
      </c>
      <c r="T291">
        <v>21.666665999999999</v>
      </c>
      <c r="U291">
        <v>21</v>
      </c>
      <c r="V291">
        <f t="shared" si="308"/>
        <v>4.0000002000000006</v>
      </c>
      <c r="W291" t="s">
        <v>196</v>
      </c>
    </row>
    <row r="292" spans="1:23" x14ac:dyDescent="0.2">
      <c r="A292" t="s">
        <v>167</v>
      </c>
      <c r="B292" t="str">
        <f t="shared" si="291"/>
        <v>88</v>
      </c>
      <c r="C292" t="str">
        <f t="shared" si="301"/>
        <v>BON</v>
      </c>
      <c r="D292" t="str">
        <f t="shared" si="304"/>
        <v>H</v>
      </c>
      <c r="E292" t="str">
        <f t="shared" si="306"/>
        <v>BONH</v>
      </c>
      <c r="F292">
        <v>100</v>
      </c>
      <c r="G292">
        <f t="shared" si="285"/>
        <v>25</v>
      </c>
      <c r="H292">
        <v>0.5</v>
      </c>
      <c r="I292">
        <v>30</v>
      </c>
      <c r="J292">
        <v>60</v>
      </c>
      <c r="K292">
        <v>48</v>
      </c>
      <c r="L292">
        <v>255</v>
      </c>
      <c r="M292">
        <v>0.11111111</v>
      </c>
      <c r="N292">
        <v>88.03537</v>
      </c>
      <c r="O292">
        <v>60.745640000000002</v>
      </c>
      <c r="P292">
        <v>57.049613999999998</v>
      </c>
      <c r="Q292">
        <v>0.93915570000000004</v>
      </c>
      <c r="R292">
        <v>0.69001400000000002</v>
      </c>
      <c r="S292">
        <v>501.01324</v>
      </c>
      <c r="T292">
        <v>31.11111</v>
      </c>
      <c r="U292">
        <v>27</v>
      </c>
      <c r="V292">
        <f t="shared" si="308"/>
        <v>2.9999999700000002</v>
      </c>
    </row>
    <row r="293" spans="1:23" x14ac:dyDescent="0.2">
      <c r="A293" t="s">
        <v>167</v>
      </c>
      <c r="B293" t="str">
        <f t="shared" si="291"/>
        <v>88</v>
      </c>
      <c r="C293" t="str">
        <f t="shared" si="301"/>
        <v>BON</v>
      </c>
      <c r="D293" t="str">
        <f t="shared" si="304"/>
        <v>H</v>
      </c>
      <c r="E293" t="str">
        <f t="shared" si="306"/>
        <v>BONH</v>
      </c>
      <c r="F293">
        <v>100</v>
      </c>
      <c r="G293">
        <f t="shared" si="286"/>
        <v>25</v>
      </c>
      <c r="H293">
        <v>10.5</v>
      </c>
      <c r="I293">
        <v>630</v>
      </c>
      <c r="J293">
        <v>660</v>
      </c>
      <c r="K293">
        <f t="shared" ref="K293" si="337">K292</f>
        <v>48</v>
      </c>
      <c r="L293">
        <v>255</v>
      </c>
      <c r="M293">
        <v>0.2</v>
      </c>
      <c r="N293">
        <v>85.794280000000001</v>
      </c>
      <c r="O293">
        <v>64.598749999999995</v>
      </c>
      <c r="P293">
        <v>59.437980000000003</v>
      </c>
      <c r="Q293">
        <v>0.92011045999999996</v>
      </c>
      <c r="R293">
        <v>0.75294930000000004</v>
      </c>
      <c r="S293">
        <v>550.77985000000001</v>
      </c>
      <c r="T293">
        <v>21.904762000000002</v>
      </c>
      <c r="U293">
        <v>35</v>
      </c>
      <c r="V293">
        <f t="shared" si="308"/>
        <v>7</v>
      </c>
    </row>
    <row r="294" spans="1:23" x14ac:dyDescent="0.2">
      <c r="A294" t="s">
        <v>168</v>
      </c>
      <c r="B294" t="str">
        <f t="shared" si="291"/>
        <v>88</v>
      </c>
      <c r="C294" t="str">
        <f t="shared" si="301"/>
        <v>BON</v>
      </c>
      <c r="D294" t="str">
        <f t="shared" si="304"/>
        <v>H</v>
      </c>
      <c r="E294" t="str">
        <f t="shared" si="306"/>
        <v>BONH</v>
      </c>
      <c r="F294">
        <v>250</v>
      </c>
      <c r="G294">
        <f t="shared" ref="G294" si="338">G288</f>
        <v>25</v>
      </c>
      <c r="H294">
        <v>0.5</v>
      </c>
      <c r="I294">
        <v>30</v>
      </c>
      <c r="J294">
        <v>60</v>
      </c>
      <c r="K294">
        <v>50</v>
      </c>
      <c r="L294">
        <v>255</v>
      </c>
      <c r="M294">
        <v>2.7272727E-2</v>
      </c>
      <c r="N294">
        <v>116.17386</v>
      </c>
      <c r="O294">
        <v>107.63909</v>
      </c>
      <c r="P294">
        <v>101.78404</v>
      </c>
      <c r="Q294">
        <v>0.94560480000000002</v>
      </c>
      <c r="R294">
        <v>0.92653452999999997</v>
      </c>
      <c r="S294">
        <v>912.42864999999995</v>
      </c>
      <c r="T294">
        <v>18.518518</v>
      </c>
      <c r="U294">
        <v>110</v>
      </c>
      <c r="V294">
        <f t="shared" si="308"/>
        <v>2.9999999700000002</v>
      </c>
    </row>
    <row r="295" spans="1:23" x14ac:dyDescent="0.2">
      <c r="A295" t="s">
        <v>168</v>
      </c>
      <c r="B295" t="str">
        <f t="shared" si="291"/>
        <v>88</v>
      </c>
      <c r="C295" t="str">
        <f t="shared" si="301"/>
        <v>BON</v>
      </c>
      <c r="D295" t="str">
        <f t="shared" si="304"/>
        <v>H</v>
      </c>
      <c r="E295" t="str">
        <f t="shared" si="306"/>
        <v>BONH</v>
      </c>
      <c r="F295">
        <v>250</v>
      </c>
      <c r="G295">
        <f t="shared" ref="G295" si="339">G288</f>
        <v>25</v>
      </c>
      <c r="H295">
        <v>10.5</v>
      </c>
      <c r="I295">
        <v>630</v>
      </c>
      <c r="J295">
        <v>660</v>
      </c>
      <c r="K295">
        <f t="shared" ref="K295" si="340">K294</f>
        <v>50</v>
      </c>
      <c r="L295">
        <v>255</v>
      </c>
      <c r="M295">
        <v>4.5045043999999999E-2</v>
      </c>
      <c r="N295">
        <v>81.811165000000003</v>
      </c>
      <c r="O295">
        <v>78.877629999999996</v>
      </c>
      <c r="P295">
        <v>74.741810000000001</v>
      </c>
      <c r="Q295">
        <v>0.94756660000000004</v>
      </c>
      <c r="R295">
        <v>0.96414270000000002</v>
      </c>
      <c r="S295">
        <v>668.68430000000001</v>
      </c>
      <c r="T295">
        <v>14.666667</v>
      </c>
      <c r="U295">
        <v>111</v>
      </c>
      <c r="V295">
        <f t="shared" si="308"/>
        <v>4.9999998840000002</v>
      </c>
    </row>
    <row r="296" spans="1:23" x14ac:dyDescent="0.2">
      <c r="A296" t="s">
        <v>169</v>
      </c>
      <c r="B296" t="str">
        <f t="shared" si="291"/>
        <v>94</v>
      </c>
      <c r="C296" t="str">
        <f t="shared" si="301"/>
        <v>BON</v>
      </c>
      <c r="D296" t="str">
        <f t="shared" si="304"/>
        <v>L</v>
      </c>
      <c r="E296" t="str">
        <f t="shared" si="306"/>
        <v>BONL</v>
      </c>
      <c r="F296">
        <v>0</v>
      </c>
      <c r="G296">
        <v>39</v>
      </c>
      <c r="H296">
        <v>0.5</v>
      </c>
      <c r="I296">
        <v>30</v>
      </c>
      <c r="J296">
        <v>60</v>
      </c>
      <c r="K296">
        <v>47</v>
      </c>
      <c r="L296">
        <v>255</v>
      </c>
      <c r="M296">
        <v>0.44137929999999997</v>
      </c>
      <c r="N296">
        <v>87.527929999999998</v>
      </c>
      <c r="O296">
        <v>77.483869999999996</v>
      </c>
      <c r="P296">
        <v>71.470770000000002</v>
      </c>
      <c r="Q296">
        <v>0.92239550000000003</v>
      </c>
      <c r="R296">
        <v>0.88524734999999999</v>
      </c>
      <c r="S296">
        <v>650.221</v>
      </c>
      <c r="T296">
        <v>16.865652000000001</v>
      </c>
      <c r="U296">
        <v>145</v>
      </c>
      <c r="V296">
        <f t="shared" si="308"/>
        <v>63.999998499999997</v>
      </c>
    </row>
    <row r="297" spans="1:23" x14ac:dyDescent="0.2">
      <c r="A297" t="s">
        <v>169</v>
      </c>
      <c r="B297" t="str">
        <f t="shared" si="291"/>
        <v>94</v>
      </c>
      <c r="C297" t="str">
        <f t="shared" si="301"/>
        <v>BON</v>
      </c>
      <c r="D297" t="str">
        <f t="shared" si="304"/>
        <v>L</v>
      </c>
      <c r="E297" t="str">
        <f t="shared" si="306"/>
        <v>BONL</v>
      </c>
      <c r="F297">
        <v>0</v>
      </c>
      <c r="G297">
        <f t="shared" si="292"/>
        <v>39</v>
      </c>
      <c r="H297">
        <v>10.5</v>
      </c>
      <c r="I297">
        <v>630</v>
      </c>
      <c r="J297">
        <v>660</v>
      </c>
      <c r="K297">
        <f t="shared" ref="K297" si="341">K296</f>
        <v>47</v>
      </c>
      <c r="L297">
        <v>255</v>
      </c>
      <c r="M297">
        <v>0.44666665999999999</v>
      </c>
      <c r="N297">
        <v>81.962265000000002</v>
      </c>
      <c r="O297">
        <v>72.035759999999996</v>
      </c>
      <c r="P297">
        <v>66.065209999999993</v>
      </c>
      <c r="Q297">
        <v>0.91711693999999999</v>
      </c>
      <c r="R297">
        <v>0.87888926000000001</v>
      </c>
      <c r="S297">
        <v>604.96799999999996</v>
      </c>
      <c r="T297">
        <v>17.336395</v>
      </c>
      <c r="U297">
        <v>150</v>
      </c>
      <c r="V297">
        <f t="shared" si="308"/>
        <v>66.999999000000003</v>
      </c>
    </row>
    <row r="298" spans="1:23" x14ac:dyDescent="0.2">
      <c r="A298" t="s">
        <v>170</v>
      </c>
      <c r="B298" t="str">
        <f t="shared" si="291"/>
        <v>94</v>
      </c>
      <c r="C298" t="str">
        <f t="shared" si="301"/>
        <v>BON</v>
      </c>
      <c r="D298" t="str">
        <f t="shared" si="304"/>
        <v>L</v>
      </c>
      <c r="E298" t="str">
        <f t="shared" si="306"/>
        <v>BONL</v>
      </c>
      <c r="F298">
        <v>50</v>
      </c>
      <c r="G298">
        <f t="shared" si="294"/>
        <v>39</v>
      </c>
      <c r="H298">
        <v>0.5</v>
      </c>
      <c r="I298">
        <v>30</v>
      </c>
      <c r="J298">
        <v>60</v>
      </c>
      <c r="K298">
        <v>44</v>
      </c>
      <c r="L298">
        <v>255</v>
      </c>
      <c r="M298">
        <v>0.33333333999999998</v>
      </c>
      <c r="N298">
        <v>99.581980000000001</v>
      </c>
      <c r="O298">
        <v>88.042339999999996</v>
      </c>
      <c r="P298">
        <v>82.866479999999996</v>
      </c>
      <c r="Q298">
        <v>0.94121160000000004</v>
      </c>
      <c r="R298">
        <v>0.88411930000000005</v>
      </c>
      <c r="S298">
        <v>746.58825999999999</v>
      </c>
      <c r="T298">
        <v>16.11111</v>
      </c>
      <c r="U298">
        <v>132</v>
      </c>
      <c r="V298">
        <f t="shared" si="308"/>
        <v>44.000000879999995</v>
      </c>
    </row>
    <row r="299" spans="1:23" x14ac:dyDescent="0.2">
      <c r="A299" t="s">
        <v>170</v>
      </c>
      <c r="B299" t="str">
        <f t="shared" si="291"/>
        <v>94</v>
      </c>
      <c r="C299" t="str">
        <f t="shared" si="301"/>
        <v>BON</v>
      </c>
      <c r="D299" t="str">
        <f t="shared" si="304"/>
        <v>L</v>
      </c>
      <c r="E299" t="str">
        <f t="shared" si="306"/>
        <v>BONL</v>
      </c>
      <c r="F299">
        <v>50</v>
      </c>
      <c r="G299">
        <f t="shared" si="295"/>
        <v>39</v>
      </c>
      <c r="H299">
        <v>10.5</v>
      </c>
      <c r="I299">
        <v>630</v>
      </c>
      <c r="J299">
        <v>660</v>
      </c>
      <c r="K299">
        <f t="shared" ref="K299" si="342">K298</f>
        <v>44</v>
      </c>
      <c r="L299">
        <v>255</v>
      </c>
      <c r="M299">
        <v>0.296875</v>
      </c>
      <c r="N299">
        <v>85.267623999999998</v>
      </c>
      <c r="O299">
        <v>74.787620000000004</v>
      </c>
      <c r="P299">
        <v>70.256675999999999</v>
      </c>
      <c r="Q299">
        <v>0.93941589999999997</v>
      </c>
      <c r="R299">
        <v>0.87709280000000001</v>
      </c>
      <c r="S299">
        <v>632.03570000000002</v>
      </c>
      <c r="T299">
        <v>16.997301</v>
      </c>
      <c r="U299">
        <v>128</v>
      </c>
      <c r="V299">
        <f t="shared" si="308"/>
        <v>38</v>
      </c>
    </row>
    <row r="300" spans="1:23" x14ac:dyDescent="0.2">
      <c r="A300" t="s">
        <v>171</v>
      </c>
      <c r="B300" t="str">
        <f t="shared" si="291"/>
        <v>94</v>
      </c>
      <c r="C300" t="str">
        <f t="shared" si="301"/>
        <v>BON</v>
      </c>
      <c r="D300" t="str">
        <f t="shared" si="304"/>
        <v>L</v>
      </c>
      <c r="E300" t="str">
        <f t="shared" si="306"/>
        <v>BONL</v>
      </c>
      <c r="F300">
        <v>100</v>
      </c>
      <c r="G300">
        <f t="shared" si="297"/>
        <v>39</v>
      </c>
      <c r="H300">
        <v>0.5</v>
      </c>
      <c r="I300">
        <v>30</v>
      </c>
      <c r="J300">
        <v>60</v>
      </c>
      <c r="K300">
        <v>47</v>
      </c>
      <c r="L300">
        <v>255</v>
      </c>
      <c r="M300">
        <v>0.61764704999999998</v>
      </c>
      <c r="N300">
        <v>89.684875000000005</v>
      </c>
      <c r="O300">
        <v>78.289055000000005</v>
      </c>
      <c r="P300">
        <v>73.084689999999995</v>
      </c>
      <c r="Q300">
        <v>0.93352365000000004</v>
      </c>
      <c r="R300">
        <v>0.87293489999999996</v>
      </c>
      <c r="S300">
        <v>661.68395999999996</v>
      </c>
      <c r="T300">
        <v>16.699225999999999</v>
      </c>
      <c r="U300">
        <v>170</v>
      </c>
      <c r="V300">
        <f t="shared" si="308"/>
        <v>104.99999849999999</v>
      </c>
    </row>
    <row r="301" spans="1:23" x14ac:dyDescent="0.2">
      <c r="A301" t="s">
        <v>171</v>
      </c>
      <c r="B301" t="str">
        <f t="shared" si="291"/>
        <v>94</v>
      </c>
      <c r="C301" t="str">
        <f t="shared" si="301"/>
        <v>BON</v>
      </c>
      <c r="D301" t="str">
        <f t="shared" si="304"/>
        <v>L</v>
      </c>
      <c r="E301" t="str">
        <f t="shared" si="306"/>
        <v>BONL</v>
      </c>
      <c r="F301">
        <v>100</v>
      </c>
      <c r="G301">
        <f t="shared" si="298"/>
        <v>39</v>
      </c>
      <c r="H301">
        <v>10.5</v>
      </c>
      <c r="I301">
        <v>630</v>
      </c>
      <c r="J301">
        <v>660</v>
      </c>
      <c r="K301">
        <f t="shared" ref="K301" si="343">K300</f>
        <v>47</v>
      </c>
      <c r="L301">
        <v>255</v>
      </c>
      <c r="M301">
        <v>0.58706469999999999</v>
      </c>
      <c r="N301">
        <v>85.157295000000005</v>
      </c>
      <c r="O301">
        <v>73.852130000000002</v>
      </c>
      <c r="P301">
        <v>68.321815000000001</v>
      </c>
      <c r="Q301">
        <v>0.92511650000000001</v>
      </c>
      <c r="R301">
        <v>0.86724365000000003</v>
      </c>
      <c r="S301">
        <v>619.35829999999999</v>
      </c>
      <c r="T301">
        <v>18.197886</v>
      </c>
      <c r="U301">
        <v>201</v>
      </c>
      <c r="V301">
        <f t="shared" si="308"/>
        <v>118.00000470000001</v>
      </c>
    </row>
    <row r="302" spans="1:23" x14ac:dyDescent="0.2">
      <c r="A302" t="s">
        <v>172</v>
      </c>
      <c r="B302" t="str">
        <f t="shared" si="291"/>
        <v>94</v>
      </c>
      <c r="C302" t="str">
        <f t="shared" si="301"/>
        <v>BON</v>
      </c>
      <c r="D302" t="str">
        <f t="shared" si="304"/>
        <v>L</v>
      </c>
      <c r="E302" t="str">
        <f t="shared" si="306"/>
        <v>BONL</v>
      </c>
      <c r="F302">
        <v>250</v>
      </c>
      <c r="G302">
        <f t="shared" ref="G302" si="344">G296</f>
        <v>39</v>
      </c>
      <c r="H302">
        <v>0.5</v>
      </c>
      <c r="I302">
        <v>30</v>
      </c>
      <c r="J302">
        <v>60</v>
      </c>
      <c r="K302">
        <v>49</v>
      </c>
      <c r="L302">
        <v>255</v>
      </c>
      <c r="M302">
        <v>0.33734939000000003</v>
      </c>
      <c r="N302">
        <v>88.240229999999997</v>
      </c>
      <c r="O302">
        <v>70.066419999999994</v>
      </c>
      <c r="P302">
        <v>64.961609999999993</v>
      </c>
      <c r="Q302">
        <v>0.92714315999999997</v>
      </c>
      <c r="R302">
        <v>0.79404169999999996</v>
      </c>
      <c r="S302">
        <v>587.84406000000001</v>
      </c>
      <c r="T302">
        <v>20.647131000000002</v>
      </c>
      <c r="U302">
        <v>249</v>
      </c>
      <c r="V302">
        <f t="shared" si="308"/>
        <v>83.999998110000007</v>
      </c>
    </row>
    <row r="303" spans="1:23" x14ac:dyDescent="0.2">
      <c r="A303" t="s">
        <v>172</v>
      </c>
      <c r="B303" t="str">
        <f t="shared" si="291"/>
        <v>94</v>
      </c>
      <c r="C303" t="str">
        <f t="shared" si="301"/>
        <v>BON</v>
      </c>
      <c r="D303" t="str">
        <f t="shared" si="304"/>
        <v>L</v>
      </c>
      <c r="E303" t="str">
        <f t="shared" si="306"/>
        <v>BONL</v>
      </c>
      <c r="F303">
        <v>250</v>
      </c>
      <c r="G303">
        <f t="shared" ref="G303" si="345">G296</f>
        <v>39</v>
      </c>
      <c r="H303">
        <v>10.5</v>
      </c>
      <c r="I303">
        <v>630</v>
      </c>
      <c r="J303">
        <v>660</v>
      </c>
      <c r="K303">
        <f t="shared" ref="K303" si="346">K302</f>
        <v>49</v>
      </c>
      <c r="L303">
        <v>255</v>
      </c>
      <c r="M303">
        <v>0.30620154999999999</v>
      </c>
      <c r="N303">
        <v>82.994240000000005</v>
      </c>
      <c r="O303">
        <v>68.101870000000005</v>
      </c>
      <c r="P303">
        <v>62.890569999999997</v>
      </c>
      <c r="Q303">
        <v>0.92347794999999999</v>
      </c>
      <c r="R303">
        <v>0.8205614</v>
      </c>
      <c r="S303">
        <v>573.36333999999999</v>
      </c>
      <c r="T303">
        <v>20.29644</v>
      </c>
      <c r="U303">
        <v>258</v>
      </c>
      <c r="V303">
        <f t="shared" si="308"/>
        <v>78.999999899999992</v>
      </c>
    </row>
    <row r="304" spans="1:23" x14ac:dyDescent="0.2">
      <c r="A304" t="s">
        <v>173</v>
      </c>
      <c r="B304" t="str">
        <f t="shared" si="291"/>
        <v>98</v>
      </c>
      <c r="C304" t="str">
        <f t="shared" si="301"/>
        <v>PSO</v>
      </c>
      <c r="D304" t="str">
        <f t="shared" si="304"/>
        <v>L</v>
      </c>
      <c r="E304" t="str">
        <f t="shared" si="306"/>
        <v>PSOL</v>
      </c>
      <c r="F304">
        <v>0</v>
      </c>
      <c r="G304">
        <v>26</v>
      </c>
      <c r="H304">
        <v>0.5</v>
      </c>
      <c r="I304">
        <v>30</v>
      </c>
      <c r="J304">
        <v>60</v>
      </c>
      <c r="K304">
        <v>52</v>
      </c>
      <c r="L304">
        <v>255</v>
      </c>
      <c r="M304">
        <v>0.43617022</v>
      </c>
      <c r="N304">
        <v>58.400860000000002</v>
      </c>
      <c r="O304">
        <v>50.770724999999999</v>
      </c>
      <c r="P304">
        <v>47.816916999999997</v>
      </c>
      <c r="Q304">
        <v>0.94182069999999996</v>
      </c>
      <c r="R304">
        <v>0.86934893999999996</v>
      </c>
      <c r="S304">
        <v>429.16579999999999</v>
      </c>
      <c r="T304">
        <v>20.145924000000001</v>
      </c>
      <c r="U304">
        <v>94</v>
      </c>
      <c r="V304">
        <f t="shared" si="308"/>
        <v>41.000000679999999</v>
      </c>
    </row>
    <row r="305" spans="1:22" x14ac:dyDescent="0.2">
      <c r="A305" t="s">
        <v>173</v>
      </c>
      <c r="B305" t="str">
        <f t="shared" si="291"/>
        <v>98</v>
      </c>
      <c r="C305" t="str">
        <f t="shared" si="301"/>
        <v>PSO</v>
      </c>
      <c r="D305" t="str">
        <f t="shared" si="304"/>
        <v>L</v>
      </c>
      <c r="E305" t="str">
        <f t="shared" si="306"/>
        <v>PSOL</v>
      </c>
      <c r="F305">
        <v>0</v>
      </c>
      <c r="G305">
        <f t="shared" ref="G305" si="347">G304</f>
        <v>26</v>
      </c>
      <c r="H305">
        <v>10.5</v>
      </c>
      <c r="I305">
        <v>630</v>
      </c>
      <c r="J305">
        <v>660</v>
      </c>
      <c r="K305">
        <f t="shared" ref="K305" si="348">K304</f>
        <v>52</v>
      </c>
      <c r="L305">
        <v>255</v>
      </c>
      <c r="M305">
        <v>0.37373737000000001</v>
      </c>
      <c r="N305">
        <v>62.667999999999999</v>
      </c>
      <c r="O305">
        <v>54.358401999999998</v>
      </c>
      <c r="P305">
        <v>51.123702999999999</v>
      </c>
      <c r="Q305">
        <v>0.94049309999999997</v>
      </c>
      <c r="R305">
        <v>0.86740284999999995</v>
      </c>
      <c r="S305">
        <v>462.28316999999998</v>
      </c>
      <c r="T305">
        <v>19.59113</v>
      </c>
      <c r="U305">
        <v>99</v>
      </c>
      <c r="V305">
        <f t="shared" si="308"/>
        <v>36.999999629999998</v>
      </c>
    </row>
    <row r="306" spans="1:22" x14ac:dyDescent="0.2">
      <c r="A306" t="s">
        <v>174</v>
      </c>
      <c r="B306" t="str">
        <f t="shared" si="291"/>
        <v>98</v>
      </c>
      <c r="C306" t="str">
        <f t="shared" si="301"/>
        <v>PSO</v>
      </c>
      <c r="D306" t="str">
        <f t="shared" si="304"/>
        <v>L</v>
      </c>
      <c r="E306" t="str">
        <f t="shared" si="306"/>
        <v>PSOL</v>
      </c>
      <c r="F306">
        <v>50</v>
      </c>
      <c r="G306">
        <f t="shared" ref="G306" si="349">G304</f>
        <v>26</v>
      </c>
      <c r="H306">
        <v>0.5</v>
      </c>
      <c r="I306">
        <v>30</v>
      </c>
      <c r="J306">
        <v>60</v>
      </c>
      <c r="K306">
        <v>52</v>
      </c>
      <c r="L306">
        <v>255</v>
      </c>
      <c r="M306">
        <v>0.37931034000000002</v>
      </c>
      <c r="N306">
        <v>61.16621</v>
      </c>
      <c r="O306">
        <v>51.13015</v>
      </c>
      <c r="P306">
        <v>48.087307000000003</v>
      </c>
      <c r="Q306">
        <v>0.94048830000000005</v>
      </c>
      <c r="R306">
        <v>0.83592147000000006</v>
      </c>
      <c r="S306">
        <v>435.26816000000002</v>
      </c>
      <c r="T306">
        <v>20.707070999999999</v>
      </c>
      <c r="U306">
        <v>58</v>
      </c>
      <c r="V306">
        <f t="shared" si="308"/>
        <v>21.999999720000002</v>
      </c>
    </row>
    <row r="307" spans="1:22" x14ac:dyDescent="0.2">
      <c r="A307" t="s">
        <v>174</v>
      </c>
      <c r="B307" t="str">
        <f t="shared" si="291"/>
        <v>98</v>
      </c>
      <c r="C307" t="str">
        <f t="shared" si="301"/>
        <v>PSO</v>
      </c>
      <c r="D307" t="str">
        <f t="shared" si="304"/>
        <v>L</v>
      </c>
      <c r="E307" t="str">
        <f t="shared" si="306"/>
        <v>PSOL</v>
      </c>
      <c r="F307">
        <v>50</v>
      </c>
      <c r="G307">
        <f t="shared" ref="G307" si="350">G304</f>
        <v>26</v>
      </c>
      <c r="H307">
        <v>10.5</v>
      </c>
      <c r="I307">
        <v>630</v>
      </c>
      <c r="J307">
        <v>660</v>
      </c>
      <c r="K307">
        <f t="shared" ref="K307" si="351">K306</f>
        <v>52</v>
      </c>
      <c r="L307">
        <v>255</v>
      </c>
      <c r="M307">
        <v>0.4</v>
      </c>
      <c r="N307">
        <v>52.896484000000001</v>
      </c>
      <c r="O307">
        <v>42.348278000000001</v>
      </c>
      <c r="P307">
        <v>39.813828000000001</v>
      </c>
      <c r="Q307">
        <v>0.94015230000000005</v>
      </c>
      <c r="R307">
        <v>0.80058770000000001</v>
      </c>
      <c r="S307">
        <v>357.27334999999999</v>
      </c>
      <c r="T307">
        <v>23.612535000000001</v>
      </c>
      <c r="U307">
        <v>75</v>
      </c>
      <c r="V307">
        <f t="shared" si="308"/>
        <v>30</v>
      </c>
    </row>
    <row r="308" spans="1:22" x14ac:dyDescent="0.2">
      <c r="A308" t="s">
        <v>175</v>
      </c>
      <c r="B308" t="str">
        <f t="shared" si="291"/>
        <v>98</v>
      </c>
      <c r="C308" t="str">
        <f t="shared" si="301"/>
        <v>PSO</v>
      </c>
      <c r="D308" t="str">
        <f t="shared" si="304"/>
        <v>L</v>
      </c>
      <c r="E308" t="str">
        <f t="shared" si="306"/>
        <v>PSOL</v>
      </c>
      <c r="F308">
        <v>100</v>
      </c>
      <c r="G308">
        <f t="shared" ref="G308" si="352">G304</f>
        <v>26</v>
      </c>
      <c r="H308">
        <v>0.5</v>
      </c>
      <c r="I308">
        <v>30</v>
      </c>
      <c r="J308">
        <v>60</v>
      </c>
      <c r="K308">
        <v>52</v>
      </c>
      <c r="L308">
        <v>255</v>
      </c>
      <c r="M308">
        <v>0.24060150999999999</v>
      </c>
      <c r="N308">
        <v>60.583979999999997</v>
      </c>
      <c r="O308">
        <v>55.807147999999998</v>
      </c>
      <c r="P308">
        <v>52.595965999999997</v>
      </c>
      <c r="Q308">
        <v>0.9424593</v>
      </c>
      <c r="R308">
        <v>0.92115354999999999</v>
      </c>
      <c r="S308">
        <v>474.60449999999997</v>
      </c>
      <c r="T308">
        <v>17.272970000000001</v>
      </c>
      <c r="U308">
        <v>133</v>
      </c>
      <c r="V308">
        <f t="shared" si="308"/>
        <v>32.000000829999998</v>
      </c>
    </row>
    <row r="309" spans="1:22" x14ac:dyDescent="0.2">
      <c r="A309" t="s">
        <v>175</v>
      </c>
      <c r="B309" t="str">
        <f t="shared" si="291"/>
        <v>98</v>
      </c>
      <c r="C309" t="str">
        <f t="shared" si="301"/>
        <v>PSO</v>
      </c>
      <c r="D309" t="str">
        <f t="shared" si="304"/>
        <v>L</v>
      </c>
      <c r="E309" t="str">
        <f t="shared" si="306"/>
        <v>PSOL</v>
      </c>
      <c r="F309">
        <v>100</v>
      </c>
      <c r="G309">
        <f t="shared" ref="G309" si="353">G304</f>
        <v>26</v>
      </c>
      <c r="H309">
        <v>10.5</v>
      </c>
      <c r="I309">
        <v>630</v>
      </c>
      <c r="J309">
        <v>660</v>
      </c>
      <c r="K309">
        <f t="shared" ref="K309" si="354">K308</f>
        <v>52</v>
      </c>
      <c r="L309">
        <v>255</v>
      </c>
      <c r="M309">
        <v>0.21875</v>
      </c>
      <c r="N309">
        <v>50.13364</v>
      </c>
      <c r="O309">
        <v>43.457664000000001</v>
      </c>
      <c r="P309">
        <v>40.942570000000003</v>
      </c>
      <c r="Q309">
        <v>0.94212543999999998</v>
      </c>
      <c r="R309">
        <v>0.86683637000000002</v>
      </c>
      <c r="S309">
        <v>371.99158</v>
      </c>
      <c r="T309">
        <v>18.095237999999998</v>
      </c>
      <c r="U309">
        <v>128</v>
      </c>
      <c r="V309">
        <f t="shared" si="308"/>
        <v>28</v>
      </c>
    </row>
    <row r="310" spans="1:22" x14ac:dyDescent="0.2">
      <c r="A310" t="s">
        <v>176</v>
      </c>
      <c r="B310" t="str">
        <f t="shared" si="291"/>
        <v>98</v>
      </c>
      <c r="C310" t="str">
        <f t="shared" si="301"/>
        <v>PSO</v>
      </c>
      <c r="D310" t="str">
        <f t="shared" si="304"/>
        <v>L</v>
      </c>
      <c r="E310" t="str">
        <f t="shared" si="306"/>
        <v>PSOL</v>
      </c>
      <c r="F310">
        <v>250</v>
      </c>
      <c r="G310">
        <f t="shared" ref="G310" si="355">G304</f>
        <v>26</v>
      </c>
      <c r="H310">
        <v>0.5</v>
      </c>
      <c r="I310">
        <v>30</v>
      </c>
      <c r="J310">
        <v>60</v>
      </c>
      <c r="K310">
        <v>50</v>
      </c>
      <c r="L310">
        <v>255</v>
      </c>
      <c r="M310">
        <v>3.5587187999999999E-2</v>
      </c>
      <c r="N310">
        <v>63.066890000000001</v>
      </c>
      <c r="O310">
        <v>51.039670000000001</v>
      </c>
      <c r="P310">
        <v>47.798335999999999</v>
      </c>
      <c r="Q310">
        <v>0.93649380000000004</v>
      </c>
      <c r="R310">
        <v>0.80929419999999996</v>
      </c>
      <c r="S310">
        <v>427.23083000000003</v>
      </c>
      <c r="T310">
        <v>20.222221000000001</v>
      </c>
      <c r="U310">
        <v>281</v>
      </c>
      <c r="V310">
        <f t="shared" si="308"/>
        <v>9.999999828</v>
      </c>
    </row>
    <row r="311" spans="1:22" x14ac:dyDescent="0.2">
      <c r="A311" t="s">
        <v>176</v>
      </c>
      <c r="B311" t="str">
        <f t="shared" si="291"/>
        <v>98</v>
      </c>
      <c r="C311" t="str">
        <f t="shared" si="301"/>
        <v>PSO</v>
      </c>
      <c r="D311" t="str">
        <f t="shared" si="304"/>
        <v>L</v>
      </c>
      <c r="E311" t="str">
        <f t="shared" si="306"/>
        <v>PSOL</v>
      </c>
      <c r="F311">
        <v>250</v>
      </c>
      <c r="G311">
        <f t="shared" ref="G311" si="356">G304</f>
        <v>26</v>
      </c>
      <c r="H311">
        <v>10.5</v>
      </c>
      <c r="I311">
        <v>630</v>
      </c>
      <c r="J311">
        <v>660</v>
      </c>
      <c r="K311">
        <f t="shared" ref="K311" si="357">K310</f>
        <v>50</v>
      </c>
      <c r="L311">
        <v>255</v>
      </c>
      <c r="M311">
        <v>0.03</v>
      </c>
      <c r="N311">
        <v>71.583839999999995</v>
      </c>
      <c r="O311">
        <v>65.464960000000005</v>
      </c>
      <c r="P311">
        <v>61.624217999999999</v>
      </c>
      <c r="Q311">
        <v>0.94133129999999998</v>
      </c>
      <c r="R311">
        <v>0.91452149999999999</v>
      </c>
      <c r="S311">
        <v>557.24</v>
      </c>
      <c r="T311">
        <v>19.040835999999999</v>
      </c>
      <c r="U311">
        <v>300</v>
      </c>
      <c r="V311">
        <f t="shared" si="308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ToblerLab</dc:creator>
  <cp:lastModifiedBy>John Coffin</cp:lastModifiedBy>
  <dcterms:created xsi:type="dcterms:W3CDTF">2021-10-21T18:47:55Z</dcterms:created>
  <dcterms:modified xsi:type="dcterms:W3CDTF">2022-05-09T04:16:35Z</dcterms:modified>
</cp:coreProperties>
</file>