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engyangzhang/OneDrive - Thompson Rivers University/Attachments/DASC6210/HW5/"/>
    </mc:Choice>
  </mc:AlternateContent>
  <xr:revisionPtr revIDLastSave="0" documentId="8_{3AE77885-AA01-5243-B9E4-8839C1049FA5}" xr6:coauthVersionLast="47" xr6:coauthVersionMax="47" xr10:uidLastSave="{00000000-0000-0000-0000-000000000000}"/>
  <bookViews>
    <workbookView xWindow="0" yWindow="500" windowWidth="28800" windowHeight="16140" activeTab="2" xr2:uid="{BE76F963-9926-D047-BBEA-126169D5052C}"/>
  </bookViews>
  <sheets>
    <sheet name="Answer Report 1" sheetId="21" r:id="rId1"/>
    <sheet name="Sensitivity Report 1" sheetId="22" r:id="rId2"/>
    <sheet name="Tab one" sheetId="1" r:id="rId3"/>
    <sheet name="Answer Report 2" sheetId="23" r:id="rId4"/>
    <sheet name="Sensitivity Report 2" sheetId="24" r:id="rId5"/>
    <sheet name="Tab Two" sheetId="6" r:id="rId6"/>
  </sheets>
  <definedNames>
    <definedName name="solver_adj" localSheetId="2" hidden="1">'Tab one'!$I$4:$M$4</definedName>
    <definedName name="solver_adj" localSheetId="5" hidden="1">'Tab Two'!$I$4:$N$4</definedName>
    <definedName name="solver_cvg" localSheetId="2" hidden="1">0.0001</definedName>
    <definedName name="solver_cvg" localSheetId="5" hidden="1">0.0001</definedName>
    <definedName name="solver_drv" localSheetId="2" hidden="1">1</definedName>
    <definedName name="solver_drv" localSheetId="5" hidden="1">1</definedName>
    <definedName name="solver_eng" localSheetId="2" hidden="1">2</definedName>
    <definedName name="solver_eng" localSheetId="5" hidden="1">2</definedName>
    <definedName name="solver_itr" localSheetId="2" hidden="1">2147483647</definedName>
    <definedName name="solver_itr" localSheetId="5" hidden="1">2147483647</definedName>
    <definedName name="solver_lhs1" localSheetId="2" hidden="1">'Tab one'!$O$12</definedName>
    <definedName name="solver_lhs1" localSheetId="5" hidden="1">'Tab Two'!$P$13:$P$15</definedName>
    <definedName name="solver_lhs2" localSheetId="2" hidden="1">'Tab one'!$O$13</definedName>
    <definedName name="solver_lhs2" localSheetId="5" hidden="1">'Tab Two'!$P$16</definedName>
    <definedName name="solver_lhs3" localSheetId="2" hidden="1">'Tab one'!$O$8:$O$11</definedName>
    <definedName name="solver_lhs3" localSheetId="5" hidden="1">'Tab Two'!$P$9:$P$12</definedName>
    <definedName name="solver_lhs4" localSheetId="2" hidden="1">'Tab one'!$O$8:$O$11</definedName>
    <definedName name="solver_lhs4" localSheetId="5" hidden="1">'Tab Two'!$P$13</definedName>
    <definedName name="solver_lhs5" localSheetId="5" hidden="1">'Tab Two'!$P$14</definedName>
    <definedName name="solver_lhs6" localSheetId="5" hidden="1">'Tab Two'!$P$15</definedName>
    <definedName name="solver_lhs7" localSheetId="5" hidden="1">'Tab Two'!$P$16</definedName>
    <definedName name="solver_lhs8" localSheetId="5" hidden="1">'Tab Two'!$P$9</definedName>
    <definedName name="solver_lhs9" localSheetId="5" hidden="1">'Tab Two'!$P$9</definedName>
    <definedName name="solver_lin" localSheetId="2" hidden="1">1</definedName>
    <definedName name="solver_lin" localSheetId="5" hidden="1">1</definedName>
    <definedName name="solver_mip" localSheetId="2" hidden="1">2147483647</definedName>
    <definedName name="solver_mip" localSheetId="5" hidden="1">2147483647</definedName>
    <definedName name="solver_mni" localSheetId="2" hidden="1">30</definedName>
    <definedName name="solver_mni" localSheetId="5" hidden="1">30</definedName>
    <definedName name="solver_mrt" localSheetId="2" hidden="1">0.075</definedName>
    <definedName name="solver_mrt" localSheetId="5" hidden="1">0.075</definedName>
    <definedName name="solver_msl" localSheetId="2" hidden="1">2</definedName>
    <definedName name="solver_msl" localSheetId="5" hidden="1">2</definedName>
    <definedName name="solver_neg" localSheetId="2" hidden="1">1</definedName>
    <definedName name="solver_neg" localSheetId="5" hidden="1">1</definedName>
    <definedName name="solver_nod" localSheetId="2" hidden="1">2147483647</definedName>
    <definedName name="solver_nod" localSheetId="5" hidden="1">2147483647</definedName>
    <definedName name="solver_num" localSheetId="2" hidden="1">3</definedName>
    <definedName name="solver_num" localSheetId="5" hidden="1">3</definedName>
    <definedName name="solver_opt" localSheetId="2" hidden="1">'Tab one'!$O$6</definedName>
    <definedName name="solver_opt" localSheetId="5" hidden="1">'Tab Two'!$P$6</definedName>
    <definedName name="solver_pre" localSheetId="2" hidden="1">0.000001</definedName>
    <definedName name="solver_pre" localSheetId="5" hidden="1">0.000001</definedName>
    <definedName name="solver_rbv" localSheetId="2" hidden="1">1</definedName>
    <definedName name="solver_rbv" localSheetId="5" hidden="1">1</definedName>
    <definedName name="solver_rel1" localSheetId="2" hidden="1">2</definedName>
    <definedName name="solver_rel1" localSheetId="5" hidden="1">3</definedName>
    <definedName name="solver_rel2" localSheetId="2" hidden="1">3</definedName>
    <definedName name="solver_rel2" localSheetId="5" hidden="1">2</definedName>
    <definedName name="solver_rel3" localSheetId="2" hidden="1">1</definedName>
    <definedName name="solver_rel3" localSheetId="5" hidden="1">1</definedName>
    <definedName name="solver_rel4" localSheetId="2" hidden="1">1</definedName>
    <definedName name="solver_rel4" localSheetId="5" hidden="1">3</definedName>
    <definedName name="solver_rel5" localSheetId="5" hidden="1">3</definedName>
    <definedName name="solver_rel6" localSheetId="5" hidden="1">3</definedName>
    <definedName name="solver_rel7" localSheetId="5" hidden="1">2</definedName>
    <definedName name="solver_rel8" localSheetId="5" hidden="1">1</definedName>
    <definedName name="solver_rel9" localSheetId="5" hidden="1">1</definedName>
    <definedName name="solver_rhs1" localSheetId="2" hidden="1">'Tab one'!$Q$12</definedName>
    <definedName name="solver_rhs1" localSheetId="5" hidden="1">'Tab Two'!$R$13:$R$15</definedName>
    <definedName name="solver_rhs2" localSheetId="2" hidden="1">'Tab one'!$Q$13</definedName>
    <definedName name="solver_rhs2" localSheetId="5" hidden="1">'Tab Two'!$R$16</definedName>
    <definedName name="solver_rhs3" localSheetId="2" hidden="1">'Tab one'!$Q$8:$Q$11</definedName>
    <definedName name="solver_rhs3" localSheetId="5" hidden="1">'Tab Two'!$R$9:$R$12</definedName>
    <definedName name="solver_rhs4" localSheetId="2" hidden="1">'Tab one'!$Q$8:$Q$11</definedName>
    <definedName name="solver_rhs4" localSheetId="5" hidden="1">'Tab Two'!$R$13</definedName>
    <definedName name="solver_rhs5" localSheetId="5" hidden="1">'Tab Two'!$R$14</definedName>
    <definedName name="solver_rhs6" localSheetId="5" hidden="1">'Tab Two'!$R$15</definedName>
    <definedName name="solver_rhs7" localSheetId="5" hidden="1">'Tab Two'!$R$16</definedName>
    <definedName name="solver_rhs8" localSheetId="5" hidden="1">'Tab Two'!$R$9</definedName>
    <definedName name="solver_rhs9" localSheetId="5" hidden="1">'Tab Two'!$R$9</definedName>
    <definedName name="solver_rlx" localSheetId="2" hidden="1">1</definedName>
    <definedName name="solver_rlx" localSheetId="5" hidden="1">1</definedName>
    <definedName name="solver_rsd" localSheetId="2" hidden="1">0</definedName>
    <definedName name="solver_rsd" localSheetId="5" hidden="1">0</definedName>
    <definedName name="solver_scl" localSheetId="2" hidden="1">2</definedName>
    <definedName name="solver_scl" localSheetId="5" hidden="1">1</definedName>
    <definedName name="solver_sho" localSheetId="2" hidden="1">2</definedName>
    <definedName name="solver_sho" localSheetId="5" hidden="1">2</definedName>
    <definedName name="solver_ssz" localSheetId="2" hidden="1">100</definedName>
    <definedName name="solver_ssz" localSheetId="5" hidden="1">100</definedName>
    <definedName name="solver_tim" localSheetId="2" hidden="1">2147483647</definedName>
    <definedName name="solver_tim" localSheetId="5" hidden="1">2147483647</definedName>
    <definedName name="solver_tol" localSheetId="2" hidden="1">0.01</definedName>
    <definedName name="solver_tol" localSheetId="5" hidden="1">0.01</definedName>
    <definedName name="solver_typ" localSheetId="2" hidden="1">1</definedName>
    <definedName name="solver_typ" localSheetId="5" hidden="1">1</definedName>
    <definedName name="solver_val" localSheetId="2" hidden="1">0</definedName>
    <definedName name="solver_val" localSheetId="5" hidden="1">0</definedName>
    <definedName name="solver_ver" localSheetId="2" hidden="1">2</definedName>
    <definedName name="solver_ver" localSheetId="5"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6" l="1"/>
  <c r="P6" i="6"/>
  <c r="O6" i="1"/>
  <c r="I16" i="1"/>
  <c r="Q8" i="1" s="1"/>
  <c r="L19" i="6"/>
  <c r="R9" i="6" s="1"/>
  <c r="J19" i="6"/>
  <c r="J20" i="6"/>
  <c r="N11" i="6" s="1"/>
  <c r="N10" i="6"/>
  <c r="R12" i="6"/>
  <c r="R11" i="6"/>
  <c r="R10" i="6"/>
  <c r="P16" i="6" l="1"/>
  <c r="P15" i="6"/>
  <c r="P14" i="6"/>
  <c r="P13" i="6"/>
  <c r="P12" i="6"/>
  <c r="P9" i="6"/>
  <c r="P11" i="6"/>
  <c r="P10" i="6"/>
  <c r="O13" i="1"/>
  <c r="O11" i="1"/>
  <c r="O10" i="1"/>
  <c r="O9" i="1"/>
  <c r="O8" i="1"/>
  <c r="O12" i="1"/>
</calcChain>
</file>

<file path=xl/sharedStrings.xml><?xml version="1.0" encoding="utf-8"?>
<sst xmlns="http://schemas.openxmlformats.org/spreadsheetml/2006/main" count="334" uniqueCount="140">
  <si>
    <t>Decision Variables:</t>
  </si>
  <si>
    <t>Medium Costa Rica</t>
  </si>
  <si>
    <t>Dark Costa Rica</t>
  </si>
  <si>
    <t>Medium Guatemala</t>
  </si>
  <si>
    <t>Dark Guatemala</t>
  </si>
  <si>
    <r>
      <t>X</t>
    </r>
    <r>
      <rPr>
        <sz val="9"/>
        <color theme="1"/>
        <rFont val="Calibri (Body)"/>
      </rPr>
      <t>1</t>
    </r>
  </si>
  <si>
    <r>
      <t>X</t>
    </r>
    <r>
      <rPr>
        <sz val="9"/>
        <color theme="1"/>
        <rFont val="Calibri (Body)"/>
      </rPr>
      <t>2</t>
    </r>
  </si>
  <si>
    <r>
      <t>X</t>
    </r>
    <r>
      <rPr>
        <sz val="9"/>
        <color theme="1"/>
        <rFont val="Calibri (Body)"/>
      </rPr>
      <t>3</t>
    </r>
  </si>
  <si>
    <r>
      <t>X</t>
    </r>
    <r>
      <rPr>
        <sz val="9"/>
        <color theme="1"/>
        <rFont val="Calibri (Body)"/>
      </rPr>
      <t>4</t>
    </r>
  </si>
  <si>
    <r>
      <t>X</t>
    </r>
    <r>
      <rPr>
        <sz val="9"/>
        <color theme="1"/>
        <rFont val="Calibri (Body)"/>
      </rPr>
      <t>5</t>
    </r>
  </si>
  <si>
    <t>Special Peru</t>
  </si>
  <si>
    <t>Obj. Fn:</t>
  </si>
  <si>
    <t>MAX Z =</t>
  </si>
  <si>
    <t>s.t.</t>
  </si>
  <si>
    <t>=</t>
  </si>
  <si>
    <t>&lt;=</t>
  </si>
  <si>
    <t>RHS Values:</t>
  </si>
  <si>
    <t>Medium = Dark</t>
  </si>
  <si>
    <t>&gt;=</t>
  </si>
  <si>
    <t>Microsoft Excel 16.66 Answer Report</t>
  </si>
  <si>
    <t>Solver Engine</t>
  </si>
  <si>
    <t>Engine: Simplex LP</t>
  </si>
  <si>
    <t>Solver Options</t>
  </si>
  <si>
    <t>Max Time Unlimited, Iterations Unlimited, Precision 0.000001</t>
  </si>
  <si>
    <t>Objective Cell (Max)</t>
  </si>
  <si>
    <t>Cell</t>
  </si>
  <si>
    <t>Name</t>
  </si>
  <si>
    <t>Original Value</t>
  </si>
  <si>
    <t>Final Value</t>
  </si>
  <si>
    <t>Variable Cells</t>
  </si>
  <si>
    <t>Integer</t>
  </si>
  <si>
    <t>Constraints</t>
  </si>
  <si>
    <t>Cell Value</t>
  </si>
  <si>
    <t>Formula</t>
  </si>
  <si>
    <t>Status</t>
  </si>
  <si>
    <t>Slack</t>
  </si>
  <si>
    <t>$O$6</t>
  </si>
  <si>
    <t>$I$4</t>
  </si>
  <si>
    <t>Decision Variables: X1</t>
  </si>
  <si>
    <t>$J$4</t>
  </si>
  <si>
    <t>Decision Variables: X2</t>
  </si>
  <si>
    <t>$K$4</t>
  </si>
  <si>
    <t>Decision Variables: X3</t>
  </si>
  <si>
    <t>$L$4</t>
  </si>
  <si>
    <t>Decision Variables: X4</t>
  </si>
  <si>
    <t>$M$4</t>
  </si>
  <si>
    <t>Decision Variables: X5</t>
  </si>
  <si>
    <t>$O$12</t>
  </si>
  <si>
    <t>$O$12=$Q$12</t>
  </si>
  <si>
    <t>Binding</t>
  </si>
  <si>
    <t>$O$13</t>
  </si>
  <si>
    <t>$O$13&gt;=$Q$13</t>
  </si>
  <si>
    <t>Not Binding</t>
  </si>
  <si>
    <t>$O$8</t>
  </si>
  <si>
    <t>$O$8&lt;=$Q$8</t>
  </si>
  <si>
    <t>$O$9</t>
  </si>
  <si>
    <t>$O$9&lt;=$Q$9</t>
  </si>
  <si>
    <t>$O$10</t>
  </si>
  <si>
    <t>$O$10&lt;=$Q$10</t>
  </si>
  <si>
    <t>$O$11</t>
  </si>
  <si>
    <t>$O$11&lt;=$Q$11</t>
  </si>
  <si>
    <t>Worksheet: [T00696467_HW5.xlsx]Tab one</t>
  </si>
  <si>
    <t>Microsoft Excel 16.66 Sensitivity Report</t>
  </si>
  <si>
    <t>Final</t>
  </si>
  <si>
    <t>Value</t>
  </si>
  <si>
    <t>Reduced</t>
  </si>
  <si>
    <t>Cost</t>
  </si>
  <si>
    <t>Objective</t>
  </si>
  <si>
    <t>Coefficient</t>
  </si>
  <si>
    <t>Allowable</t>
  </si>
  <si>
    <t>Increase</t>
  </si>
  <si>
    <t>Decrease</t>
  </si>
  <si>
    <t>Shadow</t>
  </si>
  <si>
    <t>Price</t>
  </si>
  <si>
    <t>Constraint</t>
  </si>
  <si>
    <t>R.H. Side</t>
  </si>
  <si>
    <t xml:space="preserve"> </t>
  </si>
  <si>
    <t>Jayne Zamboni's coffee roasting business Tab One</t>
  </si>
  <si>
    <t>Jayne Zamboni' s coffee roasting business Tab Two</t>
  </si>
  <si>
    <r>
      <t>X</t>
    </r>
    <r>
      <rPr>
        <sz val="9"/>
        <color theme="1"/>
        <rFont val="Calibri (Body)"/>
      </rPr>
      <t>6</t>
    </r>
  </si>
  <si>
    <t>17-minute blend</t>
  </si>
  <si>
    <t>Costa Rican</t>
  </si>
  <si>
    <t>Guatemalan</t>
  </si>
  <si>
    <t>Peruvian</t>
  </si>
  <si>
    <t>Special Peruvian</t>
  </si>
  <si>
    <t>Worksheet: [T00696467_HW5.xlsx]Tab Two</t>
  </si>
  <si>
    <t>Max Time Unlimited, Iterations Unlimited, Precision 0.000001, Use Automatic Scaling</t>
  </si>
  <si>
    <t>$P$6</t>
  </si>
  <si>
    <t>$N$4</t>
  </si>
  <si>
    <t>Decision Variables: X6</t>
  </si>
  <si>
    <t>$P$10</t>
  </si>
  <si>
    <t>$P$10&lt;=$R$10</t>
  </si>
  <si>
    <t>$P$11</t>
  </si>
  <si>
    <t>$P$11&lt;=$R$11</t>
  </si>
  <si>
    <t>$P$12</t>
  </si>
  <si>
    <t>$P$13</t>
  </si>
  <si>
    <t>$P$13&gt;=$R$13</t>
  </si>
  <si>
    <t>$P$14</t>
  </si>
  <si>
    <t>$P$14&gt;=$R$14</t>
  </si>
  <si>
    <t>$P$9</t>
  </si>
  <si>
    <t>$P$9&lt;=$R$9</t>
  </si>
  <si>
    <t>Peruvian = 17-minute blend</t>
  </si>
  <si>
    <t>$P$12&lt;=$R$12</t>
  </si>
  <si>
    <t>$P$15</t>
  </si>
  <si>
    <t>$P$15&gt;=$R$15</t>
  </si>
  <si>
    <t>$P$16</t>
  </si>
  <si>
    <t>Peruvian = 17-minute blend LHS Values</t>
  </si>
  <si>
    <t>$P$16=$R$16</t>
  </si>
  <si>
    <t>Result: Solver found a solution.  All constraints and optimality conditions are satisfied.</t>
  </si>
  <si>
    <t>Iterations: 8 Subproblems: 0</t>
  </si>
  <si>
    <t>Max Subproblems Unlimited, Max Integer Sols Unlimited, Integer Tolerance 1%, Solve Without Integer Constraints, Assume NonNegative</t>
  </si>
  <si>
    <t>Contin</t>
  </si>
  <si>
    <t>Iterations: 10 Subproblems: 0</t>
  </si>
  <si>
    <t>Total Ib for each type</t>
  </si>
  <si>
    <t>Yield Rate</t>
  </si>
  <si>
    <t xml:space="preserve">17-minute Blend Rate </t>
  </si>
  <si>
    <t>Max Working Hr</t>
  </si>
  <si>
    <t>Max Working Min</t>
  </si>
  <si>
    <t>Limit time(min)</t>
  </si>
  <si>
    <t>Limit Costa Rica(lb)</t>
  </si>
  <si>
    <t>Limit Guatemala(lb)</t>
  </si>
  <si>
    <t>Limit Peru(lb)</t>
  </si>
  <si>
    <t>Min Peru(lb)</t>
  </si>
  <si>
    <t>Limit Peruvian(lb)</t>
  </si>
  <si>
    <t>Min Peruvian(ln)</t>
  </si>
  <si>
    <t>Min Medium(lb)</t>
  </si>
  <si>
    <t>Min Dark(lb)</t>
  </si>
  <si>
    <t>Min Peruvian(ln) LHS Values</t>
  </si>
  <si>
    <t>Min Medium(lb) LHS Values</t>
  </si>
  <si>
    <t>Min Dark(lb) LHS Values</t>
  </si>
  <si>
    <t>Limit time(min) LHS Values</t>
  </si>
  <si>
    <t>Limit Costa Rica(lb) LHS Values</t>
  </si>
  <si>
    <t>Limit Guatemala(lb) LHS Values</t>
  </si>
  <si>
    <t>Limit Peruvian(lb) LHS Values</t>
  </si>
  <si>
    <t>Report Created: 2023-10-29 1:52:22 PM</t>
  </si>
  <si>
    <t>Solution Time: 594.089 Seconds.</t>
  </si>
  <si>
    <t>Report Created: 2023-10-29 1:52:23 PM</t>
  </si>
  <si>
    <t>Report Created: 2023-10-29 1:55:21 PM</t>
  </si>
  <si>
    <t>Solution Time: 663.194 Seconds.</t>
  </si>
  <si>
    <t>LHS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</si>
</sst>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b/>
      <sz val="18"/>
      <color theme="1"/>
      <name val="Helvetica"/>
      <family val="2"/>
    </font>
    <font>
      <sz val="9"/>
      <color theme="1"/>
      <name val="Calibri (Body)"/>
    </font>
    <font>
      <b/>
      <sz val="12"/>
      <color indexed="18"/>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7">
    <xf numFmtId="0" fontId="0" fillId="0" borderId="0" xfId="0"/>
    <xf numFmtId="0" fontId="3" fillId="0" borderId="0" xfId="0" applyFont="1"/>
    <xf numFmtId="0" fontId="0" fillId="0" borderId="0" xfId="0" applyAlignment="1">
      <alignment horizontal="right"/>
    </xf>
    <xf numFmtId="0" fontId="0" fillId="0" borderId="0" xfId="0" applyAlignment="1">
      <alignment horizontal="center"/>
    </xf>
    <xf numFmtId="2" fontId="0" fillId="0" borderId="0" xfId="0" applyNumberFormat="1"/>
    <xf numFmtId="0" fontId="0" fillId="0" borderId="0" xfId="0" applyAlignment="1">
      <alignment horizontal="left"/>
    </xf>
    <xf numFmtId="0" fontId="2" fillId="0" borderId="0" xfId="0" applyFont="1"/>
    <xf numFmtId="0" fontId="6" fillId="0" borderId="0" xfId="0" applyFont="1"/>
    <xf numFmtId="9" fontId="0" fillId="0" borderId="0" xfId="1" applyFont="1"/>
    <xf numFmtId="0" fontId="0" fillId="0" borderId="4" xfId="0" applyBorder="1"/>
    <xf numFmtId="0" fontId="5" fillId="0" borderId="3" xfId="0" applyFont="1" applyBorder="1" applyAlignment="1">
      <alignment horizontal="center"/>
    </xf>
    <xf numFmtId="0" fontId="0" fillId="0" borderId="5" xfId="0" applyBorder="1"/>
    <xf numFmtId="2" fontId="0" fillId="0" borderId="4" xfId="0" applyNumberFormat="1" applyBorder="1"/>
    <xf numFmtId="0" fontId="5" fillId="0" borderId="1" xfId="0" applyFont="1" applyBorder="1" applyAlignment="1">
      <alignment horizontal="center"/>
    </xf>
    <xf numFmtId="0" fontId="5" fillId="0" borderId="2" xfId="0" applyFont="1" applyBorder="1" applyAlignment="1">
      <alignment horizontal="center"/>
    </xf>
    <xf numFmtId="2" fontId="0" fillId="0" borderId="5" xfId="0" applyNumberFormat="1" applyBorder="1"/>
    <xf numFmtId="44" fontId="0" fillId="0" borderId="0" xfId="3" applyFont="1"/>
    <xf numFmtId="43" fontId="0" fillId="0" borderId="0" xfId="2" applyFont="1"/>
    <xf numFmtId="9" fontId="0" fillId="0" borderId="0" xfId="0" applyNumberFormat="1"/>
    <xf numFmtId="44" fontId="0" fillId="0" borderId="4" xfId="0" applyNumberFormat="1" applyBorder="1"/>
    <xf numFmtId="44" fontId="0" fillId="2" borderId="4" xfId="0" applyNumberFormat="1" applyFill="1" applyBorder="1"/>
    <xf numFmtId="0" fontId="0" fillId="2" borderId="5" xfId="0" applyFill="1" applyBorder="1"/>
    <xf numFmtId="0" fontId="0" fillId="2" borderId="4" xfId="0" applyFill="1" applyBorder="1"/>
    <xf numFmtId="2" fontId="0" fillId="2" borderId="5" xfId="0" applyNumberFormat="1" applyFill="1" applyBorder="1"/>
    <xf numFmtId="2" fontId="0" fillId="2" borderId="4" xfId="0" applyNumberFormat="1" applyFill="1" applyBorder="1"/>
    <xf numFmtId="2" fontId="7" fillId="2" borderId="0" xfId="0" applyNumberFormat="1" applyFont="1" applyFill="1"/>
    <xf numFmtId="44" fontId="7" fillId="2" borderId="0" xfId="3" applyFont="1" applyFill="1"/>
  </cellXfs>
  <cellStyles count="4">
    <cellStyle name="Comma" xfId="2" builtinId="3"/>
    <cellStyle name="Currency" xfId="3"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237537</xdr:colOff>
      <xdr:row>1</xdr:row>
      <xdr:rowOff>27281</xdr:rowOff>
    </xdr:from>
    <xdr:to>
      <xdr:col>5</xdr:col>
      <xdr:colOff>631237</xdr:colOff>
      <xdr:row>30</xdr:row>
      <xdr:rowOff>11760</xdr:rowOff>
    </xdr:to>
    <xdr:sp macro="" textlink="">
      <xdr:nvSpPr>
        <xdr:cNvPr id="2" name="TextBox 1">
          <a:extLst>
            <a:ext uri="{FF2B5EF4-FFF2-40B4-BE49-F238E27FC236}">
              <a16:creationId xmlns:a16="http://schemas.microsoft.com/office/drawing/2014/main" id="{EF78C9A5-3BE4-D159-D8D9-C2DCAC76252E}"/>
            </a:ext>
          </a:extLst>
        </xdr:cNvPr>
        <xdr:cNvSpPr txBox="1"/>
      </xdr:nvSpPr>
      <xdr:spPr>
        <a:xfrm>
          <a:off x="237537" y="321262"/>
          <a:ext cx="4509441" cy="578179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60 hr = 3600 min</a:t>
          </a:r>
        </a:p>
        <a:p>
          <a:endParaRPr lang="en-US" sz="1400"/>
        </a:p>
        <a:p>
          <a:r>
            <a:rPr lang="en-US" sz="1400"/>
            <a:t>Let</a:t>
          </a:r>
          <a:r>
            <a:rPr lang="en-US" sz="1400" baseline="0"/>
            <a:t> X</a:t>
          </a:r>
          <a:r>
            <a:rPr lang="en-US" sz="900" baseline="0"/>
            <a:t>1</a:t>
          </a:r>
          <a:r>
            <a:rPr lang="en-US" sz="1400" baseline="0"/>
            <a:t> = the number of pound of Costa Rica bean Jayne run medium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2</a:t>
          </a:r>
          <a:r>
            <a:rPr lang="en-US" sz="1400" baseline="0"/>
            <a:t> = the number of pound of Costa Rica bean Jayne run dark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3</a:t>
          </a:r>
          <a:r>
            <a:rPr lang="en-US" sz="1400" baseline="0"/>
            <a:t> = the number of pound of Guatemala bean Jayne run medium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4</a:t>
          </a:r>
          <a:r>
            <a:rPr lang="en-US" sz="1400" baseline="0"/>
            <a:t> = the number of pound of Guatemala bean Jayne run dark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5</a:t>
          </a:r>
          <a:r>
            <a:rPr lang="en-US" sz="1400" baseline="0"/>
            <a:t> = the number of pound of Peru bean Jayne run special roasts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MAX Z = $5.50(X</a:t>
          </a:r>
          <a:r>
            <a:rPr lang="en-US" sz="900" baseline="0"/>
            <a:t>1</a:t>
          </a:r>
          <a:r>
            <a:rPr lang="en-US" sz="1400" baseline="0"/>
            <a:t>+X</a:t>
          </a:r>
          <a:r>
            <a:rPr lang="en-US" sz="900" baseline="0"/>
            <a:t>2</a:t>
          </a:r>
          <a:r>
            <a:rPr lang="en-US" sz="1400" baseline="0"/>
            <a:t>) + $6.00(X</a:t>
          </a:r>
          <a:r>
            <a:rPr lang="en-US" sz="900" baseline="0"/>
            <a:t>3</a:t>
          </a:r>
          <a:r>
            <a:rPr lang="en-US" sz="1400" baseline="0"/>
            <a:t>+X</a:t>
          </a:r>
          <a:r>
            <a:rPr lang="en-US" sz="900" baseline="0"/>
            <a:t>4</a:t>
          </a:r>
          <a:r>
            <a:rPr lang="en-US" sz="1400" baseline="0"/>
            <a:t>) + $4.50X</a:t>
          </a:r>
          <a:r>
            <a:rPr lang="en-US" sz="900" baseline="0"/>
            <a:t>5</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s.t.</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15X</a:t>
          </a:r>
          <a:r>
            <a:rPr lang="en-US" sz="900" baseline="0"/>
            <a:t>1</a:t>
          </a:r>
          <a:r>
            <a:rPr lang="en-US" sz="1400" baseline="0"/>
            <a:t> + 20X</a:t>
          </a:r>
          <a:r>
            <a:rPr lang="en-US" sz="900" baseline="0"/>
            <a:t>2</a:t>
          </a:r>
          <a:r>
            <a:rPr lang="en-US" sz="1400" baseline="0"/>
            <a:t> + 15X</a:t>
          </a:r>
          <a:r>
            <a:rPr lang="en-US" sz="900" baseline="0"/>
            <a:t>3</a:t>
          </a:r>
          <a:r>
            <a:rPr lang="en-US" sz="1400" baseline="0"/>
            <a:t> + 20X</a:t>
          </a:r>
          <a:r>
            <a:rPr lang="en-US" sz="900" baseline="0"/>
            <a:t>4</a:t>
          </a:r>
          <a:r>
            <a:rPr lang="en-US" sz="1400" baseline="0"/>
            <a:t> +12X</a:t>
          </a:r>
          <a:r>
            <a:rPr lang="en-US" sz="900" baseline="0"/>
            <a:t>5</a:t>
          </a:r>
          <a:r>
            <a:rPr lang="en-US" sz="1400" baseline="0"/>
            <a:t> &lt;= 3600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+X</a:t>
          </a:r>
          <a:r>
            <a:rPr lang="en-US" sz="900" baseline="0"/>
            <a:t>2</a:t>
          </a:r>
          <a:r>
            <a:rPr lang="en-US" sz="1400" baseline="0"/>
            <a:t> &lt;= 66</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3</a:t>
          </a:r>
          <a:r>
            <a:rPr lang="en-US" sz="1400" baseline="0"/>
            <a:t> + X</a:t>
          </a:r>
          <a:r>
            <a:rPr lang="en-US" sz="900" baseline="0"/>
            <a:t>4</a:t>
          </a:r>
          <a:r>
            <a:rPr lang="en-US" sz="1400" baseline="0"/>
            <a:t> &lt;= 100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5</a:t>
          </a:r>
          <a:r>
            <a:rPr lang="en-US" sz="1400" baseline="0"/>
            <a:t> &lt;= 166</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 X</a:t>
          </a:r>
          <a:r>
            <a:rPr lang="en-US" sz="900" baseline="0"/>
            <a:t>3</a:t>
          </a:r>
          <a:r>
            <a:rPr lang="en-US" sz="1400" baseline="0"/>
            <a:t> - X</a:t>
          </a:r>
          <a:r>
            <a:rPr lang="en-US" sz="900" baseline="0"/>
            <a:t>2</a:t>
          </a:r>
          <a:r>
            <a:rPr lang="en-US" sz="1400" baseline="0"/>
            <a:t> -X</a:t>
          </a:r>
          <a:r>
            <a:rPr lang="en-US" sz="900" baseline="0"/>
            <a:t>4</a:t>
          </a:r>
          <a:r>
            <a:rPr lang="en-US" sz="1400" baseline="0"/>
            <a:t> = 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5</a:t>
          </a:r>
          <a:r>
            <a:rPr lang="en-US" sz="1400" baseline="0"/>
            <a:t> &gt;=10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X</a:t>
          </a:r>
          <a:r>
            <a:rPr lang="en-US" sz="900" baseline="0"/>
            <a:t>2</a:t>
          </a:r>
          <a:r>
            <a:rPr lang="en-US" sz="1400" baseline="0"/>
            <a:t>, X</a:t>
          </a:r>
          <a:r>
            <a:rPr lang="en-US" sz="900" baseline="0"/>
            <a:t>3</a:t>
          </a:r>
          <a:r>
            <a:rPr lang="en-US" sz="1400" baseline="0"/>
            <a:t>, X</a:t>
          </a:r>
          <a:r>
            <a:rPr lang="en-US" sz="900" baseline="0"/>
            <a:t>4</a:t>
          </a:r>
          <a:r>
            <a:rPr lang="en-US" sz="1400" baseline="0"/>
            <a:t>, X</a:t>
          </a:r>
          <a:r>
            <a:rPr lang="en-US" sz="900" baseline="0"/>
            <a:t>5</a:t>
          </a:r>
          <a:r>
            <a:rPr lang="en-US" sz="1400" baseline="0"/>
            <a:t> &gt;= 0</a:t>
          </a:r>
          <a:endParaRPr lang="en-US" sz="1400"/>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endParaRPr lang="en-US" sz="1100"/>
        </a:p>
      </xdr:txBody>
    </xdr:sp>
    <xdr:clientData/>
  </xdr:twoCellAnchor>
  <xdr:oneCellAnchor>
    <xdr:from>
      <xdr:col>8</xdr:col>
      <xdr:colOff>25400</xdr:colOff>
      <xdr:row>13</xdr:row>
      <xdr:rowOff>76200</xdr:rowOff>
    </xdr:from>
    <xdr:ext cx="184731" cy="264560"/>
    <xdr:sp macro="" textlink="">
      <xdr:nvSpPr>
        <xdr:cNvPr id="3" name="TextBox 2">
          <a:extLst>
            <a:ext uri="{FF2B5EF4-FFF2-40B4-BE49-F238E27FC236}">
              <a16:creationId xmlns:a16="http://schemas.microsoft.com/office/drawing/2014/main" id="{B010A700-5522-6F92-272D-64FE136B2A56}"/>
            </a:ext>
          </a:extLst>
        </xdr:cNvPr>
        <xdr:cNvSpPr txBox="1"/>
      </xdr:nvSpPr>
      <xdr:spPr>
        <a:xfrm>
          <a:off x="6985000" y="2806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770467</xdr:colOff>
      <xdr:row>17</xdr:row>
      <xdr:rowOff>160868</xdr:rowOff>
    </xdr:from>
    <xdr:to>
      <xdr:col>17</xdr:col>
      <xdr:colOff>101600</xdr:colOff>
      <xdr:row>21</xdr:row>
      <xdr:rowOff>176389</xdr:rowOff>
    </xdr:to>
    <xdr:sp macro="" textlink="">
      <xdr:nvSpPr>
        <xdr:cNvPr id="5" name="TextBox 4">
          <a:extLst>
            <a:ext uri="{FF2B5EF4-FFF2-40B4-BE49-F238E27FC236}">
              <a16:creationId xmlns:a16="http://schemas.microsoft.com/office/drawing/2014/main" id="{333471C1-6B06-9A46-8645-E4682478D884}"/>
            </a:ext>
          </a:extLst>
        </xdr:cNvPr>
        <xdr:cNvSpPr txBox="1"/>
      </xdr:nvSpPr>
      <xdr:spPr>
        <a:xfrm>
          <a:off x="4886208" y="3653368"/>
          <a:ext cx="10608262" cy="8151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400">
              <a:solidFill>
                <a:schemeClr val="dk1"/>
              </a:solidFill>
              <a:effectLst/>
              <a:latin typeface="+mn-lt"/>
              <a:ea typeface="+mn-ea"/>
              <a:cs typeface="+mn-cs"/>
            </a:rPr>
            <a:t>Jayne</a:t>
          </a:r>
          <a:r>
            <a:rPr lang="en-CA" sz="1400" baseline="0">
              <a:solidFill>
                <a:schemeClr val="dk1"/>
              </a:solidFill>
              <a:effectLst/>
              <a:latin typeface="+mn-lt"/>
              <a:ea typeface="+mn-ea"/>
              <a:cs typeface="+mn-cs"/>
            </a:rPr>
            <a:t> should produces:45.94lb of medium roast  guatemala bean, 45.94lb of dark roast guatemala bean, and 166.00lb of special roast peruvian bean in order to make maximazie profit. The maximazie profit she can earn in limited time and conditions is $1298.31. </a:t>
          </a:r>
          <a:endParaRPr lang="en-CA" sz="14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279400</xdr:rowOff>
    </xdr:from>
    <xdr:to>
      <xdr:col>5</xdr:col>
      <xdr:colOff>571500</xdr:colOff>
      <xdr:row>37</xdr:row>
      <xdr:rowOff>0</xdr:rowOff>
    </xdr:to>
    <xdr:sp macro="" textlink="">
      <xdr:nvSpPr>
        <xdr:cNvPr id="2" name="TextBox 1">
          <a:extLst>
            <a:ext uri="{FF2B5EF4-FFF2-40B4-BE49-F238E27FC236}">
              <a16:creationId xmlns:a16="http://schemas.microsoft.com/office/drawing/2014/main" id="{8CE113D4-404F-CAC8-7308-969A1798E8E8}"/>
            </a:ext>
          </a:extLst>
        </xdr:cNvPr>
        <xdr:cNvSpPr txBox="1"/>
      </xdr:nvSpPr>
      <xdr:spPr>
        <a:xfrm>
          <a:off x="266700" y="279400"/>
          <a:ext cx="4432300" cy="732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60 hr = 3600 min</a:t>
          </a:r>
        </a:p>
        <a:p>
          <a:pPr marL="0" marR="0" lvl="0" indent="0" defTabSz="914400" eaLnBrk="1" fontAlgn="auto" latinLnBrk="0" hangingPunct="1">
            <a:lnSpc>
              <a:spcPct val="100000"/>
            </a:lnSpc>
            <a:spcBef>
              <a:spcPts val="0"/>
            </a:spcBef>
            <a:spcAft>
              <a:spcPts val="0"/>
            </a:spcAft>
            <a:buClrTx/>
            <a:buSzTx/>
            <a:buFontTx/>
            <a:buNone/>
            <a:tabLst/>
            <a:defRPr/>
          </a:pPr>
          <a:r>
            <a:rPr lang="en-CA" sz="1400">
              <a:solidFill>
                <a:schemeClr val="dk1"/>
              </a:solidFill>
              <a:effectLst/>
              <a:latin typeface="+mn-lt"/>
              <a:ea typeface="+mn-ea"/>
              <a:cs typeface="+mn-cs"/>
            </a:rPr>
            <a:t>Yields:</a:t>
          </a:r>
          <a:r>
            <a:rPr lang="en-CA" sz="1400" baseline="0">
              <a:solidFill>
                <a:schemeClr val="dk1"/>
              </a:solidFill>
              <a:effectLst/>
              <a:latin typeface="+mn-lt"/>
              <a:ea typeface="+mn-ea"/>
              <a:cs typeface="+mn-cs"/>
            </a:rPr>
            <a:t> 80% Costa Rican,  90% Guatemalan,  85% </a:t>
          </a:r>
          <a:r>
            <a:rPr lang="en-CA" sz="1400">
              <a:solidFill>
                <a:schemeClr val="dk1"/>
              </a:solidFill>
              <a:effectLst/>
              <a:latin typeface="+mn-lt"/>
              <a:ea typeface="+mn-ea"/>
              <a:cs typeface="+mn-cs"/>
            </a:rPr>
            <a:t>Peruvian</a:t>
          </a:r>
          <a:endParaRPr lang="en-CA"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t>Profit of </a:t>
          </a:r>
          <a:r>
            <a:rPr lang="en-US" sz="1400" baseline="0"/>
            <a:t>17-minute blend = ($5.50+$6.00)/2 = $5.75</a:t>
          </a:r>
        </a:p>
        <a:p>
          <a:endParaRPr lang="en-US" sz="1400"/>
        </a:p>
        <a:p>
          <a:r>
            <a:rPr lang="en-US" sz="1400"/>
            <a:t>Let</a:t>
          </a:r>
          <a:r>
            <a:rPr lang="en-US" sz="1400" baseline="0"/>
            <a:t> X</a:t>
          </a:r>
          <a:r>
            <a:rPr lang="en-US" sz="900" baseline="0"/>
            <a:t>1</a:t>
          </a:r>
          <a:r>
            <a:rPr lang="en-US" sz="1400" baseline="0"/>
            <a:t> = the number of pound of Costa Rica bean Jayne run medium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2 </a:t>
          </a:r>
          <a:r>
            <a:rPr lang="en-US" sz="1400" baseline="0"/>
            <a:t>= the number of pound of Costa Rica bean Jayne run dark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3 </a:t>
          </a:r>
          <a:r>
            <a:rPr lang="en-US" sz="1400" baseline="0"/>
            <a:t>= the number of pound of Guatemala bean Jayne run medium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4</a:t>
          </a:r>
          <a:r>
            <a:rPr lang="en-US" sz="1400" baseline="0"/>
            <a:t> = the number of pound of Guatemala bean Jayne run dark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a:t>Let</a:t>
          </a:r>
          <a:r>
            <a:rPr lang="en-US" sz="1400" baseline="0"/>
            <a:t> X</a:t>
          </a:r>
          <a:r>
            <a:rPr lang="en-US" sz="900" baseline="0"/>
            <a:t>5 </a:t>
          </a:r>
          <a:r>
            <a:rPr lang="en-US" sz="1400" baseline="0"/>
            <a:t>= the number of pound of Peruvian bean Jayne run special roasts</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Let X</a:t>
          </a:r>
          <a:r>
            <a:rPr lang="en-US" sz="900" baseline="0"/>
            <a:t>6</a:t>
          </a:r>
          <a:r>
            <a:rPr lang="en-US" sz="1400" baseline="0"/>
            <a:t> = the number of pound of 17-minute blend (</a:t>
          </a:r>
          <a:r>
            <a:rPr lang="en-CA" sz="1400">
              <a:solidFill>
                <a:schemeClr val="dk1"/>
              </a:solidFill>
              <a:effectLst/>
              <a:latin typeface="+mn-lt"/>
              <a:ea typeface="+mn-ea"/>
              <a:cs typeface="+mn-cs"/>
            </a:rPr>
            <a:t>50/50 blend of Costa Rican and Guatemalan beans)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MAX Z = $5.50(X</a:t>
          </a:r>
          <a:r>
            <a:rPr lang="en-US" sz="900" baseline="0"/>
            <a:t>1</a:t>
          </a:r>
          <a:r>
            <a:rPr lang="en-US" sz="1400" baseline="0"/>
            <a:t>+X</a:t>
          </a:r>
          <a:r>
            <a:rPr lang="en-US" sz="900" baseline="0"/>
            <a:t>2</a:t>
          </a:r>
          <a:r>
            <a:rPr lang="en-US" sz="1400" baseline="0"/>
            <a:t>) + $6.00(X</a:t>
          </a:r>
          <a:r>
            <a:rPr lang="en-US" sz="900" baseline="0"/>
            <a:t>3</a:t>
          </a:r>
          <a:r>
            <a:rPr lang="en-US" sz="1400" baseline="0"/>
            <a:t>+X</a:t>
          </a:r>
          <a:r>
            <a:rPr lang="en-US" sz="900" baseline="0"/>
            <a:t>4</a:t>
          </a:r>
          <a:r>
            <a:rPr lang="en-US" sz="1400" baseline="0"/>
            <a:t>) + $4.50X</a:t>
          </a:r>
          <a:r>
            <a:rPr lang="en-US" sz="900" baseline="0"/>
            <a:t>5</a:t>
          </a:r>
          <a:r>
            <a:rPr lang="en-US" sz="1400" baseline="0"/>
            <a:t> + $5.75X</a:t>
          </a:r>
          <a:r>
            <a:rPr lang="en-US" sz="900" baseline="0"/>
            <a:t>6</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s.t.</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15X</a:t>
          </a:r>
          <a:r>
            <a:rPr lang="en-US" sz="900" baseline="0"/>
            <a:t>1</a:t>
          </a:r>
          <a:r>
            <a:rPr lang="en-US" sz="1400" baseline="0"/>
            <a:t> + 20X</a:t>
          </a:r>
          <a:r>
            <a:rPr lang="en-US" sz="900" baseline="0"/>
            <a:t>2</a:t>
          </a:r>
          <a:r>
            <a:rPr lang="en-US" sz="1400" baseline="0"/>
            <a:t> + 15X</a:t>
          </a:r>
          <a:r>
            <a:rPr lang="en-US" sz="900" baseline="0"/>
            <a:t>3</a:t>
          </a:r>
          <a:r>
            <a:rPr lang="en-US" sz="1400" baseline="0"/>
            <a:t> + 20X</a:t>
          </a:r>
          <a:r>
            <a:rPr lang="en-US" sz="900" baseline="0"/>
            <a:t>4</a:t>
          </a:r>
          <a:r>
            <a:rPr lang="en-US" sz="1400" baseline="0"/>
            <a:t> +12X</a:t>
          </a:r>
          <a:r>
            <a:rPr lang="en-US" sz="900" baseline="0"/>
            <a:t>5</a:t>
          </a:r>
          <a:r>
            <a:rPr lang="en-US" sz="1400" baseline="0"/>
            <a:t> + 17X</a:t>
          </a:r>
          <a:r>
            <a:rPr lang="en-US" sz="900" baseline="0"/>
            <a:t>6</a:t>
          </a:r>
          <a:r>
            <a:rPr lang="en-US" sz="1400" baseline="0"/>
            <a:t> &lt;= 3600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+X</a:t>
          </a:r>
          <a:r>
            <a:rPr lang="en-US" sz="900" baseline="0"/>
            <a:t>2</a:t>
          </a:r>
          <a:r>
            <a:rPr lang="en-US" sz="1400" baseline="0"/>
            <a:t> + X</a:t>
          </a:r>
          <a:r>
            <a:rPr lang="en-US" sz="900" baseline="0"/>
            <a:t>6</a:t>
          </a:r>
          <a:r>
            <a:rPr lang="en-US" sz="1400" baseline="0"/>
            <a:t>/2 &lt;= 66 * 80%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3</a:t>
          </a:r>
          <a:r>
            <a:rPr lang="en-US" sz="1400" baseline="0"/>
            <a:t> + X</a:t>
          </a:r>
          <a:r>
            <a:rPr lang="en-US" sz="900" baseline="0"/>
            <a:t>4</a:t>
          </a:r>
          <a:r>
            <a:rPr lang="en-US" sz="1400" baseline="0"/>
            <a:t> + X</a:t>
          </a:r>
          <a:r>
            <a:rPr lang="en-US" sz="900" baseline="0"/>
            <a:t>6</a:t>
          </a:r>
          <a:r>
            <a:rPr lang="en-US" sz="1400" baseline="0"/>
            <a:t>/2 &lt;= 100 * 90%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5</a:t>
          </a:r>
          <a:r>
            <a:rPr lang="en-US" sz="1400" baseline="0"/>
            <a:t> &lt;= 166 * 85%</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5</a:t>
          </a:r>
          <a:r>
            <a:rPr lang="en-US" sz="1400" baseline="0"/>
            <a:t> &gt;=10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 X</a:t>
          </a:r>
          <a:r>
            <a:rPr lang="en-US" sz="900" baseline="0"/>
            <a:t>3</a:t>
          </a:r>
          <a:r>
            <a:rPr lang="en-US" sz="1400" baseline="0"/>
            <a:t> &gt;= 10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2</a:t>
          </a:r>
          <a:r>
            <a:rPr lang="en-US" sz="1400" baseline="0"/>
            <a:t> + X</a:t>
          </a:r>
          <a:r>
            <a:rPr lang="en-US" sz="900" baseline="0"/>
            <a:t>4</a:t>
          </a:r>
          <a:r>
            <a:rPr lang="en-US" sz="1400" baseline="0"/>
            <a:t> &gt;= 10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5</a:t>
          </a:r>
          <a:r>
            <a:rPr lang="en-US" sz="1400" baseline="0"/>
            <a:t> - X</a:t>
          </a:r>
          <a:r>
            <a:rPr lang="en-US" sz="900" baseline="0"/>
            <a:t>6</a:t>
          </a:r>
          <a:r>
            <a:rPr lang="en-US" sz="1400" baseline="0"/>
            <a:t> = 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X</a:t>
          </a:r>
          <a:r>
            <a:rPr lang="en-US" sz="900" baseline="0"/>
            <a:t>1</a:t>
          </a:r>
          <a:r>
            <a:rPr lang="en-US" sz="1400" baseline="0"/>
            <a:t>, X</a:t>
          </a:r>
          <a:r>
            <a:rPr lang="en-US" sz="900" baseline="0"/>
            <a:t>2</a:t>
          </a:r>
          <a:r>
            <a:rPr lang="en-US" sz="1400" baseline="0"/>
            <a:t>, X</a:t>
          </a:r>
          <a:r>
            <a:rPr lang="en-US" sz="900" baseline="0"/>
            <a:t>3</a:t>
          </a:r>
          <a:r>
            <a:rPr lang="en-US" sz="1400" baseline="0"/>
            <a:t>, X</a:t>
          </a:r>
          <a:r>
            <a:rPr lang="en-US" sz="900" baseline="0"/>
            <a:t>4</a:t>
          </a:r>
          <a:r>
            <a:rPr lang="en-US" sz="1400" baseline="0"/>
            <a:t>, X</a:t>
          </a:r>
          <a:r>
            <a:rPr lang="en-US" sz="900" baseline="0"/>
            <a:t>5</a:t>
          </a:r>
          <a:r>
            <a:rPr lang="en-US" sz="1400" baseline="0"/>
            <a:t> </a:t>
          </a:r>
          <a:r>
            <a:rPr lang="en-CA" sz="1400" baseline="0"/>
            <a:t>, X</a:t>
          </a:r>
          <a:r>
            <a:rPr lang="en-CA" sz="900" baseline="0"/>
            <a:t>6</a:t>
          </a:r>
          <a:r>
            <a:rPr lang="en-US" sz="1400" baseline="0"/>
            <a:t>&gt;= 0</a:t>
          </a:r>
          <a:endParaRPr lang="en-US" sz="1400"/>
        </a:p>
        <a:p>
          <a:endParaRPr lang="en-US" sz="1100"/>
        </a:p>
      </xdr:txBody>
    </xdr:sp>
    <xdr:clientData/>
  </xdr:twoCellAnchor>
  <xdr:oneCellAnchor>
    <xdr:from>
      <xdr:col>8</xdr:col>
      <xdr:colOff>25400</xdr:colOff>
      <xdr:row>13</xdr:row>
      <xdr:rowOff>76200</xdr:rowOff>
    </xdr:from>
    <xdr:ext cx="184731" cy="264560"/>
    <xdr:sp macro="" textlink="">
      <xdr:nvSpPr>
        <xdr:cNvPr id="3" name="TextBox 2">
          <a:extLst>
            <a:ext uri="{FF2B5EF4-FFF2-40B4-BE49-F238E27FC236}">
              <a16:creationId xmlns:a16="http://schemas.microsoft.com/office/drawing/2014/main" id="{9766E58A-70F7-2640-AEE2-D3DF73DCB364}"/>
            </a:ext>
          </a:extLst>
        </xdr:cNvPr>
        <xdr:cNvSpPr txBox="1"/>
      </xdr:nvSpPr>
      <xdr:spPr>
        <a:xfrm>
          <a:off x="6985000" y="2806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61796</xdr:colOff>
      <xdr:row>21</xdr:row>
      <xdr:rowOff>127599</xdr:rowOff>
    </xdr:from>
    <xdr:to>
      <xdr:col>16</xdr:col>
      <xdr:colOff>215900</xdr:colOff>
      <xdr:row>25</xdr:row>
      <xdr:rowOff>128283</xdr:rowOff>
    </xdr:to>
    <xdr:sp macro="" textlink="">
      <xdr:nvSpPr>
        <xdr:cNvPr id="4" name="TextBox 3">
          <a:extLst>
            <a:ext uri="{FF2B5EF4-FFF2-40B4-BE49-F238E27FC236}">
              <a16:creationId xmlns:a16="http://schemas.microsoft.com/office/drawing/2014/main" id="{808A19B4-AE38-F400-5FE9-24356392FFF5}"/>
            </a:ext>
          </a:extLst>
        </xdr:cNvPr>
        <xdr:cNvSpPr txBox="1"/>
      </xdr:nvSpPr>
      <xdr:spPr>
        <a:xfrm>
          <a:off x="4987857" y="4527700"/>
          <a:ext cx="12648851" cy="82169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400">
              <a:solidFill>
                <a:schemeClr val="dk1"/>
              </a:solidFill>
              <a:effectLst/>
              <a:latin typeface="+mn-lt"/>
              <a:ea typeface="+mn-ea"/>
              <a:cs typeface="+mn-cs"/>
            </a:rPr>
            <a:t>Jayne</a:t>
          </a:r>
          <a:r>
            <a:rPr lang="en-CA" sz="1400" baseline="0">
              <a:solidFill>
                <a:schemeClr val="dk1"/>
              </a:solidFill>
              <a:effectLst/>
              <a:latin typeface="+mn-lt"/>
              <a:ea typeface="+mn-ea"/>
              <a:cs typeface="+mn-cs"/>
            </a:rPr>
            <a:t> should produces:2.51lb of dark roast costa rica bean, 32.23lb of medium roast  guatemala bean, 7.49lb of dark roast guatemala bean, 100.57lb of special roast peruvian bean, 100.57lb of 17-minute blend in order to make maximazie profit. The maximazie profit she can earn in limited time and conditions is $1282.97. </a:t>
          </a:r>
          <a:endParaRPr lang="en-CA" sz="1400">
            <a:solidFill>
              <a:schemeClr val="dk1"/>
            </a:solidFill>
            <a:effectLst/>
            <a:latin typeface="+mn-lt"/>
            <a:ea typeface="+mn-ea"/>
            <a:cs typeface="+mn-cs"/>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54D8-BAEB-4C46-B5C3-5837CE7F6742}">
  <dimension ref="A1:G35"/>
  <sheetViews>
    <sheetView showGridLines="0" workbookViewId="0">
      <selection activeCell="E21" sqref="E21:E25"/>
    </sheetView>
  </sheetViews>
  <sheetFormatPr baseColWidth="10" defaultRowHeight="16" x14ac:dyDescent="0.2"/>
  <cols>
    <col min="1" max="1" width="2.33203125" customWidth="1"/>
    <col min="2" max="2" width="6.5" bestFit="1" customWidth="1"/>
    <col min="3" max="3" width="19.33203125" bestFit="1" customWidth="1"/>
    <col min="4" max="4" width="12.83203125" bestFit="1" customWidth="1"/>
    <col min="5" max="5" width="13.83203125" bestFit="1" customWidth="1"/>
    <col min="6" max="6" width="10.83203125" bestFit="1" customWidth="1"/>
    <col min="7" max="7" width="12.1640625" bestFit="1" customWidth="1"/>
  </cols>
  <sheetData>
    <row r="1" spans="1:5" x14ac:dyDescent="0.2">
      <c r="A1" s="6" t="s">
        <v>19</v>
      </c>
    </row>
    <row r="2" spans="1:5" x14ac:dyDescent="0.2">
      <c r="A2" s="6" t="s">
        <v>61</v>
      </c>
    </row>
    <row r="3" spans="1:5" x14ac:dyDescent="0.2">
      <c r="A3" s="6" t="s">
        <v>134</v>
      </c>
    </row>
    <row r="4" spans="1:5" x14ac:dyDescent="0.2">
      <c r="A4" s="6" t="s">
        <v>108</v>
      </c>
    </row>
    <row r="5" spans="1:5" x14ac:dyDescent="0.2">
      <c r="A5" s="6" t="s">
        <v>20</v>
      </c>
    </row>
    <row r="6" spans="1:5" x14ac:dyDescent="0.2">
      <c r="A6" s="6"/>
      <c r="B6" t="s">
        <v>21</v>
      </c>
    </row>
    <row r="7" spans="1:5" x14ac:dyDescent="0.2">
      <c r="A7" s="6"/>
      <c r="B7" t="s">
        <v>135</v>
      </c>
    </row>
    <row r="8" spans="1:5" x14ac:dyDescent="0.2">
      <c r="A8" s="6"/>
      <c r="B8" t="s">
        <v>109</v>
      </c>
    </row>
    <row r="9" spans="1:5" x14ac:dyDescent="0.2">
      <c r="A9" s="6" t="s">
        <v>22</v>
      </c>
    </row>
    <row r="10" spans="1:5" x14ac:dyDescent="0.2">
      <c r="B10" t="s">
        <v>23</v>
      </c>
    </row>
    <row r="11" spans="1:5" x14ac:dyDescent="0.2">
      <c r="B11" t="s">
        <v>110</v>
      </c>
    </row>
    <row r="14" spans="1:5" ht="17" thickBot="1" x14ac:dyDescent="0.25">
      <c r="A14" t="s">
        <v>24</v>
      </c>
    </row>
    <row r="15" spans="1:5" ht="17" thickBot="1" x14ac:dyDescent="0.25">
      <c r="B15" s="10" t="s">
        <v>25</v>
      </c>
      <c r="C15" s="10" t="s">
        <v>26</v>
      </c>
      <c r="D15" s="10" t="s">
        <v>27</v>
      </c>
      <c r="E15" s="10" t="s">
        <v>28</v>
      </c>
    </row>
    <row r="16" spans="1:5" ht="17" thickBot="1" x14ac:dyDescent="0.25">
      <c r="B16" s="9" t="s">
        <v>36</v>
      </c>
      <c r="C16" s="9" t="s">
        <v>12</v>
      </c>
      <c r="D16" s="19">
        <v>0</v>
      </c>
      <c r="E16" s="20">
        <v>1298.3143</v>
      </c>
    </row>
    <row r="19" spans="1:7" ht="17" thickBot="1" x14ac:dyDescent="0.25">
      <c r="A19" t="s">
        <v>29</v>
      </c>
    </row>
    <row r="20" spans="1:7" ht="17" thickBot="1" x14ac:dyDescent="0.25">
      <c r="B20" s="10" t="s">
        <v>25</v>
      </c>
      <c r="C20" s="10" t="s">
        <v>26</v>
      </c>
      <c r="D20" s="10" t="s">
        <v>27</v>
      </c>
      <c r="E20" s="10" t="s">
        <v>28</v>
      </c>
      <c r="F20" s="10" t="s">
        <v>30</v>
      </c>
    </row>
    <row r="21" spans="1:7" x14ac:dyDescent="0.2">
      <c r="B21" s="11" t="s">
        <v>37</v>
      </c>
      <c r="C21" s="11" t="s">
        <v>38</v>
      </c>
      <c r="D21" s="15">
        <v>0</v>
      </c>
      <c r="E21" s="23">
        <v>0</v>
      </c>
      <c r="F21" s="11" t="s">
        <v>111</v>
      </c>
    </row>
    <row r="22" spans="1:7" x14ac:dyDescent="0.2">
      <c r="B22" s="11" t="s">
        <v>39</v>
      </c>
      <c r="C22" s="11" t="s">
        <v>40</v>
      </c>
      <c r="D22" s="15">
        <v>0</v>
      </c>
      <c r="E22" s="23">
        <v>0</v>
      </c>
      <c r="F22" s="11" t="s">
        <v>111</v>
      </c>
    </row>
    <row r="23" spans="1:7" x14ac:dyDescent="0.2">
      <c r="B23" s="11" t="s">
        <v>41</v>
      </c>
      <c r="C23" s="11" t="s">
        <v>42</v>
      </c>
      <c r="D23" s="15">
        <v>0</v>
      </c>
      <c r="E23" s="23">
        <v>45.942857142857136</v>
      </c>
      <c r="F23" s="11" t="s">
        <v>111</v>
      </c>
    </row>
    <row r="24" spans="1:7" x14ac:dyDescent="0.2">
      <c r="B24" s="11" t="s">
        <v>43</v>
      </c>
      <c r="C24" s="11" t="s">
        <v>44</v>
      </c>
      <c r="D24" s="15">
        <v>0</v>
      </c>
      <c r="E24" s="23">
        <v>45.942857142857136</v>
      </c>
      <c r="F24" s="11" t="s">
        <v>111</v>
      </c>
    </row>
    <row r="25" spans="1:7" ht="17" thickBot="1" x14ac:dyDescent="0.25">
      <c r="B25" s="9" t="s">
        <v>45</v>
      </c>
      <c r="C25" s="9" t="s">
        <v>46</v>
      </c>
      <c r="D25" s="12">
        <v>0</v>
      </c>
      <c r="E25" s="24">
        <v>166</v>
      </c>
      <c r="F25" s="9" t="s">
        <v>111</v>
      </c>
    </row>
    <row r="28" spans="1:7" ht="17" thickBot="1" x14ac:dyDescent="0.25">
      <c r="A28" t="s">
        <v>31</v>
      </c>
    </row>
    <row r="29" spans="1:7" ht="17" thickBot="1" x14ac:dyDescent="0.25">
      <c r="B29" s="10" t="s">
        <v>25</v>
      </c>
      <c r="C29" s="10" t="s">
        <v>26</v>
      </c>
      <c r="D29" s="10" t="s">
        <v>32</v>
      </c>
      <c r="E29" s="10" t="s">
        <v>33</v>
      </c>
      <c r="F29" s="10" t="s">
        <v>34</v>
      </c>
      <c r="G29" s="10" t="s">
        <v>35</v>
      </c>
    </row>
    <row r="30" spans="1:7" x14ac:dyDescent="0.2">
      <c r="B30" s="11" t="s">
        <v>47</v>
      </c>
      <c r="C30" s="11" t="s">
        <v>17</v>
      </c>
      <c r="D30" s="15">
        <v>0</v>
      </c>
      <c r="E30" s="11" t="s">
        <v>48</v>
      </c>
      <c r="F30" s="21" t="s">
        <v>49</v>
      </c>
      <c r="G30" s="11">
        <v>0</v>
      </c>
    </row>
    <row r="31" spans="1:7" x14ac:dyDescent="0.2">
      <c r="B31" s="11" t="s">
        <v>50</v>
      </c>
      <c r="C31" s="11" t="s">
        <v>122</v>
      </c>
      <c r="D31" s="15">
        <v>166</v>
      </c>
      <c r="E31" s="11" t="s">
        <v>51</v>
      </c>
      <c r="F31" s="21" t="s">
        <v>52</v>
      </c>
      <c r="G31" s="15">
        <v>156</v>
      </c>
    </row>
    <row r="32" spans="1:7" x14ac:dyDescent="0.2">
      <c r="B32" s="11" t="s">
        <v>53</v>
      </c>
      <c r="C32" s="11" t="s">
        <v>118</v>
      </c>
      <c r="D32" s="15">
        <v>3599.9999999999995</v>
      </c>
      <c r="E32" s="11" t="s">
        <v>54</v>
      </c>
      <c r="F32" s="21" t="s">
        <v>49</v>
      </c>
      <c r="G32" s="11">
        <v>0</v>
      </c>
    </row>
    <row r="33" spans="2:7" x14ac:dyDescent="0.2">
      <c r="B33" s="11" t="s">
        <v>55</v>
      </c>
      <c r="C33" s="11" t="s">
        <v>119</v>
      </c>
      <c r="D33" s="15">
        <v>0</v>
      </c>
      <c r="E33" s="11" t="s">
        <v>56</v>
      </c>
      <c r="F33" s="21" t="s">
        <v>52</v>
      </c>
      <c r="G33" s="11">
        <v>66</v>
      </c>
    </row>
    <row r="34" spans="2:7" x14ac:dyDescent="0.2">
      <c r="B34" s="11" t="s">
        <v>57</v>
      </c>
      <c r="C34" s="11" t="s">
        <v>120</v>
      </c>
      <c r="D34" s="15">
        <v>91.885714285714272</v>
      </c>
      <c r="E34" s="11" t="s">
        <v>58</v>
      </c>
      <c r="F34" s="21" t="s">
        <v>52</v>
      </c>
      <c r="G34" s="11">
        <v>8.1142857142857281</v>
      </c>
    </row>
    <row r="35" spans="2:7" ht="17" thickBot="1" x14ac:dyDescent="0.25">
      <c r="B35" s="9" t="s">
        <v>59</v>
      </c>
      <c r="C35" s="9" t="s">
        <v>121</v>
      </c>
      <c r="D35" s="12">
        <v>166</v>
      </c>
      <c r="E35" s="9" t="s">
        <v>60</v>
      </c>
      <c r="F35" s="22" t="s">
        <v>49</v>
      </c>
      <c r="G35" s="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8FA54-6EE4-B84D-B5DD-C54D07E2BD38}">
  <dimension ref="A1:H23"/>
  <sheetViews>
    <sheetView showGridLines="0" workbookViewId="0">
      <selection activeCell="I20" sqref="I20"/>
    </sheetView>
  </sheetViews>
  <sheetFormatPr baseColWidth="10" defaultRowHeight="16" x14ac:dyDescent="0.2"/>
  <cols>
    <col min="1" max="1" width="2.33203125" customWidth="1"/>
    <col min="2" max="2" width="6.5" bestFit="1" customWidth="1"/>
    <col min="3" max="3" width="19.33203125" bestFit="1" customWidth="1"/>
    <col min="4" max="5" width="12.1640625" bestFit="1" customWidth="1"/>
    <col min="6" max="6" width="10" bestFit="1" customWidth="1"/>
    <col min="7" max="7" width="9.33203125" bestFit="1" customWidth="1"/>
    <col min="8" max="8" width="12.1640625" bestFit="1" customWidth="1"/>
  </cols>
  <sheetData>
    <row r="1" spans="1:8" x14ac:dyDescent="0.2">
      <c r="A1" s="6" t="s">
        <v>62</v>
      </c>
    </row>
    <row r="2" spans="1:8" x14ac:dyDescent="0.2">
      <c r="A2" s="6" t="s">
        <v>61</v>
      </c>
    </row>
    <row r="3" spans="1:8" x14ac:dyDescent="0.2">
      <c r="A3" s="6" t="s">
        <v>136</v>
      </c>
    </row>
    <row r="6" spans="1:8" ht="17" thickBot="1" x14ac:dyDescent="0.25">
      <c r="A6" t="s">
        <v>29</v>
      </c>
    </row>
    <row r="7" spans="1:8" x14ac:dyDescent="0.2">
      <c r="B7" s="13"/>
      <c r="C7" s="13"/>
      <c r="D7" s="13" t="s">
        <v>63</v>
      </c>
      <c r="E7" s="13" t="s">
        <v>65</v>
      </c>
      <c r="F7" s="13" t="s">
        <v>67</v>
      </c>
      <c r="G7" s="13" t="s">
        <v>69</v>
      </c>
      <c r="H7" s="13" t="s">
        <v>69</v>
      </c>
    </row>
    <row r="8" spans="1:8" ht="17" thickBot="1" x14ac:dyDescent="0.25">
      <c r="B8" s="14" t="s">
        <v>25</v>
      </c>
      <c r="C8" s="14" t="s">
        <v>26</v>
      </c>
      <c r="D8" s="14" t="s">
        <v>64</v>
      </c>
      <c r="E8" s="14" t="s">
        <v>66</v>
      </c>
      <c r="F8" s="14" t="s">
        <v>68</v>
      </c>
      <c r="G8" s="14" t="s">
        <v>70</v>
      </c>
      <c r="H8" s="14" t="s">
        <v>71</v>
      </c>
    </row>
    <row r="9" spans="1:8" x14ac:dyDescent="0.2">
      <c r="B9" s="11" t="s">
        <v>37</v>
      </c>
      <c r="C9" s="11" t="s">
        <v>38</v>
      </c>
      <c r="D9" s="21">
        <v>0</v>
      </c>
      <c r="E9" s="11">
        <v>-0.5</v>
      </c>
      <c r="F9" s="21">
        <v>5.5</v>
      </c>
      <c r="G9" s="11">
        <v>0.5</v>
      </c>
      <c r="H9" s="11">
        <v>1E+30</v>
      </c>
    </row>
    <row r="10" spans="1:8" x14ac:dyDescent="0.2">
      <c r="B10" s="11" t="s">
        <v>39</v>
      </c>
      <c r="C10" s="11" t="s">
        <v>40</v>
      </c>
      <c r="D10" s="21">
        <v>0</v>
      </c>
      <c r="E10" s="11">
        <v>-0.5</v>
      </c>
      <c r="F10" s="21">
        <v>5.5</v>
      </c>
      <c r="G10" s="11">
        <v>0.5</v>
      </c>
      <c r="H10" s="11">
        <v>1E+30</v>
      </c>
    </row>
    <row r="11" spans="1:8" x14ac:dyDescent="0.2">
      <c r="B11" s="11" t="s">
        <v>41</v>
      </c>
      <c r="C11" s="11" t="s">
        <v>42</v>
      </c>
      <c r="D11" s="21">
        <v>45.942857142857136</v>
      </c>
      <c r="E11" s="11">
        <v>0</v>
      </c>
      <c r="F11" s="21">
        <v>6</v>
      </c>
      <c r="G11" s="11">
        <v>1.125</v>
      </c>
      <c r="H11" s="11">
        <v>0.5</v>
      </c>
    </row>
    <row r="12" spans="1:8" x14ac:dyDescent="0.2">
      <c r="B12" s="11" t="s">
        <v>43</v>
      </c>
      <c r="C12" s="11" t="s">
        <v>44</v>
      </c>
      <c r="D12" s="21">
        <v>45.942857142857136</v>
      </c>
      <c r="E12" s="11">
        <v>0</v>
      </c>
      <c r="F12" s="21">
        <v>6</v>
      </c>
      <c r="G12" s="11">
        <v>1.125</v>
      </c>
      <c r="H12" s="11">
        <v>0.5</v>
      </c>
    </row>
    <row r="13" spans="1:8" ht="17" thickBot="1" x14ac:dyDescent="0.25">
      <c r="B13" s="9" t="s">
        <v>45</v>
      </c>
      <c r="C13" s="9" t="s">
        <v>46</v>
      </c>
      <c r="D13" s="22">
        <v>166</v>
      </c>
      <c r="E13" s="9">
        <v>0</v>
      </c>
      <c r="F13" s="22">
        <v>4.5</v>
      </c>
      <c r="G13" s="9">
        <v>1E+30</v>
      </c>
      <c r="H13" s="9">
        <v>0.38571428571428573</v>
      </c>
    </row>
    <row r="15" spans="1:8" ht="17" thickBot="1" x14ac:dyDescent="0.25">
      <c r="A15" t="s">
        <v>31</v>
      </c>
    </row>
    <row r="16" spans="1:8" x14ac:dyDescent="0.2">
      <c r="B16" s="13"/>
      <c r="C16" s="13"/>
      <c r="D16" s="13" t="s">
        <v>63</v>
      </c>
      <c r="E16" s="13" t="s">
        <v>72</v>
      </c>
      <c r="F16" s="13" t="s">
        <v>74</v>
      </c>
      <c r="G16" s="13" t="s">
        <v>69</v>
      </c>
      <c r="H16" s="13" t="s">
        <v>69</v>
      </c>
    </row>
    <row r="17" spans="2:8" ht="17" thickBot="1" x14ac:dyDescent="0.25">
      <c r="B17" s="14" t="s">
        <v>25</v>
      </c>
      <c r="C17" s="14" t="s">
        <v>26</v>
      </c>
      <c r="D17" s="14" t="s">
        <v>64</v>
      </c>
      <c r="E17" s="14" t="s">
        <v>73</v>
      </c>
      <c r="F17" s="14" t="s">
        <v>75</v>
      </c>
      <c r="G17" s="14" t="s">
        <v>70</v>
      </c>
      <c r="H17" s="14" t="s">
        <v>71</v>
      </c>
    </row>
    <row r="18" spans="2:8" x14ac:dyDescent="0.2">
      <c r="B18" s="11" t="s">
        <v>47</v>
      </c>
      <c r="C18" s="11" t="s">
        <v>17</v>
      </c>
      <c r="D18" s="11">
        <v>0</v>
      </c>
      <c r="E18" s="21">
        <v>0.85714285714285721</v>
      </c>
      <c r="F18" s="11">
        <v>0</v>
      </c>
      <c r="G18" s="11">
        <v>56.800000000000125</v>
      </c>
      <c r="H18" s="11">
        <v>80.399999999999991</v>
      </c>
    </row>
    <row r="19" spans="2:8" x14ac:dyDescent="0.2">
      <c r="B19" s="11" t="s">
        <v>50</v>
      </c>
      <c r="C19" s="11" t="s">
        <v>122</v>
      </c>
      <c r="D19" s="11">
        <v>166</v>
      </c>
      <c r="E19" s="21">
        <v>0</v>
      </c>
      <c r="F19" s="11">
        <v>10</v>
      </c>
      <c r="G19" s="11">
        <v>156</v>
      </c>
      <c r="H19" s="11">
        <v>1E+30</v>
      </c>
    </row>
    <row r="20" spans="2:8" x14ac:dyDescent="0.2">
      <c r="B20" s="11" t="s">
        <v>53</v>
      </c>
      <c r="C20" s="11" t="s">
        <v>118</v>
      </c>
      <c r="D20" s="11">
        <v>3599.9999999999995</v>
      </c>
      <c r="E20" s="21">
        <v>0.34285714285714286</v>
      </c>
      <c r="F20" s="11">
        <v>3600</v>
      </c>
      <c r="G20" s="11">
        <v>142.00000000000026</v>
      </c>
      <c r="H20" s="11">
        <v>1607.9999999999998</v>
      </c>
    </row>
    <row r="21" spans="2:8" x14ac:dyDescent="0.2">
      <c r="B21" s="11" t="s">
        <v>55</v>
      </c>
      <c r="C21" s="11" t="s">
        <v>119</v>
      </c>
      <c r="D21" s="11">
        <v>0</v>
      </c>
      <c r="E21" s="21">
        <v>0</v>
      </c>
      <c r="F21" s="11">
        <v>66</v>
      </c>
      <c r="G21" s="11">
        <v>1E+30</v>
      </c>
      <c r="H21" s="11">
        <v>66</v>
      </c>
    </row>
    <row r="22" spans="2:8" x14ac:dyDescent="0.2">
      <c r="B22" s="11" t="s">
        <v>57</v>
      </c>
      <c r="C22" s="11" t="s">
        <v>120</v>
      </c>
      <c r="D22" s="11">
        <v>91.885714285714272</v>
      </c>
      <c r="E22" s="21">
        <v>0</v>
      </c>
      <c r="F22" s="11">
        <v>100</v>
      </c>
      <c r="G22" s="11">
        <v>1E+30</v>
      </c>
      <c r="H22" s="11">
        <v>8.1142857142857281</v>
      </c>
    </row>
    <row r="23" spans="2:8" ht="17" thickBot="1" x14ac:dyDescent="0.25">
      <c r="B23" s="9" t="s">
        <v>59</v>
      </c>
      <c r="C23" s="9" t="s">
        <v>121</v>
      </c>
      <c r="D23" s="9">
        <v>166</v>
      </c>
      <c r="E23" s="22">
        <v>0.38571428571428573</v>
      </c>
      <c r="F23" s="9">
        <v>166</v>
      </c>
      <c r="G23" s="9">
        <v>133.99999999999997</v>
      </c>
      <c r="H23" s="9">
        <v>11.833333333333353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9339-CD41-0A41-B419-511B56C83FD7}">
  <dimension ref="G1:R16"/>
  <sheetViews>
    <sheetView tabSelected="1" zoomScale="108" workbookViewId="0">
      <selection activeCell="I27" sqref="I27"/>
    </sheetView>
  </sheetViews>
  <sheetFormatPr baseColWidth="10" defaultRowHeight="16" x14ac:dyDescent="0.2"/>
  <cols>
    <col min="8" max="8" width="17" customWidth="1"/>
    <col min="9" max="9" width="16.83203125" customWidth="1"/>
    <col min="10" max="10" width="13.83203125" customWidth="1"/>
    <col min="11" max="11" width="17" customWidth="1"/>
    <col min="12" max="12" width="14.1640625" customWidth="1"/>
    <col min="13" max="13" width="13.6640625" bestFit="1" customWidth="1"/>
    <col min="14" max="14" width="6.1640625" customWidth="1"/>
    <col min="15" max="15" width="12.83203125" customWidth="1"/>
    <col min="16" max="16" width="4" customWidth="1"/>
  </cols>
  <sheetData>
    <row r="1" spans="7:18" ht="23" x14ac:dyDescent="0.25">
      <c r="G1" s="1" t="s">
        <v>77</v>
      </c>
    </row>
    <row r="2" spans="7:18" x14ac:dyDescent="0.2">
      <c r="I2" s="3" t="s">
        <v>1</v>
      </c>
      <c r="J2" s="3" t="s">
        <v>2</v>
      </c>
      <c r="K2" s="3" t="s">
        <v>3</v>
      </c>
      <c r="L2" s="3" t="s">
        <v>4</v>
      </c>
      <c r="M2" s="3" t="s">
        <v>10</v>
      </c>
    </row>
    <row r="3" spans="7:18" x14ac:dyDescent="0.2">
      <c r="I3" s="3" t="s">
        <v>5</v>
      </c>
      <c r="J3" s="3" t="s">
        <v>6</v>
      </c>
      <c r="K3" s="3" t="s">
        <v>7</v>
      </c>
      <c r="L3" s="3" t="s">
        <v>8</v>
      </c>
      <c r="M3" s="3" t="s">
        <v>9</v>
      </c>
    </row>
    <row r="4" spans="7:18" x14ac:dyDescent="0.2">
      <c r="H4" s="2" t="s">
        <v>0</v>
      </c>
      <c r="I4" s="25">
        <v>0</v>
      </c>
      <c r="J4" s="25">
        <v>0</v>
      </c>
      <c r="K4" s="25">
        <v>45.942857142857136</v>
      </c>
      <c r="L4" s="25">
        <v>45.942857142857136</v>
      </c>
      <c r="M4" s="25">
        <v>166</v>
      </c>
    </row>
    <row r="6" spans="7:18" x14ac:dyDescent="0.2">
      <c r="G6" s="2" t="s">
        <v>11</v>
      </c>
      <c r="H6" s="2" t="s">
        <v>12</v>
      </c>
      <c r="I6" s="16">
        <v>5.5</v>
      </c>
      <c r="J6" s="16">
        <v>5.5</v>
      </c>
      <c r="K6" s="16">
        <v>6</v>
      </c>
      <c r="L6" s="16">
        <v>6</v>
      </c>
      <c r="M6" s="16">
        <v>4.5</v>
      </c>
      <c r="O6" s="26">
        <f>SUMPRODUCT($I$4:$M$4,I6:M6)</f>
        <v>1298.3142857142857</v>
      </c>
    </row>
    <row r="7" spans="7:18" x14ac:dyDescent="0.2">
      <c r="G7" s="2" t="s">
        <v>13</v>
      </c>
      <c r="H7" s="2"/>
      <c r="I7" s="4"/>
      <c r="J7" s="4"/>
      <c r="K7" s="4"/>
      <c r="L7" s="4"/>
      <c r="M7" s="4"/>
      <c r="O7" t="s">
        <v>139</v>
      </c>
      <c r="Q7" t="s">
        <v>16</v>
      </c>
    </row>
    <row r="8" spans="7:18" x14ac:dyDescent="0.2">
      <c r="G8" s="2"/>
      <c r="H8" t="s">
        <v>118</v>
      </c>
      <c r="I8">
        <v>15</v>
      </c>
      <c r="J8">
        <v>20</v>
      </c>
      <c r="K8">
        <v>15</v>
      </c>
      <c r="L8">
        <v>20</v>
      </c>
      <c r="M8">
        <v>12</v>
      </c>
      <c r="O8" s="4">
        <f t="shared" ref="O8:O13" si="0">SUMPRODUCT(I8:M8,$I$4:$M$4)</f>
        <v>3599.9999999999995</v>
      </c>
      <c r="P8" t="s">
        <v>15</v>
      </c>
      <c r="Q8" s="4">
        <f>I16</f>
        <v>3600</v>
      </c>
      <c r="R8" t="s">
        <v>76</v>
      </c>
    </row>
    <row r="9" spans="7:18" x14ac:dyDescent="0.2">
      <c r="H9" s="5" t="s">
        <v>119</v>
      </c>
      <c r="I9">
        <v>1</v>
      </c>
      <c r="J9">
        <v>1</v>
      </c>
      <c r="O9" s="4">
        <f t="shared" si="0"/>
        <v>0</v>
      </c>
      <c r="P9" t="s">
        <v>15</v>
      </c>
      <c r="Q9" s="4">
        <v>66</v>
      </c>
    </row>
    <row r="10" spans="7:18" x14ac:dyDescent="0.2">
      <c r="H10" t="s">
        <v>120</v>
      </c>
      <c r="K10">
        <v>1</v>
      </c>
      <c r="L10">
        <v>1</v>
      </c>
      <c r="O10" s="4">
        <f t="shared" si="0"/>
        <v>91.885714285714272</v>
      </c>
      <c r="P10" t="s">
        <v>15</v>
      </c>
      <c r="Q10" s="4">
        <v>100</v>
      </c>
    </row>
    <row r="11" spans="7:18" x14ac:dyDescent="0.2">
      <c r="H11" t="s">
        <v>121</v>
      </c>
      <c r="M11">
        <v>1</v>
      </c>
      <c r="O11" s="4">
        <f t="shared" si="0"/>
        <v>166</v>
      </c>
      <c r="P11" t="s">
        <v>15</v>
      </c>
      <c r="Q11" s="4">
        <v>166</v>
      </c>
    </row>
    <row r="12" spans="7:18" x14ac:dyDescent="0.2">
      <c r="H12" t="s">
        <v>17</v>
      </c>
      <c r="I12">
        <v>1</v>
      </c>
      <c r="J12">
        <v>-1</v>
      </c>
      <c r="K12">
        <v>1</v>
      </c>
      <c r="L12">
        <v>-1</v>
      </c>
      <c r="O12" s="4">
        <f t="shared" si="0"/>
        <v>0</v>
      </c>
      <c r="P12" t="s">
        <v>14</v>
      </c>
      <c r="Q12" s="4">
        <v>0</v>
      </c>
    </row>
    <row r="13" spans="7:18" x14ac:dyDescent="0.2">
      <c r="H13" t="s">
        <v>122</v>
      </c>
      <c r="M13">
        <v>1</v>
      </c>
      <c r="O13" s="4">
        <f t="shared" si="0"/>
        <v>166</v>
      </c>
      <c r="P13" t="s">
        <v>18</v>
      </c>
      <c r="Q13" s="4">
        <v>10</v>
      </c>
    </row>
    <row r="15" spans="7:18" x14ac:dyDescent="0.2">
      <c r="H15" s="2" t="s">
        <v>116</v>
      </c>
      <c r="I15" s="2" t="s">
        <v>117</v>
      </c>
    </row>
    <row r="16" spans="7:18" x14ac:dyDescent="0.2">
      <c r="H16" s="4">
        <v>60</v>
      </c>
      <c r="I16" s="4">
        <f>H16*60</f>
        <v>3600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9BEB6-D316-7347-A7CD-13B0FA43C6D3}">
  <dimension ref="A1:G38"/>
  <sheetViews>
    <sheetView showGridLines="0" topLeftCell="A10" workbookViewId="0">
      <selection activeCell="F37" sqref="F37"/>
    </sheetView>
  </sheetViews>
  <sheetFormatPr baseColWidth="10" defaultRowHeight="16" x14ac:dyDescent="0.2"/>
  <cols>
    <col min="1" max="1" width="2.33203125" customWidth="1"/>
    <col min="2" max="2" width="6.1640625" bestFit="1" customWidth="1"/>
    <col min="3" max="3" width="33.83203125" bestFit="1" customWidth="1"/>
    <col min="4" max="4" width="12.83203125" bestFit="1" customWidth="1"/>
    <col min="5" max="5" width="13.33203125" bestFit="1" customWidth="1"/>
    <col min="6" max="6" width="10.83203125" bestFit="1" customWidth="1"/>
    <col min="7" max="7" width="12.1640625" bestFit="1" customWidth="1"/>
  </cols>
  <sheetData>
    <row r="1" spans="1:5" x14ac:dyDescent="0.2">
      <c r="A1" s="6" t="s">
        <v>19</v>
      </c>
    </row>
    <row r="2" spans="1:5" x14ac:dyDescent="0.2">
      <c r="A2" s="6" t="s">
        <v>85</v>
      </c>
    </row>
    <row r="3" spans="1:5" x14ac:dyDescent="0.2">
      <c r="A3" s="6" t="s">
        <v>137</v>
      </c>
    </row>
    <row r="4" spans="1:5" x14ac:dyDescent="0.2">
      <c r="A4" s="6" t="s">
        <v>108</v>
      </c>
    </row>
    <row r="5" spans="1:5" x14ac:dyDescent="0.2">
      <c r="A5" s="6" t="s">
        <v>20</v>
      </c>
    </row>
    <row r="6" spans="1:5" x14ac:dyDescent="0.2">
      <c r="A6" s="6"/>
      <c r="B6" t="s">
        <v>21</v>
      </c>
    </row>
    <row r="7" spans="1:5" x14ac:dyDescent="0.2">
      <c r="A7" s="6"/>
      <c r="B7" t="s">
        <v>138</v>
      </c>
    </row>
    <row r="8" spans="1:5" x14ac:dyDescent="0.2">
      <c r="A8" s="6"/>
      <c r="B8" t="s">
        <v>112</v>
      </c>
    </row>
    <row r="9" spans="1:5" x14ac:dyDescent="0.2">
      <c r="A9" s="6" t="s">
        <v>22</v>
      </c>
    </row>
    <row r="10" spans="1:5" x14ac:dyDescent="0.2">
      <c r="B10" t="s">
        <v>86</v>
      </c>
    </row>
    <row r="11" spans="1:5" x14ac:dyDescent="0.2">
      <c r="B11" t="s">
        <v>110</v>
      </c>
    </row>
    <row r="14" spans="1:5" ht="17" thickBot="1" x14ac:dyDescent="0.25">
      <c r="A14" t="s">
        <v>24</v>
      </c>
    </row>
    <row r="15" spans="1:5" ht="17" thickBot="1" x14ac:dyDescent="0.25">
      <c r="B15" s="10" t="s">
        <v>25</v>
      </c>
      <c r="C15" s="10" t="s">
        <v>26</v>
      </c>
      <c r="D15" s="10" t="s">
        <v>27</v>
      </c>
      <c r="E15" s="10" t="s">
        <v>28</v>
      </c>
    </row>
    <row r="16" spans="1:5" ht="17" thickBot="1" x14ac:dyDescent="0.25">
      <c r="B16" s="9" t="s">
        <v>87</v>
      </c>
      <c r="C16" s="9" t="s">
        <v>12</v>
      </c>
      <c r="D16" s="19">
        <v>0</v>
      </c>
      <c r="E16" s="20">
        <v>1282.9713999999999</v>
      </c>
    </row>
    <row r="19" spans="1:7" ht="17" thickBot="1" x14ac:dyDescent="0.25">
      <c r="A19" t="s">
        <v>29</v>
      </c>
    </row>
    <row r="20" spans="1:7" ht="17" thickBot="1" x14ac:dyDescent="0.25">
      <c r="B20" s="10" t="s">
        <v>25</v>
      </c>
      <c r="C20" s="10" t="s">
        <v>26</v>
      </c>
      <c r="D20" s="10" t="s">
        <v>27</v>
      </c>
      <c r="E20" s="10" t="s">
        <v>28</v>
      </c>
      <c r="F20" s="10" t="s">
        <v>30</v>
      </c>
    </row>
    <row r="21" spans="1:7" x14ac:dyDescent="0.2">
      <c r="B21" s="11" t="s">
        <v>37</v>
      </c>
      <c r="C21" s="11" t="s">
        <v>38</v>
      </c>
      <c r="D21" s="15">
        <v>0</v>
      </c>
      <c r="E21" s="23">
        <v>0</v>
      </c>
      <c r="F21" s="11" t="s">
        <v>111</v>
      </c>
    </row>
    <row r="22" spans="1:7" x14ac:dyDescent="0.2">
      <c r="B22" s="11" t="s">
        <v>39</v>
      </c>
      <c r="C22" s="11" t="s">
        <v>40</v>
      </c>
      <c r="D22" s="15">
        <v>0</v>
      </c>
      <c r="E22" s="23">
        <v>2.5142857142857222</v>
      </c>
      <c r="F22" s="11" t="s">
        <v>111</v>
      </c>
    </row>
    <row r="23" spans="1:7" x14ac:dyDescent="0.2">
      <c r="B23" s="11" t="s">
        <v>41</v>
      </c>
      <c r="C23" s="11" t="s">
        <v>42</v>
      </c>
      <c r="D23" s="15">
        <v>0</v>
      </c>
      <c r="E23" s="23">
        <v>32.228571428571442</v>
      </c>
      <c r="F23" s="11" t="s">
        <v>111</v>
      </c>
    </row>
    <row r="24" spans="1:7" x14ac:dyDescent="0.2">
      <c r="B24" s="11" t="s">
        <v>43</v>
      </c>
      <c r="C24" s="11" t="s">
        <v>44</v>
      </c>
      <c r="D24" s="15">
        <v>0</v>
      </c>
      <c r="E24" s="23">
        <v>7.4857142857142778</v>
      </c>
      <c r="F24" s="11" t="s">
        <v>111</v>
      </c>
    </row>
    <row r="25" spans="1:7" x14ac:dyDescent="0.2">
      <c r="B25" s="11" t="s">
        <v>45</v>
      </c>
      <c r="C25" s="11" t="s">
        <v>46</v>
      </c>
      <c r="D25" s="15">
        <v>0</v>
      </c>
      <c r="E25" s="23">
        <v>100.57142857142857</v>
      </c>
      <c r="F25" s="11" t="s">
        <v>111</v>
      </c>
    </row>
    <row r="26" spans="1:7" ht="17" thickBot="1" x14ac:dyDescent="0.25">
      <c r="B26" s="9" t="s">
        <v>88</v>
      </c>
      <c r="C26" s="9" t="s">
        <v>89</v>
      </c>
      <c r="D26" s="12">
        <v>0</v>
      </c>
      <c r="E26" s="24">
        <v>100.57142857142857</v>
      </c>
      <c r="F26" s="9" t="s">
        <v>111</v>
      </c>
    </row>
    <row r="29" spans="1:7" ht="17" thickBot="1" x14ac:dyDescent="0.25">
      <c r="A29" t="s">
        <v>31</v>
      </c>
    </row>
    <row r="30" spans="1:7" ht="17" thickBot="1" x14ac:dyDescent="0.25">
      <c r="B30" s="10" t="s">
        <v>25</v>
      </c>
      <c r="C30" s="10" t="s">
        <v>26</v>
      </c>
      <c r="D30" s="10" t="s">
        <v>32</v>
      </c>
      <c r="E30" s="10" t="s">
        <v>33</v>
      </c>
      <c r="F30" s="10" t="s">
        <v>34</v>
      </c>
      <c r="G30" s="10" t="s">
        <v>35</v>
      </c>
    </row>
    <row r="31" spans="1:7" x14ac:dyDescent="0.2">
      <c r="B31" s="11" t="s">
        <v>95</v>
      </c>
      <c r="C31" s="11" t="s">
        <v>127</v>
      </c>
      <c r="D31" s="15">
        <v>100.57142857142857</v>
      </c>
      <c r="E31" s="11" t="s">
        <v>96</v>
      </c>
      <c r="F31" s="21" t="s">
        <v>52</v>
      </c>
      <c r="G31" s="15">
        <v>90.571428571428569</v>
      </c>
    </row>
    <row r="32" spans="1:7" x14ac:dyDescent="0.2">
      <c r="B32" s="11" t="s">
        <v>97</v>
      </c>
      <c r="C32" s="11" t="s">
        <v>128</v>
      </c>
      <c r="D32" s="15">
        <v>32.228571428571442</v>
      </c>
      <c r="E32" s="11" t="s">
        <v>98</v>
      </c>
      <c r="F32" s="21" t="s">
        <v>52</v>
      </c>
      <c r="G32" s="15">
        <v>22.228571428571442</v>
      </c>
    </row>
    <row r="33" spans="2:7" x14ac:dyDescent="0.2">
      <c r="B33" s="11" t="s">
        <v>103</v>
      </c>
      <c r="C33" s="11" t="s">
        <v>129</v>
      </c>
      <c r="D33" s="15">
        <v>10</v>
      </c>
      <c r="E33" s="11" t="s">
        <v>104</v>
      </c>
      <c r="F33" s="21" t="s">
        <v>49</v>
      </c>
      <c r="G33" s="15">
        <v>0</v>
      </c>
    </row>
    <row r="34" spans="2:7" x14ac:dyDescent="0.2">
      <c r="B34" s="11" t="s">
        <v>105</v>
      </c>
      <c r="C34" s="11" t="s">
        <v>106</v>
      </c>
      <c r="D34" s="15">
        <v>0</v>
      </c>
      <c r="E34" s="11" t="s">
        <v>107</v>
      </c>
      <c r="F34" s="21" t="s">
        <v>49</v>
      </c>
      <c r="G34" s="11">
        <v>0</v>
      </c>
    </row>
    <row r="35" spans="2:7" x14ac:dyDescent="0.2">
      <c r="B35" s="11" t="s">
        <v>99</v>
      </c>
      <c r="C35" s="11" t="s">
        <v>130</v>
      </c>
      <c r="D35" s="15">
        <v>3600</v>
      </c>
      <c r="E35" s="11" t="s">
        <v>100</v>
      </c>
      <c r="F35" s="21" t="s">
        <v>49</v>
      </c>
      <c r="G35" s="11">
        <v>0</v>
      </c>
    </row>
    <row r="36" spans="2:7" x14ac:dyDescent="0.2">
      <c r="B36" s="11" t="s">
        <v>90</v>
      </c>
      <c r="C36" s="11" t="s">
        <v>131</v>
      </c>
      <c r="D36" s="15">
        <v>52.800000000000004</v>
      </c>
      <c r="E36" s="11" t="s">
        <v>91</v>
      </c>
      <c r="F36" s="21" t="s">
        <v>49</v>
      </c>
      <c r="G36" s="11">
        <v>0</v>
      </c>
    </row>
    <row r="37" spans="2:7" x14ac:dyDescent="0.2">
      <c r="B37" s="11" t="s">
        <v>92</v>
      </c>
      <c r="C37" s="11" t="s">
        <v>132</v>
      </c>
      <c r="D37" s="15">
        <v>90</v>
      </c>
      <c r="E37" s="11" t="s">
        <v>93</v>
      </c>
      <c r="F37" s="21" t="s">
        <v>49</v>
      </c>
      <c r="G37" s="11">
        <v>0</v>
      </c>
    </row>
    <row r="38" spans="2:7" ht="17" thickBot="1" x14ac:dyDescent="0.25">
      <c r="B38" s="9" t="s">
        <v>94</v>
      </c>
      <c r="C38" s="9" t="s">
        <v>133</v>
      </c>
      <c r="D38" s="12">
        <v>100.57142857142857</v>
      </c>
      <c r="E38" s="9" t="s">
        <v>102</v>
      </c>
      <c r="F38" s="22" t="s">
        <v>52</v>
      </c>
      <c r="G38" s="9">
        <v>40.528571428571425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BF19E-D83C-0242-96FE-890CC1FB22E8}">
  <dimension ref="A1:H26"/>
  <sheetViews>
    <sheetView showGridLines="0" workbookViewId="0">
      <selection activeCell="K20" sqref="K20"/>
    </sheetView>
  </sheetViews>
  <sheetFormatPr baseColWidth="10" defaultRowHeight="16" x14ac:dyDescent="0.2"/>
  <cols>
    <col min="1" max="1" width="2.33203125" customWidth="1"/>
    <col min="2" max="2" width="6.1640625" bestFit="1" customWidth="1"/>
    <col min="3" max="3" width="33.83203125" bestFit="1" customWidth="1"/>
    <col min="4" max="4" width="12.1640625" bestFit="1" customWidth="1"/>
    <col min="5" max="5" width="12.83203125" bestFit="1" customWidth="1"/>
    <col min="6" max="6" width="10" bestFit="1" customWidth="1"/>
    <col min="7" max="8" width="12.1640625" bestFit="1" customWidth="1"/>
  </cols>
  <sheetData>
    <row r="1" spans="1:8" x14ac:dyDescent="0.2">
      <c r="A1" s="6" t="s">
        <v>62</v>
      </c>
    </row>
    <row r="2" spans="1:8" x14ac:dyDescent="0.2">
      <c r="A2" s="6" t="s">
        <v>85</v>
      </c>
    </row>
    <row r="3" spans="1:8" x14ac:dyDescent="0.2">
      <c r="A3" s="6" t="s">
        <v>137</v>
      </c>
    </row>
    <row r="6" spans="1:8" ht="17" thickBot="1" x14ac:dyDescent="0.25">
      <c r="A6" t="s">
        <v>29</v>
      </c>
    </row>
    <row r="7" spans="1:8" x14ac:dyDescent="0.2">
      <c r="B7" s="13"/>
      <c r="C7" s="13"/>
      <c r="D7" s="13" t="s">
        <v>63</v>
      </c>
      <c r="E7" s="13" t="s">
        <v>65</v>
      </c>
      <c r="F7" s="13" t="s">
        <v>67</v>
      </c>
      <c r="G7" s="13" t="s">
        <v>69</v>
      </c>
      <c r="H7" s="13" t="s">
        <v>69</v>
      </c>
    </row>
    <row r="8" spans="1:8" ht="17" thickBot="1" x14ac:dyDescent="0.25">
      <c r="B8" s="14" t="s">
        <v>25</v>
      </c>
      <c r="C8" s="14" t="s">
        <v>26</v>
      </c>
      <c r="D8" s="14" t="s">
        <v>64</v>
      </c>
      <c r="E8" s="14" t="s">
        <v>66</v>
      </c>
      <c r="F8" s="14" t="s">
        <v>68</v>
      </c>
      <c r="G8" s="14" t="s">
        <v>70</v>
      </c>
      <c r="H8" s="14" t="s">
        <v>71</v>
      </c>
    </row>
    <row r="9" spans="1:8" x14ac:dyDescent="0.2">
      <c r="B9" s="11" t="s">
        <v>37</v>
      </c>
      <c r="C9" s="11" t="s">
        <v>38</v>
      </c>
      <c r="D9" s="21">
        <v>0</v>
      </c>
      <c r="E9" s="11">
        <v>0</v>
      </c>
      <c r="F9" s="21">
        <v>5.5</v>
      </c>
      <c r="G9" s="11">
        <v>0</v>
      </c>
      <c r="H9" s="11">
        <v>1E+30</v>
      </c>
    </row>
    <row r="10" spans="1:8" x14ac:dyDescent="0.2">
      <c r="B10" s="11" t="s">
        <v>39</v>
      </c>
      <c r="C10" s="11" t="s">
        <v>40</v>
      </c>
      <c r="D10" s="21">
        <v>2.5142857142857222</v>
      </c>
      <c r="E10" s="11">
        <v>0</v>
      </c>
      <c r="F10" s="21">
        <v>5.5</v>
      </c>
      <c r="G10" s="11">
        <v>9</v>
      </c>
      <c r="H10" s="11">
        <v>0</v>
      </c>
    </row>
    <row r="11" spans="1:8" x14ac:dyDescent="0.2">
      <c r="B11" s="11" t="s">
        <v>41</v>
      </c>
      <c r="C11" s="11" t="s">
        <v>42</v>
      </c>
      <c r="D11" s="21">
        <v>32.228571428571442</v>
      </c>
      <c r="E11" s="11">
        <v>0</v>
      </c>
      <c r="F11" s="21">
        <v>6</v>
      </c>
      <c r="G11" s="11">
        <v>4.5000000000000009</v>
      </c>
      <c r="H11" s="11">
        <v>0</v>
      </c>
    </row>
    <row r="12" spans="1:8" x14ac:dyDescent="0.2">
      <c r="B12" s="11" t="s">
        <v>43</v>
      </c>
      <c r="C12" s="11" t="s">
        <v>44</v>
      </c>
      <c r="D12" s="21">
        <v>7.4857142857142778</v>
      </c>
      <c r="E12" s="11">
        <v>0</v>
      </c>
      <c r="F12" s="21">
        <v>6</v>
      </c>
      <c r="G12" s="11">
        <v>0</v>
      </c>
      <c r="H12" s="11">
        <v>9.0000000000000018</v>
      </c>
    </row>
    <row r="13" spans="1:8" x14ac:dyDescent="0.2">
      <c r="B13" s="11" t="s">
        <v>45</v>
      </c>
      <c r="C13" s="11" t="s">
        <v>46</v>
      </c>
      <c r="D13" s="21">
        <v>100.57142857142857</v>
      </c>
      <c r="E13" s="11">
        <v>0</v>
      </c>
      <c r="F13" s="21">
        <v>4.5</v>
      </c>
      <c r="G13" s="11">
        <v>0.63333333333333452</v>
      </c>
      <c r="H13" s="11">
        <v>4.5</v>
      </c>
    </row>
    <row r="14" spans="1:8" ht="17" thickBot="1" x14ac:dyDescent="0.25">
      <c r="B14" s="9" t="s">
        <v>88</v>
      </c>
      <c r="C14" s="9" t="s">
        <v>89</v>
      </c>
      <c r="D14" s="22">
        <v>100.57142857142857</v>
      </c>
      <c r="E14" s="9">
        <v>0</v>
      </c>
      <c r="F14" s="22">
        <v>5.75</v>
      </c>
      <c r="G14" s="9">
        <v>0.63333333333333452</v>
      </c>
      <c r="H14" s="9">
        <v>4.5</v>
      </c>
    </row>
    <row r="16" spans="1:8" ht="17" thickBot="1" x14ac:dyDescent="0.25">
      <c r="A16" t="s">
        <v>31</v>
      </c>
    </row>
    <row r="17" spans="2:8" x14ac:dyDescent="0.2">
      <c r="B17" s="13"/>
      <c r="C17" s="13"/>
      <c r="D17" s="13" t="s">
        <v>63</v>
      </c>
      <c r="E17" s="13" t="s">
        <v>72</v>
      </c>
      <c r="F17" s="13" t="s">
        <v>74</v>
      </c>
      <c r="G17" s="13" t="s">
        <v>69</v>
      </c>
      <c r="H17" s="13" t="s">
        <v>69</v>
      </c>
    </row>
    <row r="18" spans="2:8" ht="17" thickBot="1" x14ac:dyDescent="0.25">
      <c r="B18" s="14" t="s">
        <v>25</v>
      </c>
      <c r="C18" s="14" t="s">
        <v>26</v>
      </c>
      <c r="D18" s="14" t="s">
        <v>64</v>
      </c>
      <c r="E18" s="14" t="s">
        <v>73</v>
      </c>
      <c r="F18" s="14" t="s">
        <v>75</v>
      </c>
      <c r="G18" s="14" t="s">
        <v>70</v>
      </c>
      <c r="H18" s="14" t="s">
        <v>71</v>
      </c>
    </row>
    <row r="19" spans="2:8" x14ac:dyDescent="0.2">
      <c r="B19" s="11" t="s">
        <v>95</v>
      </c>
      <c r="C19" s="11" t="s">
        <v>127</v>
      </c>
      <c r="D19" s="11">
        <v>100.57142857142857</v>
      </c>
      <c r="E19" s="21">
        <v>0</v>
      </c>
      <c r="F19" s="11">
        <v>10</v>
      </c>
      <c r="G19" s="11">
        <v>90.571428571428569</v>
      </c>
      <c r="H19" s="11">
        <v>1E+30</v>
      </c>
    </row>
    <row r="20" spans="2:8" x14ac:dyDescent="0.2">
      <c r="B20" s="11" t="s">
        <v>97</v>
      </c>
      <c r="C20" s="11" t="s">
        <v>128</v>
      </c>
      <c r="D20" s="11">
        <v>32.228571428571442</v>
      </c>
      <c r="E20" s="21">
        <v>0</v>
      </c>
      <c r="F20" s="11">
        <v>10</v>
      </c>
      <c r="G20" s="11">
        <v>22.228571428571442</v>
      </c>
      <c r="H20" s="11">
        <v>1E+30</v>
      </c>
    </row>
    <row r="21" spans="2:8" x14ac:dyDescent="0.2">
      <c r="B21" s="11" t="s">
        <v>103</v>
      </c>
      <c r="C21" s="11" t="s">
        <v>129</v>
      </c>
      <c r="D21" s="11">
        <v>10</v>
      </c>
      <c r="E21" s="21">
        <v>-1.6071428571428568</v>
      </c>
      <c r="F21" s="11">
        <v>10</v>
      </c>
      <c r="G21" s="11">
        <v>34.577777777777797</v>
      </c>
      <c r="H21" s="11">
        <v>9.1130434782608596</v>
      </c>
    </row>
    <row r="22" spans="2:8" x14ac:dyDescent="0.2">
      <c r="B22" s="11" t="s">
        <v>105</v>
      </c>
      <c r="C22" s="11" t="s">
        <v>106</v>
      </c>
      <c r="D22" s="11">
        <v>0</v>
      </c>
      <c r="E22" s="21">
        <v>0.64285714285714324</v>
      </c>
      <c r="F22" s="11">
        <v>0</v>
      </c>
      <c r="G22" s="11">
        <v>17.466666666666651</v>
      </c>
      <c r="H22" s="11">
        <v>5.8666666666666867</v>
      </c>
    </row>
    <row r="23" spans="2:8" x14ac:dyDescent="0.2">
      <c r="B23" s="11" t="s">
        <v>99</v>
      </c>
      <c r="C23" s="11" t="s">
        <v>130</v>
      </c>
      <c r="D23" s="11">
        <v>3600</v>
      </c>
      <c r="E23" s="21">
        <v>0.3214285714285714</v>
      </c>
      <c r="F23" s="11">
        <v>3600</v>
      </c>
      <c r="G23" s="11">
        <v>70.400000000000233</v>
      </c>
      <c r="H23" s="11">
        <v>209.59999999999982</v>
      </c>
    </row>
    <row r="24" spans="2:8" x14ac:dyDescent="0.2">
      <c r="B24" s="11" t="s">
        <v>90</v>
      </c>
      <c r="C24" s="11" t="s">
        <v>131</v>
      </c>
      <c r="D24" s="11">
        <v>52.800000000000004</v>
      </c>
      <c r="E24" s="21">
        <v>0.67857142857142971</v>
      </c>
      <c r="F24" s="11">
        <v>52.800000000000004</v>
      </c>
      <c r="G24" s="11">
        <v>4.8744186046511579</v>
      </c>
      <c r="H24" s="11">
        <v>1.6372093023255867</v>
      </c>
    </row>
    <row r="25" spans="2:8" x14ac:dyDescent="0.2">
      <c r="B25" s="11" t="s">
        <v>92</v>
      </c>
      <c r="C25" s="11" t="s">
        <v>132</v>
      </c>
      <c r="D25" s="11">
        <v>90</v>
      </c>
      <c r="E25" s="21">
        <v>1.1785714285714297</v>
      </c>
      <c r="F25" s="11">
        <v>90</v>
      </c>
      <c r="G25" s="11">
        <v>13.973333333333322</v>
      </c>
      <c r="H25" s="11">
        <v>4.6933333333333493</v>
      </c>
    </row>
    <row r="26" spans="2:8" ht="17" thickBot="1" x14ac:dyDescent="0.25">
      <c r="B26" s="9" t="s">
        <v>94</v>
      </c>
      <c r="C26" s="9" t="s">
        <v>133</v>
      </c>
      <c r="D26" s="9">
        <v>100.57142857142857</v>
      </c>
      <c r="E26" s="22">
        <v>0</v>
      </c>
      <c r="F26" s="9">
        <v>141.1</v>
      </c>
      <c r="G26" s="9">
        <v>1E+30</v>
      </c>
      <c r="H26" s="9">
        <v>40.528571428571432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9114-713E-AF4D-8935-D82110255A94}">
  <dimension ref="G1:R21"/>
  <sheetViews>
    <sheetView zoomScale="99" zoomScaleNormal="130" workbookViewId="0">
      <selection activeCell="L29" sqref="L29"/>
    </sheetView>
  </sheetViews>
  <sheetFormatPr baseColWidth="10" defaultRowHeight="16" x14ac:dyDescent="0.2"/>
  <cols>
    <col min="7" max="7" width="12.5" customWidth="1"/>
    <col min="8" max="8" width="24.83203125" customWidth="1"/>
    <col min="9" max="9" width="17" customWidth="1"/>
    <col min="10" max="10" width="20.6640625" customWidth="1"/>
    <col min="11" max="11" width="18" customWidth="1"/>
    <col min="12" max="12" width="17.5" customWidth="1"/>
    <col min="13" max="13" width="15.1640625" customWidth="1"/>
    <col min="14" max="14" width="15.33203125" customWidth="1"/>
    <col min="16" max="16" width="12.1640625" customWidth="1"/>
    <col min="18" max="18" width="12.1640625" customWidth="1"/>
  </cols>
  <sheetData>
    <row r="1" spans="7:18" ht="23" x14ac:dyDescent="0.25">
      <c r="G1" s="1" t="s">
        <v>78</v>
      </c>
    </row>
    <row r="2" spans="7:18" x14ac:dyDescent="0.2">
      <c r="I2" s="3" t="s">
        <v>1</v>
      </c>
      <c r="J2" s="3" t="s">
        <v>2</v>
      </c>
      <c r="K2" s="3" t="s">
        <v>3</v>
      </c>
      <c r="L2" s="3" t="s">
        <v>4</v>
      </c>
      <c r="M2" s="3" t="s">
        <v>84</v>
      </c>
      <c r="N2" s="3" t="s">
        <v>80</v>
      </c>
    </row>
    <row r="3" spans="7:18" x14ac:dyDescent="0.2">
      <c r="I3" s="3" t="s">
        <v>5</v>
      </c>
      <c r="J3" s="3" t="s">
        <v>6</v>
      </c>
      <c r="K3" s="3" t="s">
        <v>7</v>
      </c>
      <c r="L3" s="3" t="s">
        <v>8</v>
      </c>
      <c r="M3" s="3" t="s">
        <v>9</v>
      </c>
      <c r="N3" s="3" t="s">
        <v>79</v>
      </c>
    </row>
    <row r="4" spans="7:18" x14ac:dyDescent="0.2">
      <c r="H4" s="2" t="s">
        <v>0</v>
      </c>
      <c r="I4" s="25">
        <v>0</v>
      </c>
      <c r="J4" s="25">
        <v>2.5142857142857222</v>
      </c>
      <c r="K4" s="25">
        <v>32.228571428571442</v>
      </c>
      <c r="L4" s="25">
        <v>7.4857142857142778</v>
      </c>
      <c r="M4" s="25">
        <v>100.57142857142857</v>
      </c>
      <c r="N4" s="25">
        <v>100.57142857142857</v>
      </c>
    </row>
    <row r="6" spans="7:18" x14ac:dyDescent="0.2">
      <c r="G6" s="2" t="s">
        <v>11</v>
      </c>
      <c r="H6" s="2" t="s">
        <v>12</v>
      </c>
      <c r="I6" s="16">
        <v>5.5</v>
      </c>
      <c r="J6" s="16">
        <v>5.5</v>
      </c>
      <c r="K6" s="16">
        <v>6</v>
      </c>
      <c r="L6" s="16">
        <v>6</v>
      </c>
      <c r="M6" s="16">
        <v>4.5</v>
      </c>
      <c r="N6" s="16">
        <f>I6*J19+K6*J20</f>
        <v>5.75</v>
      </c>
      <c r="P6" s="26">
        <f>SUMPRODUCT(I6:N6,$I$4:$N$4)</f>
        <v>1282.9714285714285</v>
      </c>
    </row>
    <row r="7" spans="7:18" x14ac:dyDescent="0.2">
      <c r="G7" s="2"/>
      <c r="H7" s="2"/>
      <c r="I7" s="4"/>
      <c r="J7" s="4"/>
      <c r="K7" s="4"/>
      <c r="L7" s="4"/>
      <c r="M7" s="4"/>
      <c r="N7" s="4"/>
      <c r="P7" s="4"/>
    </row>
    <row r="8" spans="7:18" x14ac:dyDescent="0.2">
      <c r="G8" s="2" t="s">
        <v>13</v>
      </c>
      <c r="H8" s="2"/>
      <c r="I8" s="4"/>
      <c r="J8" s="4"/>
      <c r="K8" s="4"/>
      <c r="L8" s="4"/>
      <c r="M8" s="4"/>
      <c r="N8" s="4"/>
      <c r="P8" s="4" t="s">
        <v>139</v>
      </c>
      <c r="R8" t="s">
        <v>16</v>
      </c>
    </row>
    <row r="9" spans="7:18" x14ac:dyDescent="0.2">
      <c r="G9" s="2"/>
      <c r="H9" s="5" t="s">
        <v>118</v>
      </c>
      <c r="I9">
        <v>15</v>
      </c>
      <c r="J9">
        <v>20</v>
      </c>
      <c r="K9">
        <v>15</v>
      </c>
      <c r="L9">
        <v>20</v>
      </c>
      <c r="M9">
        <v>12</v>
      </c>
      <c r="N9">
        <v>17</v>
      </c>
      <c r="P9" s="4">
        <f t="shared" ref="P9:P16" si="0">SUMPRODUCT(I9:N9,$I$4:$N$4)</f>
        <v>3600</v>
      </c>
      <c r="Q9" s="3" t="s">
        <v>15</v>
      </c>
      <c r="R9" s="4">
        <f>L19</f>
        <v>3600</v>
      </c>
    </row>
    <row r="10" spans="7:18" x14ac:dyDescent="0.2">
      <c r="H10" s="5" t="s">
        <v>119</v>
      </c>
      <c r="I10">
        <v>1</v>
      </c>
      <c r="J10">
        <v>1</v>
      </c>
      <c r="N10" s="18">
        <f>J19</f>
        <v>0.5</v>
      </c>
      <c r="P10" s="4">
        <f>SUMPRODUCT(I10:N10,$I$4:$N$4)</f>
        <v>52.800000000000004</v>
      </c>
      <c r="Q10" s="3" t="s">
        <v>15</v>
      </c>
      <c r="R10" s="4">
        <f>I19*H19</f>
        <v>52.800000000000004</v>
      </c>
    </row>
    <row r="11" spans="7:18" x14ac:dyDescent="0.2">
      <c r="H11" s="5" t="s">
        <v>120</v>
      </c>
      <c r="K11">
        <v>1</v>
      </c>
      <c r="L11">
        <v>1</v>
      </c>
      <c r="N11" s="18">
        <f>J20</f>
        <v>0.5</v>
      </c>
      <c r="P11" s="4">
        <f t="shared" si="0"/>
        <v>90</v>
      </c>
      <c r="Q11" s="3" t="s">
        <v>15</v>
      </c>
      <c r="R11" s="4">
        <f>I20*H20</f>
        <v>90</v>
      </c>
    </row>
    <row r="12" spans="7:18" x14ac:dyDescent="0.2">
      <c r="H12" s="5" t="s">
        <v>123</v>
      </c>
      <c r="M12">
        <v>1</v>
      </c>
      <c r="P12" s="4">
        <f t="shared" si="0"/>
        <v>100.57142857142857</v>
      </c>
      <c r="Q12" s="3" t="s">
        <v>15</v>
      </c>
      <c r="R12" s="4">
        <f>I21*H21</f>
        <v>141.1</v>
      </c>
    </row>
    <row r="13" spans="7:18" x14ac:dyDescent="0.2">
      <c r="H13" s="5" t="s">
        <v>124</v>
      </c>
      <c r="M13">
        <v>1</v>
      </c>
      <c r="P13" s="4">
        <f t="shared" si="0"/>
        <v>100.57142857142857</v>
      </c>
      <c r="Q13" s="3" t="s">
        <v>18</v>
      </c>
      <c r="R13" s="4">
        <v>10</v>
      </c>
    </row>
    <row r="14" spans="7:18" x14ac:dyDescent="0.2">
      <c r="H14" s="5" t="s">
        <v>125</v>
      </c>
      <c r="I14">
        <v>1</v>
      </c>
      <c r="K14">
        <v>1</v>
      </c>
      <c r="P14" s="4">
        <f t="shared" si="0"/>
        <v>32.228571428571442</v>
      </c>
      <c r="Q14" s="3" t="s">
        <v>18</v>
      </c>
      <c r="R14" s="4">
        <v>10</v>
      </c>
    </row>
    <row r="15" spans="7:18" x14ac:dyDescent="0.2">
      <c r="H15" s="5" t="s">
        <v>126</v>
      </c>
      <c r="J15">
        <v>1</v>
      </c>
      <c r="L15">
        <v>1</v>
      </c>
      <c r="P15" s="4">
        <f t="shared" si="0"/>
        <v>10</v>
      </c>
      <c r="Q15" s="3" t="s">
        <v>18</v>
      </c>
      <c r="R15" s="4">
        <v>10</v>
      </c>
    </row>
    <row r="16" spans="7:18" x14ac:dyDescent="0.2">
      <c r="H16" s="5" t="s">
        <v>101</v>
      </c>
      <c r="M16">
        <v>1</v>
      </c>
      <c r="N16">
        <v>-1</v>
      </c>
      <c r="P16" s="4">
        <f t="shared" si="0"/>
        <v>0</v>
      </c>
      <c r="Q16" s="3" t="s">
        <v>14</v>
      </c>
      <c r="R16" s="4">
        <v>0</v>
      </c>
    </row>
    <row r="18" spans="7:12" x14ac:dyDescent="0.2">
      <c r="H18" s="2" t="s">
        <v>113</v>
      </c>
      <c r="I18" s="2" t="s">
        <v>114</v>
      </c>
      <c r="J18" s="2" t="s">
        <v>115</v>
      </c>
      <c r="K18" s="2" t="s">
        <v>116</v>
      </c>
      <c r="L18" s="2" t="s">
        <v>117</v>
      </c>
    </row>
    <row r="19" spans="7:12" x14ac:dyDescent="0.2">
      <c r="G19" t="s">
        <v>81</v>
      </c>
      <c r="H19" s="17">
        <v>66</v>
      </c>
      <c r="I19" s="8">
        <v>0.8</v>
      </c>
      <c r="J19" s="8">
        <f>50/(50+50)</f>
        <v>0.5</v>
      </c>
      <c r="K19" s="4">
        <v>60</v>
      </c>
      <c r="L19" s="4">
        <f>K19*60</f>
        <v>3600</v>
      </c>
    </row>
    <row r="20" spans="7:12" x14ac:dyDescent="0.2">
      <c r="G20" s="7" t="s">
        <v>82</v>
      </c>
      <c r="H20" s="17">
        <v>100</v>
      </c>
      <c r="I20" s="8">
        <v>0.9</v>
      </c>
      <c r="J20" s="8">
        <f>50/(50+50)</f>
        <v>0.5</v>
      </c>
    </row>
    <row r="21" spans="7:12" x14ac:dyDescent="0.2">
      <c r="G21" s="7" t="s">
        <v>83</v>
      </c>
      <c r="H21" s="17">
        <v>166</v>
      </c>
      <c r="I21" s="8">
        <v>0.85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Answer Report 1</vt:lpstr>
      <vt:lpstr>Sensitivity Report 1</vt:lpstr>
      <vt:lpstr>Tab one</vt:lpstr>
      <vt:lpstr>Answer Report 2</vt:lpstr>
      <vt:lpstr>Sensitivity Report 2</vt:lpstr>
      <vt:lpstr>Tab Two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Mengyang Zhang</cp:lastModifiedBy>
  <dcterms:created xsi:type="dcterms:W3CDTF">2023-10-28T03:12:00Z</dcterms:created>
  <dcterms:modified xsi:type="dcterms:W3CDTF">2023-10-29T23:56:00Z</dcterms:modified>
</cp:coreProperties>
</file>