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rossbach/"/>
    </mc:Choice>
  </mc:AlternateContent>
  <xr:revisionPtr revIDLastSave="0" documentId="13_ncr:1_{93503C90-ADE1-A547-930C-3F9F2A8804AF}" xr6:coauthVersionLast="43" xr6:coauthVersionMax="43" xr10:uidLastSave="{00000000-0000-0000-0000-000000000000}"/>
  <bookViews>
    <workbookView xWindow="700" yWindow="960" windowWidth="27720" windowHeight="15960" xr2:uid="{5DA99ED1-BCA2-7443-8E04-67DFA7D3E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G14" i="1"/>
  <c r="G9" i="1"/>
  <c r="F18" i="1"/>
  <c r="F13" i="1"/>
  <c r="F8" i="1"/>
  <c r="F17" i="1"/>
  <c r="F12" i="1"/>
  <c r="F7" i="1"/>
  <c r="F16" i="1"/>
  <c r="F11" i="1"/>
  <c r="F6" i="1"/>
  <c r="F5" i="1"/>
  <c r="F9" i="1" s="1"/>
  <c r="F10" i="1"/>
  <c r="F15" i="1"/>
  <c r="F19" i="1" s="1"/>
  <c r="F14" i="1" l="1"/>
</calcChain>
</file>

<file path=xl/sharedStrings.xml><?xml version="1.0" encoding="utf-8"?>
<sst xmlns="http://schemas.openxmlformats.org/spreadsheetml/2006/main" count="25" uniqueCount="20">
  <si>
    <t>COMPRESSION</t>
  </si>
  <si>
    <t>LOCAL SIZE (MB)</t>
  </si>
  <si>
    <t>AWS SIZE (MB)</t>
  </si>
  <si>
    <t>none</t>
  </si>
  <si>
    <t>snappy</t>
  </si>
  <si>
    <t>gzip</t>
  </si>
  <si>
    <t>DATA SCANNED (MB)</t>
  </si>
  <si>
    <t>QUERY SPEED (SECONDS)</t>
  </si>
  <si>
    <t>QUERY TEST #</t>
  </si>
  <si>
    <t>Average</t>
  </si>
  <si>
    <t>RA</t>
  </si>
  <si>
    <t>DEC</t>
  </si>
  <si>
    <t>MAX</t>
  </si>
  <si>
    <t>MIN</t>
  </si>
  <si>
    <t>IN DATASET</t>
  </si>
  <si>
    <t>SELECT x, y</t>
  </si>
  <si>
    <t>FROM table</t>
  </si>
  <si>
    <t>WHERE ra BETWEEN ra_min AND ra_max</t>
  </si>
  <si>
    <t>AND dec BETWEEN dec_min AND dec_max;</t>
  </si>
  <si>
    <r>
      <t xml:space="preserve">AWS Athena Query Test
</t>
    </r>
    <r>
      <rPr>
        <sz val="12"/>
        <color theme="1"/>
        <rFont val="Calibri (Body)"/>
      </rPr>
      <t>For each test, RA and DEC min/max values were randomly chosen from the min/max range of the dataset using NumPy's random.uniform function.
For each of the four query tests, the SELECT query (</t>
    </r>
    <r>
      <rPr>
        <i/>
        <sz val="12"/>
        <color theme="1"/>
        <rFont val="Calibri (Body)"/>
      </rPr>
      <t>see below</t>
    </r>
    <r>
      <rPr>
        <sz val="12"/>
        <color theme="1"/>
        <rFont val="Calibri (Body)"/>
      </rPr>
      <t>) was run three times for each compression type and the average speed of the three runs was reported.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</si>
</sst>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000000000"/>
    <numFmt numFmtId="167" formatCode="0.0000000000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4BF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Font="1" applyBorder="1"/>
    <xf numFmtId="0" fontId="0" fillId="2" borderId="1" xfId="0" applyFont="1" applyFill="1" applyBorder="1"/>
    <xf numFmtId="0" fontId="0" fillId="0" borderId="6" xfId="0" applyFon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4" borderId="1" xfId="0" applyFill="1" applyBorder="1"/>
    <xf numFmtId="0" fontId="0" fillId="5" borderId="3" xfId="0" applyFill="1" applyBorder="1"/>
    <xf numFmtId="164" fontId="0" fillId="5" borderId="3" xfId="0" applyNumberFormat="1" applyFill="1" applyBorder="1"/>
    <xf numFmtId="0" fontId="0" fillId="5" borderId="1" xfId="0" applyFill="1" applyBorder="1"/>
    <xf numFmtId="165" fontId="0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  <xf numFmtId="165" fontId="2" fillId="0" borderId="1" xfId="0" applyNumberFormat="1" applyFont="1" applyBorder="1"/>
    <xf numFmtId="2" fontId="0" fillId="3" borderId="1" xfId="0" applyNumberFormat="1" applyFill="1" applyBorder="1"/>
    <xf numFmtId="2" fontId="0" fillId="4" borderId="4" xfId="0" applyNumberFormat="1" applyFill="1" applyBorder="1"/>
    <xf numFmtId="2" fontId="0" fillId="4" borderId="1" xfId="0" applyNumberFormat="1" applyFill="1" applyBorder="1"/>
    <xf numFmtId="2" fontId="0" fillId="5" borderId="3" xfId="0" applyNumberFormat="1" applyFill="1" applyBorder="1"/>
    <xf numFmtId="2" fontId="0" fillId="5" borderId="1" xfId="0" applyNumberForma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right"/>
    </xf>
    <xf numFmtId="2" fontId="1" fillId="4" borderId="2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2" fontId="1" fillId="5" borderId="1" xfId="0" applyNumberFormat="1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5" xfId="0" applyFill="1" applyBorder="1"/>
    <xf numFmtId="0" fontId="0" fillId="6" borderId="13" xfId="0" applyFill="1" applyBorder="1"/>
    <xf numFmtId="0" fontId="1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4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EDF1-44CE-AD47-B8B6-0E03432F75DF}">
  <dimension ref="B1:M19"/>
  <sheetViews>
    <sheetView tabSelected="1" workbookViewId="0">
      <selection activeCell="B2" sqref="B2:M2"/>
    </sheetView>
  </sheetViews>
  <sheetFormatPr baseColWidth="10" defaultRowHeight="16"/>
  <cols>
    <col min="1" max="1" width="4.33203125" customWidth="1"/>
    <col min="2" max="2" width="13.5" bestFit="1" customWidth="1"/>
    <col min="3" max="3" width="15" bestFit="1" customWidth="1"/>
    <col min="4" max="4" width="13.83203125" bestFit="1" customWidth="1"/>
    <col min="5" max="5" width="13" bestFit="1" customWidth="1"/>
    <col min="6" max="6" width="23" bestFit="1" customWidth="1"/>
    <col min="7" max="7" width="19.33203125" bestFit="1" customWidth="1"/>
    <col min="9" max="9" width="13" bestFit="1" customWidth="1"/>
    <col min="10" max="13" width="16.83203125" bestFit="1" customWidth="1"/>
  </cols>
  <sheetData>
    <row r="1" spans="2:13" ht="17" thickBot="1"/>
    <row r="2" spans="2:13" ht="63" customHeight="1" thickBot="1">
      <c r="B2" s="42" t="s">
        <v>19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4" spans="2:13">
      <c r="B4" s="1" t="s">
        <v>0</v>
      </c>
      <c r="C4" s="1" t="s">
        <v>1</v>
      </c>
      <c r="D4" s="1" t="s">
        <v>2</v>
      </c>
      <c r="E4" s="1" t="s">
        <v>8</v>
      </c>
      <c r="F4" s="1" t="s">
        <v>7</v>
      </c>
      <c r="G4" s="1" t="s">
        <v>6</v>
      </c>
      <c r="J4" s="41" t="s">
        <v>10</v>
      </c>
      <c r="K4" s="41"/>
      <c r="L4" s="41" t="s">
        <v>11</v>
      </c>
      <c r="M4" s="41"/>
    </row>
    <row r="5" spans="2:13">
      <c r="B5" s="6" t="s">
        <v>3</v>
      </c>
      <c r="C5" s="7">
        <v>56.8</v>
      </c>
      <c r="D5" s="6">
        <v>54.2</v>
      </c>
      <c r="E5" s="6">
        <v>1</v>
      </c>
      <c r="F5" s="6">
        <f>AVERAGE(4.44, 4.29, 4.26)</f>
        <v>4.33</v>
      </c>
      <c r="G5" s="6">
        <v>14.08</v>
      </c>
      <c r="I5" s="3"/>
      <c r="J5" s="1" t="s">
        <v>13</v>
      </c>
      <c r="K5" s="2" t="s">
        <v>12</v>
      </c>
      <c r="L5" s="1" t="s">
        <v>13</v>
      </c>
      <c r="M5" s="1" t="s">
        <v>12</v>
      </c>
    </row>
    <row r="6" spans="2:13">
      <c r="B6" s="6"/>
      <c r="C6" s="6"/>
      <c r="D6" s="6"/>
      <c r="E6" s="6">
        <v>2</v>
      </c>
      <c r="F6" s="18">
        <f>AVERAGE(4.26, 3.69, 3.33)</f>
        <v>3.76</v>
      </c>
      <c r="G6" s="6">
        <v>14.08</v>
      </c>
      <c r="I6" s="1" t="s">
        <v>14</v>
      </c>
      <c r="J6" s="15">
        <v>176.88953979686099</v>
      </c>
      <c r="K6" s="15">
        <v>176.94951686043299</v>
      </c>
      <c r="L6" s="16">
        <v>0.22570667104223299</v>
      </c>
      <c r="M6" s="16">
        <v>0.28568908141614002</v>
      </c>
    </row>
    <row r="7" spans="2:13">
      <c r="B7" s="6"/>
      <c r="C7" s="6"/>
      <c r="D7" s="6"/>
      <c r="E7" s="6">
        <v>3</v>
      </c>
      <c r="F7" s="18">
        <f>AVERAGE(2.73, 2.37, 2.23)</f>
        <v>2.4433333333333334</v>
      </c>
      <c r="G7" s="6">
        <v>14.08</v>
      </c>
      <c r="I7" s="2" t="s">
        <v>8</v>
      </c>
      <c r="J7" s="1"/>
      <c r="K7" s="1"/>
      <c r="L7" s="4"/>
      <c r="M7" s="4"/>
    </row>
    <row r="8" spans="2:13">
      <c r="B8" s="6"/>
      <c r="C8" s="6"/>
      <c r="D8" s="6"/>
      <c r="E8" s="6">
        <v>4</v>
      </c>
      <c r="F8" s="18">
        <f>AVERAGE(4.04, 3.49, 3.59)</f>
        <v>3.706666666666667</v>
      </c>
      <c r="G8" s="6">
        <v>14.08</v>
      </c>
      <c r="I8" s="5">
        <v>1</v>
      </c>
      <c r="J8" s="17">
        <v>176.88953979686099</v>
      </c>
      <c r="K8" s="17">
        <v>176.94951686043299</v>
      </c>
      <c r="L8" s="17">
        <v>0.22570667104223299</v>
      </c>
      <c r="M8" s="17">
        <v>0.28568908141614002</v>
      </c>
    </row>
    <row r="9" spans="2:13" ht="17" thickBot="1">
      <c r="B9" s="23"/>
      <c r="C9" s="23"/>
      <c r="D9" s="23"/>
      <c r="E9" s="24" t="s">
        <v>9</v>
      </c>
      <c r="F9" s="25">
        <f>AVERAGE(F5:F8)</f>
        <v>3.56</v>
      </c>
      <c r="G9" s="23">
        <f>AVERAGE(G5:G8)</f>
        <v>14.08</v>
      </c>
      <c r="I9" s="5">
        <v>2</v>
      </c>
      <c r="J9" s="17">
        <v>176.90771702999999</v>
      </c>
      <c r="K9" s="17">
        <v>176.92086275</v>
      </c>
      <c r="L9" s="17">
        <v>0.24629987</v>
      </c>
      <c r="M9" s="14">
        <v>0.27165025999999998</v>
      </c>
    </row>
    <row r="10" spans="2:13">
      <c r="B10" s="8" t="s">
        <v>4</v>
      </c>
      <c r="C10" s="9">
        <v>43.4</v>
      </c>
      <c r="D10" s="8">
        <v>41.4</v>
      </c>
      <c r="E10" s="8">
        <v>1</v>
      </c>
      <c r="F10" s="19">
        <f>AVERAGE(3.86, 4.99, 5.99)</f>
        <v>4.9466666666666663</v>
      </c>
      <c r="G10" s="8">
        <v>13.44</v>
      </c>
      <c r="I10" s="5">
        <v>3</v>
      </c>
      <c r="J10" s="17">
        <v>176.89344076</v>
      </c>
      <c r="K10" s="17">
        <v>176.91605594000001</v>
      </c>
      <c r="L10" s="17">
        <v>0.2347552</v>
      </c>
      <c r="M10" s="14">
        <v>0.28542319999999999</v>
      </c>
    </row>
    <row r="11" spans="2:13">
      <c r="B11" s="10"/>
      <c r="C11" s="10"/>
      <c r="D11" s="10"/>
      <c r="E11" s="10">
        <v>2</v>
      </c>
      <c r="F11" s="20">
        <f>AVERAGE(3.79, 3.47, 3.07)</f>
        <v>3.4433333333333334</v>
      </c>
      <c r="G11" s="10">
        <v>13.44</v>
      </c>
      <c r="I11" s="5">
        <v>4</v>
      </c>
      <c r="J11" s="14">
        <v>176.89059472</v>
      </c>
      <c r="K11" s="17">
        <v>176.92117886</v>
      </c>
      <c r="L11" s="17">
        <v>0.25546558000000003</v>
      </c>
      <c r="M11" s="14">
        <v>0.28499605</v>
      </c>
    </row>
    <row r="12" spans="2:13" ht="17" thickBot="1">
      <c r="B12" s="10"/>
      <c r="C12" s="10"/>
      <c r="D12" s="10"/>
      <c r="E12" s="10">
        <v>3</v>
      </c>
      <c r="F12" s="20">
        <f>AVERAGE(2.32, 2.42, 2.33)</f>
        <v>2.3566666666666669</v>
      </c>
      <c r="G12" s="10">
        <v>13.44</v>
      </c>
    </row>
    <row r="13" spans="2:13">
      <c r="B13" s="10"/>
      <c r="C13" s="10"/>
      <c r="D13" s="10"/>
      <c r="E13" s="10">
        <v>4</v>
      </c>
      <c r="F13" s="20">
        <f>AVERAGE(3.4, 3.67, 2.83)</f>
        <v>3.3000000000000003</v>
      </c>
      <c r="G13" s="10">
        <v>13.44</v>
      </c>
      <c r="I13" s="32" t="s">
        <v>15</v>
      </c>
      <c r="J13" s="33"/>
      <c r="K13" s="34"/>
    </row>
    <row r="14" spans="2:13" ht="17" thickBot="1">
      <c r="B14" s="26"/>
      <c r="C14" s="26"/>
      <c r="D14" s="26"/>
      <c r="E14" s="27" t="s">
        <v>9</v>
      </c>
      <c r="F14" s="28">
        <f>AVERAGE(F10:F13)</f>
        <v>3.5116666666666672</v>
      </c>
      <c r="G14" s="26">
        <f>AVERAGE(G10:G13)</f>
        <v>13.44</v>
      </c>
      <c r="I14" s="35" t="s">
        <v>16</v>
      </c>
      <c r="J14" s="36"/>
      <c r="K14" s="37"/>
    </row>
    <row r="15" spans="2:13">
      <c r="B15" s="11" t="s">
        <v>5</v>
      </c>
      <c r="C15" s="12">
        <v>32.6</v>
      </c>
      <c r="D15" s="11">
        <v>31.1</v>
      </c>
      <c r="E15" s="11">
        <v>1</v>
      </c>
      <c r="F15" s="21">
        <f>AVERAGE(3.78, 3.62, 4.22)</f>
        <v>3.8733333333333335</v>
      </c>
      <c r="G15" s="11">
        <v>11.63</v>
      </c>
      <c r="I15" s="35" t="s">
        <v>17</v>
      </c>
      <c r="J15" s="36"/>
      <c r="K15" s="37"/>
    </row>
    <row r="16" spans="2:13" ht="17" thickBot="1">
      <c r="B16" s="13"/>
      <c r="C16" s="13"/>
      <c r="D16" s="13"/>
      <c r="E16" s="13">
        <v>2</v>
      </c>
      <c r="F16" s="22">
        <f>AVERAGE(4.2, 3.32, 3.22)</f>
        <v>3.58</v>
      </c>
      <c r="G16" s="13">
        <v>11.63</v>
      </c>
      <c r="I16" s="38" t="s">
        <v>18</v>
      </c>
      <c r="J16" s="39"/>
      <c r="K16" s="40"/>
    </row>
    <row r="17" spans="2:7">
      <c r="B17" s="13"/>
      <c r="C17" s="13"/>
      <c r="D17" s="13"/>
      <c r="E17" s="13">
        <v>3</v>
      </c>
      <c r="F17" s="22">
        <f>AVERAGE(2.76, 2.64, 2.4)</f>
        <v>2.6</v>
      </c>
      <c r="G17" s="13">
        <v>11.63</v>
      </c>
    </row>
    <row r="18" spans="2:7">
      <c r="B18" s="13"/>
      <c r="C18" s="13"/>
      <c r="D18" s="13"/>
      <c r="E18" s="13">
        <v>4</v>
      </c>
      <c r="F18" s="22">
        <f>AVERAGE(3.34, 4.17, 4.37)</f>
        <v>3.9599999999999995</v>
      </c>
      <c r="G18" s="13">
        <v>11.63</v>
      </c>
    </row>
    <row r="19" spans="2:7">
      <c r="B19" s="29"/>
      <c r="C19" s="29"/>
      <c r="D19" s="29"/>
      <c r="E19" s="30" t="s">
        <v>9</v>
      </c>
      <c r="F19" s="31">
        <f>AVERAGE(F15:F18)</f>
        <v>3.503333333333333</v>
      </c>
      <c r="G19" s="29">
        <f>AVERAGE(G15:G18)</f>
        <v>11.63</v>
      </c>
    </row>
  </sheetData>
  <mergeCells count="3">
    <mergeCell ref="J4:K4"/>
    <mergeCell ref="L4:M4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2019-07-24T17:01:22Z</dcterms:created>
  <dcterms:modified xsi:type="dcterms:W3CDTF">2019-07-25T17:42:30Z</dcterms:modified>
</cp:coreProperties>
</file>