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鋼結構期末報告 - 複製\"/>
    </mc:Choice>
  </mc:AlternateContent>
  <xr:revisionPtr revIDLastSave="0" documentId="13_ncr:1_{78977675-0655-45C0-8F48-379E535BDACA}" xr6:coauthVersionLast="36" xr6:coauthVersionMax="36" xr10:uidLastSave="{00000000-0000-0000-0000-000000000000}"/>
  <bookViews>
    <workbookView xWindow="0" yWindow="0" windowWidth="28800" windowHeight="12180" xr2:uid="{00D5C0A8-82A9-4CEE-8FF7-EEF3579C6ED1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1" l="1"/>
  <c r="L7" i="1"/>
  <c r="L8" i="1"/>
  <c r="L9" i="1"/>
  <c r="L10" i="1"/>
  <c r="L11" i="1"/>
  <c r="L12" i="1"/>
  <c r="L13" i="1"/>
  <c r="L14" i="1"/>
  <c r="L6" i="1"/>
  <c r="L5" i="1"/>
  <c r="J15" i="1"/>
  <c r="J6" i="1"/>
  <c r="J7" i="1"/>
  <c r="J8" i="1"/>
  <c r="J9" i="1"/>
  <c r="J10" i="1"/>
  <c r="J11" i="1"/>
  <c r="J12" i="1"/>
  <c r="J13" i="1"/>
  <c r="J14" i="1"/>
  <c r="J5" i="1"/>
  <c r="I15" i="1"/>
  <c r="F15" i="1"/>
  <c r="D15" i="1"/>
  <c r="I6" i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H5" i="1"/>
  <c r="E7" i="1"/>
  <c r="E8" i="1"/>
  <c r="E9" i="1" s="1"/>
  <c r="E10" i="1" s="1"/>
  <c r="E11" i="1" s="1"/>
  <c r="E12" i="1" s="1"/>
  <c r="E13" i="1" s="1"/>
  <c r="E14" i="1" s="1"/>
  <c r="E6" i="1"/>
</calcChain>
</file>

<file path=xl/sharedStrings.xml><?xml version="1.0" encoding="utf-8"?>
<sst xmlns="http://schemas.openxmlformats.org/spreadsheetml/2006/main" count="194" uniqueCount="129">
  <si>
    <t>wx*hx ^ {k}</t>
    <phoneticPr fontId="2" type="noConversion"/>
  </si>
  <si>
    <t>Floor Level</t>
    <phoneticPr fontId="2" type="noConversion"/>
  </si>
  <si>
    <t>Cvx</t>
    <phoneticPr fontId="2" type="noConversion"/>
  </si>
  <si>
    <t>sum</t>
    <phoneticPr fontId="2" type="noConversion"/>
  </si>
  <si>
    <t>V-Ft</t>
    <phoneticPr fontId="2" type="noConversion"/>
  </si>
  <si>
    <t>Fx</t>
    <phoneticPr fontId="2" type="noConversion"/>
  </si>
  <si>
    <t>k</t>
    <phoneticPr fontId="2" type="noConversion"/>
  </si>
  <si>
    <t>Weight (kips)</t>
    <phoneticPr fontId="2" type="noConversion"/>
  </si>
  <si>
    <t>Total Weight (kips)</t>
    <phoneticPr fontId="2" type="noConversion"/>
  </si>
  <si>
    <t>Height (ft)</t>
    <phoneticPr fontId="2" type="noConversion"/>
  </si>
  <si>
    <t>Total Height (ft)</t>
    <phoneticPr fontId="2" type="noConversion"/>
  </si>
  <si>
    <t>(hx) ^ {k}</t>
    <phoneticPr fontId="2" type="noConversion"/>
  </si>
  <si>
    <t>Story</t>
    <phoneticPr fontId="2" type="noConversion"/>
  </si>
  <si>
    <t>Ext.col</t>
    <phoneticPr fontId="2" type="noConversion"/>
  </si>
  <si>
    <t>Stress ratio</t>
    <phoneticPr fontId="2" type="noConversion"/>
  </si>
  <si>
    <t>Int.col</t>
    <phoneticPr fontId="2" type="noConversion"/>
  </si>
  <si>
    <t>beam</t>
    <phoneticPr fontId="2" type="noConversion"/>
  </si>
  <si>
    <t>Moment Resisting Frame</t>
    <phoneticPr fontId="2" type="noConversion"/>
  </si>
  <si>
    <t>Column</t>
    <phoneticPr fontId="2" type="noConversion"/>
  </si>
  <si>
    <t>Beam</t>
    <phoneticPr fontId="2" type="noConversion"/>
  </si>
  <si>
    <t>Gravity Frame</t>
    <phoneticPr fontId="2" type="noConversion"/>
  </si>
  <si>
    <t>story</t>
    <phoneticPr fontId="2" type="noConversion"/>
  </si>
  <si>
    <t>Mpc*</t>
    <phoneticPr fontId="2" type="noConversion"/>
  </si>
  <si>
    <t>Mpb*</t>
    <phoneticPr fontId="2" type="noConversion"/>
  </si>
  <si>
    <t>Mpc* / Mpb*</t>
    <phoneticPr fontId="2" type="noConversion"/>
  </si>
  <si>
    <t>Pu(MRF)</t>
    <phoneticPr fontId="2" type="noConversion"/>
  </si>
  <si>
    <t>Pu(GF)</t>
    <phoneticPr fontId="2" type="noConversion"/>
  </si>
  <si>
    <t>width to thickness ratio</t>
    <phoneticPr fontId="2" type="noConversion"/>
  </si>
  <si>
    <t>bf / 2tf</t>
    <phoneticPr fontId="2" type="noConversion"/>
  </si>
  <si>
    <t>bf / 2tf (limit)</t>
    <phoneticPr fontId="2" type="noConversion"/>
  </si>
  <si>
    <t>h / tw</t>
    <phoneticPr fontId="2" type="noConversion"/>
  </si>
  <si>
    <t>h / tw (limit)</t>
    <phoneticPr fontId="2" type="noConversion"/>
  </si>
  <si>
    <t>6F-10F (MRF)</t>
    <phoneticPr fontId="2" type="noConversion"/>
  </si>
  <si>
    <t>1F-5F (MRF)</t>
    <phoneticPr fontId="2" type="noConversion"/>
  </si>
  <si>
    <t>1F-5F (GF)</t>
    <phoneticPr fontId="2" type="noConversion"/>
  </si>
  <si>
    <t>6F-10F (GF)</t>
    <phoneticPr fontId="2" type="noConversion"/>
  </si>
  <si>
    <t>Beam (web and flange)</t>
    <phoneticPr fontId="2" type="noConversion"/>
  </si>
  <si>
    <t>Column (flange)</t>
    <phoneticPr fontId="2" type="noConversion"/>
  </si>
  <si>
    <r>
      <t xml:space="preserve">Pu / </t>
    </r>
    <r>
      <rPr>
        <sz val="12"/>
        <color theme="1"/>
        <rFont val="Calibri"/>
        <family val="2"/>
        <charset val="161"/>
      </rPr>
      <t>φP</t>
    </r>
    <r>
      <rPr>
        <sz val="12"/>
        <color theme="1"/>
        <rFont val="新細明體"/>
        <family val="2"/>
        <charset val="136"/>
        <scheme val="minor"/>
      </rPr>
      <t>y</t>
    </r>
    <phoneticPr fontId="2" type="noConversion"/>
  </si>
  <si>
    <t>Story(MRF)</t>
    <phoneticPr fontId="2" type="noConversion"/>
  </si>
  <si>
    <t>Story(GF)</t>
    <phoneticPr fontId="2" type="noConversion"/>
  </si>
  <si>
    <t>lower limit</t>
    <phoneticPr fontId="2" type="noConversion"/>
  </si>
  <si>
    <r>
      <t xml:space="preserve">Pu / </t>
    </r>
    <r>
      <rPr>
        <sz val="12"/>
        <color theme="1"/>
        <rFont val="Calibri"/>
        <family val="2"/>
        <charset val="161"/>
      </rPr>
      <t>φ</t>
    </r>
    <r>
      <rPr>
        <sz val="12"/>
        <color theme="1"/>
        <rFont val="新細明體"/>
        <family val="2"/>
        <charset val="136"/>
        <scheme val="minor"/>
      </rPr>
      <t>Py</t>
    </r>
    <phoneticPr fontId="2" type="noConversion"/>
  </si>
  <si>
    <t>upper limit</t>
    <phoneticPr fontId="2" type="noConversion"/>
  </si>
  <si>
    <t>Column_GF(web)</t>
    <phoneticPr fontId="2" type="noConversion"/>
  </si>
  <si>
    <t>Column_MRF (web)</t>
    <phoneticPr fontId="2" type="noConversion"/>
  </si>
  <si>
    <t>6F ~ 10F (MRF)</t>
    <phoneticPr fontId="2" type="noConversion"/>
  </si>
  <si>
    <t>6F ~ 10F (GF)</t>
    <phoneticPr fontId="2" type="noConversion"/>
  </si>
  <si>
    <t>1F ~ 5F   (GF)</t>
    <phoneticPr fontId="2" type="noConversion"/>
  </si>
  <si>
    <t>1F ~ 5F   (MRF)</t>
    <phoneticPr fontId="2" type="noConversion"/>
  </si>
  <si>
    <t>Story</t>
    <phoneticPr fontId="2" type="noConversion"/>
  </si>
  <si>
    <t>tp (in)</t>
    <phoneticPr fontId="2" type="noConversion"/>
  </si>
  <si>
    <t>Ru (kips)</t>
    <phoneticPr fontId="2" type="noConversion"/>
  </si>
  <si>
    <t>Rv (kips)</t>
    <phoneticPr fontId="2" type="noConversion"/>
  </si>
  <si>
    <t>Doubler plate (in)</t>
    <phoneticPr fontId="2" type="noConversion"/>
  </si>
  <si>
    <t>(dz+wz) / 90</t>
    <phoneticPr fontId="2" type="noConversion"/>
  </si>
  <si>
    <t>2. Equivalent lateral forces (ELF)</t>
    <phoneticPr fontId="2" type="noConversion"/>
  </si>
  <si>
    <t>4. Final designed member size and resulting stress ratio</t>
    <phoneticPr fontId="2" type="noConversion"/>
  </si>
  <si>
    <t>6. Double Plate</t>
    <phoneticPr fontId="2" type="noConversion"/>
  </si>
  <si>
    <t>5. strong column weak beam</t>
    <phoneticPr fontId="2" type="noConversion"/>
  </si>
  <si>
    <t>Axial Force</t>
    <phoneticPr fontId="2" type="noConversion"/>
  </si>
  <si>
    <t>W14 x 370</t>
  </si>
  <si>
    <t>W14 x 370</t>
    <phoneticPr fontId="2" type="noConversion"/>
  </si>
  <si>
    <t>W12 x 336</t>
  </si>
  <si>
    <t>W12 x 336</t>
    <phoneticPr fontId="2" type="noConversion"/>
  </si>
  <si>
    <t>W12 x 136</t>
  </si>
  <si>
    <t>W12 x 136</t>
    <phoneticPr fontId="2" type="noConversion"/>
  </si>
  <si>
    <t>h / tw</t>
    <phoneticPr fontId="2" type="noConversion"/>
  </si>
  <si>
    <t>BH36 x 32 x 1.5 x 2.4</t>
    <phoneticPr fontId="2" type="noConversion"/>
  </si>
  <si>
    <t>0.431 ~ 0.475</t>
    <phoneticPr fontId="2" type="noConversion"/>
  </si>
  <si>
    <t>0.298 ~ 0.303</t>
    <phoneticPr fontId="2" type="noConversion"/>
  </si>
  <si>
    <t>BH36 x 18 x 1.3 x 1.75</t>
    <phoneticPr fontId="2" type="noConversion"/>
  </si>
  <si>
    <t>0.236 ~ 0.262</t>
    <phoneticPr fontId="2" type="noConversion"/>
  </si>
  <si>
    <t>0.383 ~ 0.422</t>
    <phoneticPr fontId="2" type="noConversion"/>
  </si>
  <si>
    <t>0.259 ~ 0.268</t>
    <phoneticPr fontId="2" type="noConversion"/>
  </si>
  <si>
    <t>0.299 ~ 0.326</t>
    <phoneticPr fontId="2" type="noConversion"/>
  </si>
  <si>
    <t>BH36 x 32 x 1.5 x 2.4</t>
  </si>
  <si>
    <t>0.325 ~ 0.359</t>
    <phoneticPr fontId="2" type="noConversion"/>
  </si>
  <si>
    <t>0.239 ~ 0.244</t>
    <phoneticPr fontId="2" type="noConversion"/>
  </si>
  <si>
    <t>BH36 x 18 x 1.3 x 1.75</t>
  </si>
  <si>
    <t>0.314 ~ 0.337</t>
    <phoneticPr fontId="2" type="noConversion"/>
  </si>
  <si>
    <t>0.265 ~ 0.295</t>
    <phoneticPr fontId="2" type="noConversion"/>
  </si>
  <si>
    <t>0.222 ~ 0.224</t>
    <phoneticPr fontId="2" type="noConversion"/>
  </si>
  <si>
    <t>0.307 ~ 0.326</t>
    <phoneticPr fontId="2" type="noConversion"/>
  </si>
  <si>
    <t>0.208 ~ 0.233</t>
    <phoneticPr fontId="2" type="noConversion"/>
  </si>
  <si>
    <t>0.204 ~ 0.205</t>
    <phoneticPr fontId="2" type="noConversion"/>
  </si>
  <si>
    <t>0.283 ~ 0.304</t>
    <phoneticPr fontId="2" type="noConversion"/>
  </si>
  <si>
    <t>BH36 x 30 x 1.5  x 2.4</t>
    <phoneticPr fontId="2" type="noConversion"/>
  </si>
  <si>
    <t>0.123 ~ 0.140</t>
    <phoneticPr fontId="2" type="noConversion"/>
  </si>
  <si>
    <t>0.195 ~ 0.197</t>
    <phoneticPr fontId="2" type="noConversion"/>
  </si>
  <si>
    <t>0.248 ~ 0.272</t>
    <phoneticPr fontId="2" type="noConversion"/>
  </si>
  <si>
    <t>0.097 ~ 0.111</t>
    <phoneticPr fontId="2" type="noConversion"/>
  </si>
  <si>
    <t>0.165 ~ 0.170</t>
    <phoneticPr fontId="2" type="noConversion"/>
  </si>
  <si>
    <t>0.204 ~ 0.231</t>
    <phoneticPr fontId="2" type="noConversion"/>
  </si>
  <si>
    <t>BH36 x 30 x 1.5  x 2.4</t>
  </si>
  <si>
    <t>0.078 ~ 0.088</t>
    <phoneticPr fontId="2" type="noConversion"/>
  </si>
  <si>
    <t>0.130 ~ 0.136</t>
    <phoneticPr fontId="2" type="noConversion"/>
  </si>
  <si>
    <t>0.154 ~ 0.183</t>
    <phoneticPr fontId="2" type="noConversion"/>
  </si>
  <si>
    <t>0.062 ~ 0.067</t>
    <phoneticPr fontId="2" type="noConversion"/>
  </si>
  <si>
    <t>0.090 ~ 0.099</t>
    <phoneticPr fontId="2" type="noConversion"/>
  </si>
  <si>
    <t>0.100 ~ 0.135</t>
    <phoneticPr fontId="2" type="noConversion"/>
  </si>
  <si>
    <t>0.049 ~ 0.057</t>
    <phoneticPr fontId="2" type="noConversion"/>
  </si>
  <si>
    <t>0.075 ~ 0.085</t>
    <phoneticPr fontId="2" type="noConversion"/>
  </si>
  <si>
    <t>0.056 ~ 0.090</t>
    <phoneticPr fontId="2" type="noConversion"/>
  </si>
  <si>
    <t>0.506 ~ 0.522</t>
    <phoneticPr fontId="2" type="noConversion"/>
  </si>
  <si>
    <t>0.128 ~ 0.198</t>
    <phoneticPr fontId="2" type="noConversion"/>
  </si>
  <si>
    <t>0.462 ~ 0.472</t>
    <phoneticPr fontId="2" type="noConversion"/>
  </si>
  <si>
    <t>0.128 ~ 0.199</t>
    <phoneticPr fontId="2" type="noConversion"/>
  </si>
  <si>
    <t>0.406 ~ 0.412</t>
    <phoneticPr fontId="2" type="noConversion"/>
  </si>
  <si>
    <t>0.355 ~ 0.361</t>
    <phoneticPr fontId="2" type="noConversion"/>
  </si>
  <si>
    <t>0.128 ~ 0.200</t>
    <phoneticPr fontId="2" type="noConversion"/>
  </si>
  <si>
    <t>0.305 ~ 0.312</t>
    <phoneticPr fontId="2" type="noConversion"/>
  </si>
  <si>
    <t>0.279 ~ 0.286</t>
    <phoneticPr fontId="2" type="noConversion"/>
  </si>
  <si>
    <t>0.129 ~ 0.200</t>
    <phoneticPr fontId="2" type="noConversion"/>
  </si>
  <si>
    <t>0.225 ~ 0.232</t>
    <phoneticPr fontId="2" type="noConversion"/>
  </si>
  <si>
    <t>0.129 ~ 0.201</t>
    <phoneticPr fontId="2" type="noConversion"/>
  </si>
  <si>
    <t>0.107 ~ 0.116</t>
    <phoneticPr fontId="2" type="noConversion"/>
  </si>
  <si>
    <t>0.129 ~ 0.202</t>
    <phoneticPr fontId="2" type="noConversion"/>
  </si>
  <si>
    <t>0.075 ~ 0.084</t>
    <phoneticPr fontId="2" type="noConversion"/>
  </si>
  <si>
    <t>0.046 ~ 0.061</t>
    <phoneticPr fontId="2" type="noConversion"/>
  </si>
  <si>
    <t>0.131 ~ 0.204</t>
    <phoneticPr fontId="2" type="noConversion"/>
  </si>
  <si>
    <t>238504 ~ 268739</t>
    <phoneticPr fontId="2" type="noConversion"/>
  </si>
  <si>
    <t>1.104 ~ 1.244</t>
    <phoneticPr fontId="2" type="noConversion"/>
  </si>
  <si>
    <t>252125 ~ 274615</t>
    <phoneticPr fontId="2" type="noConversion"/>
  </si>
  <si>
    <t>1.167 ~ 1.271</t>
    <phoneticPr fontId="2" type="noConversion"/>
  </si>
  <si>
    <t>40483 ~ 53935</t>
    <phoneticPr fontId="2" type="noConversion"/>
  </si>
  <si>
    <t>1.322 ~ 1.762</t>
    <phoneticPr fontId="2" type="noConversion"/>
  </si>
  <si>
    <t>1.492 ~ 1.880</t>
    <phoneticPr fontId="2" type="noConversion"/>
  </si>
  <si>
    <t>45513 ~ 57336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</si>
</sst>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  <charset val="161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666750</xdr:colOff>
      <xdr:row>20</xdr:row>
      <xdr:rowOff>202938</xdr:rowOff>
    </xdr:from>
    <xdr:to>
      <xdr:col>7</xdr:col>
      <xdr:colOff>133350</xdr:colOff>
      <xdr:row>39</xdr:row>
      <xdr:rowOff>67231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D9DD262-C144-4CAF-91AE-8E22121D5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" y="4622538"/>
          <a:ext cx="6305550" cy="3845743"/>
        </a:xfrm>
        <a:prstGeom prst="rect">
          <a:avLst/>
        </a:prstGeom>
      </xdr:spPr>
    </xdr:pic>
    <xdr:clientData/>
  </xdr:twoCellAnchor>
  <xdr:oneCellAnchor>
    <xdr:from>
      <xdr:col>5</xdr:col>
      <xdr:colOff>228601</xdr:colOff>
      <xdr:row>34</xdr:row>
      <xdr:rowOff>47625</xdr:rowOff>
    </xdr:from>
    <xdr:ext cx="438149" cy="466724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2220C668-603F-4124-887B-EBA5790BCA88}"/>
            </a:ext>
          </a:extLst>
        </xdr:cNvPr>
        <xdr:cNvSpPr txBox="1"/>
      </xdr:nvSpPr>
      <xdr:spPr>
        <a:xfrm>
          <a:off x="5334001" y="7400925"/>
          <a:ext cx="438149" cy="466724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zh-TW" altLang="en-US" sz="280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0358-EF98-482F-B266-C1273C9DAE30}">
  <dimension ref="C1:U81"/>
  <sheetViews>
    <sheetView tabSelected="1" workbookViewId="0">
      <selection activeCell="S46" sqref="S46"/>
    </sheetView>
  </sheetViews>
  <sheetFormatPr defaultRowHeight="16.5" x14ac:dyDescent="0.25"/>
  <cols>
    <col min="3" max="4" width="15.875" customWidth="1"/>
    <col min="5" max="5" width="17.25" customWidth="1"/>
    <col min="6" max="11" width="15.875" customWidth="1"/>
    <col min="12" max="12" width="14" customWidth="1"/>
    <col min="14" max="20" width="20.625" customWidth="1"/>
    <col min="21" max="21" width="12.25" customWidth="1"/>
  </cols>
  <sheetData>
    <row r="1" spans="3:20" x14ac:dyDescent="0.25">
      <c r="C1" s="6" t="s">
        <v>6</v>
      </c>
    </row>
    <row r="2" spans="3:20" x14ac:dyDescent="0.25">
      <c r="C2" s="6">
        <v>1.4375</v>
      </c>
      <c r="D2" s="30" t="s">
        <v>56</v>
      </c>
      <c r="E2" s="31"/>
      <c r="F2" s="31"/>
      <c r="G2" s="31"/>
      <c r="H2" s="31"/>
      <c r="I2" s="31"/>
      <c r="O2" s="31" t="s">
        <v>57</v>
      </c>
      <c r="P2" s="33"/>
      <c r="Q2" s="33"/>
      <c r="R2" s="33"/>
      <c r="S2" s="33"/>
    </row>
    <row r="4" spans="3:20" ht="34.5" customHeight="1" x14ac:dyDescent="0.25">
      <c r="C4" s="1" t="s">
        <v>1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0</v>
      </c>
      <c r="J4" s="1" t="s">
        <v>2</v>
      </c>
      <c r="K4" s="2" t="s">
        <v>4</v>
      </c>
      <c r="L4" s="2" t="s">
        <v>5</v>
      </c>
      <c r="N4" s="7" t="s">
        <v>12</v>
      </c>
      <c r="O4" s="7" t="s">
        <v>13</v>
      </c>
      <c r="P4" s="7" t="s">
        <v>14</v>
      </c>
      <c r="Q4" s="7" t="s">
        <v>15</v>
      </c>
      <c r="R4" s="7" t="s">
        <v>14</v>
      </c>
      <c r="S4" s="7" t="s">
        <v>16</v>
      </c>
      <c r="T4" s="7" t="s">
        <v>14</v>
      </c>
    </row>
    <row r="5" spans="3:20" x14ac:dyDescent="0.25">
      <c r="C5" s="1">
        <v>10</v>
      </c>
      <c r="D5" s="1">
        <v>1523.52</v>
      </c>
      <c r="E5" s="3">
        <v>1523.52</v>
      </c>
      <c r="F5" s="1">
        <v>13</v>
      </c>
      <c r="G5" s="1">
        <v>130</v>
      </c>
      <c r="H5" s="4">
        <f>G5^$C$2</f>
        <v>1093.4365049372198</v>
      </c>
      <c r="I5" s="5">
        <f>D5*H5</f>
        <v>1665872.3840019531</v>
      </c>
      <c r="J5" s="1">
        <f>I5/$I$15</f>
        <v>0.2167584713420953</v>
      </c>
      <c r="K5" s="1">
        <v>1515.913</v>
      </c>
      <c r="L5" s="4">
        <f>(J5*K5)+175.072</f>
        <v>503.65898456760971</v>
      </c>
      <c r="N5" s="29">
        <v>1</v>
      </c>
      <c r="O5" s="29" t="s">
        <v>68</v>
      </c>
      <c r="P5" s="29" t="s">
        <v>69</v>
      </c>
      <c r="Q5" s="29" t="s">
        <v>68</v>
      </c>
      <c r="R5" s="29" t="s">
        <v>70</v>
      </c>
      <c r="S5" s="29" t="s">
        <v>71</v>
      </c>
      <c r="T5" s="29" t="s">
        <v>72</v>
      </c>
    </row>
    <row r="6" spans="3:20" x14ac:dyDescent="0.25">
      <c r="C6" s="1">
        <v>9</v>
      </c>
      <c r="D6" s="1">
        <v>1523.52</v>
      </c>
      <c r="E6" s="3">
        <f>D6+E5</f>
        <v>3047.04</v>
      </c>
      <c r="F6" s="1">
        <v>13</v>
      </c>
      <c r="G6" s="1">
        <v>117</v>
      </c>
      <c r="H6" s="4">
        <f t="shared" ref="H6:H14" si="0">G6^$C$2</f>
        <v>939.76047716903508</v>
      </c>
      <c r="I6" s="5">
        <f t="shared" ref="I6:I14" si="1">D6*H6</f>
        <v>1431743.8821765683</v>
      </c>
      <c r="J6" s="1">
        <f t="shared" ref="J6:J14" si="2">I6/$I$15</f>
        <v>0.18629435137669351</v>
      </c>
      <c r="K6" s="1">
        <v>1515.913</v>
      </c>
      <c r="L6" s="4">
        <f>J6*K6</f>
        <v>282.40602907849757</v>
      </c>
      <c r="N6" s="29">
        <v>2</v>
      </c>
      <c r="O6" s="29" t="s">
        <v>68</v>
      </c>
      <c r="P6" s="29" t="s">
        <v>73</v>
      </c>
      <c r="Q6" s="29" t="s">
        <v>68</v>
      </c>
      <c r="R6" s="29" t="s">
        <v>74</v>
      </c>
      <c r="S6" s="29" t="s">
        <v>71</v>
      </c>
      <c r="T6" s="29" t="s">
        <v>75</v>
      </c>
    </row>
    <row r="7" spans="3:20" x14ac:dyDescent="0.25">
      <c r="C7" s="1">
        <v>8</v>
      </c>
      <c r="D7" s="1">
        <v>1523.52</v>
      </c>
      <c r="E7" s="3">
        <f t="shared" ref="E7:E14" si="3">D7+E6</f>
        <v>4570.5599999999995</v>
      </c>
      <c r="F7" s="1">
        <v>13</v>
      </c>
      <c r="G7" s="1">
        <v>104</v>
      </c>
      <c r="H7" s="4">
        <f t="shared" si="0"/>
        <v>793.387630542544</v>
      </c>
      <c r="I7" s="5">
        <f t="shared" si="1"/>
        <v>1208741.9228841767</v>
      </c>
      <c r="J7" s="1">
        <f t="shared" si="2"/>
        <v>0.15727798477699706</v>
      </c>
      <c r="K7" s="1">
        <v>1515.913</v>
      </c>
      <c r="L7" s="4">
        <f t="shared" ref="L7:L14" si="4">J7*K7</f>
        <v>238.41974173725194</v>
      </c>
      <c r="N7" s="29">
        <v>3</v>
      </c>
      <c r="O7" s="29" t="s">
        <v>76</v>
      </c>
      <c r="P7" s="29" t="s">
        <v>77</v>
      </c>
      <c r="Q7" s="29" t="s">
        <v>76</v>
      </c>
      <c r="R7" s="29" t="s">
        <v>78</v>
      </c>
      <c r="S7" s="29" t="s">
        <v>79</v>
      </c>
      <c r="T7" s="29" t="s">
        <v>80</v>
      </c>
    </row>
    <row r="8" spans="3:20" x14ac:dyDescent="0.25">
      <c r="C8" s="1">
        <v>7</v>
      </c>
      <c r="D8" s="1">
        <v>1523.52</v>
      </c>
      <c r="E8" s="3">
        <f t="shared" si="3"/>
        <v>6094.08</v>
      </c>
      <c r="F8" s="1">
        <v>13</v>
      </c>
      <c r="G8" s="1">
        <v>91</v>
      </c>
      <c r="H8" s="4">
        <f t="shared" si="0"/>
        <v>654.82009947370159</v>
      </c>
      <c r="I8" s="5">
        <f t="shared" si="1"/>
        <v>997631.51795017382</v>
      </c>
      <c r="J8" s="1">
        <f t="shared" si="2"/>
        <v>0.1298089126575738</v>
      </c>
      <c r="K8" s="1">
        <v>1515.913</v>
      </c>
      <c r="L8" s="4">
        <f t="shared" si="4"/>
        <v>196.77901821348067</v>
      </c>
      <c r="N8" s="29">
        <v>4</v>
      </c>
      <c r="O8" s="29" t="s">
        <v>76</v>
      </c>
      <c r="P8" s="29" t="s">
        <v>81</v>
      </c>
      <c r="Q8" s="29" t="s">
        <v>76</v>
      </c>
      <c r="R8" s="29" t="s">
        <v>82</v>
      </c>
      <c r="S8" s="29" t="s">
        <v>79</v>
      </c>
      <c r="T8" s="29" t="s">
        <v>83</v>
      </c>
    </row>
    <row r="9" spans="3:20" x14ac:dyDescent="0.25">
      <c r="C9" s="1">
        <v>6</v>
      </c>
      <c r="D9" s="1">
        <v>1523.52</v>
      </c>
      <c r="E9" s="3">
        <f t="shared" si="3"/>
        <v>7617.6</v>
      </c>
      <c r="F9" s="1">
        <v>13</v>
      </c>
      <c r="G9" s="1">
        <v>78</v>
      </c>
      <c r="H9" s="4">
        <f t="shared" si="0"/>
        <v>524.6697087227509</v>
      </c>
      <c r="I9" s="5">
        <f t="shared" si="1"/>
        <v>799344.79463328549</v>
      </c>
      <c r="J9" s="1">
        <f t="shared" si="2"/>
        <v>0.10400842070731448</v>
      </c>
      <c r="K9" s="1">
        <v>1515.913</v>
      </c>
      <c r="L9" s="4">
        <f t="shared" si="4"/>
        <v>157.66771705968722</v>
      </c>
      <c r="N9" s="29">
        <v>5</v>
      </c>
      <c r="O9" s="29" t="s">
        <v>76</v>
      </c>
      <c r="P9" s="29" t="s">
        <v>84</v>
      </c>
      <c r="Q9" s="29" t="s">
        <v>76</v>
      </c>
      <c r="R9" s="29" t="s">
        <v>85</v>
      </c>
      <c r="S9" s="29" t="s">
        <v>79</v>
      </c>
      <c r="T9" s="29" t="s">
        <v>86</v>
      </c>
    </row>
    <row r="10" spans="3:20" x14ac:dyDescent="0.25">
      <c r="C10" s="1">
        <v>5</v>
      </c>
      <c r="D10" s="1">
        <v>1523.52</v>
      </c>
      <c r="E10" s="3">
        <f t="shared" si="3"/>
        <v>9141.1200000000008</v>
      </c>
      <c r="F10" s="1">
        <v>13</v>
      </c>
      <c r="G10" s="1">
        <v>65</v>
      </c>
      <c r="H10" s="4">
        <f t="shared" si="0"/>
        <v>403.70390485399759</v>
      </c>
      <c r="I10" s="5">
        <f t="shared" si="1"/>
        <v>615050.9731231624</v>
      </c>
      <c r="J10" s="1">
        <f t="shared" si="2"/>
        <v>8.002864445797099E-2</v>
      </c>
      <c r="K10" s="1">
        <v>1515.913</v>
      </c>
      <c r="L10" s="4">
        <f t="shared" si="4"/>
        <v>121.31646250621618</v>
      </c>
      <c r="N10" s="29">
        <v>6</v>
      </c>
      <c r="O10" s="29" t="s">
        <v>87</v>
      </c>
      <c r="P10" s="29" t="s">
        <v>88</v>
      </c>
      <c r="Q10" s="29" t="s">
        <v>87</v>
      </c>
      <c r="R10" s="29" t="s">
        <v>89</v>
      </c>
      <c r="S10" s="29" t="s">
        <v>79</v>
      </c>
      <c r="T10" s="29" t="s">
        <v>90</v>
      </c>
    </row>
    <row r="11" spans="3:20" x14ac:dyDescent="0.25">
      <c r="C11" s="1">
        <v>4</v>
      </c>
      <c r="D11" s="1">
        <v>1523.52</v>
      </c>
      <c r="E11" s="3">
        <f t="shared" si="3"/>
        <v>10664.640000000001</v>
      </c>
      <c r="F11" s="1">
        <v>13</v>
      </c>
      <c r="G11" s="1">
        <v>52</v>
      </c>
      <c r="H11" s="4">
        <f t="shared" si="0"/>
        <v>292.92389916255416</v>
      </c>
      <c r="I11" s="5">
        <f t="shared" si="1"/>
        <v>446275.41885213449</v>
      </c>
      <c r="J11" s="1">
        <f t="shared" si="2"/>
        <v>5.806806002483595E-2</v>
      </c>
      <c r="K11" s="1">
        <v>1515.913</v>
      </c>
      <c r="L11" s="4">
        <f t="shared" si="4"/>
        <v>88.026127076429134</v>
      </c>
      <c r="N11" s="29">
        <v>7</v>
      </c>
      <c r="O11" s="29" t="s">
        <v>87</v>
      </c>
      <c r="P11" s="29" t="s">
        <v>91</v>
      </c>
      <c r="Q11" s="29" t="s">
        <v>87</v>
      </c>
      <c r="R11" s="29" t="s">
        <v>92</v>
      </c>
      <c r="S11" s="29" t="s">
        <v>79</v>
      </c>
      <c r="T11" s="29" t="s">
        <v>93</v>
      </c>
    </row>
    <row r="12" spans="3:20" x14ac:dyDescent="0.25">
      <c r="C12" s="1">
        <v>3</v>
      </c>
      <c r="D12" s="1">
        <v>1523.52</v>
      </c>
      <c r="E12" s="3">
        <f t="shared" si="3"/>
        <v>12188.160000000002</v>
      </c>
      <c r="F12" s="1">
        <v>13</v>
      </c>
      <c r="G12" s="1">
        <v>39</v>
      </c>
      <c r="H12" s="4">
        <f t="shared" si="0"/>
        <v>193.71148595605496</v>
      </c>
      <c r="I12" s="5">
        <f t="shared" si="1"/>
        <v>295123.32308376883</v>
      </c>
      <c r="J12" s="1">
        <f t="shared" si="2"/>
        <v>3.8400588774609307E-2</v>
      </c>
      <c r="K12" s="1">
        <v>1515.913</v>
      </c>
      <c r="L12" s="4">
        <f t="shared" si="4"/>
        <v>58.211951731084319</v>
      </c>
      <c r="N12" s="29">
        <v>8</v>
      </c>
      <c r="O12" s="29" t="s">
        <v>94</v>
      </c>
      <c r="P12" s="29" t="s">
        <v>95</v>
      </c>
      <c r="Q12" s="29" t="s">
        <v>94</v>
      </c>
      <c r="R12" s="29" t="s">
        <v>96</v>
      </c>
      <c r="S12" s="29" t="s">
        <v>79</v>
      </c>
      <c r="T12" s="29" t="s">
        <v>97</v>
      </c>
    </row>
    <row r="13" spans="3:20" x14ac:dyDescent="0.25">
      <c r="C13" s="1">
        <v>2</v>
      </c>
      <c r="D13" s="1">
        <v>1523.52</v>
      </c>
      <c r="E13" s="3">
        <f t="shared" si="3"/>
        <v>13711.680000000002</v>
      </c>
      <c r="F13" s="1">
        <v>13</v>
      </c>
      <c r="G13" s="1">
        <v>26</v>
      </c>
      <c r="H13" s="4">
        <f t="shared" si="0"/>
        <v>108.14941826345135</v>
      </c>
      <c r="I13" s="5">
        <f t="shared" si="1"/>
        <v>164767.8017127334</v>
      </c>
      <c r="J13" s="1">
        <f t="shared" si="2"/>
        <v>2.1439107322165498E-2</v>
      </c>
      <c r="K13" s="1">
        <v>1515.913</v>
      </c>
      <c r="L13" s="4">
        <f t="shared" si="4"/>
        <v>32.49982149806587</v>
      </c>
      <c r="N13" s="29">
        <v>9</v>
      </c>
      <c r="O13" s="29" t="s">
        <v>94</v>
      </c>
      <c r="P13" s="29" t="s">
        <v>98</v>
      </c>
      <c r="Q13" s="29" t="s">
        <v>94</v>
      </c>
      <c r="R13" s="29" t="s">
        <v>99</v>
      </c>
      <c r="S13" s="29" t="s">
        <v>79</v>
      </c>
      <c r="T13" s="29" t="s">
        <v>100</v>
      </c>
    </row>
    <row r="14" spans="3:20" x14ac:dyDescent="0.25">
      <c r="C14" s="1">
        <v>1</v>
      </c>
      <c r="D14" s="1">
        <v>1523.52</v>
      </c>
      <c r="E14" s="3">
        <f t="shared" si="3"/>
        <v>15235.200000000003</v>
      </c>
      <c r="F14" s="1">
        <v>13</v>
      </c>
      <c r="G14" s="1">
        <v>13</v>
      </c>
      <c r="H14" s="4">
        <f t="shared" si="0"/>
        <v>39.929472139902941</v>
      </c>
      <c r="I14" s="5">
        <f t="shared" si="1"/>
        <v>60833.349394584926</v>
      </c>
      <c r="J14" s="1">
        <f t="shared" si="2"/>
        <v>7.9154585597442425E-3</v>
      </c>
      <c r="K14" s="1">
        <v>1515.913</v>
      </c>
      <c r="L14" s="4">
        <f t="shared" si="4"/>
        <v>11.999146531677575</v>
      </c>
      <c r="N14" s="29">
        <v>10</v>
      </c>
      <c r="O14" s="29" t="s">
        <v>94</v>
      </c>
      <c r="P14" s="29" t="s">
        <v>101</v>
      </c>
      <c r="Q14" s="29" t="s">
        <v>94</v>
      </c>
      <c r="R14" s="29" t="s">
        <v>102</v>
      </c>
      <c r="S14" s="29" t="s">
        <v>79</v>
      </c>
      <c r="T14" s="29" t="s">
        <v>103</v>
      </c>
    </row>
    <row r="15" spans="3:20" x14ac:dyDescent="0.25">
      <c r="C15" s="1" t="s">
        <v>3</v>
      </c>
      <c r="D15" s="1">
        <f>SUM(D5:D14)</f>
        <v>15235.200000000003</v>
      </c>
      <c r="E15" s="1"/>
      <c r="F15" s="1">
        <f>SUM(F5:F14)</f>
        <v>130</v>
      </c>
      <c r="G15" s="1"/>
      <c r="H15" s="1"/>
      <c r="I15" s="5">
        <f>SUM(I5:I14)</f>
        <v>7685385.3678125404</v>
      </c>
      <c r="J15" s="1">
        <f>SUM(J5:J14)</f>
        <v>1</v>
      </c>
      <c r="K15" s="1"/>
      <c r="L15" s="1">
        <f>SUM(L5:L14)</f>
        <v>1690.9849999999999</v>
      </c>
    </row>
    <row r="16" spans="3:20" x14ac:dyDescent="0.25">
      <c r="O16" s="32" t="s">
        <v>17</v>
      </c>
      <c r="P16" s="32"/>
      <c r="Q16" s="32"/>
      <c r="R16" s="32"/>
      <c r="S16" s="32"/>
    </row>
    <row r="18" spans="3:18" x14ac:dyDescent="0.25">
      <c r="N18" s="29" t="s">
        <v>12</v>
      </c>
      <c r="O18" s="29" t="s">
        <v>18</v>
      </c>
      <c r="P18" s="29" t="s">
        <v>14</v>
      </c>
      <c r="Q18" s="29" t="s">
        <v>19</v>
      </c>
      <c r="R18" s="29" t="s">
        <v>14</v>
      </c>
    </row>
    <row r="19" spans="3:18" x14ac:dyDescent="0.25">
      <c r="N19" s="29">
        <v>1</v>
      </c>
      <c r="O19" s="29" t="s">
        <v>62</v>
      </c>
      <c r="P19" s="29" t="s">
        <v>104</v>
      </c>
      <c r="Q19" s="29" t="s">
        <v>66</v>
      </c>
      <c r="R19" s="29" t="s">
        <v>105</v>
      </c>
    </row>
    <row r="20" spans="3:18" x14ac:dyDescent="0.25">
      <c r="N20" s="29">
        <v>2</v>
      </c>
      <c r="O20" s="29" t="s">
        <v>62</v>
      </c>
      <c r="P20" s="29" t="s">
        <v>106</v>
      </c>
      <c r="Q20" s="29" t="s">
        <v>66</v>
      </c>
      <c r="R20" s="29" t="s">
        <v>107</v>
      </c>
    </row>
    <row r="21" spans="3:18" x14ac:dyDescent="0.25">
      <c r="C21" s="30" t="s">
        <v>27</v>
      </c>
      <c r="D21" s="31"/>
      <c r="E21" s="31"/>
      <c r="F21" s="31"/>
      <c r="G21" s="31"/>
      <c r="H21" s="31"/>
      <c r="N21" s="29">
        <v>3</v>
      </c>
      <c r="O21" s="29" t="s">
        <v>61</v>
      </c>
      <c r="P21" s="29" t="s">
        <v>108</v>
      </c>
      <c r="Q21" s="29" t="s">
        <v>65</v>
      </c>
      <c r="R21" s="29" t="s">
        <v>107</v>
      </c>
    </row>
    <row r="22" spans="3:18" x14ac:dyDescent="0.25">
      <c r="N22" s="29">
        <v>4</v>
      </c>
      <c r="O22" s="29" t="s">
        <v>61</v>
      </c>
      <c r="P22" s="29" t="s">
        <v>109</v>
      </c>
      <c r="Q22" s="29" t="s">
        <v>65</v>
      </c>
      <c r="R22" s="29" t="s">
        <v>110</v>
      </c>
    </row>
    <row r="23" spans="3:18" x14ac:dyDescent="0.25">
      <c r="N23" s="29">
        <v>5</v>
      </c>
      <c r="O23" s="29" t="s">
        <v>61</v>
      </c>
      <c r="P23" s="29" t="s">
        <v>111</v>
      </c>
      <c r="Q23" s="29" t="s">
        <v>65</v>
      </c>
      <c r="R23" s="29" t="s">
        <v>110</v>
      </c>
    </row>
    <row r="24" spans="3:18" x14ac:dyDescent="0.25">
      <c r="N24" s="29">
        <v>6</v>
      </c>
      <c r="O24" s="29" t="s">
        <v>64</v>
      </c>
      <c r="P24" s="29" t="s">
        <v>112</v>
      </c>
      <c r="Q24" s="29" t="s">
        <v>65</v>
      </c>
      <c r="R24" s="29" t="s">
        <v>113</v>
      </c>
    </row>
    <row r="25" spans="3:18" x14ac:dyDescent="0.25">
      <c r="N25" s="29">
        <v>7</v>
      </c>
      <c r="O25" s="29" t="s">
        <v>64</v>
      </c>
      <c r="P25" s="29" t="s">
        <v>114</v>
      </c>
      <c r="Q25" s="29" t="s">
        <v>65</v>
      </c>
      <c r="R25" s="29" t="s">
        <v>115</v>
      </c>
    </row>
    <row r="26" spans="3:18" x14ac:dyDescent="0.25">
      <c r="N26" s="29">
        <v>8</v>
      </c>
      <c r="O26" s="29" t="s">
        <v>63</v>
      </c>
      <c r="P26" s="29" t="s">
        <v>116</v>
      </c>
      <c r="Q26" s="29" t="s">
        <v>65</v>
      </c>
      <c r="R26" s="29" t="s">
        <v>117</v>
      </c>
    </row>
    <row r="27" spans="3:18" x14ac:dyDescent="0.25">
      <c r="N27" s="29">
        <v>9</v>
      </c>
      <c r="O27" s="29" t="s">
        <v>63</v>
      </c>
      <c r="P27" s="29" t="s">
        <v>118</v>
      </c>
      <c r="Q27" s="29" t="s">
        <v>65</v>
      </c>
      <c r="R27" s="29" t="s">
        <v>117</v>
      </c>
    </row>
    <row r="28" spans="3:18" x14ac:dyDescent="0.25">
      <c r="N28" s="29">
        <v>10</v>
      </c>
      <c r="O28" s="29" t="s">
        <v>63</v>
      </c>
      <c r="P28" s="29" t="s">
        <v>119</v>
      </c>
      <c r="Q28" s="29" t="s">
        <v>65</v>
      </c>
      <c r="R28" s="29" t="s">
        <v>120</v>
      </c>
    </row>
    <row r="30" spans="3:18" x14ac:dyDescent="0.25">
      <c r="O30" s="32" t="s">
        <v>20</v>
      </c>
      <c r="P30" s="32"/>
      <c r="Q30" s="32"/>
      <c r="R30" s="32"/>
    </row>
    <row r="33" spans="3:21" x14ac:dyDescent="0.25">
      <c r="N33" s="34" t="s">
        <v>59</v>
      </c>
      <c r="O33" s="34"/>
      <c r="P33" s="34"/>
      <c r="Q33" s="34"/>
      <c r="R33" s="18"/>
      <c r="S33" s="35" t="s">
        <v>60</v>
      </c>
      <c r="T33" s="35"/>
      <c r="U33" s="35"/>
    </row>
    <row r="34" spans="3:21" x14ac:dyDescent="0.25">
      <c r="N34" s="15" t="s">
        <v>21</v>
      </c>
      <c r="O34" s="15" t="s">
        <v>22</v>
      </c>
      <c r="P34" s="15" t="s">
        <v>23</v>
      </c>
      <c r="Q34" s="15" t="s">
        <v>24</v>
      </c>
      <c r="S34" s="1"/>
      <c r="T34" s="1" t="s">
        <v>25</v>
      </c>
      <c r="U34" s="1" t="s">
        <v>26</v>
      </c>
    </row>
    <row r="35" spans="3:21" x14ac:dyDescent="0.25">
      <c r="N35" s="15" t="s">
        <v>49</v>
      </c>
      <c r="O35" s="15" t="s">
        <v>121</v>
      </c>
      <c r="P35" s="15">
        <v>215933</v>
      </c>
      <c r="Q35" s="15" t="s">
        <v>122</v>
      </c>
      <c r="S35" s="1">
        <v>1</v>
      </c>
      <c r="T35" s="1">
        <v>2173.67</v>
      </c>
      <c r="U35" s="1">
        <v>2452.2399999999998</v>
      </c>
    </row>
    <row r="36" spans="3:21" x14ac:dyDescent="0.25">
      <c r="I36">
        <v>20.2</v>
      </c>
      <c r="N36" s="15" t="s">
        <v>46</v>
      </c>
      <c r="O36" s="15" t="s">
        <v>123</v>
      </c>
      <c r="P36" s="15">
        <v>215933</v>
      </c>
      <c r="Q36" s="15" t="s">
        <v>124</v>
      </c>
      <c r="S36" s="1">
        <v>2</v>
      </c>
      <c r="T36" s="1">
        <v>1941.36</v>
      </c>
      <c r="U36" s="1">
        <v>2196.9699999999998</v>
      </c>
    </row>
    <row r="37" spans="3:21" x14ac:dyDescent="0.25">
      <c r="N37" s="15" t="s">
        <v>48</v>
      </c>
      <c r="O37" s="15" t="s">
        <v>125</v>
      </c>
      <c r="P37" s="15">
        <v>30605</v>
      </c>
      <c r="Q37" s="15" t="s">
        <v>126</v>
      </c>
      <c r="S37" s="1">
        <v>3</v>
      </c>
      <c r="T37" s="1">
        <v>1676.59</v>
      </c>
      <c r="U37" s="1">
        <v>1944.94</v>
      </c>
    </row>
    <row r="38" spans="3:21" x14ac:dyDescent="0.25">
      <c r="I38">
        <v>59.01</v>
      </c>
      <c r="N38" s="15" t="s">
        <v>47</v>
      </c>
      <c r="O38" s="15" t="s">
        <v>128</v>
      </c>
      <c r="P38" s="15">
        <v>30491</v>
      </c>
      <c r="Q38" s="15" t="s">
        <v>127</v>
      </c>
      <c r="S38" s="1">
        <v>4</v>
      </c>
      <c r="T38" s="1">
        <v>1408.74</v>
      </c>
      <c r="U38" s="1">
        <v>1700.11</v>
      </c>
    </row>
    <row r="39" spans="3:21" x14ac:dyDescent="0.25">
      <c r="N39" s="10"/>
      <c r="O39" s="10"/>
      <c r="P39" s="10"/>
      <c r="Q39" s="10"/>
      <c r="S39" s="1">
        <v>5</v>
      </c>
      <c r="T39" s="1">
        <v>1148.57</v>
      </c>
      <c r="U39" s="1">
        <v>1456.15</v>
      </c>
    </row>
    <row r="40" spans="3:21" x14ac:dyDescent="0.25">
      <c r="C40" s="8"/>
      <c r="D40" s="8"/>
      <c r="E40" s="8"/>
      <c r="F40" s="8"/>
      <c r="G40" s="8"/>
      <c r="N40" s="10"/>
      <c r="O40" s="10"/>
      <c r="P40" s="10"/>
      <c r="Q40" s="10"/>
      <c r="S40" s="1">
        <v>6</v>
      </c>
      <c r="T40" s="1">
        <v>901.21</v>
      </c>
      <c r="U40" s="1">
        <v>1212.5999999999999</v>
      </c>
    </row>
    <row r="41" spans="3:21" x14ac:dyDescent="0.25">
      <c r="C41" s="37" t="s">
        <v>36</v>
      </c>
      <c r="D41" s="37"/>
      <c r="E41" s="37"/>
      <c r="F41" s="37"/>
      <c r="G41" s="37"/>
      <c r="N41" s="19"/>
      <c r="O41" s="19"/>
      <c r="P41" s="19"/>
      <c r="Q41" s="19"/>
      <c r="S41" s="1">
        <v>7</v>
      </c>
      <c r="T41" s="1">
        <v>672.54</v>
      </c>
      <c r="U41" s="1">
        <v>969.86</v>
      </c>
    </row>
    <row r="42" spans="3:21" x14ac:dyDescent="0.25">
      <c r="C42" s="25" t="s">
        <v>12</v>
      </c>
      <c r="D42" s="25" t="s">
        <v>28</v>
      </c>
      <c r="E42" s="25" t="s">
        <v>29</v>
      </c>
      <c r="F42" s="25" t="s">
        <v>30</v>
      </c>
      <c r="G42" s="25" t="s">
        <v>31</v>
      </c>
      <c r="N42" s="10"/>
      <c r="O42" s="10"/>
      <c r="P42" s="10"/>
      <c r="Q42" s="10"/>
      <c r="S42" s="1">
        <v>8</v>
      </c>
      <c r="T42" s="1">
        <v>465.81</v>
      </c>
      <c r="U42" s="1">
        <v>728.05</v>
      </c>
    </row>
    <row r="43" spans="3:21" x14ac:dyDescent="0.25">
      <c r="C43" s="1" t="s">
        <v>33</v>
      </c>
      <c r="D43" s="4">
        <v>5.1420000000000003</v>
      </c>
      <c r="E43" s="9">
        <v>7.3470000000000004</v>
      </c>
      <c r="F43" s="3">
        <v>25</v>
      </c>
      <c r="G43" s="9">
        <v>59.01</v>
      </c>
      <c r="N43" s="10"/>
      <c r="O43" s="10"/>
      <c r="P43" s="10"/>
      <c r="Q43" s="10"/>
      <c r="S43" s="1">
        <v>9</v>
      </c>
      <c r="T43" s="1">
        <v>284.54000000000002</v>
      </c>
      <c r="U43" s="1">
        <v>485.71</v>
      </c>
    </row>
    <row r="44" spans="3:21" x14ac:dyDescent="0.25">
      <c r="C44" s="1" t="s">
        <v>32</v>
      </c>
      <c r="D44" s="4">
        <v>5.1420000000000003</v>
      </c>
      <c r="E44" s="9">
        <v>7.3470000000000004</v>
      </c>
      <c r="F44" s="3">
        <v>25</v>
      </c>
      <c r="G44" s="9">
        <v>59.01</v>
      </c>
      <c r="N44" s="10"/>
      <c r="O44" s="10"/>
      <c r="P44" s="10"/>
      <c r="Q44" s="10"/>
      <c r="S44" s="1">
        <v>10</v>
      </c>
      <c r="T44" s="1">
        <v>130.52000000000001</v>
      </c>
      <c r="U44" s="1">
        <v>243.04</v>
      </c>
    </row>
    <row r="45" spans="3:21" x14ac:dyDescent="0.25">
      <c r="C45" s="1" t="s">
        <v>34</v>
      </c>
      <c r="D45" s="4">
        <v>4.96</v>
      </c>
      <c r="E45" s="9">
        <v>7.3470000000000004</v>
      </c>
      <c r="F45" s="1">
        <v>13.79</v>
      </c>
      <c r="G45" s="9">
        <v>59.01</v>
      </c>
      <c r="N45" s="10"/>
      <c r="O45" s="10"/>
      <c r="P45" s="10"/>
      <c r="Q45" s="10"/>
    </row>
    <row r="46" spans="3:21" x14ac:dyDescent="0.25">
      <c r="C46" s="1" t="s">
        <v>35</v>
      </c>
      <c r="D46" s="4">
        <v>4.96</v>
      </c>
      <c r="E46" s="9">
        <v>7.3470000000000004</v>
      </c>
      <c r="F46" s="1">
        <v>13.79</v>
      </c>
      <c r="G46" s="9">
        <v>59.01</v>
      </c>
      <c r="N46" s="10"/>
      <c r="O46" s="10"/>
      <c r="P46" s="10"/>
      <c r="Q46" s="10"/>
      <c r="R46" s="8"/>
      <c r="S46" s="20"/>
      <c r="T46" s="20"/>
      <c r="U46" s="20"/>
    </row>
    <row r="47" spans="3:21" x14ac:dyDescent="0.25">
      <c r="N47" s="10"/>
      <c r="O47" s="10"/>
      <c r="P47" s="10"/>
      <c r="Q47" s="10"/>
      <c r="T47" s="20"/>
      <c r="U47" s="20"/>
    </row>
    <row r="48" spans="3:21" x14ac:dyDescent="0.25">
      <c r="C48" s="37" t="s">
        <v>37</v>
      </c>
      <c r="D48" s="37"/>
      <c r="E48" s="37"/>
      <c r="F48" s="12"/>
      <c r="G48" s="12"/>
      <c r="N48" s="10"/>
      <c r="O48" s="10"/>
      <c r="P48" s="10"/>
      <c r="Q48" s="10"/>
    </row>
    <row r="49" spans="3:20" x14ac:dyDescent="0.25">
      <c r="C49" s="25" t="s">
        <v>12</v>
      </c>
      <c r="D49" s="25" t="s">
        <v>28</v>
      </c>
      <c r="E49" s="25" t="s">
        <v>29</v>
      </c>
      <c r="F49" s="10"/>
      <c r="G49" s="10"/>
      <c r="N49" s="38" t="s">
        <v>58</v>
      </c>
      <c r="O49" s="38"/>
      <c r="P49" s="38"/>
      <c r="Q49" s="38"/>
      <c r="R49" s="38"/>
      <c r="S49" s="38"/>
      <c r="T49" s="12"/>
    </row>
    <row r="50" spans="3:20" x14ac:dyDescent="0.25">
      <c r="C50" s="1" t="s">
        <v>33</v>
      </c>
      <c r="D50" s="4">
        <v>6.67</v>
      </c>
      <c r="E50" s="9">
        <v>7.3470000000000004</v>
      </c>
      <c r="F50" s="10"/>
      <c r="G50" s="11"/>
      <c r="N50" s="15" t="s">
        <v>50</v>
      </c>
      <c r="O50" s="15" t="s">
        <v>52</v>
      </c>
      <c r="P50" s="15" t="s">
        <v>53</v>
      </c>
      <c r="Q50" s="15" t="s">
        <v>51</v>
      </c>
      <c r="R50" s="17" t="s">
        <v>54</v>
      </c>
      <c r="S50" s="17" t="s">
        <v>55</v>
      </c>
      <c r="T50" s="20"/>
    </row>
    <row r="51" spans="3:20" x14ac:dyDescent="0.25">
      <c r="C51" s="1" t="s">
        <v>32</v>
      </c>
      <c r="D51" s="4">
        <v>6.25</v>
      </c>
      <c r="E51" s="9">
        <v>7.3470000000000004</v>
      </c>
      <c r="F51" s="10"/>
      <c r="G51" s="11"/>
      <c r="N51" s="15" t="s">
        <v>49</v>
      </c>
      <c r="O51" s="15">
        <v>4192.2709999999997</v>
      </c>
      <c r="P51" s="15">
        <v>2080.8000000000002</v>
      </c>
      <c r="Q51" s="15">
        <v>3.4540000000000002</v>
      </c>
      <c r="R51" s="9">
        <v>1.954</v>
      </c>
      <c r="S51" s="15">
        <v>0.70699999999999996</v>
      </c>
      <c r="T51" s="13"/>
    </row>
    <row r="52" spans="3:20" x14ac:dyDescent="0.25">
      <c r="C52" s="1" t="s">
        <v>34</v>
      </c>
      <c r="D52" s="4">
        <v>3.101</v>
      </c>
      <c r="E52" s="9">
        <v>7.3470000000000004</v>
      </c>
      <c r="F52" s="10"/>
      <c r="G52" s="11"/>
      <c r="N52" s="15" t="s">
        <v>46</v>
      </c>
      <c r="O52" s="15">
        <v>4192.2709999999997</v>
      </c>
      <c r="P52" s="15">
        <v>2052</v>
      </c>
      <c r="Q52" s="15">
        <v>3.4809999999999999</v>
      </c>
      <c r="R52" s="9">
        <v>1.9810000000000001</v>
      </c>
      <c r="S52" s="15">
        <v>0.70699999999999996</v>
      </c>
      <c r="T52" s="13"/>
    </row>
    <row r="53" spans="3:20" x14ac:dyDescent="0.25">
      <c r="C53" s="1" t="s">
        <v>35</v>
      </c>
      <c r="D53" s="4">
        <v>2.2629999999999999</v>
      </c>
      <c r="E53" s="9">
        <v>7.3470000000000004</v>
      </c>
      <c r="F53" s="10"/>
      <c r="G53" s="11"/>
      <c r="N53" s="15" t="s">
        <v>48</v>
      </c>
      <c r="O53" s="15">
        <v>2169.2269999999999</v>
      </c>
      <c r="P53" s="15">
        <v>1675.5440000000001</v>
      </c>
      <c r="Q53" s="15">
        <v>2.5779999999999998</v>
      </c>
      <c r="R53" s="9">
        <v>0.91800000000000004</v>
      </c>
      <c r="S53" s="15">
        <v>0.26</v>
      </c>
      <c r="T53" s="13"/>
    </row>
    <row r="54" spans="3:20" x14ac:dyDescent="0.25">
      <c r="C54" s="13"/>
      <c r="D54" s="13"/>
      <c r="E54" s="13"/>
      <c r="N54" s="15" t="s">
        <v>47</v>
      </c>
      <c r="O54" s="15">
        <v>2169.962</v>
      </c>
      <c r="P54" s="15">
        <v>1685.664</v>
      </c>
      <c r="Q54" s="15">
        <v>2.74</v>
      </c>
      <c r="R54" s="9">
        <v>0.96</v>
      </c>
      <c r="S54" s="15">
        <v>0.24199999999999999</v>
      </c>
      <c r="T54" s="13"/>
    </row>
    <row r="55" spans="3:20" x14ac:dyDescent="0.25">
      <c r="C55" s="36" t="s">
        <v>45</v>
      </c>
      <c r="D55" s="36"/>
      <c r="E55" s="36"/>
      <c r="F55" s="36"/>
      <c r="G55" s="14"/>
      <c r="H55" s="37" t="s">
        <v>44</v>
      </c>
      <c r="I55" s="37"/>
      <c r="J55" s="37"/>
      <c r="K55" s="37"/>
      <c r="M55" s="16"/>
      <c r="N55" s="10"/>
      <c r="O55" s="10"/>
      <c r="P55" s="10"/>
      <c r="Q55" s="10"/>
    </row>
    <row r="56" spans="3:20" x14ac:dyDescent="0.25">
      <c r="C56" s="25" t="s">
        <v>39</v>
      </c>
      <c r="D56" s="25" t="s">
        <v>38</v>
      </c>
      <c r="E56" s="25"/>
      <c r="F56" s="25" t="s">
        <v>41</v>
      </c>
      <c r="G56" s="6"/>
      <c r="H56" s="25" t="s">
        <v>40</v>
      </c>
      <c r="I56" s="25" t="s">
        <v>38</v>
      </c>
      <c r="J56" s="25"/>
      <c r="K56" s="25" t="s">
        <v>41</v>
      </c>
      <c r="M56" s="10"/>
      <c r="N56" s="10"/>
      <c r="O56" s="10"/>
      <c r="P56" s="10"/>
      <c r="Q56" s="10"/>
    </row>
    <row r="57" spans="3:20" x14ac:dyDescent="0.25">
      <c r="C57" s="23">
        <v>1</v>
      </c>
      <c r="D57" s="4">
        <v>0.219</v>
      </c>
      <c r="E57" s="3">
        <v>49.71</v>
      </c>
      <c r="F57" s="9">
        <v>36.049999999999997</v>
      </c>
      <c r="G57" s="6"/>
      <c r="H57" s="1">
        <v>1</v>
      </c>
      <c r="I57" s="4">
        <v>0.45400000000000001</v>
      </c>
      <c r="J57" s="3">
        <v>44.96</v>
      </c>
      <c r="K57" s="27">
        <v>36.049999999999997</v>
      </c>
      <c r="M57" s="20"/>
      <c r="N57" s="10"/>
      <c r="O57" s="10"/>
      <c r="P57" s="10"/>
      <c r="Q57" s="10"/>
    </row>
    <row r="58" spans="3:20" x14ac:dyDescent="0.25">
      <c r="C58" s="23">
        <v>2</v>
      </c>
      <c r="D58" s="4">
        <v>0.19500000000000001</v>
      </c>
      <c r="E58" s="3">
        <v>50.19</v>
      </c>
      <c r="F58" s="9">
        <v>36.049999999999997</v>
      </c>
      <c r="G58" s="6"/>
      <c r="H58" s="1">
        <v>2</v>
      </c>
      <c r="I58" s="4">
        <v>0.40699999999999997</v>
      </c>
      <c r="J58" s="3">
        <v>45.91</v>
      </c>
      <c r="K58" s="27">
        <v>36.049999999999997</v>
      </c>
      <c r="M58" s="10"/>
      <c r="N58" s="10"/>
    </row>
    <row r="59" spans="3:20" x14ac:dyDescent="0.25">
      <c r="C59" s="23">
        <v>3</v>
      </c>
      <c r="D59" s="4">
        <v>0.16900000000000001</v>
      </c>
      <c r="E59" s="3">
        <v>50.72</v>
      </c>
      <c r="F59" s="9">
        <v>36.049999999999997</v>
      </c>
      <c r="G59" s="6"/>
      <c r="H59" s="1">
        <v>3</v>
      </c>
      <c r="I59" s="4">
        <v>0.36</v>
      </c>
      <c r="J59" s="3">
        <v>46.86</v>
      </c>
      <c r="K59" s="27">
        <v>36.049999999999997</v>
      </c>
      <c r="M59" s="10"/>
      <c r="N59" s="10"/>
    </row>
    <row r="60" spans="3:20" x14ac:dyDescent="0.25">
      <c r="C60" s="23">
        <v>4</v>
      </c>
      <c r="D60" s="4">
        <v>0.14199999999999999</v>
      </c>
      <c r="E60" s="3">
        <v>51.26</v>
      </c>
      <c r="F60" s="9">
        <v>36.049999999999997</v>
      </c>
      <c r="G60" s="6"/>
      <c r="H60" s="1">
        <v>4</v>
      </c>
      <c r="I60" s="4">
        <v>0.315</v>
      </c>
      <c r="J60" s="3">
        <v>47.77</v>
      </c>
      <c r="K60" s="27">
        <v>36.049999999999997</v>
      </c>
      <c r="M60" s="20"/>
      <c r="N60" s="10"/>
    </row>
    <row r="61" spans="3:20" x14ac:dyDescent="0.25">
      <c r="C61" s="23">
        <v>5</v>
      </c>
      <c r="D61" s="4">
        <v>0.115</v>
      </c>
      <c r="E61" s="3">
        <v>51.81</v>
      </c>
      <c r="F61" s="9">
        <v>36.049999999999997</v>
      </c>
      <c r="G61" s="6"/>
      <c r="H61" s="1">
        <v>5</v>
      </c>
      <c r="I61" s="4">
        <v>0.26900000000000002</v>
      </c>
      <c r="J61" s="3">
        <v>48.7</v>
      </c>
      <c r="K61" s="27">
        <v>36.049999999999997</v>
      </c>
      <c r="M61" s="10"/>
      <c r="N61" s="10"/>
    </row>
    <row r="62" spans="3:20" x14ac:dyDescent="0.25">
      <c r="C62" s="25" t="s">
        <v>39</v>
      </c>
      <c r="D62" s="25" t="s">
        <v>42</v>
      </c>
      <c r="E62" s="25" t="s">
        <v>30</v>
      </c>
      <c r="F62" s="25" t="s">
        <v>43</v>
      </c>
      <c r="G62" s="6"/>
      <c r="H62" s="1">
        <v>6</v>
      </c>
      <c r="I62" s="4">
        <v>0.247</v>
      </c>
      <c r="J62" s="3">
        <v>49.14</v>
      </c>
      <c r="K62" s="27">
        <v>36.049999999999997</v>
      </c>
      <c r="M62" s="10"/>
      <c r="N62" s="21"/>
    </row>
    <row r="63" spans="3:20" x14ac:dyDescent="0.25">
      <c r="C63" s="39">
        <v>6</v>
      </c>
      <c r="D63" s="39">
        <v>9.5000000000000001E-2</v>
      </c>
      <c r="E63" s="41">
        <v>20.8</v>
      </c>
      <c r="F63" s="40">
        <v>53.18</v>
      </c>
      <c r="G63" s="6"/>
      <c r="H63" s="1">
        <v>7</v>
      </c>
      <c r="I63" s="4">
        <v>0.19800000000000001</v>
      </c>
      <c r="J63" s="3">
        <v>50.13</v>
      </c>
      <c r="K63" s="27">
        <v>36.049999999999997</v>
      </c>
      <c r="M63" s="20"/>
      <c r="N63" s="21"/>
    </row>
    <row r="64" spans="3:20" x14ac:dyDescent="0.25">
      <c r="C64" s="23">
        <v>7</v>
      </c>
      <c r="D64" s="23">
        <v>7.0999999999999994E-2</v>
      </c>
      <c r="E64" s="41">
        <v>20.8</v>
      </c>
      <c r="F64" s="28">
        <v>54.65</v>
      </c>
      <c r="G64" s="6"/>
      <c r="H64" s="23">
        <v>8</v>
      </c>
      <c r="I64" s="4">
        <v>0.14799999999999999</v>
      </c>
      <c r="J64" s="3">
        <v>51.14</v>
      </c>
      <c r="K64" s="27">
        <v>36.049999999999997</v>
      </c>
      <c r="L64" s="6"/>
      <c r="M64" s="16"/>
      <c r="N64" s="21"/>
      <c r="O64" s="6"/>
    </row>
    <row r="65" spans="3:17" x14ac:dyDescent="0.25">
      <c r="C65" s="23">
        <v>8</v>
      </c>
      <c r="D65" s="23">
        <v>4.9000000000000002E-2</v>
      </c>
      <c r="E65" s="41">
        <v>20.8</v>
      </c>
      <c r="F65" s="28">
        <v>56</v>
      </c>
      <c r="G65" s="6"/>
      <c r="H65" s="25" t="s">
        <v>40</v>
      </c>
      <c r="I65" s="25" t="s">
        <v>38</v>
      </c>
      <c r="J65" s="25" t="s">
        <v>67</v>
      </c>
      <c r="K65" s="25" t="s">
        <v>43</v>
      </c>
      <c r="L65" s="6"/>
      <c r="M65" s="6"/>
      <c r="N65" s="21"/>
      <c r="O65" s="8"/>
      <c r="P65" s="8"/>
      <c r="Q65" s="8"/>
    </row>
    <row r="66" spans="3:17" x14ac:dyDescent="0.25">
      <c r="C66" s="23">
        <v>9</v>
      </c>
      <c r="D66" s="4">
        <v>0.03</v>
      </c>
      <c r="E66" s="41">
        <v>20.8</v>
      </c>
      <c r="F66" s="28">
        <v>57.16</v>
      </c>
      <c r="G66" s="6"/>
      <c r="H66" s="23">
        <v>9</v>
      </c>
      <c r="I66" s="23">
        <v>9.9000000000000005E-2</v>
      </c>
      <c r="J66" s="3">
        <v>6.11</v>
      </c>
      <c r="K66" s="28">
        <v>52.93</v>
      </c>
      <c r="L66" s="6"/>
      <c r="M66" s="6"/>
      <c r="N66" s="21"/>
      <c r="O66" s="10"/>
      <c r="P66" s="10"/>
      <c r="Q66" s="10"/>
    </row>
    <row r="67" spans="3:17" x14ac:dyDescent="0.25">
      <c r="C67" s="23">
        <v>10</v>
      </c>
      <c r="D67" s="23">
        <v>1.2999999999999999E-2</v>
      </c>
      <c r="E67" s="41">
        <v>20.8</v>
      </c>
      <c r="F67" s="28">
        <v>58.21</v>
      </c>
      <c r="G67" s="22"/>
      <c r="H67" s="23">
        <v>10</v>
      </c>
      <c r="I67" s="4">
        <v>4.9000000000000002E-2</v>
      </c>
      <c r="J67" s="3">
        <v>6.11</v>
      </c>
      <c r="K67" s="28">
        <v>56</v>
      </c>
      <c r="L67" s="6"/>
      <c r="M67" s="6"/>
      <c r="N67" s="10"/>
      <c r="O67" s="10"/>
      <c r="P67" s="10"/>
      <c r="Q67" s="10"/>
    </row>
    <row r="68" spans="3:17" x14ac:dyDescent="0.25">
      <c r="C68" s="24"/>
      <c r="D68" s="24"/>
      <c r="E68" s="24"/>
      <c r="F68" s="24"/>
      <c r="G68" s="20"/>
      <c r="H68" s="24"/>
      <c r="I68" s="26"/>
      <c r="J68" s="24"/>
      <c r="K68" s="24"/>
      <c r="L68" s="6"/>
      <c r="M68" s="6"/>
      <c r="N68" s="10"/>
      <c r="O68" s="10"/>
      <c r="P68" s="10"/>
      <c r="Q68" s="10"/>
    </row>
    <row r="69" spans="3:17" x14ac:dyDescent="0.25">
      <c r="C69" s="24"/>
      <c r="D69" s="24"/>
      <c r="E69" s="24"/>
      <c r="F69" s="24"/>
      <c r="G69" s="20"/>
      <c r="H69" s="24"/>
      <c r="I69" s="26"/>
      <c r="J69" s="24"/>
      <c r="K69" s="24"/>
      <c r="M69" s="6"/>
      <c r="N69" s="10"/>
      <c r="O69" s="10"/>
      <c r="P69" s="10"/>
      <c r="Q69" s="10"/>
    </row>
    <row r="70" spans="3:17" x14ac:dyDescent="0.25">
      <c r="M70" s="6"/>
      <c r="N70" s="10"/>
      <c r="O70" s="10"/>
      <c r="P70" s="10"/>
      <c r="Q70" s="10"/>
    </row>
    <row r="71" spans="3:17" x14ac:dyDescent="0.25">
      <c r="M71" s="6"/>
      <c r="N71" s="10"/>
      <c r="O71" s="10"/>
      <c r="P71" s="10"/>
      <c r="Q71" s="10"/>
    </row>
    <row r="72" spans="3:17" x14ac:dyDescent="0.25">
      <c r="M72" s="6"/>
      <c r="N72" s="10"/>
      <c r="O72" s="10"/>
      <c r="P72" s="10"/>
      <c r="Q72" s="10"/>
    </row>
    <row r="73" spans="3:17" x14ac:dyDescent="0.25">
      <c r="M73" s="6"/>
      <c r="N73" s="10"/>
      <c r="O73" s="10"/>
      <c r="P73" s="10"/>
      <c r="Q73" s="10"/>
    </row>
    <row r="74" spans="3:17" x14ac:dyDescent="0.25">
      <c r="M74" s="6"/>
      <c r="N74" s="10"/>
      <c r="O74" s="10"/>
      <c r="P74" s="10"/>
      <c r="Q74" s="10"/>
    </row>
    <row r="75" spans="3:17" x14ac:dyDescent="0.25">
      <c r="M75" s="6"/>
      <c r="N75" s="10"/>
      <c r="O75" s="10"/>
      <c r="P75" s="10"/>
      <c r="Q75" s="10"/>
    </row>
    <row r="76" spans="3:17" x14ac:dyDescent="0.25">
      <c r="M76" s="6"/>
      <c r="N76" s="10"/>
      <c r="O76" s="10"/>
      <c r="P76" s="10"/>
      <c r="Q76" s="10"/>
    </row>
    <row r="77" spans="3:17" x14ac:dyDescent="0.25">
      <c r="H77" s="6"/>
      <c r="I77" s="6"/>
      <c r="J77" s="6"/>
      <c r="K77" s="6"/>
      <c r="M77" s="6"/>
      <c r="N77" s="6"/>
      <c r="O77" s="6"/>
      <c r="P77" s="6"/>
    </row>
    <row r="78" spans="3:17" x14ac:dyDescent="0.25">
      <c r="H78" s="6"/>
      <c r="I78" s="6"/>
      <c r="J78" s="6"/>
      <c r="K78" s="6"/>
      <c r="M78" s="6"/>
      <c r="N78" s="6"/>
      <c r="O78" s="6"/>
      <c r="P78" s="6"/>
    </row>
    <row r="79" spans="3:17" x14ac:dyDescent="0.25">
      <c r="H79" s="6"/>
      <c r="I79" s="6"/>
      <c r="J79" s="6"/>
      <c r="K79" s="6"/>
      <c r="M79" s="6"/>
      <c r="N79" s="6"/>
      <c r="O79" s="6"/>
      <c r="P79" s="6"/>
    </row>
    <row r="80" spans="3:17" x14ac:dyDescent="0.25">
      <c r="H80" s="6"/>
      <c r="I80" s="6"/>
      <c r="J80" s="6"/>
      <c r="K80" s="6"/>
      <c r="M80" s="6"/>
      <c r="N80" s="6"/>
      <c r="O80" s="6"/>
      <c r="P80" s="6"/>
    </row>
    <row r="81" spans="13:16" x14ac:dyDescent="0.25">
      <c r="M81" s="6"/>
      <c r="N81" s="6"/>
      <c r="O81" s="6"/>
      <c r="P81" s="6"/>
    </row>
  </sheetData>
  <mergeCells count="12">
    <mergeCell ref="N49:S49"/>
    <mergeCell ref="C55:F55"/>
    <mergeCell ref="H55:K55"/>
    <mergeCell ref="C21:H21"/>
    <mergeCell ref="C41:G41"/>
    <mergeCell ref="C48:E48"/>
    <mergeCell ref="D2:I2"/>
    <mergeCell ref="O16:S16"/>
    <mergeCell ref="O30:R30"/>
    <mergeCell ref="O2:S2"/>
    <mergeCell ref="N33:Q33"/>
    <mergeCell ref="S33:U33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2024-05-26T12:56:58Z</dcterms:created>
  <dcterms:modified xsi:type="dcterms:W3CDTF">2024-06-01T15:03:33Z</dcterms:modified>
</cp:coreProperties>
</file>