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C28" i="1"/>
  <c r="D24"/>
  <c r="C24"/>
  <c r="F13"/>
  <c r="D13"/>
  <c r="F11"/>
  <c r="F12" s="1"/>
  <c r="D11"/>
  <c r="D12" s="1"/>
  <c r="F10"/>
  <c r="D10"/>
  <c r="F9"/>
  <c r="D9"/>
  <c r="F8"/>
  <c r="D8"/>
  <c r="G5"/>
  <c r="B5"/>
</calcChain>
</file>

<file path=xl/sharedStrings.xml><?xml version="1.0" encoding="utf-8"?>
<sst xmlns="http://schemas.openxmlformats.org/spreadsheetml/2006/main" count="43" uniqueCount="41">
  <si>
    <t>Daily Statement of Cane Crushing.</t>
  </si>
  <si>
    <t>Production &amp; Recovery Percentage of M/s.</t>
  </si>
  <si>
    <t xml:space="preserve">ADAM SUGAR MILLS LIMITED </t>
  </si>
  <si>
    <t>CHISHTIAN</t>
  </si>
  <si>
    <t xml:space="preserve">Date:              </t>
  </si>
  <si>
    <t>Seasos:</t>
  </si>
  <si>
    <t>2021-22</t>
  </si>
  <si>
    <t>Report No.</t>
  </si>
  <si>
    <t>Sr.#</t>
  </si>
  <si>
    <t>Description</t>
  </si>
  <si>
    <t>To Day</t>
  </si>
  <si>
    <t>To Date</t>
  </si>
  <si>
    <t xml:space="preserve">Cane Crushed          
                               </t>
  </si>
  <si>
    <t>(M.Tons)</t>
  </si>
  <si>
    <t xml:space="preserve">                                    (Mds)</t>
  </si>
  <si>
    <t>Recovery o/o</t>
  </si>
  <si>
    <t xml:space="preserve">Sugar Bag,s (50 kg)                   </t>
  </si>
  <si>
    <t>(No,s)</t>
  </si>
  <si>
    <t xml:space="preserve">                                                (M.Tons)</t>
  </si>
  <si>
    <t>Sent Out Molasses</t>
  </si>
  <si>
    <t>Hour's Worked</t>
  </si>
  <si>
    <t>Hour's Lost</t>
  </si>
  <si>
    <t xml:space="preserve">Sr.#           </t>
  </si>
  <si>
    <t>on date</t>
  </si>
  <si>
    <t>to date</t>
  </si>
  <si>
    <t>(i)</t>
  </si>
  <si>
    <t>Mechanical</t>
  </si>
  <si>
    <t>(ii)</t>
  </si>
  <si>
    <t>Electrical / Instrument</t>
  </si>
  <si>
    <t>(iii)</t>
  </si>
  <si>
    <t>Chemical</t>
  </si>
  <si>
    <t>(iv)</t>
  </si>
  <si>
    <t>No Cane</t>
  </si>
  <si>
    <t>(v)</t>
  </si>
  <si>
    <t>Cane Carrier</t>
  </si>
  <si>
    <t>(vi)</t>
  </si>
  <si>
    <t>Miscellaneous</t>
  </si>
  <si>
    <t>Total.</t>
  </si>
  <si>
    <t>MIX ICUMSA (R1,R2,R3)</t>
  </si>
  <si>
    <t>Sugar in process</t>
  </si>
  <si>
    <t>Manager Lab &amp; Q.C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</si>
</sst>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[h]:mm:ss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Georgia"/>
      <family val="1"/>
    </font>
    <font>
      <b/>
      <sz val="14"/>
      <name val="Arial Black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4"/>
      <name val="Georgia"/>
      <family val="1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 tint="4.9989318521683403E-2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1"/>
      <color rgb="FF000000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14" fontId="7" fillId="0" borderId="0" xfId="0" applyNumberFormat="1" applyFont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7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8" fillId="0" borderId="8" xfId="0" applyFont="1" applyBorder="1" applyAlignment="1"/>
    <xf numFmtId="164" fontId="9" fillId="0" borderId="8" xfId="0" applyNumberFormat="1" applyFont="1" applyBorder="1" applyAlignment="1">
      <alignment horizontal="center" vertical="center" wrapText="1"/>
    </xf>
    <xf numFmtId="0" fontId="9" fillId="0" borderId="9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10" fillId="0" borderId="11" xfId="0" applyFont="1" applyBorder="1"/>
    <xf numFmtId="1" fontId="9" fillId="0" borderId="8" xfId="1" applyNumberFormat="1" applyFont="1" applyBorder="1" applyAlignment="1">
      <alignment horizontal="center" vertical="center" wrapText="1"/>
    </xf>
    <xf numFmtId="1" fontId="11" fillId="0" borderId="8" xfId="0" applyNumberFormat="1" applyFont="1" applyFill="1" applyBorder="1" applyAlignment="1">
      <alignment horizontal="center" vertical="center" wrapText="1"/>
    </xf>
    <xf numFmtId="1" fontId="11" fillId="0" borderId="9" xfId="0" applyNumberFormat="1" applyFont="1" applyFill="1" applyBorder="1" applyAlignment="1">
      <alignment horizontal="center" vertical="center" wrapText="1"/>
    </xf>
    <xf numFmtId="0" fontId="8" fillId="0" borderId="8" xfId="0" applyFont="1" applyBorder="1" applyAlignment="1">
      <alignment wrapText="1"/>
    </xf>
    <xf numFmtId="164" fontId="9" fillId="0" borderId="8" xfId="0" applyNumberFormat="1" applyFont="1" applyBorder="1" applyAlignment="1">
      <alignment horizontal="center" wrapText="1"/>
    </xf>
    <xf numFmtId="164" fontId="12" fillId="0" borderId="8" xfId="0" applyNumberFormat="1" applyFont="1" applyBorder="1" applyAlignment="1">
      <alignment horizontal="center"/>
    </xf>
    <xf numFmtId="164" fontId="12" fillId="0" borderId="9" xfId="0" applyNumberFormat="1" applyFont="1" applyBorder="1" applyAlignment="1">
      <alignment horizontal="center"/>
    </xf>
    <xf numFmtId="0" fontId="8" fillId="0" borderId="8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1" fontId="9" fillId="0" borderId="8" xfId="0" applyNumberFormat="1" applyFont="1" applyBorder="1" applyAlignment="1">
      <alignment horizontal="center" vertical="center" wrapText="1"/>
    </xf>
    <xf numFmtId="1" fontId="9" fillId="0" borderId="9" xfId="0" applyNumberFormat="1" applyFont="1" applyBorder="1" applyAlignment="1">
      <alignment horizontal="center" vertical="center" wrapText="1"/>
    </xf>
    <xf numFmtId="164" fontId="9" fillId="0" borderId="9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164" fontId="9" fillId="0" borderId="8" xfId="0" applyNumberFormat="1" applyFont="1" applyFill="1" applyBorder="1" applyAlignment="1">
      <alignment horizontal="center" vertical="center" wrapText="1"/>
    </xf>
    <xf numFmtId="164" fontId="9" fillId="0" borderId="9" xfId="0" applyNumberFormat="1" applyFont="1" applyFill="1" applyBorder="1" applyAlignment="1">
      <alignment horizontal="center" vertical="center" wrapText="1"/>
    </xf>
    <xf numFmtId="165" fontId="13" fillId="2" borderId="8" xfId="0" applyNumberFormat="1" applyFont="1" applyFill="1" applyBorder="1" applyAlignment="1">
      <alignment horizontal="center" vertical="center" wrapText="1"/>
    </xf>
    <xf numFmtId="165" fontId="13" fillId="3" borderId="8" xfId="0" applyNumberFormat="1" applyFont="1" applyFill="1" applyBorder="1" applyAlignment="1">
      <alignment horizontal="center" vertical="center" wrapText="1"/>
    </xf>
    <xf numFmtId="165" fontId="13" fillId="2" borderId="8" xfId="1" applyNumberFormat="1" applyFont="1" applyFill="1" applyBorder="1" applyAlignment="1">
      <alignment horizontal="center" vertical="center" wrapText="1"/>
    </xf>
    <xf numFmtId="165" fontId="14" fillId="0" borderId="9" xfId="1" applyNumberFormat="1" applyFont="1" applyBorder="1" applyAlignment="1">
      <alignment horizontal="center" vertical="center" wrapText="1"/>
    </xf>
    <xf numFmtId="165" fontId="14" fillId="0" borderId="9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/>
    </xf>
    <xf numFmtId="165" fontId="13" fillId="0" borderId="8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165" fontId="13" fillId="0" borderId="8" xfId="0" applyNumberFormat="1" applyFont="1" applyBorder="1" applyAlignment="1">
      <alignment horizontal="center"/>
    </xf>
    <xf numFmtId="0" fontId="15" fillId="0" borderId="8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wrapText="1"/>
    </xf>
    <xf numFmtId="0" fontId="16" fillId="0" borderId="8" xfId="0" applyFont="1" applyBorder="1" applyAlignment="1"/>
    <xf numFmtId="0" fontId="17" fillId="0" borderId="8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/>
    </xf>
    <xf numFmtId="0" fontId="10" fillId="0" borderId="8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8" fillId="0" borderId="10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vertical="center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vertical="center"/>
    </xf>
    <xf numFmtId="165" fontId="13" fillId="0" borderId="18" xfId="0" applyNumberFormat="1" applyFont="1" applyBorder="1" applyAlignment="1">
      <alignment horizontal="center" vertical="center"/>
    </xf>
    <xf numFmtId="165" fontId="12" fillId="0" borderId="18" xfId="0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9" fillId="0" borderId="0" xfId="0" applyFont="1" applyFill="1" applyBorder="1" applyAlignment="1"/>
    <xf numFmtId="0" fontId="12" fillId="0" borderId="20" xfId="0" applyFont="1" applyBorder="1" applyAlignment="1">
      <alignment horizontal="left"/>
    </xf>
    <xf numFmtId="0" fontId="12" fillId="0" borderId="2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7" fillId="0" borderId="0" xfId="0" applyFont="1" applyBorder="1" applyAlignment="1">
      <alignment horizontal="left"/>
    </xf>
    <xf numFmtId="0" fontId="2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21" xfId="0" applyFont="1" applyBorder="1"/>
    <xf numFmtId="164" fontId="12" fillId="0" borderId="20" xfId="0" applyNumberFormat="1" applyFont="1" applyBorder="1" applyAlignment="1">
      <alignment horizontal="center" vertical="center"/>
    </xf>
    <xf numFmtId="14" fontId="0" fillId="0" borderId="0" xfId="0" applyNumberFormat="1"/>
    <xf numFmtId="0" fontId="2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39342</xdr:colOff>
      <xdr:row>0</xdr:row>
      <xdr:rowOff>0</xdr:rowOff>
    </xdr:from>
    <xdr:to>
      <xdr:col>1</xdr:col>
      <xdr:colOff>725217</xdr:colOff>
      <xdr:row>2</xdr:row>
      <xdr:rowOff>210050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572742" y="0"/>
          <a:ext cx="685875" cy="6101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zkhan%20niazi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ily Comparative "/>
      <sheetName val="HO"/>
      <sheetName val="Daily Abstract"/>
      <sheetName val="Lime Report"/>
      <sheetName val="Calculation"/>
      <sheetName val="Stock Position"/>
    </sheetNames>
    <sheetDataSet>
      <sheetData sheetId="0">
        <row r="11">
          <cell r="D11">
            <v>205046.875</v>
          </cell>
          <cell r="E11">
            <v>12271804.575000001</v>
          </cell>
        </row>
      </sheetData>
      <sheetData sheetId="1"/>
      <sheetData sheetId="2"/>
      <sheetData sheetId="3"/>
      <sheetData sheetId="4">
        <row r="3">
          <cell r="B3">
            <v>44836</v>
          </cell>
          <cell r="E3">
            <v>88</v>
          </cell>
        </row>
        <row r="9">
          <cell r="J9">
            <v>8201.875</v>
          </cell>
        </row>
        <row r="24">
          <cell r="J24">
            <v>14500</v>
          </cell>
        </row>
        <row r="25">
          <cell r="J25">
            <v>910100</v>
          </cell>
        </row>
        <row r="28">
          <cell r="J28">
            <v>490872.18300000002</v>
          </cell>
        </row>
        <row r="30">
          <cell r="G30">
            <v>10.160009356641618</v>
          </cell>
        </row>
        <row r="42">
          <cell r="G42">
            <v>9.4397386131778429</v>
          </cell>
        </row>
        <row r="47">
          <cell r="G47">
            <v>305.75768360619509</v>
          </cell>
        </row>
        <row r="48">
          <cell r="G48">
            <v>832.05100000000004</v>
          </cell>
        </row>
        <row r="50">
          <cell r="H50">
            <v>21117.080999999998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B19" sqref="B19"/>
    </sheetView>
  </sheetViews>
  <sheetFormatPr defaultRowHeight="15"/>
  <cols>
    <col min="2" max="2" width="28.42578125" customWidth="1"/>
    <col min="3" max="3" width="14.7109375" customWidth="1"/>
    <col min="4" max="4" width="17.5703125" customWidth="1"/>
    <col min="6" max="6" width="18.28515625" customWidth="1"/>
  </cols>
  <sheetData>
    <row r="1" spans="1:7" ht="15.75">
      <c r="A1" s="1" t="s">
        <v>0</v>
      </c>
      <c r="B1" s="1"/>
      <c r="C1" s="1"/>
      <c r="D1" s="1"/>
      <c r="E1" s="1"/>
      <c r="F1" s="1"/>
      <c r="G1" s="1"/>
    </row>
    <row r="2" spans="1:7" ht="15.75">
      <c r="A2" s="1" t="s">
        <v>1</v>
      </c>
      <c r="B2" s="1"/>
      <c r="C2" s="1"/>
      <c r="D2" s="1"/>
      <c r="E2" s="1"/>
      <c r="F2" s="1"/>
      <c r="G2" s="1"/>
    </row>
    <row r="3" spans="1:7" ht="22.5">
      <c r="A3" s="2" t="s">
        <v>2</v>
      </c>
      <c r="B3" s="2"/>
      <c r="C3" s="2"/>
      <c r="D3" s="2"/>
      <c r="E3" s="2"/>
      <c r="F3" s="2"/>
      <c r="G3" s="2"/>
    </row>
    <row r="4" spans="1:7" ht="18">
      <c r="A4" s="3" t="s">
        <v>3</v>
      </c>
      <c r="B4" s="3"/>
      <c r="C4" s="3"/>
      <c r="D4" s="3"/>
      <c r="E4" s="3"/>
      <c r="F4" s="3"/>
      <c r="G4" s="3"/>
    </row>
    <row r="5" spans="1:7" ht="15.75">
      <c r="A5" s="4" t="s">
        <v>4</v>
      </c>
      <c r="B5" s="5">
        <f>[1]Calculation!B3</f>
        <v>44836</v>
      </c>
      <c r="C5" s="6" t="s">
        <v>5</v>
      </c>
      <c r="D5" s="6" t="s">
        <v>6</v>
      </c>
      <c r="E5" s="7"/>
      <c r="F5" s="8" t="s">
        <v>7</v>
      </c>
      <c r="G5" s="8">
        <f>[1]Calculation!E3</f>
        <v>88</v>
      </c>
    </row>
    <row r="6" spans="1:7" ht="16.5" thickBot="1">
      <c r="A6" s="4"/>
      <c r="B6" s="4"/>
      <c r="C6" s="4"/>
      <c r="D6" s="4"/>
      <c r="E6" s="4"/>
      <c r="F6" s="4"/>
      <c r="G6" s="4"/>
    </row>
    <row r="7" spans="1:7" ht="18">
      <c r="A7" s="9" t="s">
        <v>8</v>
      </c>
      <c r="B7" s="10" t="s">
        <v>9</v>
      </c>
      <c r="C7" s="11"/>
      <c r="D7" s="12" t="s">
        <v>10</v>
      </c>
      <c r="E7" s="11"/>
      <c r="F7" s="13" t="s">
        <v>11</v>
      </c>
      <c r="G7" s="14"/>
    </row>
    <row r="8" spans="1:7" ht="18">
      <c r="A8" s="15">
        <v>1</v>
      </c>
      <c r="B8" s="16" t="s">
        <v>12</v>
      </c>
      <c r="C8" s="16" t="s">
        <v>13</v>
      </c>
      <c r="D8" s="17">
        <f>[1]Calculation!J9</f>
        <v>8201.875</v>
      </c>
      <c r="E8" s="17"/>
      <c r="F8" s="17">
        <f>[1]Calculation!J28</f>
        <v>490872.18300000002</v>
      </c>
      <c r="G8" s="18"/>
    </row>
    <row r="9" spans="1:7" ht="18.75">
      <c r="A9" s="15"/>
      <c r="B9" s="19" t="s">
        <v>14</v>
      </c>
      <c r="C9" s="20"/>
      <c r="D9" s="21">
        <f>'[1]Daily Comparative '!D11</f>
        <v>205046.875</v>
      </c>
      <c r="E9" s="21"/>
      <c r="F9" s="22">
        <f>'[1]Daily Comparative '!E11</f>
        <v>12271804.575000001</v>
      </c>
      <c r="G9" s="23"/>
    </row>
    <row r="10" spans="1:7" ht="30.75" customHeight="1">
      <c r="A10" s="15">
        <v>2</v>
      </c>
      <c r="B10" s="24" t="s">
        <v>15</v>
      </c>
      <c r="C10" s="24"/>
      <c r="D10" s="25">
        <f>[1]Calculation!G30</f>
        <v>10.160009356641618</v>
      </c>
      <c r="E10" s="25"/>
      <c r="F10" s="26">
        <f>[1]Calculation!G42</f>
        <v>9.4397386131778429</v>
      </c>
      <c r="G10" s="27"/>
    </row>
    <row r="11" spans="1:7" ht="18">
      <c r="A11" s="15">
        <v>3</v>
      </c>
      <c r="B11" s="28" t="s">
        <v>16</v>
      </c>
      <c r="C11" s="29" t="s">
        <v>17</v>
      </c>
      <c r="D11" s="30">
        <f>[1]Calculation!J24</f>
        <v>14500</v>
      </c>
      <c r="E11" s="30"/>
      <c r="F11" s="30">
        <f>[1]Calculation!J25</f>
        <v>910100</v>
      </c>
      <c r="G11" s="31"/>
    </row>
    <row r="12" spans="1:7" ht="18">
      <c r="A12" s="15"/>
      <c r="B12" s="29" t="s">
        <v>18</v>
      </c>
      <c r="C12" s="29"/>
      <c r="D12" s="17">
        <f>D11/20</f>
        <v>725</v>
      </c>
      <c r="E12" s="17"/>
      <c r="F12" s="17">
        <f>F11/20</f>
        <v>45505</v>
      </c>
      <c r="G12" s="32"/>
    </row>
    <row r="13" spans="1:7" ht="34.5" customHeight="1">
      <c r="A13" s="15">
        <v>4</v>
      </c>
      <c r="B13" s="33" t="s">
        <v>19</v>
      </c>
      <c r="C13" s="33" t="s">
        <v>13</v>
      </c>
      <c r="D13" s="17">
        <f>[1]Calculation!G47</f>
        <v>305.75768360619509</v>
      </c>
      <c r="E13" s="17"/>
      <c r="F13" s="34">
        <f>[1]Calculation!H50</f>
        <v>21117.080999999998</v>
      </c>
      <c r="G13" s="35"/>
    </row>
    <row r="14" spans="1:7" ht="29.25" customHeight="1">
      <c r="A14" s="15">
        <v>5</v>
      </c>
      <c r="B14" s="33" t="s">
        <v>20</v>
      </c>
      <c r="C14" s="33"/>
      <c r="D14" s="36">
        <v>1</v>
      </c>
      <c r="E14" s="37"/>
      <c r="F14" s="38">
        <v>72.621527777777786</v>
      </c>
      <c r="G14" s="39"/>
    </row>
    <row r="15" spans="1:7" ht="24.75" customHeight="1">
      <c r="A15" s="15">
        <v>6</v>
      </c>
      <c r="B15" s="33" t="s">
        <v>21</v>
      </c>
      <c r="C15" s="33"/>
      <c r="D15" s="36">
        <v>0</v>
      </c>
      <c r="E15" s="37"/>
      <c r="F15" s="36">
        <v>14.461805555555555</v>
      </c>
      <c r="G15" s="40"/>
    </row>
    <row r="16" spans="1:7" ht="18">
      <c r="A16" s="15">
        <v>7</v>
      </c>
      <c r="B16" s="41"/>
      <c r="C16" s="42"/>
      <c r="D16" s="42"/>
      <c r="E16" s="42"/>
      <c r="F16" s="42"/>
      <c r="G16" s="43"/>
    </row>
    <row r="17" spans="1:7" ht="36">
      <c r="A17" s="44" t="s">
        <v>22</v>
      </c>
      <c r="B17" s="45" t="s">
        <v>9</v>
      </c>
      <c r="C17" s="46" t="s">
        <v>23</v>
      </c>
      <c r="D17" s="46" t="s">
        <v>24</v>
      </c>
      <c r="E17" s="47"/>
      <c r="F17" s="48"/>
      <c r="G17" s="49"/>
    </row>
    <row r="18" spans="1:7" ht="18">
      <c r="A18" s="15" t="s">
        <v>25</v>
      </c>
      <c r="B18" s="50" t="s">
        <v>26</v>
      </c>
      <c r="C18" s="51">
        <v>0</v>
      </c>
      <c r="D18" s="51">
        <v>2.4375</v>
      </c>
      <c r="E18" s="52"/>
      <c r="F18" s="53"/>
      <c r="G18" s="54"/>
    </row>
    <row r="19" spans="1:7" ht="36.75" customHeight="1">
      <c r="A19" s="15" t="s">
        <v>27</v>
      </c>
      <c r="B19" s="45" t="s">
        <v>28</v>
      </c>
      <c r="C19" s="55">
        <v>0</v>
      </c>
      <c r="D19" s="55">
        <v>0.60416666666666663</v>
      </c>
      <c r="E19" s="56"/>
      <c r="F19" s="56"/>
      <c r="G19" s="57"/>
    </row>
    <row r="20" spans="1:7" ht="18.75">
      <c r="A20" s="58" t="s">
        <v>29</v>
      </c>
      <c r="B20" s="59" t="s">
        <v>30</v>
      </c>
      <c r="C20" s="55">
        <v>0</v>
      </c>
      <c r="D20" s="55">
        <v>0</v>
      </c>
      <c r="E20" s="60"/>
      <c r="F20" s="60"/>
      <c r="G20" s="61"/>
    </row>
    <row r="21" spans="1:7" ht="18.75">
      <c r="A21" s="62" t="s">
        <v>31</v>
      </c>
      <c r="B21" s="59" t="s">
        <v>32</v>
      </c>
      <c r="C21" s="55">
        <v>0</v>
      </c>
      <c r="D21" s="55">
        <v>9.4375</v>
      </c>
      <c r="E21" s="63"/>
      <c r="F21" s="63"/>
      <c r="G21" s="64"/>
    </row>
    <row r="22" spans="1:7" ht="18.75">
      <c r="A22" s="62" t="s">
        <v>33</v>
      </c>
      <c r="B22" s="59" t="s">
        <v>34</v>
      </c>
      <c r="C22" s="55">
        <v>0</v>
      </c>
      <c r="D22" s="55">
        <v>0.64930555555555558</v>
      </c>
      <c r="E22" s="65"/>
      <c r="F22" s="66"/>
      <c r="G22" s="67"/>
    </row>
    <row r="23" spans="1:7" ht="19.5" thickBot="1">
      <c r="A23" s="68" t="s">
        <v>35</v>
      </c>
      <c r="B23" s="69" t="s">
        <v>36</v>
      </c>
      <c r="C23" s="51">
        <v>0</v>
      </c>
      <c r="D23" s="51">
        <v>1.3333333333333333</v>
      </c>
      <c r="E23" s="70"/>
      <c r="F23" s="71"/>
      <c r="G23" s="72"/>
    </row>
    <row r="24" spans="1:7" ht="19.5" thickBot="1">
      <c r="A24" s="73"/>
      <c r="B24" s="74" t="s">
        <v>37</v>
      </c>
      <c r="C24" s="75">
        <f>SUM(C18:C23)</f>
        <v>0</v>
      </c>
      <c r="D24" s="76">
        <f>SUM(D18:D23)</f>
        <v>14.461805555555555</v>
      </c>
      <c r="E24" s="77"/>
      <c r="F24" s="77"/>
      <c r="G24" s="78"/>
    </row>
    <row r="25" spans="1:7" ht="15.75" thickBot="1">
      <c r="B25" s="79"/>
    </row>
    <row r="26" spans="1:7" ht="19.5" thickBot="1">
      <c r="A26" s="80"/>
      <c r="B26" s="81" t="s">
        <v>38</v>
      </c>
      <c r="C26" s="82">
        <v>88</v>
      </c>
      <c r="D26" s="83"/>
      <c r="E26" s="83"/>
      <c r="F26" s="84"/>
      <c r="G26" s="85"/>
    </row>
    <row r="27" spans="1:7" ht="16.5" thickBot="1">
      <c r="B27" s="86"/>
      <c r="C27" s="87"/>
      <c r="D27" s="87"/>
      <c r="E27" s="87"/>
      <c r="F27" s="84"/>
      <c r="G27" s="88"/>
    </row>
    <row r="28" spans="1:7" ht="19.5" thickBot="1">
      <c r="B28" s="89" t="s">
        <v>39</v>
      </c>
      <c r="C28" s="90">
        <f>[1]Calculation!G48</f>
        <v>832.05100000000004</v>
      </c>
      <c r="F28" s="91"/>
    </row>
    <row r="29" spans="1:7" ht="15.75">
      <c r="F29" s="92" t="s">
        <v>40</v>
      </c>
    </row>
  </sheetData>
  <mergeCells count="14">
    <mergeCell ref="E23:G23"/>
    <mergeCell ref="E24:G24"/>
    <mergeCell ref="E17:G17"/>
    <mergeCell ref="E18:G18"/>
    <mergeCell ref="E19:G19"/>
    <mergeCell ref="E20:G20"/>
    <mergeCell ref="E21:G21"/>
    <mergeCell ref="E22:G22"/>
    <mergeCell ref="A1:G1"/>
    <mergeCell ref="A2:G2"/>
    <mergeCell ref="A3:G3"/>
    <mergeCell ref="A4:G4"/>
    <mergeCell ref="B9:C9"/>
    <mergeCell ref="B16:G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2022-02-11T09:10:20Z</dcterms:modified>
</cp:coreProperties>
</file>