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lanefelt/Documents/"/>
    </mc:Choice>
  </mc:AlternateContent>
  <xr:revisionPtr revIDLastSave="0" documentId="13_ncr:1_{78E177DD-22D8-4F49-B54E-8713AE1B1CA1}" xr6:coauthVersionLast="47" xr6:coauthVersionMax="47" xr10:uidLastSave="{00000000-0000-0000-0000-000000000000}"/>
  <bookViews>
    <workbookView xWindow="580" yWindow="760" windowWidth="28240" windowHeight="16540" activeTab="1" xr2:uid="{17543B37-CEAA-1F4C-BD5F-AC3AE6353ABE}"/>
  </bookViews>
  <sheets>
    <sheet name="2 variabler" sheetId="1" r:id="rId1"/>
    <sheet name="3 variabler" sheetId="2" r:id="rId2"/>
    <sheet name="Blad3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2" l="1"/>
  <c r="J14" i="2"/>
  <c r="K14" i="2"/>
  <c r="L14" i="2"/>
  <c r="H15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D15" i="2" a="1"/>
  <c r="D15" i="2" s="1"/>
  <c r="K15" i="2" s="1"/>
  <c r="C15" i="2" a="1"/>
  <c r="C15" i="2" s="1"/>
  <c r="C4" i="2" s="1"/>
  <c r="E16" i="2" a="1"/>
  <c r="E16" i="2" s="1"/>
  <c r="L16" i="2" s="1"/>
  <c r="E17" i="2" a="1"/>
  <c r="E17" i="2" s="1"/>
  <c r="L17" i="2" s="1"/>
  <c r="E18" i="2" a="1"/>
  <c r="E18" i="2" s="1"/>
  <c r="L18" i="2" s="1"/>
  <c r="E19" i="2" a="1"/>
  <c r="E19" i="2" s="1"/>
  <c r="L19" i="2" s="1"/>
  <c r="E20" i="2" a="1"/>
  <c r="E20" i="2" s="1"/>
  <c r="L20" i="2" s="1"/>
  <c r="E21" i="2" a="1"/>
  <c r="E21" i="2" s="1"/>
  <c r="L21" i="2" s="1"/>
  <c r="E22" i="2" a="1"/>
  <c r="E22" i="2" s="1"/>
  <c r="L22" i="2" s="1"/>
  <c r="E23" i="2" a="1"/>
  <c r="E23" i="2" s="1"/>
  <c r="L23" i="2" s="1"/>
  <c r="E24" i="2" a="1"/>
  <c r="E24" i="2" s="1"/>
  <c r="L24" i="2" s="1"/>
  <c r="E25" i="2" a="1"/>
  <c r="E25" i="2" s="1"/>
  <c r="L25" i="2" s="1"/>
  <c r="E26" i="2" a="1"/>
  <c r="E26" i="2"/>
  <c r="L26" i="2" s="1"/>
  <c r="E27" i="2" a="1"/>
  <c r="E27" i="2" s="1"/>
  <c r="L27" i="2" s="1"/>
  <c r="E28" i="2" a="1"/>
  <c r="E28" i="2" s="1"/>
  <c r="L28" i="2" s="1"/>
  <c r="E29" i="2" a="1"/>
  <c r="E29" i="2" s="1"/>
  <c r="L29" i="2" s="1"/>
  <c r="E30" i="2" a="1"/>
  <c r="E30" i="2" s="1"/>
  <c r="L30" i="2" s="1"/>
  <c r="E31" i="2" a="1"/>
  <c r="E31" i="2" s="1"/>
  <c r="L31" i="2" s="1"/>
  <c r="E32" i="2" a="1"/>
  <c r="E32" i="2" s="1"/>
  <c r="L32" i="2" s="1"/>
  <c r="E33" i="2" a="1"/>
  <c r="E33" i="2" s="1"/>
  <c r="L33" i="2" s="1"/>
  <c r="E34" i="2" a="1"/>
  <c r="E34" i="2" s="1"/>
  <c r="L34" i="2" s="1"/>
  <c r="E35" i="2" a="1"/>
  <c r="E35" i="2" s="1"/>
  <c r="L35" i="2" s="1"/>
  <c r="E36" i="2" a="1"/>
  <c r="E36" i="2" s="1"/>
  <c r="L36" i="2" s="1"/>
  <c r="E37" i="2" a="1"/>
  <c r="E37" i="2" s="1"/>
  <c r="L37" i="2" s="1"/>
  <c r="E38" i="2" a="1"/>
  <c r="E38" i="2" s="1"/>
  <c r="L38" i="2" s="1"/>
  <c r="E39" i="2" a="1"/>
  <c r="E39" i="2" s="1"/>
  <c r="L39" i="2" s="1"/>
  <c r="E40" i="2" a="1"/>
  <c r="E40" i="2" s="1"/>
  <c r="L40" i="2" s="1"/>
  <c r="E41" i="2" a="1"/>
  <c r="E41" i="2" s="1"/>
  <c r="L41" i="2" s="1"/>
  <c r="E15" i="2" a="1"/>
  <c r="E15" i="2" s="1"/>
  <c r="L15" i="2" s="1"/>
  <c r="G2" i="3" a="1"/>
  <c r="G2" i="3" s="1"/>
  <c r="D18" i="2" a="1"/>
  <c r="D18" i="2" s="1"/>
  <c r="K18" i="2" s="1"/>
  <c r="D16" i="2" a="1"/>
  <c r="D16" i="2" s="1"/>
  <c r="K16" i="2" s="1"/>
  <c r="D17" i="2" a="1"/>
  <c r="D17" i="2" s="1"/>
  <c r="K17" i="2" s="1"/>
  <c r="D19" i="2" a="1"/>
  <c r="D19" i="2" s="1"/>
  <c r="K19" i="2" s="1"/>
  <c r="D20" i="2" a="1"/>
  <c r="D20" i="2" s="1"/>
  <c r="K20" i="2" s="1"/>
  <c r="D21" i="2" a="1"/>
  <c r="D21" i="2" s="1"/>
  <c r="K21" i="2" s="1"/>
  <c r="D22" i="2" a="1"/>
  <c r="D22" i="2" s="1"/>
  <c r="K22" i="2" s="1"/>
  <c r="D23" i="2" a="1"/>
  <c r="D23" i="2" s="1"/>
  <c r="K23" i="2" s="1"/>
  <c r="D24" i="2" a="1"/>
  <c r="D24" i="2" s="1"/>
  <c r="K24" i="2" s="1"/>
  <c r="D25" i="2" a="1"/>
  <c r="D25" i="2" s="1"/>
  <c r="K25" i="2" s="1"/>
  <c r="D26" i="2" a="1"/>
  <c r="D26" i="2" s="1"/>
  <c r="K26" i="2" s="1"/>
  <c r="D27" i="2" a="1"/>
  <c r="D27" i="2" s="1"/>
  <c r="K27" i="2" s="1"/>
  <c r="D28" i="2" a="1"/>
  <c r="D28" i="2" s="1"/>
  <c r="K28" i="2" s="1"/>
  <c r="D29" i="2" a="1"/>
  <c r="D29" i="2" s="1"/>
  <c r="K29" i="2" s="1"/>
  <c r="D30" i="2" a="1"/>
  <c r="D30" i="2" s="1"/>
  <c r="K30" i="2" s="1"/>
  <c r="D31" i="2" a="1"/>
  <c r="D31" i="2" s="1"/>
  <c r="K31" i="2" s="1"/>
  <c r="D32" i="2" a="1"/>
  <c r="D32" i="2" s="1"/>
  <c r="K32" i="2" s="1"/>
  <c r="D33" i="2" a="1"/>
  <c r="D33" i="2" s="1"/>
  <c r="K33" i="2" s="1"/>
  <c r="D34" i="2" a="1"/>
  <c r="D34" i="2" s="1"/>
  <c r="K34" i="2" s="1"/>
  <c r="D35" i="2" a="1"/>
  <c r="D35" i="2" s="1"/>
  <c r="K35" i="2" s="1"/>
  <c r="D36" i="2" a="1"/>
  <c r="D36" i="2" s="1"/>
  <c r="K36" i="2" s="1"/>
  <c r="D37" i="2" a="1"/>
  <c r="D37" i="2" s="1"/>
  <c r="K37" i="2" s="1"/>
  <c r="D38" i="2" a="1"/>
  <c r="D38" i="2" s="1"/>
  <c r="K38" i="2" s="1"/>
  <c r="D39" i="2" a="1"/>
  <c r="D39" i="2" s="1"/>
  <c r="K39" i="2" s="1"/>
  <c r="D40" i="2" a="1"/>
  <c r="D40" i="2" s="1"/>
  <c r="K40" i="2" s="1"/>
  <c r="D41" i="2" a="1"/>
  <c r="D41" i="2" s="1"/>
  <c r="K41" i="2" s="1"/>
  <c r="F2" i="3" a="1"/>
  <c r="F2" i="3" s="1"/>
  <c r="C16" i="2" a="1"/>
  <c r="C16" i="2" s="1"/>
  <c r="J16" i="2" s="1"/>
  <c r="C17" i="2" a="1"/>
  <c r="C17" i="2" s="1"/>
  <c r="J17" i="2" s="1"/>
  <c r="C18" i="2" a="1"/>
  <c r="C18" i="2" s="1"/>
  <c r="J18" i="2" s="1"/>
  <c r="C19" i="2" a="1"/>
  <c r="C19" i="2" s="1"/>
  <c r="J19" i="2" s="1"/>
  <c r="C20" i="2" a="1"/>
  <c r="C20" i="2" s="1"/>
  <c r="J20" i="2" s="1"/>
  <c r="C21" i="2" a="1"/>
  <c r="C21" i="2" s="1"/>
  <c r="J21" i="2" s="1"/>
  <c r="C22" i="2" a="1"/>
  <c r="C22" i="2" s="1"/>
  <c r="J22" i="2" s="1"/>
  <c r="C23" i="2" a="1"/>
  <c r="C23" i="2" s="1"/>
  <c r="J23" i="2" s="1"/>
  <c r="C24" i="2" a="1"/>
  <c r="C24" i="2" s="1"/>
  <c r="J24" i="2" s="1"/>
  <c r="C25" i="2" a="1"/>
  <c r="C25" i="2" s="1"/>
  <c r="J25" i="2" s="1"/>
  <c r="C26" i="2" a="1"/>
  <c r="C26" i="2" s="1"/>
  <c r="J26" i="2" s="1"/>
  <c r="C27" i="2" a="1"/>
  <c r="C27" i="2" s="1"/>
  <c r="J27" i="2" s="1"/>
  <c r="C28" i="2" a="1"/>
  <c r="C28" i="2" s="1"/>
  <c r="J28" i="2" s="1"/>
  <c r="C29" i="2" a="1"/>
  <c r="C29" i="2" s="1"/>
  <c r="J29" i="2" s="1"/>
  <c r="C30" i="2" a="1"/>
  <c r="C30" i="2" s="1"/>
  <c r="J30" i="2" s="1"/>
  <c r="C31" i="2" a="1"/>
  <c r="C31" i="2" s="1"/>
  <c r="J31" i="2" s="1"/>
  <c r="C32" i="2" a="1"/>
  <c r="C32" i="2" s="1"/>
  <c r="J32" i="2" s="1"/>
  <c r="C33" i="2" a="1"/>
  <c r="C33" i="2" s="1"/>
  <c r="J33" i="2" s="1"/>
  <c r="C34" i="2" a="1"/>
  <c r="C34" i="2" s="1"/>
  <c r="J34" i="2" s="1"/>
  <c r="C35" i="2" a="1"/>
  <c r="C35" i="2" s="1"/>
  <c r="J35" i="2" s="1"/>
  <c r="C36" i="2" a="1"/>
  <c r="C36" i="2" s="1"/>
  <c r="J36" i="2" s="1"/>
  <c r="C37" i="2" a="1"/>
  <c r="C37" i="2" s="1"/>
  <c r="J37" i="2" s="1"/>
  <c r="C38" i="2" a="1"/>
  <c r="C38" i="2" s="1"/>
  <c r="J38" i="2" s="1"/>
  <c r="C39" i="2" a="1"/>
  <c r="C39" i="2" s="1"/>
  <c r="J39" i="2" s="1"/>
  <c r="C40" i="2" a="1"/>
  <c r="C40" i="2" s="1"/>
  <c r="J40" i="2" s="1"/>
  <c r="C41" i="2" a="1"/>
  <c r="C41" i="2" s="1"/>
  <c r="J41" i="2" s="1"/>
  <c r="E2" i="3" a="1"/>
  <c r="E2" i="3" s="1"/>
  <c r="G3" i="3" a="1"/>
  <c r="G3" i="3" s="1"/>
  <c r="G4" i="3" a="1"/>
  <c r="G4" i="3"/>
  <c r="G5" i="3" a="1"/>
  <c r="G5" i="3" s="1"/>
  <c r="G6" i="3" a="1"/>
  <c r="G6" i="3"/>
  <c r="G7" i="3" a="1"/>
  <c r="G7" i="3" s="1"/>
  <c r="G8" i="3" a="1"/>
  <c r="G8" i="3" s="1"/>
  <c r="G9" i="3" a="1"/>
  <c r="G9" i="3" s="1"/>
  <c r="G10" i="3" a="1"/>
  <c r="G10" i="3"/>
  <c r="G11" i="3" a="1"/>
  <c r="G11" i="3" s="1"/>
  <c r="G12" i="3" a="1"/>
  <c r="G12" i="3"/>
  <c r="G13" i="3" a="1"/>
  <c r="G13" i="3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/>
  <c r="G21" i="3" a="1"/>
  <c r="G21" i="3"/>
  <c r="G22" i="3" a="1"/>
  <c r="G22" i="3"/>
  <c r="G23" i="3" a="1"/>
  <c r="G23" i="3" s="1"/>
  <c r="G24" i="3" a="1"/>
  <c r="G24" i="3"/>
  <c r="G25" i="3" a="1"/>
  <c r="G25" i="3" s="1"/>
  <c r="G26" i="3" a="1"/>
  <c r="G26" i="3"/>
  <c r="G27" i="3" a="1"/>
  <c r="G27" i="3" s="1"/>
  <c r="G28" i="3" a="1"/>
  <c r="G28" i="3" s="1"/>
  <c r="F3" i="3" a="1"/>
  <c r="F3" i="3" s="1"/>
  <c r="F4" i="3" a="1"/>
  <c r="F4" i="3"/>
  <c r="F5" i="3" a="1"/>
  <c r="F5" i="3"/>
  <c r="F6" i="3" a="1"/>
  <c r="F6" i="3" s="1"/>
  <c r="F7" i="3" a="1"/>
  <c r="F7" i="3" s="1"/>
  <c r="F8" i="3" a="1"/>
  <c r="F8" i="3" s="1"/>
  <c r="F9" i="3" a="1"/>
  <c r="F9" i="3"/>
  <c r="F10" i="3" a="1"/>
  <c r="F10" i="3" s="1"/>
  <c r="F11" i="3" a="1"/>
  <c r="F11" i="3" s="1"/>
  <c r="F12" i="3" a="1"/>
  <c r="F12" i="3"/>
  <c r="F13" i="3" a="1"/>
  <c r="F13" i="3" s="1"/>
  <c r="F14" i="3" a="1"/>
  <c r="F14" i="3" s="1"/>
  <c r="F15" i="3" a="1"/>
  <c r="F15" i="3" s="1"/>
  <c r="F16" i="3" a="1"/>
  <c r="F16" i="3"/>
  <c r="F17" i="3" a="1"/>
  <c r="F17" i="3"/>
  <c r="F18" i="3" a="1"/>
  <c r="F18" i="3" s="1"/>
  <c r="F19" i="3" a="1"/>
  <c r="F19" i="3" s="1"/>
  <c r="F20" i="3" a="1"/>
  <c r="F20" i="3"/>
  <c r="F21" i="3" a="1"/>
  <c r="F21" i="3"/>
  <c r="F22" i="3" a="1"/>
  <c r="F22" i="3" s="1"/>
  <c r="F23" i="3" a="1"/>
  <c r="F23" i="3" s="1"/>
  <c r="F24" i="3" a="1"/>
  <c r="F24" i="3" s="1"/>
  <c r="F25" i="3" a="1"/>
  <c r="F25" i="3"/>
  <c r="F26" i="3" a="1"/>
  <c r="F26" i="3" s="1"/>
  <c r="F27" i="3" a="1"/>
  <c r="F27" i="3" s="1"/>
  <c r="F28" i="3" a="1"/>
  <c r="F28" i="3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11" i="3" a="1"/>
  <c r="E11" i="3" s="1"/>
  <c r="E10" i="3" a="1"/>
  <c r="E10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3" i="3" a="1"/>
  <c r="E3" i="3" s="1"/>
  <c r="E4" i="3" a="1"/>
  <c r="E4" i="3" s="1"/>
  <c r="A16" i="2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H41" i="2" s="1"/>
  <c r="G11" i="1"/>
  <c r="H11" i="1" s="1"/>
  <c r="I11" i="1" s="1"/>
  <c r="J11" i="1" s="1"/>
  <c r="K11" i="1" s="1"/>
  <c r="L11" i="1" s="1"/>
  <c r="B6" i="1"/>
  <c r="E11" i="1" s="1"/>
  <c r="C6" i="2" l="1"/>
  <c r="J15" i="2"/>
  <c r="H29" i="2"/>
  <c r="H31" i="2"/>
  <c r="H39" i="2"/>
  <c r="H21" i="2"/>
  <c r="H33" i="2"/>
  <c r="H19" i="2"/>
  <c r="H25" i="2"/>
  <c r="H23" i="2"/>
  <c r="H35" i="2"/>
  <c r="H37" i="2"/>
  <c r="H17" i="2"/>
  <c r="H27" i="2"/>
  <c r="H40" i="2"/>
  <c r="H38" i="2"/>
  <c r="H36" i="2"/>
  <c r="H34" i="2"/>
  <c r="H32" i="2"/>
  <c r="H30" i="2"/>
  <c r="H28" i="2"/>
  <c r="H26" i="2"/>
  <c r="H24" i="2"/>
  <c r="H22" i="2"/>
  <c r="H20" i="2"/>
  <c r="H18" i="2"/>
  <c r="H16" i="2"/>
  <c r="C5" i="2"/>
  <c r="C8" i="2" s="1"/>
  <c r="B14" i="2" s="1"/>
  <c r="I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<sst xmlns="http://schemas.openxmlformats.org/spreadsheetml/2006/main" count="37" uniqueCount="20">
  <si>
    <t>y</t>
  </si>
  <si>
    <t>dn</t>
  </si>
  <si>
    <t>mv</t>
  </si>
  <si>
    <t>yield</t>
  </si>
  <si>
    <t>kostnad</t>
  </si>
  <si>
    <t>intäkt</t>
  </si>
  <si>
    <t>Scenario</t>
  </si>
  <si>
    <t>Scenario number</t>
  </si>
  <si>
    <t>MV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</si>
  <si>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</si>
  <si>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</si>
  <si>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</si>
  <si>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</si>
  <si>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</si>
  <si>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</si>
  <si>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</si>
  <si>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</si>
  <si>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</si>
  <si>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scenarion</t>
  </si>
  <si>
    <t>Marknadsvärde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</si>
</sst>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0\ _k_r_-;\-* #,##0.00\ _k_r_-;_-* &quot;-&quot;??\ _k_r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10" fontId="0" fillId="0" borderId="0" xfId="2" applyNumberFormat="1" applyFont="1"/>
    <xf numFmtId="166" fontId="0" fillId="0" borderId="0" xfId="0" applyNumberFormat="1"/>
    <xf numFmtId="0" fontId="0" fillId="2" borderId="0" xfId="0" applyFill="1"/>
    <xf numFmtId="165" fontId="0" fillId="3" borderId="0" xfId="1" applyNumberFormat="1" applyFont="1" applyFill="1"/>
    <xf numFmtId="0" fontId="0" fillId="4" borderId="0" xfId="0" applyFill="1"/>
    <xf numFmtId="0" fontId="2" fillId="0" borderId="0" xfId="0" applyFont="1"/>
    <xf numFmtId="10" fontId="0" fillId="5" borderId="0" xfId="2" applyNumberFormat="1" applyFont="1" applyFill="1"/>
    <xf numFmtId="165" fontId="0" fillId="5" borderId="0" xfId="1" applyNumberFormat="1" applyFont="1" applyFill="1"/>
    <xf numFmtId="0" fontId="0" fillId="5" borderId="0" xfId="0" applyFill="1"/>
    <xf numFmtId="9" fontId="0" fillId="0" borderId="0" xfId="0" applyNumberFormat="1"/>
    <xf numFmtId="0" fontId="0" fillId="0" borderId="0" xfId="0" quotePrefix="1"/>
    <xf numFmtId="0" fontId="0" fillId="0" borderId="0" xfId="0" pivotButton="1"/>
    <xf numFmtId="3" fontId="0" fillId="0" borderId="0" xfId="0" applyNumberFormat="1"/>
    <xf numFmtId="1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-* #,##0_-;\-* #,##0_-;_-* &quot;-&quot;??_-;_-@_-"/>
    </dxf>
    <dxf>
      <numFmt numFmtId="13" formatCode="0%"/>
    </dxf>
    <dxf>
      <numFmt numFmtId="165" formatCode="_-* #,##0_-;\-* #,##0_-;_-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[känslighet flera variabler.xlsx]3 variabler!Pivottabell1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192825896762904"/>
          <c:y val="4.8582995951417005E-2"/>
          <c:w val="0.73148403324584432"/>
          <c:h val="0.793941152092830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 variabler'!$C$49:$C$50</c:f>
              <c:strCache>
                <c:ptCount val="1"/>
                <c:pt idx="0">
                  <c:v>5.00%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'3 variabler'!$A$51:$B$59</c:f>
              <c:multiLvlStrCache>
                <c:ptCount val="9"/>
                <c:lvl>
                  <c:pt idx="0">
                    <c:v>550</c:v>
                  </c:pt>
                  <c:pt idx="1">
                    <c:v>500</c:v>
                  </c:pt>
                  <c:pt idx="2">
                    <c:v>450</c:v>
                  </c:pt>
                  <c:pt idx="3">
                    <c:v>550</c:v>
                  </c:pt>
                  <c:pt idx="4">
                    <c:v>500</c:v>
                  </c:pt>
                  <c:pt idx="5">
                    <c:v>450</c:v>
                  </c:pt>
                  <c:pt idx="6">
                    <c:v>550</c:v>
                  </c:pt>
                  <c:pt idx="7">
                    <c:v>500</c:v>
                  </c:pt>
                  <c:pt idx="8">
                    <c:v>450</c:v>
                  </c:pt>
                </c:lvl>
                <c:lvl>
                  <c:pt idx="0">
                    <c:v>1350</c:v>
                  </c:pt>
                  <c:pt idx="3">
                    <c:v>1500</c:v>
                  </c:pt>
                  <c:pt idx="6">
                    <c:v>1650</c:v>
                  </c:pt>
                </c:lvl>
              </c:multiLvlStrCache>
            </c:multiLvlStrRef>
          </c:cat>
          <c:val>
            <c:numRef>
              <c:f>'3 variabler'!$C$51:$C$59</c:f>
              <c:numCache>
                <c:formatCode>#,##0</c:formatCode>
                <c:ptCount val="9"/>
                <c:pt idx="0">
                  <c:v>16000</c:v>
                </c:pt>
                <c:pt idx="1">
                  <c:v>17000</c:v>
                </c:pt>
                <c:pt idx="2">
                  <c:v>18000</c:v>
                </c:pt>
                <c:pt idx="3">
                  <c:v>19000</c:v>
                </c:pt>
                <c:pt idx="4">
                  <c:v>20000</c:v>
                </c:pt>
                <c:pt idx="5">
                  <c:v>21000</c:v>
                </c:pt>
                <c:pt idx="6">
                  <c:v>22000</c:v>
                </c:pt>
                <c:pt idx="7">
                  <c:v>23000</c:v>
                </c:pt>
                <c:pt idx="8">
                  <c:v>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DC-2F48-A652-43F62B8C9496}"/>
            </c:ext>
          </c:extLst>
        </c:ser>
        <c:ser>
          <c:idx val="1"/>
          <c:order val="1"/>
          <c:tx>
            <c:strRef>
              <c:f>'3 variabler'!$D$49:$D$50</c:f>
              <c:strCache>
                <c:ptCount val="1"/>
                <c:pt idx="0">
                  <c:v>6.00%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'3 variabler'!$A$51:$B$59</c:f>
              <c:multiLvlStrCache>
                <c:ptCount val="9"/>
                <c:lvl>
                  <c:pt idx="0">
                    <c:v>550</c:v>
                  </c:pt>
                  <c:pt idx="1">
                    <c:v>500</c:v>
                  </c:pt>
                  <c:pt idx="2">
                    <c:v>450</c:v>
                  </c:pt>
                  <c:pt idx="3">
                    <c:v>550</c:v>
                  </c:pt>
                  <c:pt idx="4">
                    <c:v>500</c:v>
                  </c:pt>
                  <c:pt idx="5">
                    <c:v>450</c:v>
                  </c:pt>
                  <c:pt idx="6">
                    <c:v>550</c:v>
                  </c:pt>
                  <c:pt idx="7">
                    <c:v>500</c:v>
                  </c:pt>
                  <c:pt idx="8">
                    <c:v>450</c:v>
                  </c:pt>
                </c:lvl>
                <c:lvl>
                  <c:pt idx="0">
                    <c:v>1350</c:v>
                  </c:pt>
                  <c:pt idx="3">
                    <c:v>1500</c:v>
                  </c:pt>
                  <c:pt idx="6">
                    <c:v>1650</c:v>
                  </c:pt>
                </c:lvl>
              </c:multiLvlStrCache>
            </c:multiLvlStrRef>
          </c:cat>
          <c:val>
            <c:numRef>
              <c:f>'3 variabler'!$D$51:$D$59</c:f>
              <c:numCache>
                <c:formatCode>#,##0</c:formatCode>
                <c:ptCount val="9"/>
                <c:pt idx="0">
                  <c:v>13333.333333333334</c:v>
                </c:pt>
                <c:pt idx="1">
                  <c:v>14166.666666666668</c:v>
                </c:pt>
                <c:pt idx="2">
                  <c:v>15000</c:v>
                </c:pt>
                <c:pt idx="3">
                  <c:v>15833.333333333334</c:v>
                </c:pt>
                <c:pt idx="4">
                  <c:v>16666.666666666668</c:v>
                </c:pt>
                <c:pt idx="5">
                  <c:v>17500</c:v>
                </c:pt>
                <c:pt idx="6">
                  <c:v>18333.333333333336</c:v>
                </c:pt>
                <c:pt idx="7">
                  <c:v>19166.666666666668</c:v>
                </c:pt>
                <c:pt idx="8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DC-2F48-A652-43F62B8C9496}"/>
            </c:ext>
          </c:extLst>
        </c:ser>
        <c:ser>
          <c:idx val="2"/>
          <c:order val="2"/>
          <c:tx>
            <c:strRef>
              <c:f>'3 variabler'!$E$49:$E$50</c:f>
              <c:strCache>
                <c:ptCount val="1"/>
                <c:pt idx="0">
                  <c:v>7.00%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'3 variabler'!$A$51:$B$59</c:f>
              <c:multiLvlStrCache>
                <c:ptCount val="9"/>
                <c:lvl>
                  <c:pt idx="0">
                    <c:v>550</c:v>
                  </c:pt>
                  <c:pt idx="1">
                    <c:v>500</c:v>
                  </c:pt>
                  <c:pt idx="2">
                    <c:v>450</c:v>
                  </c:pt>
                  <c:pt idx="3">
                    <c:v>550</c:v>
                  </c:pt>
                  <c:pt idx="4">
                    <c:v>500</c:v>
                  </c:pt>
                  <c:pt idx="5">
                    <c:v>450</c:v>
                  </c:pt>
                  <c:pt idx="6">
                    <c:v>550</c:v>
                  </c:pt>
                  <c:pt idx="7">
                    <c:v>500</c:v>
                  </c:pt>
                  <c:pt idx="8">
                    <c:v>450</c:v>
                  </c:pt>
                </c:lvl>
                <c:lvl>
                  <c:pt idx="0">
                    <c:v>1350</c:v>
                  </c:pt>
                  <c:pt idx="3">
                    <c:v>1500</c:v>
                  </c:pt>
                  <c:pt idx="6">
                    <c:v>1650</c:v>
                  </c:pt>
                </c:lvl>
              </c:multiLvlStrCache>
            </c:multiLvlStrRef>
          </c:cat>
          <c:val>
            <c:numRef>
              <c:f>'3 variabler'!$E$51:$E$59</c:f>
              <c:numCache>
                <c:formatCode>#,##0</c:formatCode>
                <c:ptCount val="9"/>
                <c:pt idx="0">
                  <c:v>11428.571428571428</c:v>
                </c:pt>
                <c:pt idx="1">
                  <c:v>12142.857142857141</c:v>
                </c:pt>
                <c:pt idx="2">
                  <c:v>12857.142857142855</c:v>
                </c:pt>
                <c:pt idx="3">
                  <c:v>13571.428571428571</c:v>
                </c:pt>
                <c:pt idx="4">
                  <c:v>14285.714285714284</c:v>
                </c:pt>
                <c:pt idx="5">
                  <c:v>14999.999999999998</c:v>
                </c:pt>
                <c:pt idx="6">
                  <c:v>15714.285714285712</c:v>
                </c:pt>
                <c:pt idx="7">
                  <c:v>16428.571428571428</c:v>
                </c:pt>
                <c:pt idx="8">
                  <c:v>17142.857142857141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DC-2F48-A652-43F62B8C9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9748367"/>
        <c:axId val="1224608095"/>
      </c:barChart>
      <c:catAx>
        <c:axId val="112974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608095"/>
        <c:crosses val="autoZero"/>
        <c:auto val="1"/>
        <c:lblAlgn val="ctr"/>
        <c:lblOffset val="100"/>
        <c:noMultiLvlLbl val="0"/>
      </c:catAx>
      <c:valAx>
        <c:axId val="122460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74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43</xdr:row>
      <xdr:rowOff>114300</xdr:rowOff>
    </xdr:from>
    <xdr:to>
      <xdr:col>11</xdr:col>
      <xdr:colOff>711200</xdr:colOff>
      <xdr:row>59</xdr:row>
      <xdr:rowOff>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5C7694-F88E-7165-0092-C2E505163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Lanefelt" refreshedDate="45608.911207870369" createdVersion="8" refreshedVersion="8" minRefreshableVersion="3" recordCount="28" xr:uid="{A407CB7E-5BC2-8E46-A03D-040D180EB766}">
  <cacheSource type="worksheet">
    <worksheetSource name="Tabell4"/>
  </cacheSource>
  <cacheFields count="5">
    <cacheField name="Scenario number" numFmtId="0">
      <sharedItems containsSemiMixedTypes="0" containsString="0" containsNumber="1" containsInteger="1" minValue="0" maxValue="27"/>
    </cacheField>
    <cacheField name="MV" numFmtId="165">
      <sharedItems containsSemiMixedTypes="0" containsString="0" containsNumber="1" minValue="11428.571428571428" maxValue="24000"/>
    </cacheField>
    <cacheField name="y" numFmtId="0">
      <sharedItems containsSemiMixedTypes="0" containsString="0" containsNumber="1" minValue="0" maxValue="7.0000000000000007E-2" count="4">
        <n v="0"/>
        <n v="0.05"/>
        <n v="0.06"/>
        <n v="7.0000000000000007E-2"/>
      </sharedItems>
    </cacheField>
    <cacheField name="intäkt" numFmtId="0">
      <sharedItems containsSemiMixedTypes="0" containsString="0" containsNumber="1" containsInteger="1" minValue="0" maxValue="1650" count="4">
        <n v="0"/>
        <n v="1350"/>
        <n v="1500"/>
        <n v="1650"/>
      </sharedItems>
    </cacheField>
    <cacheField name="kostnad" numFmtId="0">
      <sharedItems containsSemiMixedTypes="0" containsString="0" containsNumber="1" containsInteger="1" minValue="0" maxValue="550" count="4">
        <n v="0"/>
        <n v="450"/>
        <n v="500"/>
        <n v="5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n v="0"/>
    <n v="18000"/>
    <x v="0"/>
    <x v="0"/>
    <x v="0"/>
  </r>
  <r>
    <n v="1"/>
    <n v="18000"/>
    <x v="1"/>
    <x v="1"/>
    <x v="1"/>
  </r>
  <r>
    <n v="2"/>
    <n v="17000"/>
    <x v="1"/>
    <x v="1"/>
    <x v="2"/>
  </r>
  <r>
    <n v="3"/>
    <n v="16000"/>
    <x v="1"/>
    <x v="1"/>
    <x v="3"/>
  </r>
  <r>
    <n v="4"/>
    <n v="21000"/>
    <x v="1"/>
    <x v="2"/>
    <x v="1"/>
  </r>
  <r>
    <n v="5"/>
    <n v="20000"/>
    <x v="1"/>
    <x v="2"/>
    <x v="2"/>
  </r>
  <r>
    <n v="6"/>
    <n v="19000"/>
    <x v="1"/>
    <x v="2"/>
    <x v="3"/>
  </r>
  <r>
    <n v="7"/>
    <n v="24000"/>
    <x v="1"/>
    <x v="3"/>
    <x v="1"/>
  </r>
  <r>
    <n v="8"/>
    <n v="23000"/>
    <x v="1"/>
    <x v="3"/>
    <x v="2"/>
  </r>
  <r>
    <n v="9"/>
    <n v="22000"/>
    <x v="1"/>
    <x v="3"/>
    <x v="3"/>
  </r>
  <r>
    <n v="10"/>
    <n v="15000"/>
    <x v="2"/>
    <x v="1"/>
    <x v="1"/>
  </r>
  <r>
    <n v="11"/>
    <n v="14166.666666666668"/>
    <x v="2"/>
    <x v="1"/>
    <x v="2"/>
  </r>
  <r>
    <n v="12"/>
    <n v="13333.333333333334"/>
    <x v="2"/>
    <x v="1"/>
    <x v="3"/>
  </r>
  <r>
    <n v="13"/>
    <n v="17500"/>
    <x v="2"/>
    <x v="2"/>
    <x v="1"/>
  </r>
  <r>
    <n v="14"/>
    <n v="16666.666666666668"/>
    <x v="2"/>
    <x v="2"/>
    <x v="2"/>
  </r>
  <r>
    <n v="15"/>
    <n v="15833.333333333334"/>
    <x v="2"/>
    <x v="2"/>
    <x v="3"/>
  </r>
  <r>
    <n v="16"/>
    <n v="20000"/>
    <x v="2"/>
    <x v="3"/>
    <x v="1"/>
  </r>
  <r>
    <n v="17"/>
    <n v="19166.666666666668"/>
    <x v="2"/>
    <x v="3"/>
    <x v="2"/>
  </r>
  <r>
    <n v="18"/>
    <n v="18333.333333333336"/>
    <x v="2"/>
    <x v="3"/>
    <x v="3"/>
  </r>
  <r>
    <n v="19"/>
    <n v="12857.142857142855"/>
    <x v="3"/>
    <x v="1"/>
    <x v="1"/>
  </r>
  <r>
    <n v="20"/>
    <n v="12142.857142857141"/>
    <x v="3"/>
    <x v="1"/>
    <x v="2"/>
  </r>
  <r>
    <n v="21"/>
    <n v="11428.571428571428"/>
    <x v="3"/>
    <x v="1"/>
    <x v="3"/>
  </r>
  <r>
    <n v="22"/>
    <n v="14999.999999999998"/>
    <x v="3"/>
    <x v="2"/>
    <x v="1"/>
  </r>
  <r>
    <n v="23"/>
    <n v="14285.714285714284"/>
    <x v="3"/>
    <x v="2"/>
    <x v="2"/>
  </r>
  <r>
    <n v="24"/>
    <n v="13571.428571428571"/>
    <x v="3"/>
    <x v="2"/>
    <x v="3"/>
  </r>
  <r>
    <n v="25"/>
    <n v="17142.857142857141"/>
    <x v="3"/>
    <x v="3"/>
    <x v="1"/>
  </r>
  <r>
    <n v="26"/>
    <n v="16428.571428571428"/>
    <x v="3"/>
    <x v="3"/>
    <x v="2"/>
  </r>
  <r>
    <n v="27"/>
    <n v="15714.285714285712"/>
    <x v="3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246D46-0E53-754B-BDF9-8E649A5CE8CF}" name="Pivottabell1" cacheId="0" applyNumberFormats="0" applyBorderFormats="0" applyFontFormats="0" applyPatternFormats="0" applyAlignmentFormats="0" applyWidthHeightFormats="1" dataCaption="Värden" updatedVersion="8" minRefreshableVersion="3" useAutoFormatting="1" rowGrandTotals="0" colGrandTotals="0" itemPrintTitles="1" createdVersion="8" indent="0" compact="0" compactData="0" multipleFieldFilters="0" chartFormat="1">
  <location ref="A49:E59" firstHeaderRow="1" firstDataRow="2" firstDataCol="2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4"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4"/>
  </rowFields>
  <rowItems count="9"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</rowItems>
  <colFields count="1">
    <field x="2"/>
  </colFields>
  <colItems count="3">
    <i>
      <x v="1"/>
    </i>
    <i>
      <x v="2"/>
    </i>
    <i>
      <x v="3"/>
    </i>
  </colItems>
  <dataFields count="1">
    <dataField name="Marknadsvärde" fld="1" baseField="0" baseItem="0" numFmtId="3"/>
  </dataFields>
  <conditionalFormats count="2">
    <conditionalFormat priority="1">
      <pivotAreas count="1">
        <pivotArea type="data" outline="0" collapsedLevelsAreSubtotals="1" fieldPosition="0">
          <references count="4">
            <reference field="4294967294" count="1" selected="0">
              <x v="0"/>
            </reference>
            <reference field="2" count="3" selected="0">
              <x v="1"/>
              <x v="2"/>
              <x v="3"/>
            </reference>
            <reference field="3" count="3" selected="0">
              <x v="1"/>
              <x v="2"/>
              <x v="3"/>
            </reference>
            <reference field="4" count="3" selected="0">
              <x v="0"/>
              <x v="1"/>
              <x v="2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4">
            <reference field="4294967294" count="1" selected="0">
              <x v="0"/>
            </reference>
            <reference field="2" count="1" selected="0">
              <x v="1"/>
            </reference>
            <reference field="3" count="1" selected="0">
              <x v="1"/>
            </reference>
            <reference field="4" count="1" selected="0">
              <x v="1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5427B3-AEDE-2344-BB02-053E0407B9F7}" name="Tabell4" displayName="Tabell4" ref="H13:L41" totalsRowShown="0" headerRowDxfId="3">
  <autoFilter ref="H13:L41" xr:uid="{435427B3-AEDE-2344-BB02-053E0407B9F7}"/>
  <tableColumns count="5">
    <tableColumn id="1" xr3:uid="{019AD914-486A-7241-BE8B-822FF3645B33}" name="Scenario number">
      <calculatedColumnFormula>A14</calculatedColumnFormula>
    </tableColumn>
    <tableColumn id="2" xr3:uid="{790BC472-D98C-EE4F-8D12-DA68522008C7}" name="MV" dataDxfId="2">
      <calculatedColumnFormula>B14</calculatedColumnFormula>
    </tableColumn>
    <tableColumn id="3" xr3:uid="{4830B4E2-CD40-0947-90EB-A2D19D68A8BD}" name="y" dataDxfId="1">
      <calculatedColumnFormula>C14</calculatedColumnFormula>
    </tableColumn>
    <tableColumn id="4" xr3:uid="{AA3DBC49-6220-2543-8385-D33154F651B3}" name="intäkt" dataDxfId="0">
      <calculatedColumnFormula>D14</calculatedColumnFormula>
    </tableColumn>
    <tableColumn id="5" xr3:uid="{558A4C6C-5755-6E4A-83AB-60416FD9718B}" name="kostnad">
      <calculatedColumnFormula>E14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F476-7F57-B04E-9476-07FC4E27D952}">
  <dimension ref="A3:L21"/>
  <sheetViews>
    <sheetView workbookViewId="0">
      <selection activeCell="A3" sqref="A3:B6"/>
    </sheetView>
  </sheetViews>
  <sheetFormatPr baseColWidth="10" defaultRowHeight="16" x14ac:dyDescent="0.2"/>
  <cols>
    <col min="2" max="2" width="12.1640625" bestFit="1" customWidth="1"/>
    <col min="8" max="8" width="12.5" bestFit="1" customWidth="1"/>
  </cols>
  <sheetData>
    <row r="3" spans="1:12" x14ac:dyDescent="0.2">
      <c r="A3" t="s">
        <v>0</v>
      </c>
      <c r="B3" s="3">
        <v>0.06</v>
      </c>
    </row>
    <row r="4" spans="1:12" x14ac:dyDescent="0.2">
      <c r="A4" t="s">
        <v>1</v>
      </c>
      <c r="B4" s="1">
        <v>1000</v>
      </c>
    </row>
    <row r="6" spans="1:12" x14ac:dyDescent="0.2">
      <c r="A6" t="s">
        <v>2</v>
      </c>
      <c r="B6" s="1">
        <f>B4/B3</f>
        <v>16666.666666666668</v>
      </c>
    </row>
    <row r="10" spans="1:12" x14ac:dyDescent="0.2">
      <c r="F10" t="s">
        <v>1</v>
      </c>
    </row>
    <row r="11" spans="1:12" x14ac:dyDescent="0.2">
      <c r="E11" s="2">
        <f>B6</f>
        <v>16666.666666666668</v>
      </c>
      <c r="F11" s="1">
        <v>700</v>
      </c>
      <c r="G11" s="1">
        <f>F11+100</f>
        <v>800</v>
      </c>
      <c r="H11" s="1">
        <f t="shared" ref="H11:L11" si="0">G11+100</f>
        <v>900</v>
      </c>
      <c r="I11" s="1">
        <f t="shared" si="0"/>
        <v>1000</v>
      </c>
      <c r="J11" s="1">
        <f t="shared" si="0"/>
        <v>1100</v>
      </c>
      <c r="K11" s="1">
        <f t="shared" si="0"/>
        <v>1200</v>
      </c>
      <c r="L11" s="1">
        <f t="shared" si="0"/>
        <v>1300</v>
      </c>
    </row>
    <row r="12" spans="1:12" x14ac:dyDescent="0.2">
      <c r="D12" t="s">
        <v>3</v>
      </c>
      <c r="E12" s="3">
        <v>0.03</v>
      </c>
      <c r="F12" s="1">
        <f t="dataTable" ref="F12:L18" dt2D="1" dtr="1" r1="B4" r2="B3"/>
        <v>23333.333333333336</v>
      </c>
      <c r="G12" s="1">
        <v>26666.666666666668</v>
      </c>
      <c r="H12" s="1">
        <v>30000</v>
      </c>
      <c r="I12" s="1">
        <v>33333.333333333336</v>
      </c>
      <c r="J12" s="1">
        <v>36666.666666666672</v>
      </c>
      <c r="K12" s="1">
        <v>40000</v>
      </c>
      <c r="L12" s="1">
        <v>43333.333333333336</v>
      </c>
    </row>
    <row r="13" spans="1:12" x14ac:dyDescent="0.2">
      <c r="E13" s="3">
        <v>0.04</v>
      </c>
      <c r="F13" s="1">
        <v>17500</v>
      </c>
      <c r="G13" s="1">
        <v>20000</v>
      </c>
      <c r="H13" s="1">
        <v>22500</v>
      </c>
      <c r="I13" s="1">
        <v>25000</v>
      </c>
      <c r="J13" s="1">
        <v>27500</v>
      </c>
      <c r="K13" s="1">
        <v>30000</v>
      </c>
      <c r="L13" s="1">
        <v>32500</v>
      </c>
    </row>
    <row r="14" spans="1:12" x14ac:dyDescent="0.2">
      <c r="E14" s="3">
        <v>0.05</v>
      </c>
      <c r="F14" s="1">
        <v>14000</v>
      </c>
      <c r="G14" s="1">
        <v>16000</v>
      </c>
      <c r="H14" s="1">
        <v>18000</v>
      </c>
      <c r="I14" s="1">
        <v>20000</v>
      </c>
      <c r="J14" s="1">
        <v>22000</v>
      </c>
      <c r="K14" s="1">
        <v>24000</v>
      </c>
      <c r="L14" s="1">
        <v>26000</v>
      </c>
    </row>
    <row r="15" spans="1:12" x14ac:dyDescent="0.2">
      <c r="E15" s="3">
        <v>0.06</v>
      </c>
      <c r="F15" s="1">
        <v>11666.666666666668</v>
      </c>
      <c r="G15" s="1">
        <v>13333.333333333334</v>
      </c>
      <c r="H15" s="1">
        <v>15000</v>
      </c>
      <c r="I15" s="1">
        <v>16666.666666666668</v>
      </c>
      <c r="J15" s="1">
        <v>18333.333333333336</v>
      </c>
      <c r="K15" s="1">
        <v>20000</v>
      </c>
      <c r="L15" s="1">
        <v>21666.666666666668</v>
      </c>
    </row>
    <row r="16" spans="1:12" x14ac:dyDescent="0.2">
      <c r="E16" s="3">
        <v>7.0000000000000007E-2</v>
      </c>
      <c r="F16" s="1">
        <v>9999.9999999999982</v>
      </c>
      <c r="G16" s="1">
        <v>11428.571428571428</v>
      </c>
      <c r="H16" s="1">
        <v>12857.142857142855</v>
      </c>
      <c r="I16" s="1">
        <v>14285.714285714284</v>
      </c>
      <c r="J16" s="1">
        <v>15714.285714285712</v>
      </c>
      <c r="K16" s="1">
        <v>17142.857142857141</v>
      </c>
      <c r="L16" s="1">
        <v>18571.428571428569</v>
      </c>
    </row>
    <row r="17" spans="5:12" x14ac:dyDescent="0.2">
      <c r="E17" s="3">
        <v>0.08</v>
      </c>
      <c r="F17" s="1">
        <v>8750</v>
      </c>
      <c r="G17" s="1">
        <v>10000</v>
      </c>
      <c r="H17" s="1">
        <v>11250</v>
      </c>
      <c r="I17" s="1">
        <v>12500</v>
      </c>
      <c r="J17" s="1">
        <v>13750</v>
      </c>
      <c r="K17" s="1">
        <v>15000</v>
      </c>
      <c r="L17" s="1">
        <v>16250</v>
      </c>
    </row>
    <row r="18" spans="5:12" x14ac:dyDescent="0.2">
      <c r="E18" s="3">
        <v>0.09</v>
      </c>
      <c r="F18" s="1">
        <v>7777.7777777777783</v>
      </c>
      <c r="G18" s="1">
        <v>8888.8888888888887</v>
      </c>
      <c r="H18" s="1">
        <v>10000</v>
      </c>
      <c r="I18" s="1">
        <v>11111.111111111111</v>
      </c>
      <c r="J18" s="1">
        <v>12222.222222222223</v>
      </c>
      <c r="K18" s="1">
        <v>13333.333333333334</v>
      </c>
      <c r="L18" s="1">
        <v>14444.444444444445</v>
      </c>
    </row>
    <row r="21" spans="5:12" x14ac:dyDescent="0.2">
      <c r="H21" s="4"/>
    </row>
  </sheetData>
  <conditionalFormatting sqref="F12:L1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4669-2FB9-FD4A-B53D-3C82323F533C}">
  <dimension ref="A1:L59"/>
  <sheetViews>
    <sheetView tabSelected="1" topLeftCell="A35" workbookViewId="0">
      <selection activeCell="F45" sqref="F45"/>
    </sheetView>
  </sheetViews>
  <sheetFormatPr baseColWidth="10" defaultRowHeight="16" x14ac:dyDescent="0.2"/>
  <cols>
    <col min="1" max="1" width="14" bestFit="1" customWidth="1"/>
    <col min="2" max="2" width="10.1640625" bestFit="1" customWidth="1"/>
    <col min="3" max="6" width="6.6640625" bestFit="1" customWidth="1"/>
    <col min="7" max="7" width="11.5" bestFit="1" customWidth="1"/>
    <col min="8" max="8" width="17.33203125" customWidth="1"/>
    <col min="9" max="9" width="11.83203125" customWidth="1"/>
  </cols>
  <sheetData>
    <row r="1" spans="1:12" x14ac:dyDescent="0.2">
      <c r="G1" t="s">
        <v>18</v>
      </c>
    </row>
    <row r="2" spans="1:12" x14ac:dyDescent="0.2">
      <c r="G2" t="s">
        <v>3</v>
      </c>
      <c r="H2" t="s">
        <v>5</v>
      </c>
      <c r="I2" t="s">
        <v>4</v>
      </c>
    </row>
    <row r="3" spans="1:12" x14ac:dyDescent="0.2">
      <c r="G3">
        <v>0.05</v>
      </c>
      <c r="H3">
        <v>1500</v>
      </c>
      <c r="I3">
        <v>450</v>
      </c>
    </row>
    <row r="4" spans="1:12" x14ac:dyDescent="0.2">
      <c r="A4" t="s">
        <v>0</v>
      </c>
      <c r="C4" s="9">
        <f>VLOOKUP($C$10,$A$15:$E$41,C$12,FALSE)</f>
        <v>0.05</v>
      </c>
      <c r="G4">
        <v>0.06</v>
      </c>
      <c r="H4">
        <v>1650</v>
      </c>
      <c r="I4">
        <v>500</v>
      </c>
    </row>
    <row r="5" spans="1:12" x14ac:dyDescent="0.2">
      <c r="A5" t="s">
        <v>5</v>
      </c>
      <c r="C5" s="10">
        <f>VLOOKUP($C$10,$A$15:$E$41,D$12,FALSE)</f>
        <v>1350</v>
      </c>
      <c r="G5">
        <v>7.0000000000000007E-2</v>
      </c>
      <c r="H5">
        <v>1350</v>
      </c>
      <c r="I5">
        <v>550</v>
      </c>
    </row>
    <row r="6" spans="1:12" x14ac:dyDescent="0.2">
      <c r="A6" t="s">
        <v>4</v>
      </c>
      <c r="C6" s="10">
        <f>VLOOKUP($C$10,$A$15:$E$41,E$12,FALSE)</f>
        <v>450</v>
      </c>
    </row>
    <row r="8" spans="1:12" x14ac:dyDescent="0.2">
      <c r="A8" s="7" t="s">
        <v>2</v>
      </c>
      <c r="C8" s="6">
        <f>(C5-C6)/C4</f>
        <v>18000</v>
      </c>
      <c r="E8" s="8"/>
    </row>
    <row r="10" spans="1:12" x14ac:dyDescent="0.2">
      <c r="A10" t="s">
        <v>6</v>
      </c>
      <c r="C10" s="5">
        <v>1</v>
      </c>
      <c r="E10" s="12"/>
    </row>
    <row r="12" spans="1:12" x14ac:dyDescent="0.2">
      <c r="C12">
        <v>3</v>
      </c>
      <c r="D12">
        <v>4</v>
      </c>
      <c r="E12">
        <v>5</v>
      </c>
    </row>
    <row r="13" spans="1:12" x14ac:dyDescent="0.2">
      <c r="A13" s="8" t="s">
        <v>7</v>
      </c>
      <c r="B13" s="8" t="s">
        <v>8</v>
      </c>
      <c r="C13" s="8" t="s">
        <v>0</v>
      </c>
      <c r="D13" s="8" t="s">
        <v>5</v>
      </c>
      <c r="E13" s="8" t="s">
        <v>4</v>
      </c>
      <c r="H13" s="8" t="s">
        <v>7</v>
      </c>
      <c r="I13" s="8" t="s">
        <v>8</v>
      </c>
      <c r="J13" s="8" t="s">
        <v>0</v>
      </c>
      <c r="K13" s="8" t="s">
        <v>5</v>
      </c>
      <c r="L13" s="8" t="s">
        <v>4</v>
      </c>
    </row>
    <row r="14" spans="1:12" x14ac:dyDescent="0.2">
      <c r="A14" s="8"/>
      <c r="B14" s="2">
        <f>C8</f>
        <v>18000</v>
      </c>
      <c r="C14" s="11">
        <v>0</v>
      </c>
      <c r="D14" s="11">
        <v>0</v>
      </c>
      <c r="E14" s="11">
        <v>0</v>
      </c>
      <c r="H14" s="8">
        <f t="shared" ref="H14:H41" si="0">A14</f>
        <v>0</v>
      </c>
      <c r="I14" s="2">
        <f t="shared" ref="I14:I41" si="1">B14</f>
        <v>18000</v>
      </c>
      <c r="J14" s="11">
        <f t="shared" ref="J14:J41" si="2">C14</f>
        <v>0</v>
      </c>
      <c r="K14" s="11">
        <f t="shared" ref="K14:K41" si="3">D14</f>
        <v>0</v>
      </c>
      <c r="L14" s="11">
        <f t="shared" ref="L14:L41" si="4">E14</f>
        <v>0</v>
      </c>
    </row>
    <row r="15" spans="1:12" x14ac:dyDescent="0.2">
      <c r="A15">
        <v>1</v>
      </c>
      <c r="B15" s="2">
        <f t="dataTable" ref="B15:B41" dt2D="0" dtr="0" r1="C10"/>
        <v>18000</v>
      </c>
      <c r="C15" s="16" cm="1">
        <f t="array" ref="C15">INDEX($G$3:$G$5, INT((ROW()-15)/9)+1)</f>
        <v>0.05</v>
      </c>
      <c r="D15" s="1" cm="1">
        <f t="array" ref="D15">INDEX($H$3:$H$5, MOD(INT((ROW()-9)/3),3)+1)</f>
        <v>1350</v>
      </c>
      <c r="E15" cm="1">
        <f t="array" ref="E15">INDEX($I$3:$I$12, MOD(ROW()-15,3)+1)</f>
        <v>450</v>
      </c>
      <c r="F15" s="2"/>
      <c r="G15" s="2"/>
      <c r="H15">
        <f t="shared" si="0"/>
        <v>1</v>
      </c>
      <c r="I15" s="2">
        <f t="shared" si="1"/>
        <v>18000</v>
      </c>
      <c r="J15" s="16">
        <f t="shared" si="2"/>
        <v>0.05</v>
      </c>
      <c r="K15" s="1">
        <f t="shared" si="3"/>
        <v>1350</v>
      </c>
      <c r="L15">
        <f t="shared" si="4"/>
        <v>450</v>
      </c>
    </row>
    <row r="16" spans="1:12" x14ac:dyDescent="0.2">
      <c r="A16">
        <f>A15+1</f>
        <v>2</v>
      </c>
      <c r="B16" s="2">
        <v>17000</v>
      </c>
      <c r="C16" s="16" cm="1">
        <f t="array" ref="C16">INDEX($G$3:$G$5, INT((ROW()-15)/9)+1)</f>
        <v>0.05</v>
      </c>
      <c r="D16" s="1" cm="1">
        <f t="array" ref="D16">INDEX($H$3:$H$5, MOD(INT((ROW()-9)/3),3)+1)</f>
        <v>1350</v>
      </c>
      <c r="E16" cm="1">
        <f t="array" ref="E16">INDEX($I$3:$I$12, MOD(ROW()-15,3)+1)</f>
        <v>500</v>
      </c>
      <c r="F16" s="2"/>
      <c r="G16" s="2"/>
      <c r="H16">
        <f t="shared" si="0"/>
        <v>2</v>
      </c>
      <c r="I16" s="2">
        <f t="shared" si="1"/>
        <v>17000</v>
      </c>
      <c r="J16" s="16">
        <f t="shared" si="2"/>
        <v>0.05</v>
      </c>
      <c r="K16" s="1">
        <f t="shared" si="3"/>
        <v>1350</v>
      </c>
      <c r="L16">
        <f t="shared" si="4"/>
        <v>500</v>
      </c>
    </row>
    <row r="17" spans="1:12" x14ac:dyDescent="0.2">
      <c r="A17">
        <f t="shared" ref="A17:A41" si="5">A16+1</f>
        <v>3</v>
      </c>
      <c r="B17" s="2">
        <v>16000</v>
      </c>
      <c r="C17" s="16" cm="1">
        <f t="array" ref="C17">INDEX($G$3:$G$5, INT((ROW()-15)/9)+1)</f>
        <v>0.05</v>
      </c>
      <c r="D17" s="1" cm="1">
        <f t="array" ref="D17">INDEX($H$3:$H$5, MOD(INT((ROW()-9)/3),3)+1)</f>
        <v>1350</v>
      </c>
      <c r="E17" cm="1">
        <f t="array" ref="E17">INDEX($I$3:$I$12, MOD(ROW()-15,3)+1)</f>
        <v>550</v>
      </c>
      <c r="F17" s="2"/>
      <c r="G17" s="2"/>
      <c r="H17">
        <f t="shared" si="0"/>
        <v>3</v>
      </c>
      <c r="I17" s="2">
        <f t="shared" si="1"/>
        <v>16000</v>
      </c>
      <c r="J17" s="16">
        <f t="shared" si="2"/>
        <v>0.05</v>
      </c>
      <c r="K17" s="1">
        <f t="shared" si="3"/>
        <v>1350</v>
      </c>
      <c r="L17">
        <f t="shared" si="4"/>
        <v>550</v>
      </c>
    </row>
    <row r="18" spans="1:12" x14ac:dyDescent="0.2">
      <c r="A18">
        <f t="shared" si="5"/>
        <v>4</v>
      </c>
      <c r="B18" s="2">
        <v>21000</v>
      </c>
      <c r="C18" s="16" cm="1">
        <f t="array" ref="C18">INDEX($G$3:$G$5, INT((ROW()-15)/9)+1)</f>
        <v>0.05</v>
      </c>
      <c r="D18" s="1" cm="1">
        <f t="array" ref="D18">INDEX($H$3:$H$5, MOD(INT((ROW()-9)/3),3)+1)</f>
        <v>1500</v>
      </c>
      <c r="E18" cm="1">
        <f t="array" ref="E18">INDEX($I$3:$I$12, MOD(ROW()-15,3)+1)</f>
        <v>450</v>
      </c>
      <c r="F18" s="2"/>
      <c r="G18" s="2"/>
      <c r="H18">
        <f t="shared" si="0"/>
        <v>4</v>
      </c>
      <c r="I18" s="2">
        <f t="shared" si="1"/>
        <v>21000</v>
      </c>
      <c r="J18" s="16">
        <f t="shared" si="2"/>
        <v>0.05</v>
      </c>
      <c r="K18" s="1">
        <f t="shared" si="3"/>
        <v>1500</v>
      </c>
      <c r="L18">
        <f t="shared" si="4"/>
        <v>450</v>
      </c>
    </row>
    <row r="19" spans="1:12" x14ac:dyDescent="0.2">
      <c r="A19">
        <f t="shared" si="5"/>
        <v>5</v>
      </c>
      <c r="B19" s="2">
        <v>20000</v>
      </c>
      <c r="C19" s="16" cm="1">
        <f t="array" ref="C19">INDEX($G$3:$G$5, INT((ROW()-15)/9)+1)</f>
        <v>0.05</v>
      </c>
      <c r="D19" s="1" cm="1">
        <f t="array" ref="D19">INDEX($H$3:$H$5, MOD(INT((ROW()-9)/3),3)+1)</f>
        <v>1500</v>
      </c>
      <c r="E19" cm="1">
        <f t="array" ref="E19">INDEX($I$3:$I$12, MOD(ROW()-15,3)+1)</f>
        <v>500</v>
      </c>
      <c r="F19" s="2"/>
      <c r="G19" s="2"/>
      <c r="H19">
        <f t="shared" si="0"/>
        <v>5</v>
      </c>
      <c r="I19" s="2">
        <f t="shared" si="1"/>
        <v>20000</v>
      </c>
      <c r="J19" s="16">
        <f t="shared" si="2"/>
        <v>0.05</v>
      </c>
      <c r="K19" s="1">
        <f t="shared" si="3"/>
        <v>1500</v>
      </c>
      <c r="L19">
        <f t="shared" si="4"/>
        <v>500</v>
      </c>
    </row>
    <row r="20" spans="1:12" x14ac:dyDescent="0.2">
      <c r="A20">
        <f t="shared" si="5"/>
        <v>6</v>
      </c>
      <c r="B20" s="2">
        <v>19000</v>
      </c>
      <c r="C20" s="16" cm="1">
        <f t="array" ref="C20">INDEX($G$3:$G$5, INT((ROW()-15)/9)+1)</f>
        <v>0.05</v>
      </c>
      <c r="D20" s="1" cm="1">
        <f t="array" ref="D20">INDEX($H$3:$H$5, MOD(INT((ROW()-9)/3),3)+1)</f>
        <v>1500</v>
      </c>
      <c r="E20" cm="1">
        <f t="array" ref="E20">INDEX($I$3:$I$12, MOD(ROW()-15,3)+1)</f>
        <v>550</v>
      </c>
      <c r="F20" s="2"/>
      <c r="G20" s="2"/>
      <c r="H20">
        <f t="shared" si="0"/>
        <v>6</v>
      </c>
      <c r="I20" s="2">
        <f t="shared" si="1"/>
        <v>19000</v>
      </c>
      <c r="J20" s="16">
        <f t="shared" si="2"/>
        <v>0.05</v>
      </c>
      <c r="K20" s="1">
        <f t="shared" si="3"/>
        <v>1500</v>
      </c>
      <c r="L20">
        <f t="shared" si="4"/>
        <v>550</v>
      </c>
    </row>
    <row r="21" spans="1:12" x14ac:dyDescent="0.2">
      <c r="A21">
        <f t="shared" si="5"/>
        <v>7</v>
      </c>
      <c r="B21" s="2">
        <v>24000</v>
      </c>
      <c r="C21" s="16" cm="1">
        <f t="array" ref="C21">INDEX($G$3:$G$5, INT((ROW()-15)/9)+1)</f>
        <v>0.05</v>
      </c>
      <c r="D21" s="1" cm="1">
        <f t="array" ref="D21">INDEX($H$3:$H$5, MOD(INT((ROW()-9)/3),3)+1)</f>
        <v>1650</v>
      </c>
      <c r="E21" cm="1">
        <f t="array" ref="E21">INDEX($I$3:$I$12, MOD(ROW()-15,3)+1)</f>
        <v>450</v>
      </c>
      <c r="F21" s="2"/>
      <c r="G21" s="2"/>
      <c r="H21">
        <f t="shared" si="0"/>
        <v>7</v>
      </c>
      <c r="I21" s="2">
        <f t="shared" si="1"/>
        <v>24000</v>
      </c>
      <c r="J21" s="16">
        <f t="shared" si="2"/>
        <v>0.05</v>
      </c>
      <c r="K21" s="1">
        <f t="shared" si="3"/>
        <v>1650</v>
      </c>
      <c r="L21">
        <f t="shared" si="4"/>
        <v>450</v>
      </c>
    </row>
    <row r="22" spans="1:12" x14ac:dyDescent="0.2">
      <c r="A22">
        <f t="shared" si="5"/>
        <v>8</v>
      </c>
      <c r="B22" s="2">
        <v>23000</v>
      </c>
      <c r="C22" s="16" cm="1">
        <f t="array" ref="C22">INDEX($G$3:$G$5, INT((ROW()-15)/9)+1)</f>
        <v>0.05</v>
      </c>
      <c r="D22" s="1" cm="1">
        <f t="array" ref="D22">INDEX($H$3:$H$5, MOD(INT((ROW()-9)/3),3)+1)</f>
        <v>1650</v>
      </c>
      <c r="E22" cm="1">
        <f t="array" ref="E22">INDEX($I$3:$I$12, MOD(ROW()-15,3)+1)</f>
        <v>500</v>
      </c>
      <c r="F22" s="2"/>
      <c r="G22" s="2"/>
      <c r="H22">
        <f t="shared" si="0"/>
        <v>8</v>
      </c>
      <c r="I22" s="2">
        <f t="shared" si="1"/>
        <v>23000</v>
      </c>
      <c r="J22" s="16">
        <f t="shared" si="2"/>
        <v>0.05</v>
      </c>
      <c r="K22" s="1">
        <f t="shared" si="3"/>
        <v>1650</v>
      </c>
      <c r="L22">
        <f t="shared" si="4"/>
        <v>500</v>
      </c>
    </row>
    <row r="23" spans="1:12" x14ac:dyDescent="0.2">
      <c r="A23">
        <f t="shared" si="5"/>
        <v>9</v>
      </c>
      <c r="B23" s="2">
        <v>22000</v>
      </c>
      <c r="C23" s="16" cm="1">
        <f t="array" ref="C23">INDEX($G$3:$G$5, INT((ROW()-15)/9)+1)</f>
        <v>0.05</v>
      </c>
      <c r="D23" s="1" cm="1">
        <f t="array" ref="D23">INDEX($H$3:$H$5, MOD(INT((ROW()-9)/3),3)+1)</f>
        <v>1650</v>
      </c>
      <c r="E23" cm="1">
        <f t="array" ref="E23">INDEX($I$3:$I$12, MOD(ROW()-15,3)+1)</f>
        <v>550</v>
      </c>
      <c r="F23" s="2"/>
      <c r="G23" s="2"/>
      <c r="H23">
        <f t="shared" si="0"/>
        <v>9</v>
      </c>
      <c r="I23" s="2">
        <f t="shared" si="1"/>
        <v>22000</v>
      </c>
      <c r="J23" s="16">
        <f t="shared" si="2"/>
        <v>0.05</v>
      </c>
      <c r="K23" s="1">
        <f t="shared" si="3"/>
        <v>1650</v>
      </c>
      <c r="L23">
        <f t="shared" si="4"/>
        <v>550</v>
      </c>
    </row>
    <row r="24" spans="1:12" x14ac:dyDescent="0.2">
      <c r="A24">
        <f t="shared" si="5"/>
        <v>10</v>
      </c>
      <c r="B24" s="2">
        <v>15000</v>
      </c>
      <c r="C24" s="16" cm="1">
        <f t="array" ref="C24">INDEX($G$3:$G$5, INT((ROW()-15)/9)+1)</f>
        <v>0.06</v>
      </c>
      <c r="D24" s="1" cm="1">
        <f t="array" ref="D24">INDEX($H$3:$H$5, MOD(INT((ROW()-9)/3),3)+1)</f>
        <v>1350</v>
      </c>
      <c r="E24" cm="1">
        <f t="array" ref="E24">INDEX($I$3:$I$12, MOD(ROW()-15,3)+1)</f>
        <v>450</v>
      </c>
      <c r="F24" s="2"/>
      <c r="G24" s="2"/>
      <c r="H24">
        <f t="shared" si="0"/>
        <v>10</v>
      </c>
      <c r="I24" s="2">
        <f t="shared" si="1"/>
        <v>15000</v>
      </c>
      <c r="J24" s="16">
        <f t="shared" si="2"/>
        <v>0.06</v>
      </c>
      <c r="K24" s="1">
        <f t="shared" si="3"/>
        <v>1350</v>
      </c>
      <c r="L24">
        <f t="shared" si="4"/>
        <v>450</v>
      </c>
    </row>
    <row r="25" spans="1:12" x14ac:dyDescent="0.2">
      <c r="A25">
        <f t="shared" si="5"/>
        <v>11</v>
      </c>
      <c r="B25" s="2">
        <v>14166.666666666668</v>
      </c>
      <c r="C25" s="16" cm="1">
        <f t="array" ref="C25">INDEX($G$3:$G$5, INT((ROW()-15)/9)+1)</f>
        <v>0.06</v>
      </c>
      <c r="D25" s="1" cm="1">
        <f t="array" ref="D25">INDEX($H$3:$H$5, MOD(INT((ROW()-9)/3),3)+1)</f>
        <v>1350</v>
      </c>
      <c r="E25" cm="1">
        <f t="array" ref="E25">INDEX($I$3:$I$12, MOD(ROW()-15,3)+1)</f>
        <v>500</v>
      </c>
      <c r="F25" s="2"/>
      <c r="G25" s="2"/>
      <c r="H25">
        <f t="shared" si="0"/>
        <v>11</v>
      </c>
      <c r="I25" s="2">
        <f t="shared" si="1"/>
        <v>14166.666666666668</v>
      </c>
      <c r="J25" s="16">
        <f t="shared" si="2"/>
        <v>0.06</v>
      </c>
      <c r="K25" s="1">
        <f t="shared" si="3"/>
        <v>1350</v>
      </c>
      <c r="L25">
        <f t="shared" si="4"/>
        <v>500</v>
      </c>
    </row>
    <row r="26" spans="1:12" x14ac:dyDescent="0.2">
      <c r="A26">
        <f t="shared" si="5"/>
        <v>12</v>
      </c>
      <c r="B26" s="2">
        <v>13333.333333333334</v>
      </c>
      <c r="C26" s="16" cm="1">
        <f t="array" ref="C26">INDEX($G$3:$G$5, INT((ROW()-15)/9)+1)</f>
        <v>0.06</v>
      </c>
      <c r="D26" s="1" cm="1">
        <f t="array" ref="D26">INDEX($H$3:$H$5, MOD(INT((ROW()-9)/3),3)+1)</f>
        <v>1350</v>
      </c>
      <c r="E26" cm="1">
        <f t="array" ref="E26">INDEX($I$3:$I$12, MOD(ROW()-15,3)+1)</f>
        <v>550</v>
      </c>
      <c r="F26" s="2"/>
      <c r="G26" s="2"/>
      <c r="H26">
        <f t="shared" si="0"/>
        <v>12</v>
      </c>
      <c r="I26" s="2">
        <f t="shared" si="1"/>
        <v>13333.333333333334</v>
      </c>
      <c r="J26" s="16">
        <f t="shared" si="2"/>
        <v>0.06</v>
      </c>
      <c r="K26" s="1">
        <f t="shared" si="3"/>
        <v>1350</v>
      </c>
      <c r="L26">
        <f t="shared" si="4"/>
        <v>550</v>
      </c>
    </row>
    <row r="27" spans="1:12" x14ac:dyDescent="0.2">
      <c r="A27">
        <f t="shared" si="5"/>
        <v>13</v>
      </c>
      <c r="B27" s="2">
        <v>17500</v>
      </c>
      <c r="C27" s="16" cm="1">
        <f t="array" ref="C27">INDEX($G$3:$G$5, INT((ROW()-15)/9)+1)</f>
        <v>0.06</v>
      </c>
      <c r="D27" s="1" cm="1">
        <f t="array" ref="D27">INDEX($H$3:$H$5, MOD(INT((ROW()-9)/3),3)+1)</f>
        <v>1500</v>
      </c>
      <c r="E27" cm="1">
        <f t="array" ref="E27">INDEX($I$3:$I$12, MOD(ROW()-15,3)+1)</f>
        <v>450</v>
      </c>
      <c r="F27" s="2"/>
      <c r="G27" s="2"/>
      <c r="H27">
        <f t="shared" si="0"/>
        <v>13</v>
      </c>
      <c r="I27" s="2">
        <f t="shared" si="1"/>
        <v>17500</v>
      </c>
      <c r="J27" s="16">
        <f t="shared" si="2"/>
        <v>0.06</v>
      </c>
      <c r="K27" s="1">
        <f t="shared" si="3"/>
        <v>1500</v>
      </c>
      <c r="L27">
        <f t="shared" si="4"/>
        <v>450</v>
      </c>
    </row>
    <row r="28" spans="1:12" x14ac:dyDescent="0.2">
      <c r="A28">
        <f t="shared" si="5"/>
        <v>14</v>
      </c>
      <c r="B28" s="2">
        <v>16666.666666666668</v>
      </c>
      <c r="C28" s="16" cm="1">
        <f t="array" ref="C28">INDEX($G$3:$G$5, INT((ROW()-15)/9)+1)</f>
        <v>0.06</v>
      </c>
      <c r="D28" s="1" cm="1">
        <f t="array" ref="D28">INDEX($H$3:$H$5, MOD(INT((ROW()-9)/3),3)+1)</f>
        <v>1500</v>
      </c>
      <c r="E28" cm="1">
        <f t="array" ref="E28">INDEX($I$3:$I$12, MOD(ROW()-15,3)+1)</f>
        <v>500</v>
      </c>
      <c r="F28" s="2"/>
      <c r="G28" s="2"/>
      <c r="H28">
        <f t="shared" si="0"/>
        <v>14</v>
      </c>
      <c r="I28" s="2">
        <f t="shared" si="1"/>
        <v>16666.666666666668</v>
      </c>
      <c r="J28" s="16">
        <f t="shared" si="2"/>
        <v>0.06</v>
      </c>
      <c r="K28" s="1">
        <f t="shared" si="3"/>
        <v>1500</v>
      </c>
      <c r="L28">
        <f t="shared" si="4"/>
        <v>500</v>
      </c>
    </row>
    <row r="29" spans="1:12" x14ac:dyDescent="0.2">
      <c r="A29">
        <f t="shared" si="5"/>
        <v>15</v>
      </c>
      <c r="B29" s="2">
        <v>15833.333333333334</v>
      </c>
      <c r="C29" s="16" cm="1">
        <f t="array" ref="C29">INDEX($G$3:$G$5, INT((ROW()-15)/9)+1)</f>
        <v>0.06</v>
      </c>
      <c r="D29" s="1" cm="1">
        <f t="array" ref="D29">INDEX($H$3:$H$5, MOD(INT((ROW()-9)/3),3)+1)</f>
        <v>1500</v>
      </c>
      <c r="E29" cm="1">
        <f t="array" ref="E29">INDEX($I$3:$I$12, MOD(ROW()-15,3)+1)</f>
        <v>550</v>
      </c>
      <c r="F29" s="2"/>
      <c r="G29" s="2"/>
      <c r="H29">
        <f t="shared" si="0"/>
        <v>15</v>
      </c>
      <c r="I29" s="2">
        <f t="shared" si="1"/>
        <v>15833.333333333334</v>
      </c>
      <c r="J29" s="16">
        <f t="shared" si="2"/>
        <v>0.06</v>
      </c>
      <c r="K29" s="1">
        <f t="shared" si="3"/>
        <v>1500</v>
      </c>
      <c r="L29">
        <f t="shared" si="4"/>
        <v>550</v>
      </c>
    </row>
    <row r="30" spans="1:12" x14ac:dyDescent="0.2">
      <c r="A30">
        <f t="shared" si="5"/>
        <v>16</v>
      </c>
      <c r="B30" s="2">
        <v>20000</v>
      </c>
      <c r="C30" s="16" cm="1">
        <f t="array" ref="C30">INDEX($G$3:$G$5, INT((ROW()-15)/9)+1)</f>
        <v>0.06</v>
      </c>
      <c r="D30" s="1" cm="1">
        <f t="array" ref="D30">INDEX($H$3:$H$5, MOD(INT((ROW()-9)/3),3)+1)</f>
        <v>1650</v>
      </c>
      <c r="E30" cm="1">
        <f t="array" ref="E30">INDEX($I$3:$I$12, MOD(ROW()-15,3)+1)</f>
        <v>450</v>
      </c>
      <c r="F30" s="2"/>
      <c r="G30" s="2"/>
      <c r="H30">
        <f t="shared" si="0"/>
        <v>16</v>
      </c>
      <c r="I30" s="2">
        <f t="shared" si="1"/>
        <v>20000</v>
      </c>
      <c r="J30" s="16">
        <f t="shared" si="2"/>
        <v>0.06</v>
      </c>
      <c r="K30" s="1">
        <f t="shared" si="3"/>
        <v>1650</v>
      </c>
      <c r="L30">
        <f t="shared" si="4"/>
        <v>450</v>
      </c>
    </row>
    <row r="31" spans="1:12" x14ac:dyDescent="0.2">
      <c r="A31">
        <f t="shared" si="5"/>
        <v>17</v>
      </c>
      <c r="B31" s="2">
        <v>19166.666666666668</v>
      </c>
      <c r="C31" s="16" cm="1">
        <f t="array" ref="C31">INDEX($G$3:$G$5, INT((ROW()-15)/9)+1)</f>
        <v>0.06</v>
      </c>
      <c r="D31" s="1" cm="1">
        <f t="array" ref="D31">INDEX($H$3:$H$5, MOD(INT((ROW()-9)/3),3)+1)</f>
        <v>1650</v>
      </c>
      <c r="E31" cm="1">
        <f t="array" ref="E31">INDEX($I$3:$I$12, MOD(ROW()-15,3)+1)</f>
        <v>500</v>
      </c>
      <c r="F31" s="2"/>
      <c r="G31" s="2"/>
      <c r="H31">
        <f t="shared" si="0"/>
        <v>17</v>
      </c>
      <c r="I31" s="2">
        <f t="shared" si="1"/>
        <v>19166.666666666668</v>
      </c>
      <c r="J31" s="16">
        <f t="shared" si="2"/>
        <v>0.06</v>
      </c>
      <c r="K31" s="1">
        <f t="shared" si="3"/>
        <v>1650</v>
      </c>
      <c r="L31">
        <f t="shared" si="4"/>
        <v>500</v>
      </c>
    </row>
    <row r="32" spans="1:12" x14ac:dyDescent="0.2">
      <c r="A32">
        <f t="shared" si="5"/>
        <v>18</v>
      </c>
      <c r="B32" s="2">
        <v>18333.333333333336</v>
      </c>
      <c r="C32" s="16" cm="1">
        <f t="array" ref="C32">INDEX($G$3:$G$5, INT((ROW()-15)/9)+1)</f>
        <v>0.06</v>
      </c>
      <c r="D32" s="1" cm="1">
        <f t="array" ref="D32">INDEX($H$3:$H$5, MOD(INT((ROW()-9)/3),3)+1)</f>
        <v>1650</v>
      </c>
      <c r="E32" cm="1">
        <f t="array" ref="E32">INDEX($I$3:$I$12, MOD(ROW()-15,3)+1)</f>
        <v>550</v>
      </c>
      <c r="F32" s="2"/>
      <c r="G32" s="2"/>
      <c r="H32">
        <f t="shared" si="0"/>
        <v>18</v>
      </c>
      <c r="I32" s="2">
        <f t="shared" si="1"/>
        <v>18333.333333333336</v>
      </c>
      <c r="J32" s="16">
        <f t="shared" si="2"/>
        <v>0.06</v>
      </c>
      <c r="K32" s="1">
        <f t="shared" si="3"/>
        <v>1650</v>
      </c>
      <c r="L32">
        <f t="shared" si="4"/>
        <v>550</v>
      </c>
    </row>
    <row r="33" spans="1:12" x14ac:dyDescent="0.2">
      <c r="A33">
        <f t="shared" si="5"/>
        <v>19</v>
      </c>
      <c r="B33" s="2">
        <v>12857.142857142855</v>
      </c>
      <c r="C33" s="16" cm="1">
        <f t="array" ref="C33">INDEX($G$3:$G$5, INT((ROW()-15)/9)+1)</f>
        <v>7.0000000000000007E-2</v>
      </c>
      <c r="D33" s="1" cm="1">
        <f t="array" ref="D33">INDEX($H$3:$H$5, MOD(INT((ROW()-9)/3),3)+1)</f>
        <v>1350</v>
      </c>
      <c r="E33" cm="1">
        <f t="array" ref="E33">INDEX($I$3:$I$12, MOD(ROW()-15,3)+1)</f>
        <v>450</v>
      </c>
      <c r="F33" s="2"/>
      <c r="G33" s="2"/>
      <c r="H33">
        <f t="shared" si="0"/>
        <v>19</v>
      </c>
      <c r="I33" s="2">
        <f t="shared" si="1"/>
        <v>12857.142857142855</v>
      </c>
      <c r="J33" s="16">
        <f t="shared" si="2"/>
        <v>7.0000000000000007E-2</v>
      </c>
      <c r="K33" s="1">
        <f t="shared" si="3"/>
        <v>1350</v>
      </c>
      <c r="L33">
        <f t="shared" si="4"/>
        <v>450</v>
      </c>
    </row>
    <row r="34" spans="1:12" x14ac:dyDescent="0.2">
      <c r="A34">
        <f t="shared" si="5"/>
        <v>20</v>
      </c>
      <c r="B34" s="2">
        <v>12142.857142857141</v>
      </c>
      <c r="C34" s="16" cm="1">
        <f t="array" ref="C34">INDEX($G$3:$G$5, INT((ROW()-15)/9)+1)</f>
        <v>7.0000000000000007E-2</v>
      </c>
      <c r="D34" s="1" cm="1">
        <f t="array" ref="D34">INDEX($H$3:$H$5, MOD(INT((ROW()-9)/3),3)+1)</f>
        <v>1350</v>
      </c>
      <c r="E34" cm="1">
        <f t="array" ref="E34">INDEX($I$3:$I$12, MOD(ROW()-15,3)+1)</f>
        <v>500</v>
      </c>
      <c r="F34" s="2"/>
      <c r="G34" s="2"/>
      <c r="H34">
        <f t="shared" si="0"/>
        <v>20</v>
      </c>
      <c r="I34" s="2">
        <f t="shared" si="1"/>
        <v>12142.857142857141</v>
      </c>
      <c r="J34" s="16">
        <f t="shared" si="2"/>
        <v>7.0000000000000007E-2</v>
      </c>
      <c r="K34" s="1">
        <f t="shared" si="3"/>
        <v>1350</v>
      </c>
      <c r="L34">
        <f t="shared" si="4"/>
        <v>500</v>
      </c>
    </row>
    <row r="35" spans="1:12" x14ac:dyDescent="0.2">
      <c r="A35">
        <f t="shared" si="5"/>
        <v>21</v>
      </c>
      <c r="B35" s="2">
        <v>11428.571428571428</v>
      </c>
      <c r="C35" s="16" cm="1">
        <f t="array" ref="C35">INDEX($G$3:$G$5, INT((ROW()-15)/9)+1)</f>
        <v>7.0000000000000007E-2</v>
      </c>
      <c r="D35" s="1" cm="1">
        <f t="array" ref="D35">INDEX($H$3:$H$5, MOD(INT((ROW()-9)/3),3)+1)</f>
        <v>1350</v>
      </c>
      <c r="E35" cm="1">
        <f t="array" ref="E35">INDEX($I$3:$I$12, MOD(ROW()-15,3)+1)</f>
        <v>550</v>
      </c>
      <c r="F35" s="2"/>
      <c r="G35" s="2"/>
      <c r="H35">
        <f t="shared" si="0"/>
        <v>21</v>
      </c>
      <c r="I35" s="2">
        <f t="shared" si="1"/>
        <v>11428.571428571428</v>
      </c>
      <c r="J35" s="16">
        <f t="shared" si="2"/>
        <v>7.0000000000000007E-2</v>
      </c>
      <c r="K35" s="1">
        <f t="shared" si="3"/>
        <v>1350</v>
      </c>
      <c r="L35">
        <f t="shared" si="4"/>
        <v>550</v>
      </c>
    </row>
    <row r="36" spans="1:12" x14ac:dyDescent="0.2">
      <c r="A36">
        <f t="shared" si="5"/>
        <v>22</v>
      </c>
      <c r="B36" s="2">
        <v>14999.999999999998</v>
      </c>
      <c r="C36" s="16" cm="1">
        <f t="array" ref="C36">INDEX($G$3:$G$5, INT((ROW()-15)/9)+1)</f>
        <v>7.0000000000000007E-2</v>
      </c>
      <c r="D36" s="1" cm="1">
        <f t="array" ref="D36">INDEX($H$3:$H$5, MOD(INT((ROW()-9)/3),3)+1)</f>
        <v>1500</v>
      </c>
      <c r="E36" cm="1">
        <f t="array" ref="E36">INDEX($I$3:$I$12, MOD(ROW()-15,3)+1)</f>
        <v>450</v>
      </c>
      <c r="F36" s="2"/>
      <c r="G36" s="2"/>
      <c r="H36">
        <f t="shared" si="0"/>
        <v>22</v>
      </c>
      <c r="I36" s="2">
        <f t="shared" si="1"/>
        <v>14999.999999999998</v>
      </c>
      <c r="J36" s="16">
        <f t="shared" si="2"/>
        <v>7.0000000000000007E-2</v>
      </c>
      <c r="K36" s="1">
        <f t="shared" si="3"/>
        <v>1500</v>
      </c>
      <c r="L36">
        <f t="shared" si="4"/>
        <v>450</v>
      </c>
    </row>
    <row r="37" spans="1:12" x14ac:dyDescent="0.2">
      <c r="A37">
        <f t="shared" si="5"/>
        <v>23</v>
      </c>
      <c r="B37" s="2">
        <v>14285.714285714284</v>
      </c>
      <c r="C37" s="16" cm="1">
        <f t="array" ref="C37">INDEX($G$3:$G$5, INT((ROW()-15)/9)+1)</f>
        <v>7.0000000000000007E-2</v>
      </c>
      <c r="D37" s="1" cm="1">
        <f t="array" ref="D37">INDEX($H$3:$H$5, MOD(INT((ROW()-9)/3),3)+1)</f>
        <v>1500</v>
      </c>
      <c r="E37" cm="1">
        <f t="array" ref="E37">INDEX($I$3:$I$12, MOD(ROW()-15,3)+1)</f>
        <v>500</v>
      </c>
      <c r="F37" s="2"/>
      <c r="G37" s="2"/>
      <c r="H37">
        <f t="shared" si="0"/>
        <v>23</v>
      </c>
      <c r="I37" s="2">
        <f t="shared" si="1"/>
        <v>14285.714285714284</v>
      </c>
      <c r="J37" s="16">
        <f t="shared" si="2"/>
        <v>7.0000000000000007E-2</v>
      </c>
      <c r="K37" s="1">
        <f t="shared" si="3"/>
        <v>1500</v>
      </c>
      <c r="L37">
        <f t="shared" si="4"/>
        <v>500</v>
      </c>
    </row>
    <row r="38" spans="1:12" x14ac:dyDescent="0.2">
      <c r="A38">
        <f t="shared" si="5"/>
        <v>24</v>
      </c>
      <c r="B38" s="2">
        <v>13571.428571428571</v>
      </c>
      <c r="C38" s="16" cm="1">
        <f t="array" ref="C38">INDEX($G$3:$G$5, INT((ROW()-15)/9)+1)</f>
        <v>7.0000000000000007E-2</v>
      </c>
      <c r="D38" s="1" cm="1">
        <f t="array" ref="D38">INDEX($H$3:$H$5, MOD(INT((ROW()-9)/3),3)+1)</f>
        <v>1500</v>
      </c>
      <c r="E38" cm="1">
        <f t="array" ref="E38">INDEX($I$3:$I$12, MOD(ROW()-15,3)+1)</f>
        <v>550</v>
      </c>
      <c r="F38" s="2"/>
      <c r="G38" s="2"/>
      <c r="H38">
        <f t="shared" si="0"/>
        <v>24</v>
      </c>
      <c r="I38" s="2">
        <f t="shared" si="1"/>
        <v>13571.428571428571</v>
      </c>
      <c r="J38" s="16">
        <f t="shared" si="2"/>
        <v>7.0000000000000007E-2</v>
      </c>
      <c r="K38" s="1">
        <f t="shared" si="3"/>
        <v>1500</v>
      </c>
      <c r="L38">
        <f t="shared" si="4"/>
        <v>550</v>
      </c>
    </row>
    <row r="39" spans="1:12" x14ac:dyDescent="0.2">
      <c r="A39">
        <f t="shared" si="5"/>
        <v>25</v>
      </c>
      <c r="B39" s="2">
        <v>17142.857142857141</v>
      </c>
      <c r="C39" s="16" cm="1">
        <f t="array" ref="C39">INDEX($G$3:$G$5, INT((ROW()-15)/9)+1)</f>
        <v>7.0000000000000007E-2</v>
      </c>
      <c r="D39" s="1" cm="1">
        <f t="array" ref="D39">INDEX($H$3:$H$5, MOD(INT((ROW()-9)/3),3)+1)</f>
        <v>1650</v>
      </c>
      <c r="E39" cm="1">
        <f t="array" ref="E39">INDEX($I$3:$I$12, MOD(ROW()-15,3)+1)</f>
        <v>450</v>
      </c>
      <c r="F39" s="2"/>
      <c r="G39" s="2"/>
      <c r="H39">
        <f t="shared" si="0"/>
        <v>25</v>
      </c>
      <c r="I39" s="2">
        <f t="shared" si="1"/>
        <v>17142.857142857141</v>
      </c>
      <c r="J39" s="16">
        <f t="shared" si="2"/>
        <v>7.0000000000000007E-2</v>
      </c>
      <c r="K39" s="1">
        <f t="shared" si="3"/>
        <v>1650</v>
      </c>
      <c r="L39">
        <f t="shared" si="4"/>
        <v>450</v>
      </c>
    </row>
    <row r="40" spans="1:12" x14ac:dyDescent="0.2">
      <c r="A40">
        <f t="shared" si="5"/>
        <v>26</v>
      </c>
      <c r="B40" s="2">
        <v>16428.571428571428</v>
      </c>
      <c r="C40" s="16" cm="1">
        <f t="array" ref="C40">INDEX($G$3:$G$5, INT((ROW()-15)/9)+1)</f>
        <v>7.0000000000000007E-2</v>
      </c>
      <c r="D40" s="1" cm="1">
        <f t="array" ref="D40">INDEX($H$3:$H$5, MOD(INT((ROW()-9)/3),3)+1)</f>
        <v>1650</v>
      </c>
      <c r="E40" cm="1">
        <f t="array" ref="E40">INDEX($I$3:$I$12, MOD(ROW()-15,3)+1)</f>
        <v>500</v>
      </c>
      <c r="F40" s="2"/>
      <c r="G40" s="2"/>
      <c r="H40">
        <f t="shared" si="0"/>
        <v>26</v>
      </c>
      <c r="I40" s="2">
        <f t="shared" si="1"/>
        <v>16428.571428571428</v>
      </c>
      <c r="J40" s="16">
        <f t="shared" si="2"/>
        <v>7.0000000000000007E-2</v>
      </c>
      <c r="K40" s="1">
        <f t="shared" si="3"/>
        <v>1650</v>
      </c>
      <c r="L40">
        <f t="shared" si="4"/>
        <v>500</v>
      </c>
    </row>
    <row r="41" spans="1:12" x14ac:dyDescent="0.2">
      <c r="A41">
        <f t="shared" si="5"/>
        <v>27</v>
      </c>
      <c r="B41" s="2">
        <v>15714.285714285712</v>
      </c>
      <c r="C41" s="16" cm="1">
        <f t="array" ref="C41">INDEX($G$3:$G$5, INT((ROW()-15)/9)+1)</f>
        <v>7.0000000000000007E-2</v>
      </c>
      <c r="D41" s="1" cm="1">
        <f t="array" ref="D41">INDEX($H$3:$H$5, MOD(INT((ROW()-9)/3),3)+1)</f>
        <v>1650</v>
      </c>
      <c r="E41" cm="1">
        <f t="array" ref="E41">INDEX($I$3:$I$12, MOD(ROW()-15,3)+1)</f>
        <v>550</v>
      </c>
      <c r="F41" s="2"/>
      <c r="G41" s="2"/>
      <c r="H41">
        <f t="shared" si="0"/>
        <v>27</v>
      </c>
      <c r="I41" s="2">
        <f t="shared" si="1"/>
        <v>15714.285714285712</v>
      </c>
      <c r="J41" s="16">
        <f t="shared" si="2"/>
        <v>7.0000000000000007E-2</v>
      </c>
      <c r="K41" s="1">
        <f t="shared" si="3"/>
        <v>1650</v>
      </c>
      <c r="L41">
        <f t="shared" si="4"/>
        <v>550</v>
      </c>
    </row>
    <row r="49" spans="1:10" x14ac:dyDescent="0.2">
      <c r="A49" s="14" t="s">
        <v>19</v>
      </c>
      <c r="C49" s="14" t="s">
        <v>0</v>
      </c>
    </row>
    <row r="50" spans="1:10" x14ac:dyDescent="0.2">
      <c r="A50" s="14" t="s">
        <v>5</v>
      </c>
      <c r="B50" s="14" t="s">
        <v>4</v>
      </c>
      <c r="C50" s="16">
        <v>0.05</v>
      </c>
      <c r="D50" s="16">
        <v>0.06</v>
      </c>
      <c r="E50" s="16">
        <v>7.0000000000000007E-2</v>
      </c>
    </row>
    <row r="51" spans="1:10" x14ac:dyDescent="0.2">
      <c r="A51">
        <v>1350</v>
      </c>
      <c r="B51">
        <v>550</v>
      </c>
      <c r="C51" s="15">
        <v>16000</v>
      </c>
      <c r="D51" s="15">
        <v>13333.333333333334</v>
      </c>
      <c r="E51" s="15">
        <v>11428.571428571428</v>
      </c>
      <c r="H51" s="1"/>
      <c r="I51" s="1"/>
      <c r="J51" s="1"/>
    </row>
    <row r="52" spans="1:10" x14ac:dyDescent="0.2">
      <c r="A52">
        <v>1350</v>
      </c>
      <c r="B52">
        <v>500</v>
      </c>
      <c r="C52" s="15">
        <v>17000</v>
      </c>
      <c r="D52" s="15">
        <v>14166.666666666668</v>
      </c>
      <c r="E52" s="15">
        <v>12142.857142857141</v>
      </c>
      <c r="H52" s="1"/>
      <c r="I52" s="1"/>
      <c r="J52" s="1"/>
    </row>
    <row r="53" spans="1:10" x14ac:dyDescent="0.2">
      <c r="A53">
        <v>1350</v>
      </c>
      <c r="B53">
        <v>450</v>
      </c>
      <c r="C53" s="15">
        <v>18000</v>
      </c>
      <c r="D53" s="15">
        <v>15000</v>
      </c>
      <c r="E53" s="15">
        <v>12857.142857142855</v>
      </c>
      <c r="H53" s="1"/>
      <c r="I53" s="1"/>
      <c r="J53" s="1"/>
    </row>
    <row r="54" spans="1:10" x14ac:dyDescent="0.2">
      <c r="A54">
        <v>1500</v>
      </c>
      <c r="B54">
        <v>550</v>
      </c>
      <c r="C54" s="15">
        <v>19000</v>
      </c>
      <c r="D54" s="15">
        <v>15833.333333333334</v>
      </c>
      <c r="E54" s="15">
        <v>13571.428571428571</v>
      </c>
      <c r="H54" s="1"/>
      <c r="I54" s="1"/>
      <c r="J54" s="1"/>
    </row>
    <row r="55" spans="1:10" x14ac:dyDescent="0.2">
      <c r="A55">
        <v>1500</v>
      </c>
      <c r="B55">
        <v>500</v>
      </c>
      <c r="C55" s="15">
        <v>20000</v>
      </c>
      <c r="D55" s="15">
        <v>16666.666666666668</v>
      </c>
      <c r="E55" s="15">
        <v>14285.714285714284</v>
      </c>
      <c r="H55" s="1"/>
      <c r="I55" s="1"/>
      <c r="J55" s="1"/>
    </row>
    <row r="56" spans="1:10" x14ac:dyDescent="0.2">
      <c r="A56">
        <v>1500</v>
      </c>
      <c r="B56">
        <v>450</v>
      </c>
      <c r="C56" s="15">
        <v>21000</v>
      </c>
      <c r="D56" s="15">
        <v>17500</v>
      </c>
      <c r="E56" s="15">
        <v>14999.999999999998</v>
      </c>
      <c r="H56" s="1"/>
      <c r="I56" s="1"/>
      <c r="J56" s="1"/>
    </row>
    <row r="57" spans="1:10" x14ac:dyDescent="0.2">
      <c r="A57">
        <v>1650</v>
      </c>
      <c r="B57">
        <v>550</v>
      </c>
      <c r="C57" s="15">
        <v>22000</v>
      </c>
      <c r="D57" s="15">
        <v>18333.333333333336</v>
      </c>
      <c r="E57" s="15">
        <v>15714.285714285712</v>
      </c>
      <c r="H57" s="1"/>
      <c r="I57" s="1"/>
      <c r="J57" s="1"/>
    </row>
    <row r="58" spans="1:10" x14ac:dyDescent="0.2">
      <c r="A58">
        <v>1650</v>
      </c>
      <c r="B58">
        <v>500</v>
      </c>
      <c r="C58" s="15">
        <v>23000</v>
      </c>
      <c r="D58" s="15">
        <v>19166.666666666668</v>
      </c>
      <c r="E58" s="15">
        <v>16428.571428571428</v>
      </c>
      <c r="H58" s="1"/>
      <c r="I58" s="1"/>
      <c r="J58" s="1"/>
    </row>
    <row r="59" spans="1:10" x14ac:dyDescent="0.2">
      <c r="A59">
        <v>1650</v>
      </c>
      <c r="B59">
        <v>450</v>
      </c>
      <c r="C59" s="15">
        <v>24000</v>
      </c>
      <c r="D59" s="15">
        <v>20000</v>
      </c>
      <c r="E59" s="15">
        <v>17142.857142857141</v>
      </c>
      <c r="H59" s="1"/>
      <c r="I59" s="1"/>
      <c r="J59" s="1"/>
    </row>
  </sheetData>
  <phoneticPr fontId="3" type="noConversion"/>
  <conditionalFormatting pivot="1" sqref="C52">
    <cfRule type="colorScale" priority="2">
      <colorScale>
        <cfvo type="min"/>
        <cfvo type="percentile" val="50"/>
        <cfvo type="max"/>
        <color rgb="FFFF7128"/>
        <color rgb="FFFFEF9C"/>
        <color theme="9"/>
      </colorScale>
    </cfRule>
  </conditionalFormatting>
  <conditionalFormatting pivot="1" sqref="C51:E59">
    <cfRule type="colorScale" priority="1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D054-9701-6B4D-96DD-4B5B79C8A1BF}">
  <dimension ref="A2:G34"/>
  <sheetViews>
    <sheetView workbookViewId="0">
      <selection activeCell="G3" sqref="G3"/>
    </sheetView>
  </sheetViews>
  <sheetFormatPr baseColWidth="10" defaultRowHeight="16" x14ac:dyDescent="0.2"/>
  <sheetData>
    <row r="2" spans="1:7" x14ac:dyDescent="0.2">
      <c r="A2" t="s">
        <v>9</v>
      </c>
      <c r="B2" t="s">
        <v>12</v>
      </c>
      <c r="C2" t="s">
        <v>15</v>
      </c>
      <c r="E2" s="13" t="str" cm="1">
        <f t="array" ref="E2">INDEX($A$2:$A$4, INT((ROW()-2)/9)+1)</f>
        <v>a1</v>
      </c>
      <c r="F2" s="13" t="str" cm="1">
        <f t="array" ref="F2">INDEX($B$2:$B$4, MOD(INT((ROW()-2)/3),3)+1)</f>
        <v>b1</v>
      </c>
      <c r="G2" t="str" cm="1">
        <f t="array" ref="G2">INDEX($C$2:$C$4, MOD(ROW()-2,3)+1)</f>
        <v>c1</v>
      </c>
    </row>
    <row r="3" spans="1:7" x14ac:dyDescent="0.2">
      <c r="A3" t="s">
        <v>10</v>
      </c>
      <c r="B3" t="s">
        <v>13</v>
      </c>
      <c r="C3" t="s">
        <v>16</v>
      </c>
      <c r="E3" s="13" t="str" cm="1">
        <f t="array" ref="E3">INDEX($A$2:$A$4, INT((ROW()-2)/9)+1)</f>
        <v>a1</v>
      </c>
      <c r="F3" s="13" t="str" cm="1">
        <f t="array" ref="F3">INDEX($B$2:$B$4, MOD(INT((ROW()-2)/3),3)+1)</f>
        <v>b1</v>
      </c>
      <c r="G3" t="str" cm="1">
        <f t="array" ref="G3">INDEX($C$2:$C$4, MOD(ROW()-2,3)+1)</f>
        <v>c2</v>
      </c>
    </row>
    <row r="4" spans="1:7" x14ac:dyDescent="0.2">
      <c r="A4" t="s">
        <v>11</v>
      </c>
      <c r="B4" t="s">
        <v>14</v>
      </c>
      <c r="C4" t="s">
        <v>17</v>
      </c>
      <c r="E4" s="13" t="str" cm="1">
        <f t="array" ref="E4">INDEX($A$2:$A$4, INT((ROW()-2)/9)+1)</f>
        <v>a1</v>
      </c>
      <c r="F4" s="13" t="str" cm="1">
        <f t="array" ref="F4">INDEX($B$2:$B$4, MOD(INT((ROW()-2)/3),3)+1)</f>
        <v>b1</v>
      </c>
      <c r="G4" t="str" cm="1">
        <f t="array" ref="G4">INDEX($C$2:$C$4, MOD(ROW()-2,3)+1)</f>
        <v>c3</v>
      </c>
    </row>
    <row r="5" spans="1:7" x14ac:dyDescent="0.2">
      <c r="E5" s="13" t="str" cm="1">
        <f t="array" ref="E5">INDEX($A$2:$A$4, INT((ROW()-2)/9)+1)</f>
        <v>a1</v>
      </c>
      <c r="F5" s="13" t="str" cm="1">
        <f t="array" ref="F5">INDEX($B$2:$B$4, MOD(INT((ROW()-2)/3),3)+1)</f>
        <v>b2</v>
      </c>
      <c r="G5" t="str" cm="1">
        <f t="array" ref="G5">INDEX($C$2:$C$4, MOD(ROW()-2,3)+1)</f>
        <v>c1</v>
      </c>
    </row>
    <row r="6" spans="1:7" x14ac:dyDescent="0.2">
      <c r="E6" s="13" t="str" cm="1">
        <f t="array" ref="E6">INDEX($A$2:$A$4, INT((ROW()-2)/9)+1)</f>
        <v>a1</v>
      </c>
      <c r="F6" s="13" t="str" cm="1">
        <f t="array" ref="F6">INDEX($B$2:$B$4, MOD(INT((ROW()-2)/3),3)+1)</f>
        <v>b2</v>
      </c>
      <c r="G6" t="str" cm="1">
        <f t="array" ref="G6">INDEX($C$2:$C$4, MOD(ROW()-2,3)+1)</f>
        <v>c2</v>
      </c>
    </row>
    <row r="7" spans="1:7" x14ac:dyDescent="0.2">
      <c r="E7" s="13" t="str" cm="1">
        <f t="array" ref="E7">INDEX($A$2:$A$4, INT((ROW()-2)/9)+1)</f>
        <v>a1</v>
      </c>
      <c r="F7" s="13" t="str" cm="1">
        <f t="array" ref="F7">INDEX($B$2:$B$4, MOD(INT((ROW()-2)/3),3)+1)</f>
        <v>b2</v>
      </c>
      <c r="G7" t="str" cm="1">
        <f t="array" ref="G7">INDEX($C$2:$C$4, MOD(ROW()-2,3)+1)</f>
        <v>c3</v>
      </c>
    </row>
    <row r="8" spans="1:7" x14ac:dyDescent="0.2">
      <c r="E8" s="13" t="str" cm="1">
        <f t="array" ref="E8">INDEX($A$2:$A$4, INT((ROW()-2)/9)+1)</f>
        <v>a1</v>
      </c>
      <c r="F8" s="13" t="str" cm="1">
        <f t="array" ref="F8">INDEX($B$2:$B$4, MOD(INT((ROW()-2)/3),3)+1)</f>
        <v>b3</v>
      </c>
      <c r="G8" t="str" cm="1">
        <f t="array" ref="G8">INDEX($C$2:$C$4, MOD(ROW()-2,3)+1)</f>
        <v>c1</v>
      </c>
    </row>
    <row r="9" spans="1:7" x14ac:dyDescent="0.2">
      <c r="E9" s="13" t="str" cm="1">
        <f t="array" ref="E9">INDEX($A$2:$A$4, INT((ROW()-2)/9)+1)</f>
        <v>a1</v>
      </c>
      <c r="F9" s="13" t="str" cm="1">
        <f t="array" ref="F9">INDEX($B$2:$B$4, MOD(INT((ROW()-2)/3),3)+1)</f>
        <v>b3</v>
      </c>
      <c r="G9" t="str" cm="1">
        <f t="array" ref="G9">INDEX($C$2:$C$4, MOD(ROW()-2,3)+1)</f>
        <v>c2</v>
      </c>
    </row>
    <row r="10" spans="1:7" x14ac:dyDescent="0.2">
      <c r="E10" s="13" t="str" cm="1">
        <f t="array" ref="E10">INDEX($A$2:$A$4, INT((ROW()-2)/9)+1)</f>
        <v>a1</v>
      </c>
      <c r="F10" s="13" t="str" cm="1">
        <f t="array" ref="F10">INDEX($B$2:$B$4, MOD(INT((ROW()-2)/3),3)+1)</f>
        <v>b3</v>
      </c>
      <c r="G10" t="str" cm="1">
        <f t="array" ref="G10">INDEX($C$2:$C$4, MOD(ROW()-2,3)+1)</f>
        <v>c3</v>
      </c>
    </row>
    <row r="11" spans="1:7" x14ac:dyDescent="0.2">
      <c r="E11" s="13" t="str" cm="1">
        <f t="array" ref="E11">INDEX($A$2:$A$4, INT((ROW()-2)/9)+1)</f>
        <v>a2</v>
      </c>
      <c r="F11" s="13" t="str" cm="1">
        <f t="array" ref="F11">INDEX($B$2:$B$4, MOD(INT((ROW()-2)/3),3)+1)</f>
        <v>b1</v>
      </c>
      <c r="G11" t="str" cm="1">
        <f t="array" ref="G11">INDEX($C$2:$C$4, MOD(ROW()-2,3)+1)</f>
        <v>c1</v>
      </c>
    </row>
    <row r="12" spans="1:7" x14ac:dyDescent="0.2">
      <c r="E12" s="13" t="str" cm="1">
        <f t="array" ref="E12">INDEX($A$2:$A$4, INT((ROW()-2)/9)+1)</f>
        <v>a2</v>
      </c>
      <c r="F12" s="13" t="str" cm="1">
        <f t="array" ref="F12">INDEX($B$2:$B$4, MOD(INT((ROW()-2)/3),3)+1)</f>
        <v>b1</v>
      </c>
      <c r="G12" t="str" cm="1">
        <f t="array" ref="G12">INDEX($C$2:$C$4, MOD(ROW()-2,3)+1)</f>
        <v>c2</v>
      </c>
    </row>
    <row r="13" spans="1:7" x14ac:dyDescent="0.2">
      <c r="E13" s="13" t="str" cm="1">
        <f t="array" ref="E13">INDEX($A$2:$A$4, INT((ROW()-2)/9)+1)</f>
        <v>a2</v>
      </c>
      <c r="F13" s="13" t="str" cm="1">
        <f t="array" ref="F13">INDEX($B$2:$B$4, MOD(INT((ROW()-2)/3),3)+1)</f>
        <v>b1</v>
      </c>
      <c r="G13" t="str" cm="1">
        <f t="array" ref="G13">INDEX($C$2:$C$4, MOD(ROW()-2,3)+1)</f>
        <v>c3</v>
      </c>
    </row>
    <row r="14" spans="1:7" x14ac:dyDescent="0.2">
      <c r="E14" s="13" t="str" cm="1">
        <f t="array" ref="E14">INDEX($A$2:$A$4, INT((ROW()-2)/9)+1)</f>
        <v>a2</v>
      </c>
      <c r="F14" s="13" t="str" cm="1">
        <f t="array" ref="F14">INDEX($B$2:$B$4, MOD(INT((ROW()-2)/3),3)+1)</f>
        <v>b2</v>
      </c>
      <c r="G14" t="str" cm="1">
        <f t="array" ref="G14">INDEX($C$2:$C$4, MOD(ROW()-2,3)+1)</f>
        <v>c1</v>
      </c>
    </row>
    <row r="15" spans="1:7" x14ac:dyDescent="0.2">
      <c r="E15" s="13" t="str" cm="1">
        <f t="array" ref="E15">INDEX($A$2:$A$4, INT((ROW()-2)/9)+1)</f>
        <v>a2</v>
      </c>
      <c r="F15" s="13" t="str" cm="1">
        <f t="array" ref="F15">INDEX($B$2:$B$4, MOD(INT((ROW()-2)/3),3)+1)</f>
        <v>b2</v>
      </c>
      <c r="G15" t="str" cm="1">
        <f t="array" ref="G15">INDEX($C$2:$C$4, MOD(ROW()-2,3)+1)</f>
        <v>c2</v>
      </c>
    </row>
    <row r="16" spans="1:7" x14ac:dyDescent="0.2">
      <c r="E16" s="13" t="str" cm="1">
        <f t="array" ref="E16">INDEX($A$2:$A$4, INT((ROW()-2)/9)+1)</f>
        <v>a2</v>
      </c>
      <c r="F16" s="13" t="str" cm="1">
        <f t="array" ref="F16">INDEX($B$2:$B$4, MOD(INT((ROW()-2)/3),3)+1)</f>
        <v>b2</v>
      </c>
      <c r="G16" t="str" cm="1">
        <f t="array" ref="G16">INDEX($C$2:$C$4, MOD(ROW()-2,3)+1)</f>
        <v>c3</v>
      </c>
    </row>
    <row r="17" spans="5:7" x14ac:dyDescent="0.2">
      <c r="E17" s="13" t="str" cm="1">
        <f t="array" ref="E17">INDEX($A$2:$A$4, INT((ROW()-2)/9)+1)</f>
        <v>a2</v>
      </c>
      <c r="F17" s="13" t="str" cm="1">
        <f t="array" ref="F17">INDEX($B$2:$B$4, MOD(INT((ROW()-2)/3),3)+1)</f>
        <v>b3</v>
      </c>
      <c r="G17" t="str" cm="1">
        <f t="array" ref="G17">INDEX($C$2:$C$4, MOD(ROW()-2,3)+1)</f>
        <v>c1</v>
      </c>
    </row>
    <row r="18" spans="5:7" x14ac:dyDescent="0.2">
      <c r="E18" s="13" t="str" cm="1">
        <f t="array" ref="E18">INDEX($A$2:$A$4, INT((ROW()-2)/9)+1)</f>
        <v>a2</v>
      </c>
      <c r="F18" s="13" t="str" cm="1">
        <f t="array" ref="F18">INDEX($B$2:$B$4, MOD(INT((ROW()-2)/3),3)+1)</f>
        <v>b3</v>
      </c>
      <c r="G18" t="str" cm="1">
        <f t="array" ref="G18">INDEX($C$2:$C$4, MOD(ROW()-2,3)+1)</f>
        <v>c2</v>
      </c>
    </row>
    <row r="19" spans="5:7" x14ac:dyDescent="0.2">
      <c r="E19" s="13" t="str" cm="1">
        <f t="array" ref="E19">INDEX($A$2:$A$4, INT((ROW()-2)/9)+1)</f>
        <v>a2</v>
      </c>
      <c r="F19" s="13" t="str" cm="1">
        <f t="array" ref="F19">INDEX($B$2:$B$4, MOD(INT((ROW()-2)/3),3)+1)</f>
        <v>b3</v>
      </c>
      <c r="G19" t="str" cm="1">
        <f t="array" ref="G19">INDEX($C$2:$C$4, MOD(ROW()-2,3)+1)</f>
        <v>c3</v>
      </c>
    </row>
    <row r="20" spans="5:7" x14ac:dyDescent="0.2">
      <c r="E20" s="13" t="str" cm="1">
        <f t="array" ref="E20">INDEX($A$2:$A$4, INT((ROW()-2)/9)+1)</f>
        <v>a3</v>
      </c>
      <c r="F20" s="13" t="str" cm="1">
        <f t="array" ref="F20">INDEX($B$2:$B$4, MOD(INT((ROW()-2)/3),3)+1)</f>
        <v>b1</v>
      </c>
      <c r="G20" t="str" cm="1">
        <f t="array" ref="G20">INDEX($C$2:$C$4, MOD(ROW()-2,3)+1)</f>
        <v>c1</v>
      </c>
    </row>
    <row r="21" spans="5:7" x14ac:dyDescent="0.2">
      <c r="E21" s="13" t="str" cm="1">
        <f t="array" ref="E21">INDEX($A$2:$A$4, INT((ROW()-2)/9)+1)</f>
        <v>a3</v>
      </c>
      <c r="F21" s="13" t="str" cm="1">
        <f t="array" ref="F21">INDEX($B$2:$B$4, MOD(INT((ROW()-2)/3),3)+1)</f>
        <v>b1</v>
      </c>
      <c r="G21" t="str" cm="1">
        <f t="array" ref="G21">INDEX($C$2:$C$4, MOD(ROW()-2,3)+1)</f>
        <v>c2</v>
      </c>
    </row>
    <row r="22" spans="5:7" x14ac:dyDescent="0.2">
      <c r="E22" s="13" t="str" cm="1">
        <f t="array" ref="E22">INDEX($A$2:$A$4, INT((ROW()-2)/9)+1)</f>
        <v>a3</v>
      </c>
      <c r="F22" s="13" t="str" cm="1">
        <f t="array" ref="F22">INDEX($B$2:$B$4, MOD(INT((ROW()-2)/3),3)+1)</f>
        <v>b1</v>
      </c>
      <c r="G22" t="str" cm="1">
        <f t="array" ref="G22">INDEX($C$2:$C$4, MOD(ROW()-2,3)+1)</f>
        <v>c3</v>
      </c>
    </row>
    <row r="23" spans="5:7" x14ac:dyDescent="0.2">
      <c r="E23" s="13" t="str" cm="1">
        <f t="array" ref="E23">INDEX($A$2:$A$4, INT((ROW()-2)/9)+1)</f>
        <v>a3</v>
      </c>
      <c r="F23" s="13" t="str" cm="1">
        <f t="array" ref="F23">INDEX($B$2:$B$4, MOD(INT((ROW()-2)/3),3)+1)</f>
        <v>b2</v>
      </c>
      <c r="G23" t="str" cm="1">
        <f t="array" ref="G23">INDEX($C$2:$C$4, MOD(ROW()-2,3)+1)</f>
        <v>c1</v>
      </c>
    </row>
    <row r="24" spans="5:7" x14ac:dyDescent="0.2">
      <c r="E24" s="13" t="str" cm="1">
        <f t="array" ref="E24">INDEX($A$2:$A$4, INT((ROW()-2)/9)+1)</f>
        <v>a3</v>
      </c>
      <c r="F24" s="13" t="str" cm="1">
        <f t="array" ref="F24">INDEX($B$2:$B$4, MOD(INT((ROW()-2)/3),3)+1)</f>
        <v>b2</v>
      </c>
      <c r="G24" t="str" cm="1">
        <f t="array" ref="G24">INDEX($C$2:$C$4, MOD(ROW()-2,3)+1)</f>
        <v>c2</v>
      </c>
    </row>
    <row r="25" spans="5:7" x14ac:dyDescent="0.2">
      <c r="E25" s="13" t="str" cm="1">
        <f t="array" ref="E25">INDEX($A$2:$A$4, INT((ROW()-2)/9)+1)</f>
        <v>a3</v>
      </c>
      <c r="F25" s="13" t="str" cm="1">
        <f t="array" ref="F25">INDEX($B$2:$B$4, MOD(INT((ROW()-2)/3),3)+1)</f>
        <v>b2</v>
      </c>
      <c r="G25" t="str" cm="1">
        <f t="array" ref="G25">INDEX($C$2:$C$4, MOD(ROW()-2,3)+1)</f>
        <v>c3</v>
      </c>
    </row>
    <row r="26" spans="5:7" x14ac:dyDescent="0.2">
      <c r="E26" s="13" t="str" cm="1">
        <f t="array" ref="E26">INDEX($A$2:$A$4, INT((ROW()-2)/9)+1)</f>
        <v>a3</v>
      </c>
      <c r="F26" s="13" t="str" cm="1">
        <f t="array" ref="F26">INDEX($B$2:$B$4, MOD(INT((ROW()-2)/3),3)+1)</f>
        <v>b3</v>
      </c>
      <c r="G26" t="str" cm="1">
        <f t="array" ref="G26">INDEX($C$2:$C$4, MOD(ROW()-2,3)+1)</f>
        <v>c1</v>
      </c>
    </row>
    <row r="27" spans="5:7" x14ac:dyDescent="0.2">
      <c r="E27" s="13" t="str" cm="1">
        <f t="array" ref="E27">INDEX($A$2:$A$4, INT((ROW()-2)/9)+1)</f>
        <v>a3</v>
      </c>
      <c r="F27" s="13" t="str" cm="1">
        <f t="array" ref="F27">INDEX($B$2:$B$4, MOD(INT((ROW()-2)/3),3)+1)</f>
        <v>b3</v>
      </c>
      <c r="G27" t="str" cm="1">
        <f t="array" ref="G27">INDEX($C$2:$C$4, MOD(ROW()-2,3)+1)</f>
        <v>c2</v>
      </c>
    </row>
    <row r="28" spans="5:7" x14ac:dyDescent="0.2">
      <c r="E28" s="13" t="str" cm="1">
        <f t="array" ref="E28">INDEX($A$2:$A$4, INT((ROW()-2)/9)+1)</f>
        <v>a3</v>
      </c>
      <c r="F28" s="13" t="str" cm="1">
        <f t="array" ref="F28">INDEX($B$2:$B$4, MOD(INT((ROW()-2)/3),3)+1)</f>
        <v>b3</v>
      </c>
      <c r="G28" t="str" cm="1">
        <f t="array" ref="G28">INDEX($C$2:$C$4, MOD(ROW()-2,3)+1)</f>
        <v>c3</v>
      </c>
    </row>
    <row r="29" spans="5:7" x14ac:dyDescent="0.2">
      <c r="E29" s="13"/>
    </row>
    <row r="30" spans="5:7" x14ac:dyDescent="0.2">
      <c r="E30" s="13"/>
    </row>
    <row r="31" spans="5:7" x14ac:dyDescent="0.2">
      <c r="E31" s="13"/>
    </row>
    <row r="32" spans="5:7" x14ac:dyDescent="0.2">
      <c r="E32" s="13"/>
    </row>
    <row r="33" spans="5:5" x14ac:dyDescent="0.2">
      <c r="E33" s="13"/>
    </row>
    <row r="34" spans="5:5" x14ac:dyDescent="0.2">
      <c r="E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variabler</vt:lpstr>
      <vt:lpstr>3 variabler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l</dc:creator>
  <cp:lastModifiedBy>m l</cp:lastModifiedBy>
  <dcterms:created xsi:type="dcterms:W3CDTF">2024-11-12T18:31:33Z</dcterms:created>
  <dcterms:modified xsi:type="dcterms:W3CDTF">2025-01-05T09:59:17Z</dcterms:modified>
</cp:coreProperties>
</file>