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eyzzq/GitProjects/LightWall/Docs/"/>
    </mc:Choice>
  </mc:AlternateContent>
  <xr:revisionPtr revIDLastSave="0" documentId="13_ncr:1_{02D15E55-A49B-C74A-9314-060F6D89C325}" xr6:coauthVersionLast="45" xr6:coauthVersionMax="45" xr10:uidLastSave="{00000000-0000-0000-0000-000000000000}"/>
  <bookViews>
    <workbookView xWindow="2680" yWindow="1560" windowWidth="28240" windowHeight="17440" activeTab="2" xr2:uid="{4617DE87-61C7-174F-8E53-939CB47B008B}"/>
  </bookViews>
  <sheets>
    <sheet name="预算" sheetId="1" r:id="rId1"/>
    <sheet name="实际" sheetId="2" r:id="rId2"/>
    <sheet name="消耗计算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I4" i="3"/>
  <c r="H4" i="3"/>
  <c r="G4" i="3"/>
  <c r="E4" i="3"/>
  <c r="H14" i="2"/>
  <c r="H13" i="2"/>
  <c r="H12" i="2"/>
  <c r="H11" i="2"/>
  <c r="H10" i="2"/>
  <c r="H9" i="2"/>
  <c r="H8" i="2"/>
  <c r="H7" i="2"/>
  <c r="H6" i="2"/>
  <c r="H5" i="2"/>
  <c r="H16" i="2" l="1"/>
  <c r="H18" i="2" s="1"/>
  <c r="H10" i="1"/>
  <c r="H13" i="1"/>
  <c r="H14" i="1" l="1"/>
  <c r="H12" i="1"/>
  <c r="H11" i="1"/>
  <c r="H9" i="1"/>
  <c r="H8" i="1"/>
  <c r="H7" i="1"/>
  <c r="H6" i="1"/>
  <c r="H5" i="1"/>
  <c r="H4" i="1"/>
  <c r="H15" i="1" l="1"/>
  <c r="H17" i="1" s="1"/>
</calcChain>
</file>

<file path=xl/sharedStrings.xml><?xml version="1.0" encoding="utf-8"?>
<sst xmlns="http://schemas.openxmlformats.org/spreadsheetml/2006/main" count="161" uniqueCount="77">
  <si>
    <t>序号</t>
    <phoneticPr fontId="2" type="noConversion"/>
  </si>
  <si>
    <t>项目</t>
    <phoneticPr fontId="2" type="noConversion"/>
  </si>
  <si>
    <t>数量</t>
    <phoneticPr fontId="2" type="noConversion"/>
  </si>
  <si>
    <t>单价</t>
    <phoneticPr fontId="2" type="noConversion"/>
  </si>
  <si>
    <t>金额</t>
    <phoneticPr fontId="2" type="noConversion"/>
  </si>
  <si>
    <t>备注</t>
    <phoneticPr fontId="2" type="noConversion"/>
  </si>
  <si>
    <t>RBG LED可编程灯带</t>
    <phoneticPr fontId="2" type="noConversion"/>
  </si>
  <si>
    <t>规格型号</t>
    <phoneticPr fontId="2" type="noConversion"/>
  </si>
  <si>
    <t>单位</t>
    <phoneticPr fontId="2" type="noConversion"/>
  </si>
  <si>
    <t>每圈5米，共需要61*0.5米=30.5米，共6卷</t>
    <phoneticPr fontId="2" type="noConversion"/>
  </si>
  <si>
    <t>卷</t>
    <phoneticPr fontId="2" type="noConversion"/>
  </si>
  <si>
    <t>免焊连接头及线材</t>
    <phoneticPr fontId="2" type="noConversion"/>
  </si>
  <si>
    <t>每格子一套</t>
    <phoneticPr fontId="2" type="noConversion"/>
  </si>
  <si>
    <t>套</t>
    <phoneticPr fontId="2" type="noConversion"/>
  </si>
  <si>
    <t>信号总线</t>
    <phoneticPr fontId="2" type="noConversion"/>
  </si>
  <si>
    <t>米</t>
    <phoneticPr fontId="2" type="noConversion"/>
  </si>
  <si>
    <t>四芯信号线</t>
    <phoneticPr fontId="2" type="noConversion"/>
  </si>
  <si>
    <t>红黑电源线</t>
    <phoneticPr fontId="2" type="noConversion"/>
  </si>
  <si>
    <t>0.5平</t>
    <phoneticPr fontId="2" type="noConversion"/>
  </si>
  <si>
    <t>直流开关电源</t>
    <phoneticPr fontId="2" type="noConversion"/>
  </si>
  <si>
    <t>12V 200W</t>
    <phoneticPr fontId="2" type="noConversion"/>
  </si>
  <si>
    <t>个</t>
    <phoneticPr fontId="2" type="noConversion"/>
  </si>
  <si>
    <t>总功率 600W</t>
    <phoneticPr fontId="2" type="noConversion"/>
  </si>
  <si>
    <t>智能控制器</t>
    <phoneticPr fontId="2" type="noConversion"/>
  </si>
  <si>
    <t>台</t>
    <phoneticPr fontId="2" type="noConversion"/>
  </si>
  <si>
    <t>可由施工方提供</t>
    <phoneticPr fontId="2" type="noConversion"/>
  </si>
  <si>
    <t>代码</t>
    <phoneticPr fontId="2" type="noConversion"/>
  </si>
  <si>
    <t>遥控器App</t>
    <phoneticPr fontId="2" type="noConversion"/>
  </si>
  <si>
    <t>合计</t>
    <phoneticPr fontId="2" type="noConversion"/>
  </si>
  <si>
    <t>四芯平行线18AWG</t>
    <phoneticPr fontId="2" type="noConversion"/>
  </si>
  <si>
    <t>T型分线卡、单卡头、引出用电源线、引出用信号线等</t>
    <phoneticPr fontId="2" type="noConversion"/>
  </si>
  <si>
    <t>自制电路，带外壳，可升级</t>
    <phoneticPr fontId="2" type="noConversion"/>
  </si>
  <si>
    <t>自运行类效果</t>
    <phoneticPr fontId="2" type="noConversion"/>
  </si>
  <si>
    <t>音乐响应类程序</t>
    <phoneticPr fontId="2" type="noConversion"/>
  </si>
  <si>
    <t>自动随时间变化的效果，初始带3套：呼吸、马赛克、流水</t>
    <phoneticPr fontId="2" type="noConversion"/>
  </si>
  <si>
    <t>音乐响应类效果，初始带2套：震荡、同心圆</t>
    <phoneticPr fontId="2" type="noConversion"/>
  </si>
  <si>
    <t>环境音响应类程序</t>
    <phoneticPr fontId="2" type="noConversion"/>
  </si>
  <si>
    <t>包括一个外围麦克风，和一套环境音（包括人声）灯光效果</t>
    <phoneticPr fontId="2" type="noConversion"/>
  </si>
  <si>
    <t>支持Wifi，高功率，高性能，可单独控制5000个灯珠</t>
    <phoneticPr fontId="2" type="noConversion"/>
  </si>
  <si>
    <t>可选</t>
    <phoneticPr fontId="2" type="noConversion"/>
  </si>
  <si>
    <t>安卓手机上的简单版本遥控App，可选择当前使用哪个灯光程序</t>
    <phoneticPr fontId="2" type="noConversion"/>
  </si>
  <si>
    <t>信号放大器</t>
    <phoneticPr fontId="2" type="noConversion"/>
  </si>
  <si>
    <t>单排120珠或双排60珠，40Lm</t>
    <phoneticPr fontId="2" type="noConversion"/>
  </si>
  <si>
    <t>每10米灯条放大一次信号</t>
    <phoneticPr fontId="2" type="noConversion"/>
  </si>
  <si>
    <t>每10米信号会衰减，预计总长有30米以上，故备用4个</t>
    <phoneticPr fontId="2" type="noConversion"/>
  </si>
  <si>
    <t>研发周期：</t>
    <phoneticPr fontId="2" type="noConversion"/>
  </si>
  <si>
    <t>定金：</t>
    <phoneticPr fontId="2" type="noConversion"/>
  </si>
  <si>
    <t>尾款：</t>
    <phoneticPr fontId="2" type="noConversion"/>
  </si>
  <si>
    <t>需要先将所有硬件采购款做为定金支付</t>
    <phoneticPr fontId="2" type="noConversion"/>
  </si>
  <si>
    <t>本次未计算硬件研发费用，友情支持</t>
    <phoneticPr fontId="2" type="noConversion"/>
  </si>
  <si>
    <t>剩余款项多为软件费用，可根据客户要求增减效果后，按实际数量计算</t>
    <phoneticPr fontId="2" type="noConversion"/>
  </si>
  <si>
    <t>3周，从收到定金之日起计算，包括基础硬件采购、硬件研发、效果调试、基础效果的软件开发时间</t>
    <phoneticPr fontId="2" type="noConversion"/>
  </si>
  <si>
    <t>交付：</t>
    <phoneticPr fontId="2" type="noConversion"/>
  </si>
  <si>
    <t>一次性打包交付，包括所有硬件、线材和软件</t>
    <phoneticPr fontId="2" type="noConversion"/>
  </si>
  <si>
    <t>每格条数</t>
    <phoneticPr fontId="2" type="noConversion"/>
  </si>
  <si>
    <t>每条长度</t>
    <phoneticPr fontId="2" type="noConversion"/>
  </si>
  <si>
    <t>每卷可安装格数</t>
    <phoneticPr fontId="2" type="noConversion"/>
  </si>
  <si>
    <t>每卷长度</t>
    <phoneticPr fontId="2" type="noConversion"/>
  </si>
  <si>
    <t>总格数</t>
    <phoneticPr fontId="2" type="noConversion"/>
  </si>
  <si>
    <t>总卷数</t>
    <phoneticPr fontId="2" type="noConversion"/>
  </si>
  <si>
    <t>需要接头数</t>
    <phoneticPr fontId="2" type="noConversion"/>
  </si>
  <si>
    <t>信号线长度</t>
    <phoneticPr fontId="2" type="noConversion"/>
  </si>
  <si>
    <t>灯带测试器</t>
    <phoneticPr fontId="2" type="noConversion"/>
  </si>
  <si>
    <t>用于安装测试</t>
    <phoneticPr fontId="2" type="noConversion"/>
  </si>
  <si>
    <t>格子间连接线</t>
    <phoneticPr fontId="2" type="noConversion"/>
  </si>
  <si>
    <t>控制器</t>
    <phoneticPr fontId="2" type="noConversion"/>
  </si>
  <si>
    <t>线</t>
    <phoneticPr fontId="2" type="noConversion"/>
  </si>
  <si>
    <t>连接器</t>
    <phoneticPr fontId="2" type="noConversion"/>
  </si>
  <si>
    <t>SM头</t>
    <phoneticPr fontId="2" type="noConversion"/>
  </si>
  <si>
    <t>LED带1</t>
    <phoneticPr fontId="2" type="noConversion"/>
  </si>
  <si>
    <t>河马扣</t>
    <phoneticPr fontId="2" type="noConversion"/>
  </si>
  <si>
    <t>LED带2</t>
    <phoneticPr fontId="2" type="noConversion"/>
  </si>
  <si>
    <t>长线</t>
    <phoneticPr fontId="2" type="noConversion"/>
  </si>
  <si>
    <t>LED带3</t>
    <phoneticPr fontId="2" type="noConversion"/>
  </si>
  <si>
    <t>附加电源</t>
    <phoneticPr fontId="2" type="noConversion"/>
  </si>
  <si>
    <t>电源</t>
    <phoneticPr fontId="2" type="noConversion"/>
  </si>
  <si>
    <t>航空手头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</si>
</sst>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¥&quot;* #,##0.00_);_(&quot;¥&quot;* \(#,##0.00\);_(&quot;¥&quot;* &quot;-&quot;??_);_(@_)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70C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44" fontId="0" fillId="0" borderId="1" xfId="1" applyFont="1" applyBorder="1">
      <alignment vertical="center"/>
    </xf>
    <xf numFmtId="4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0" fillId="2" borderId="0" xfId="0" applyFill="1" applyAlignment="1"/>
    <xf numFmtId="0" fontId="0" fillId="0" borderId="0" xfId="0" applyAlignment="1"/>
    <xf numFmtId="0" fontId="4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/>
    <xf numFmtId="44" fontId="0" fillId="0" borderId="1" xfId="1" applyFont="1" applyBorder="1" applyAlignment="1"/>
    <xf numFmtId="44" fontId="0" fillId="0" borderId="1" xfId="0" applyNumberFormat="1" applyBorder="1" applyAlignment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A96B-D437-FB48-BA3D-358BEEF87442}">
  <dimension ref="A1:L23"/>
  <sheetViews>
    <sheetView workbookViewId="0">
      <selection activeCell="D21" sqref="D21"/>
    </sheetView>
  </sheetViews>
  <sheetFormatPr baseColWidth="10" defaultRowHeight="16"/>
  <cols>
    <col min="2" max="2" width="6" bestFit="1" customWidth="1"/>
    <col min="3" max="3" width="20.33203125" bestFit="1" customWidth="1"/>
    <col min="4" max="4" width="26.33203125" customWidth="1"/>
    <col min="5" max="6" width="6" bestFit="1" customWidth="1"/>
    <col min="7" max="8" width="11.5" bestFit="1" customWidth="1"/>
    <col min="9" max="9" width="56.83203125" customWidth="1"/>
    <col min="10" max="10" width="6" bestFit="1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7" customHeight="1">
      <c r="A3" s="6"/>
      <c r="B3" s="7" t="s">
        <v>0</v>
      </c>
      <c r="C3" s="7" t="s">
        <v>1</v>
      </c>
      <c r="D3" s="7" t="s">
        <v>7</v>
      </c>
      <c r="E3" s="7" t="s">
        <v>8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39</v>
      </c>
      <c r="K3" s="6"/>
      <c r="L3" s="6"/>
    </row>
    <row r="4" spans="1:12" ht="27" customHeight="1">
      <c r="A4" s="5"/>
      <c r="B4" s="1">
        <v>1</v>
      </c>
      <c r="C4" s="1" t="s">
        <v>6</v>
      </c>
      <c r="D4" s="1" t="s">
        <v>42</v>
      </c>
      <c r="E4" s="1" t="s">
        <v>10</v>
      </c>
      <c r="F4" s="1">
        <v>7</v>
      </c>
      <c r="G4" s="2">
        <v>96</v>
      </c>
      <c r="H4" s="3">
        <f t="shared" ref="H4:H14" si="0">F4*G4</f>
        <v>672</v>
      </c>
      <c r="I4" s="1" t="s">
        <v>9</v>
      </c>
      <c r="J4" s="1"/>
      <c r="K4" s="5"/>
      <c r="L4" s="5"/>
    </row>
    <row r="5" spans="1:12" ht="27" customHeight="1">
      <c r="A5" s="5"/>
      <c r="B5" s="1">
        <v>2</v>
      </c>
      <c r="C5" s="1" t="s">
        <v>11</v>
      </c>
      <c r="D5" s="1" t="s">
        <v>12</v>
      </c>
      <c r="E5" s="1" t="s">
        <v>13</v>
      </c>
      <c r="F5" s="1">
        <v>61</v>
      </c>
      <c r="G5" s="2">
        <v>18</v>
      </c>
      <c r="H5" s="3">
        <f t="shared" si="0"/>
        <v>1098</v>
      </c>
      <c r="I5" s="1" t="s">
        <v>30</v>
      </c>
      <c r="J5" s="1"/>
      <c r="K5" s="5"/>
      <c r="L5" s="5"/>
    </row>
    <row r="6" spans="1:12" ht="27" customHeight="1">
      <c r="A6" s="5"/>
      <c r="B6" s="1">
        <v>3</v>
      </c>
      <c r="C6" s="1" t="s">
        <v>14</v>
      </c>
      <c r="D6" s="1" t="s">
        <v>29</v>
      </c>
      <c r="E6" s="1" t="s">
        <v>15</v>
      </c>
      <c r="F6" s="1">
        <v>100</v>
      </c>
      <c r="G6" s="2">
        <v>1.2</v>
      </c>
      <c r="H6" s="3">
        <f t="shared" si="0"/>
        <v>120</v>
      </c>
      <c r="I6" s="1" t="s">
        <v>16</v>
      </c>
      <c r="J6" s="1"/>
      <c r="K6" s="5"/>
      <c r="L6" s="5"/>
    </row>
    <row r="7" spans="1:12" ht="27" customHeight="1">
      <c r="A7" s="5"/>
      <c r="B7" s="1">
        <v>4</v>
      </c>
      <c r="C7" s="1" t="s">
        <v>17</v>
      </c>
      <c r="D7" s="1" t="s">
        <v>18</v>
      </c>
      <c r="E7" s="1" t="s">
        <v>15</v>
      </c>
      <c r="F7" s="1">
        <v>100</v>
      </c>
      <c r="G7" s="2">
        <v>0.95</v>
      </c>
      <c r="H7" s="3">
        <f t="shared" si="0"/>
        <v>95</v>
      </c>
      <c r="I7" s="1" t="s">
        <v>25</v>
      </c>
      <c r="J7" s="1"/>
      <c r="K7" s="5"/>
      <c r="L7" s="5"/>
    </row>
    <row r="8" spans="1:12" ht="27" customHeight="1">
      <c r="A8" s="5"/>
      <c r="B8" s="1">
        <v>5</v>
      </c>
      <c r="C8" s="1" t="s">
        <v>19</v>
      </c>
      <c r="D8" s="1" t="s">
        <v>20</v>
      </c>
      <c r="E8" s="1" t="s">
        <v>21</v>
      </c>
      <c r="F8" s="1">
        <v>3</v>
      </c>
      <c r="G8" s="2">
        <v>120</v>
      </c>
      <c r="H8" s="3">
        <f t="shared" si="0"/>
        <v>360</v>
      </c>
      <c r="I8" s="1" t="s">
        <v>22</v>
      </c>
      <c r="J8" s="1"/>
      <c r="K8" s="5"/>
      <c r="L8" s="5"/>
    </row>
    <row r="9" spans="1:12" ht="27" customHeight="1">
      <c r="A9" s="5"/>
      <c r="B9" s="1">
        <v>6</v>
      </c>
      <c r="C9" s="1" t="s">
        <v>23</v>
      </c>
      <c r="D9" s="1" t="s">
        <v>31</v>
      </c>
      <c r="E9" s="1" t="s">
        <v>24</v>
      </c>
      <c r="F9" s="1">
        <v>1</v>
      </c>
      <c r="G9" s="2">
        <v>3200</v>
      </c>
      <c r="H9" s="3">
        <f t="shared" si="0"/>
        <v>3200</v>
      </c>
      <c r="I9" s="1" t="s">
        <v>38</v>
      </c>
      <c r="J9" s="1"/>
      <c r="K9" s="5"/>
      <c r="L9" s="5"/>
    </row>
    <row r="10" spans="1:12" ht="27" customHeight="1">
      <c r="A10" s="5"/>
      <c r="B10" s="1">
        <v>7</v>
      </c>
      <c r="C10" s="1" t="s">
        <v>41</v>
      </c>
      <c r="D10" s="1" t="s">
        <v>43</v>
      </c>
      <c r="E10" s="1" t="s">
        <v>21</v>
      </c>
      <c r="F10" s="1">
        <v>4</v>
      </c>
      <c r="G10" s="2">
        <v>120</v>
      </c>
      <c r="H10" s="3">
        <f t="shared" si="0"/>
        <v>480</v>
      </c>
      <c r="I10" s="1" t="s">
        <v>44</v>
      </c>
      <c r="J10" s="1"/>
      <c r="K10" s="5"/>
      <c r="L10" s="5"/>
    </row>
    <row r="11" spans="1:12" ht="27" customHeight="1">
      <c r="A11" s="5"/>
      <c r="B11" s="1">
        <v>8</v>
      </c>
      <c r="C11" s="1" t="s">
        <v>32</v>
      </c>
      <c r="D11" s="1" t="s">
        <v>26</v>
      </c>
      <c r="E11" s="1" t="s">
        <v>13</v>
      </c>
      <c r="F11" s="1">
        <v>3</v>
      </c>
      <c r="G11" s="2">
        <v>200</v>
      </c>
      <c r="H11" s="3">
        <f t="shared" si="0"/>
        <v>600</v>
      </c>
      <c r="I11" s="1" t="s">
        <v>34</v>
      </c>
      <c r="J11" s="9" t="s">
        <v>39</v>
      </c>
      <c r="K11" s="5"/>
      <c r="L11" s="5"/>
    </row>
    <row r="12" spans="1:12" ht="27" customHeight="1">
      <c r="A12" s="5"/>
      <c r="B12" s="1">
        <v>9</v>
      </c>
      <c r="C12" s="1" t="s">
        <v>33</v>
      </c>
      <c r="D12" s="1" t="s">
        <v>26</v>
      </c>
      <c r="E12" s="1" t="s">
        <v>13</v>
      </c>
      <c r="F12" s="1">
        <v>2</v>
      </c>
      <c r="G12" s="2">
        <v>600</v>
      </c>
      <c r="H12" s="3">
        <f t="shared" si="0"/>
        <v>1200</v>
      </c>
      <c r="I12" s="1" t="s">
        <v>35</v>
      </c>
      <c r="J12" s="9" t="s">
        <v>39</v>
      </c>
      <c r="K12" s="5"/>
      <c r="L12" s="5"/>
    </row>
    <row r="13" spans="1:12" ht="27" customHeight="1">
      <c r="A13" s="5"/>
      <c r="B13" s="1">
        <v>10</v>
      </c>
      <c r="C13" s="1" t="s">
        <v>36</v>
      </c>
      <c r="D13" s="1" t="s">
        <v>26</v>
      </c>
      <c r="E13" s="1" t="s">
        <v>13</v>
      </c>
      <c r="F13" s="1">
        <v>1</v>
      </c>
      <c r="G13" s="2">
        <v>600</v>
      </c>
      <c r="H13" s="3">
        <f t="shared" si="0"/>
        <v>600</v>
      </c>
      <c r="I13" s="1" t="s">
        <v>37</v>
      </c>
      <c r="J13" s="9" t="s">
        <v>39</v>
      </c>
      <c r="K13" s="5"/>
      <c r="L13" s="5"/>
    </row>
    <row r="14" spans="1:12" ht="27" customHeight="1">
      <c r="A14" s="5"/>
      <c r="B14" s="1">
        <v>11</v>
      </c>
      <c r="C14" s="1" t="s">
        <v>27</v>
      </c>
      <c r="D14" s="1" t="s">
        <v>26</v>
      </c>
      <c r="E14" s="1" t="s">
        <v>13</v>
      </c>
      <c r="F14" s="1">
        <v>1</v>
      </c>
      <c r="G14" s="2">
        <v>600</v>
      </c>
      <c r="H14" s="3">
        <f t="shared" si="0"/>
        <v>600</v>
      </c>
      <c r="I14" s="1" t="s">
        <v>40</v>
      </c>
      <c r="J14" s="9" t="s">
        <v>39</v>
      </c>
      <c r="K14" s="5"/>
      <c r="L14" s="5"/>
    </row>
    <row r="15" spans="1:12" ht="27" customHeight="1">
      <c r="A15" s="5"/>
      <c r="B15" s="1"/>
      <c r="C15" s="1"/>
      <c r="D15" s="1"/>
      <c r="E15" s="1"/>
      <c r="F15" s="1"/>
      <c r="G15" s="4" t="s">
        <v>28</v>
      </c>
      <c r="H15" s="3">
        <f>SUM(H4:H14)</f>
        <v>9025</v>
      </c>
      <c r="I15" s="10" t="s">
        <v>49</v>
      </c>
      <c r="J15" s="11"/>
      <c r="K15" s="5"/>
      <c r="L15" s="5"/>
    </row>
    <row r="16" spans="1:12" ht="27" customHeight="1">
      <c r="A16" s="5"/>
      <c r="B16" s="20" t="s">
        <v>46</v>
      </c>
      <c r="C16" s="21"/>
      <c r="D16" s="21"/>
      <c r="E16" s="21"/>
      <c r="F16" s="21"/>
      <c r="G16" s="22"/>
      <c r="H16" s="2">
        <v>6000</v>
      </c>
      <c r="I16" s="12" t="s">
        <v>48</v>
      </c>
      <c r="J16" s="13"/>
      <c r="K16" s="5"/>
      <c r="L16" s="5"/>
    </row>
    <row r="17" spans="1:12" ht="27" customHeight="1">
      <c r="A17" s="5"/>
      <c r="B17" s="20" t="s">
        <v>47</v>
      </c>
      <c r="C17" s="21"/>
      <c r="D17" s="21"/>
      <c r="E17" s="21"/>
      <c r="F17" s="21"/>
      <c r="G17" s="22"/>
      <c r="H17" s="3">
        <f>H15-H16</f>
        <v>3025</v>
      </c>
      <c r="I17" s="12" t="s">
        <v>50</v>
      </c>
      <c r="J17" s="13"/>
      <c r="K17" s="5"/>
      <c r="L17" s="5"/>
    </row>
    <row r="18" spans="1:12" ht="6" customHeight="1">
      <c r="A18" s="5"/>
      <c r="B18" s="17"/>
      <c r="C18" s="18"/>
      <c r="D18" s="18"/>
      <c r="E18" s="18"/>
      <c r="F18" s="18"/>
      <c r="G18" s="18"/>
      <c r="H18" s="18"/>
      <c r="I18" s="18"/>
      <c r="J18" s="19"/>
      <c r="K18" s="5"/>
      <c r="L18" s="5"/>
    </row>
    <row r="19" spans="1:12" ht="27" customHeight="1">
      <c r="A19" s="5"/>
      <c r="B19" s="14" t="s">
        <v>45</v>
      </c>
      <c r="C19" s="15"/>
      <c r="D19" s="12" t="s">
        <v>51</v>
      </c>
      <c r="E19" s="16"/>
      <c r="F19" s="16"/>
      <c r="G19" s="16"/>
      <c r="H19" s="16"/>
      <c r="I19" s="16"/>
      <c r="J19" s="13"/>
      <c r="K19" s="5"/>
      <c r="L19" s="5"/>
    </row>
    <row r="20" spans="1:12" ht="27" customHeight="1">
      <c r="A20" s="5"/>
      <c r="B20" s="14" t="s">
        <v>52</v>
      </c>
      <c r="C20" s="15"/>
      <c r="D20" s="12" t="s">
        <v>53</v>
      </c>
      <c r="E20" s="16"/>
      <c r="F20" s="16"/>
      <c r="G20" s="16"/>
      <c r="H20" s="16"/>
      <c r="I20" s="16"/>
      <c r="J20" s="13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</sheetData>
  <mergeCells count="10">
    <mergeCell ref="I15:J15"/>
    <mergeCell ref="I16:J16"/>
    <mergeCell ref="I17:J17"/>
    <mergeCell ref="B20:C20"/>
    <mergeCell ref="D20:J20"/>
    <mergeCell ref="B18:J18"/>
    <mergeCell ref="B19:C19"/>
    <mergeCell ref="D19:J19"/>
    <mergeCell ref="B16:G16"/>
    <mergeCell ref="B17:G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006D-005D-2748-8F78-723F61E0DFC9}">
  <dimension ref="A1:L24"/>
  <sheetViews>
    <sheetView topLeftCell="A2" workbookViewId="0">
      <selection activeCell="F10" sqref="F10"/>
    </sheetView>
  </sheetViews>
  <sheetFormatPr baseColWidth="10" defaultRowHeight="16"/>
  <cols>
    <col min="2" max="2" width="6" bestFit="1" customWidth="1"/>
    <col min="3" max="3" width="20.33203125" bestFit="1" customWidth="1"/>
    <col min="4" max="4" width="26.33203125" customWidth="1"/>
    <col min="5" max="6" width="6" bestFit="1" customWidth="1"/>
    <col min="7" max="8" width="11.5" bestFit="1" customWidth="1"/>
    <col min="9" max="9" width="56.83203125" customWidth="1"/>
    <col min="10" max="10" width="6" bestFit="1" customWidth="1"/>
  </cols>
  <sheetData>
    <row r="1" spans="1:12" s="24" customFormat="1" ht="33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24" customFormat="1" ht="33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s="24" customFormat="1" ht="33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s="24" customFormat="1" ht="33" customHeight="1">
      <c r="A4" s="25"/>
      <c r="B4" s="26" t="s">
        <v>0</v>
      </c>
      <c r="C4" s="26" t="s">
        <v>1</v>
      </c>
      <c r="D4" s="26" t="s">
        <v>7</v>
      </c>
      <c r="E4" s="26" t="s">
        <v>8</v>
      </c>
      <c r="F4" s="26" t="s">
        <v>2</v>
      </c>
      <c r="G4" s="26" t="s">
        <v>3</v>
      </c>
      <c r="H4" s="26" t="s">
        <v>4</v>
      </c>
      <c r="I4" s="26" t="s">
        <v>5</v>
      </c>
      <c r="J4" s="26" t="s">
        <v>39</v>
      </c>
      <c r="K4" s="25"/>
      <c r="L4" s="25"/>
    </row>
    <row r="5" spans="1:12" s="24" customFormat="1" ht="33" customHeight="1">
      <c r="A5" s="23"/>
      <c r="B5" s="27">
        <v>1</v>
      </c>
      <c r="C5" s="27" t="s">
        <v>6</v>
      </c>
      <c r="D5" s="27" t="s">
        <v>42</v>
      </c>
      <c r="E5" s="27" t="s">
        <v>10</v>
      </c>
      <c r="F5" s="27">
        <v>8</v>
      </c>
      <c r="G5" s="28">
        <v>96</v>
      </c>
      <c r="H5" s="29">
        <f t="shared" ref="H5:H15" si="0">F5*G5</f>
        <v>768</v>
      </c>
      <c r="I5" s="27" t="s">
        <v>9</v>
      </c>
      <c r="J5" s="27"/>
      <c r="K5" s="23"/>
      <c r="L5" s="23"/>
    </row>
    <row r="6" spans="1:12" s="24" customFormat="1" ht="33" customHeight="1">
      <c r="A6" s="23"/>
      <c r="B6" s="27">
        <v>2</v>
      </c>
      <c r="C6" s="27" t="s">
        <v>11</v>
      </c>
      <c r="D6" s="27" t="s">
        <v>12</v>
      </c>
      <c r="E6" s="27" t="s">
        <v>13</v>
      </c>
      <c r="F6" s="27">
        <v>61</v>
      </c>
      <c r="G6" s="28">
        <v>28</v>
      </c>
      <c r="H6" s="29">
        <f t="shared" si="0"/>
        <v>1708</v>
      </c>
      <c r="I6" s="27" t="s">
        <v>30</v>
      </c>
      <c r="J6" s="27"/>
      <c r="K6" s="23"/>
      <c r="L6" s="23"/>
    </row>
    <row r="7" spans="1:12" s="24" customFormat="1" ht="33" customHeight="1">
      <c r="A7" s="23"/>
      <c r="B7" s="27">
        <v>3</v>
      </c>
      <c r="C7" s="27" t="s">
        <v>14</v>
      </c>
      <c r="D7" s="27" t="s">
        <v>29</v>
      </c>
      <c r="E7" s="27" t="s">
        <v>15</v>
      </c>
      <c r="F7" s="27">
        <v>100</v>
      </c>
      <c r="G7" s="28">
        <v>1.2</v>
      </c>
      <c r="H7" s="29">
        <f t="shared" si="0"/>
        <v>120</v>
      </c>
      <c r="I7" s="27" t="s">
        <v>16</v>
      </c>
      <c r="J7" s="27"/>
      <c r="K7" s="23"/>
      <c r="L7" s="23"/>
    </row>
    <row r="8" spans="1:12" s="24" customFormat="1" ht="33" customHeight="1">
      <c r="A8" s="23"/>
      <c r="B8" s="27">
        <v>4</v>
      </c>
      <c r="C8" s="27" t="s">
        <v>17</v>
      </c>
      <c r="D8" s="27" t="s">
        <v>18</v>
      </c>
      <c r="E8" s="27" t="s">
        <v>15</v>
      </c>
      <c r="F8" s="27">
        <v>20</v>
      </c>
      <c r="G8" s="28">
        <v>0.95</v>
      </c>
      <c r="H8" s="29">
        <f t="shared" si="0"/>
        <v>19</v>
      </c>
      <c r="I8" s="27" t="s">
        <v>25</v>
      </c>
      <c r="J8" s="27"/>
      <c r="K8" s="23"/>
      <c r="L8" s="23"/>
    </row>
    <row r="9" spans="1:12" s="24" customFormat="1" ht="33" customHeight="1">
      <c r="A9" s="23"/>
      <c r="B9" s="27">
        <v>5</v>
      </c>
      <c r="C9" s="27" t="s">
        <v>19</v>
      </c>
      <c r="D9" s="27" t="s">
        <v>20</v>
      </c>
      <c r="E9" s="27" t="s">
        <v>21</v>
      </c>
      <c r="F9" s="27">
        <v>2</v>
      </c>
      <c r="G9" s="28">
        <v>120</v>
      </c>
      <c r="H9" s="29">
        <f t="shared" si="0"/>
        <v>240</v>
      </c>
      <c r="I9" s="27" t="s">
        <v>22</v>
      </c>
      <c r="J9" s="27"/>
      <c r="K9" s="23"/>
      <c r="L9" s="23"/>
    </row>
    <row r="10" spans="1:12" s="24" customFormat="1" ht="33" customHeight="1">
      <c r="A10" s="23"/>
      <c r="B10" s="27">
        <v>6</v>
      </c>
      <c r="C10" s="27" t="s">
        <v>23</v>
      </c>
      <c r="D10" s="27" t="s">
        <v>31</v>
      </c>
      <c r="E10" s="27" t="s">
        <v>24</v>
      </c>
      <c r="F10" s="27">
        <v>1</v>
      </c>
      <c r="G10" s="28">
        <v>3200</v>
      </c>
      <c r="H10" s="29">
        <f t="shared" si="0"/>
        <v>3200</v>
      </c>
      <c r="I10" s="27" t="s">
        <v>38</v>
      </c>
      <c r="J10" s="27"/>
      <c r="K10" s="23"/>
      <c r="L10" s="23"/>
    </row>
    <row r="11" spans="1:12" s="24" customFormat="1" ht="33" customHeight="1">
      <c r="A11" s="23"/>
      <c r="B11" s="27">
        <v>7</v>
      </c>
      <c r="C11" s="27" t="s">
        <v>62</v>
      </c>
      <c r="D11" s="27" t="s">
        <v>63</v>
      </c>
      <c r="E11" s="27" t="s">
        <v>21</v>
      </c>
      <c r="F11" s="27">
        <v>1</v>
      </c>
      <c r="G11" s="28">
        <v>20</v>
      </c>
      <c r="H11" s="29">
        <f t="shared" si="0"/>
        <v>20</v>
      </c>
      <c r="I11" s="27" t="s">
        <v>44</v>
      </c>
      <c r="J11" s="27"/>
      <c r="K11" s="23"/>
      <c r="L11" s="23"/>
    </row>
    <row r="12" spans="1:12" s="24" customFormat="1" ht="33" customHeight="1">
      <c r="A12" s="23"/>
      <c r="B12" s="27">
        <v>8</v>
      </c>
      <c r="C12" s="27" t="s">
        <v>32</v>
      </c>
      <c r="D12" s="27" t="s">
        <v>26</v>
      </c>
      <c r="E12" s="27" t="s">
        <v>13</v>
      </c>
      <c r="F12" s="27">
        <v>3</v>
      </c>
      <c r="G12" s="28">
        <v>200</v>
      </c>
      <c r="H12" s="29">
        <f t="shared" si="0"/>
        <v>600</v>
      </c>
      <c r="I12" s="27" t="s">
        <v>34</v>
      </c>
      <c r="J12" s="30" t="s">
        <v>39</v>
      </c>
      <c r="K12" s="23"/>
      <c r="L12" s="23"/>
    </row>
    <row r="13" spans="1:12" s="24" customFormat="1" ht="33" customHeight="1">
      <c r="A13" s="23"/>
      <c r="B13" s="27">
        <v>9</v>
      </c>
      <c r="C13" s="27" t="s">
        <v>33</v>
      </c>
      <c r="D13" s="27" t="s">
        <v>26</v>
      </c>
      <c r="E13" s="27" t="s">
        <v>13</v>
      </c>
      <c r="F13" s="27">
        <v>2</v>
      </c>
      <c r="G13" s="28">
        <v>600</v>
      </c>
      <c r="H13" s="29">
        <f t="shared" si="0"/>
        <v>1200</v>
      </c>
      <c r="I13" s="27" t="s">
        <v>35</v>
      </c>
      <c r="J13" s="30" t="s">
        <v>39</v>
      </c>
      <c r="K13" s="23"/>
      <c r="L13" s="23"/>
    </row>
    <row r="14" spans="1:12" s="24" customFormat="1" ht="33" customHeight="1">
      <c r="A14" s="23"/>
      <c r="B14" s="27">
        <v>10</v>
      </c>
      <c r="C14" s="27" t="s">
        <v>36</v>
      </c>
      <c r="D14" s="27" t="s">
        <v>26</v>
      </c>
      <c r="E14" s="27" t="s">
        <v>13</v>
      </c>
      <c r="F14" s="27">
        <v>1</v>
      </c>
      <c r="G14" s="28">
        <v>600</v>
      </c>
      <c r="H14" s="29">
        <f t="shared" si="0"/>
        <v>600</v>
      </c>
      <c r="I14" s="27" t="s">
        <v>37</v>
      </c>
      <c r="J14" s="30" t="s">
        <v>39</v>
      </c>
      <c r="K14" s="23"/>
      <c r="L14" s="23"/>
    </row>
    <row r="15" spans="1:12" s="24" customFormat="1" ht="33" customHeight="1">
      <c r="A15" s="23"/>
      <c r="B15" s="27">
        <v>11</v>
      </c>
      <c r="C15" s="27" t="s">
        <v>27</v>
      </c>
      <c r="D15" s="27" t="s">
        <v>26</v>
      </c>
      <c r="E15" s="27" t="s">
        <v>13</v>
      </c>
      <c r="F15" s="27">
        <v>1</v>
      </c>
      <c r="G15" s="28">
        <v>1200</v>
      </c>
      <c r="H15" s="29">
        <v>1000</v>
      </c>
      <c r="I15" s="27" t="s">
        <v>40</v>
      </c>
      <c r="J15" s="30" t="s">
        <v>39</v>
      </c>
      <c r="K15" s="23"/>
      <c r="L15" s="23"/>
    </row>
    <row r="16" spans="1:12" s="24" customFormat="1" ht="33" customHeight="1">
      <c r="A16" s="23"/>
      <c r="B16" s="27"/>
      <c r="C16" s="27"/>
      <c r="D16" s="27"/>
      <c r="E16" s="27"/>
      <c r="F16" s="27"/>
      <c r="G16" s="31" t="s">
        <v>28</v>
      </c>
      <c r="H16" s="29">
        <f>SUM(H5:H15)</f>
        <v>9475</v>
      </c>
      <c r="I16" s="32" t="s">
        <v>49</v>
      </c>
      <c r="J16" s="33"/>
      <c r="K16" s="23"/>
      <c r="L16" s="23"/>
    </row>
    <row r="17" spans="1:12" s="24" customFormat="1" ht="33" customHeight="1">
      <c r="A17" s="23"/>
      <c r="B17" s="34" t="s">
        <v>46</v>
      </c>
      <c r="C17" s="35"/>
      <c r="D17" s="35"/>
      <c r="E17" s="35"/>
      <c r="F17" s="35"/>
      <c r="G17" s="36"/>
      <c r="H17" s="28">
        <v>6000</v>
      </c>
      <c r="I17" s="37" t="s">
        <v>48</v>
      </c>
      <c r="J17" s="38"/>
      <c r="K17" s="23"/>
      <c r="L17" s="23"/>
    </row>
    <row r="18" spans="1:12" s="24" customFormat="1" ht="33" customHeight="1">
      <c r="A18" s="23"/>
      <c r="B18" s="34" t="s">
        <v>47</v>
      </c>
      <c r="C18" s="35"/>
      <c r="D18" s="35"/>
      <c r="E18" s="35"/>
      <c r="F18" s="35"/>
      <c r="G18" s="36"/>
      <c r="H18" s="29">
        <f>H16-H17</f>
        <v>3475</v>
      </c>
      <c r="I18" s="37" t="s">
        <v>50</v>
      </c>
      <c r="J18" s="38"/>
      <c r="K18" s="23"/>
      <c r="L18" s="23"/>
    </row>
    <row r="19" spans="1:12" s="24" customFormat="1" ht="33" customHeight="1">
      <c r="A19" s="23"/>
      <c r="B19" s="39"/>
      <c r="C19" s="40"/>
      <c r="D19" s="40"/>
      <c r="E19" s="40"/>
      <c r="F19" s="40"/>
      <c r="G19" s="40"/>
      <c r="H19" s="40"/>
      <c r="I19" s="40"/>
      <c r="J19" s="41"/>
      <c r="K19" s="23"/>
      <c r="L19" s="23"/>
    </row>
    <row r="20" spans="1:12" s="24" customFormat="1" ht="33" customHeight="1">
      <c r="A20" s="23"/>
      <c r="B20" s="42" t="s">
        <v>45</v>
      </c>
      <c r="C20" s="43"/>
      <c r="D20" s="37" t="s">
        <v>51</v>
      </c>
      <c r="E20" s="44"/>
      <c r="F20" s="44"/>
      <c r="G20" s="44"/>
      <c r="H20" s="44"/>
      <c r="I20" s="44"/>
      <c r="J20" s="38"/>
      <c r="K20" s="23"/>
      <c r="L20" s="23"/>
    </row>
    <row r="21" spans="1:12" s="24" customFormat="1" ht="33" customHeight="1">
      <c r="A21" s="23"/>
      <c r="B21" s="42" t="s">
        <v>52</v>
      </c>
      <c r="C21" s="43"/>
      <c r="D21" s="37" t="s">
        <v>53</v>
      </c>
      <c r="E21" s="44"/>
      <c r="F21" s="44"/>
      <c r="G21" s="44"/>
      <c r="H21" s="44"/>
      <c r="I21" s="44"/>
      <c r="J21" s="38"/>
      <c r="K21" s="23"/>
      <c r="L21" s="23"/>
    </row>
    <row r="22" spans="1:12" s="24" customFormat="1" ht="33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s="24" customFormat="1" ht="33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2" s="24" customFormat="1" ht="3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</sheetData>
  <mergeCells count="10">
    <mergeCell ref="B20:C20"/>
    <mergeCell ref="D20:J20"/>
    <mergeCell ref="B21:C21"/>
    <mergeCell ref="D21:J21"/>
    <mergeCell ref="I16:J16"/>
    <mergeCell ref="B17:G17"/>
    <mergeCell ref="I17:J17"/>
    <mergeCell ref="B18:G18"/>
    <mergeCell ref="I18:J18"/>
    <mergeCell ref="B19:J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EA4A-3CAE-E44E-AE99-30B27AC8F571}">
  <dimension ref="B3:J28"/>
  <sheetViews>
    <sheetView tabSelected="1" workbookViewId="0">
      <selection activeCell="G15" sqref="G15"/>
    </sheetView>
  </sheetViews>
  <sheetFormatPr baseColWidth="10" defaultRowHeight="16"/>
  <cols>
    <col min="5" max="5" width="16.33203125" bestFit="1" customWidth="1"/>
    <col min="8" max="8" width="12" bestFit="1" customWidth="1"/>
    <col min="10" max="10" width="14.1640625" bestFit="1" customWidth="1"/>
  </cols>
  <sheetData>
    <row r="3" spans="2:10">
      <c r="B3" t="s">
        <v>54</v>
      </c>
      <c r="C3" t="s">
        <v>55</v>
      </c>
      <c r="D3" t="s">
        <v>57</v>
      </c>
      <c r="E3" t="s">
        <v>56</v>
      </c>
      <c r="F3" t="s">
        <v>58</v>
      </c>
      <c r="G3" t="s">
        <v>59</v>
      </c>
      <c r="H3" t="s">
        <v>60</v>
      </c>
      <c r="I3" t="s">
        <v>61</v>
      </c>
      <c r="J3" t="s">
        <v>64</v>
      </c>
    </row>
    <row r="4" spans="2:10">
      <c r="B4">
        <v>2</v>
      </c>
      <c r="C4">
        <v>30</v>
      </c>
      <c r="D4">
        <v>500</v>
      </c>
      <c r="E4">
        <f>INT(D4/(C4*B4))</f>
        <v>8</v>
      </c>
      <c r="F4">
        <v>60</v>
      </c>
      <c r="G4">
        <f>ROUNDUP(F4/E4,0)</f>
        <v>8</v>
      </c>
      <c r="H4">
        <f>F4*B4*2</f>
        <v>240</v>
      </c>
      <c r="I4">
        <f>F4*(20+80)/100</f>
        <v>60</v>
      </c>
      <c r="J4">
        <f>(F4-1)*1</f>
        <v>59</v>
      </c>
    </row>
    <row r="13" spans="2:10">
      <c r="F13" t="s">
        <v>75</v>
      </c>
    </row>
    <row r="14" spans="2:10">
      <c r="F14" t="s">
        <v>67</v>
      </c>
    </row>
    <row r="15" spans="2:10">
      <c r="F15" t="s">
        <v>65</v>
      </c>
      <c r="G15" t="s">
        <v>76</v>
      </c>
    </row>
    <row r="16" spans="2:10">
      <c r="F16" t="s">
        <v>67</v>
      </c>
    </row>
    <row r="17" spans="6:7">
      <c r="F17" t="s">
        <v>66</v>
      </c>
    </row>
    <row r="18" spans="6:7">
      <c r="F18" t="s">
        <v>68</v>
      </c>
    </row>
    <row r="19" spans="6:7">
      <c r="F19" t="s">
        <v>66</v>
      </c>
    </row>
    <row r="20" spans="6:7">
      <c r="F20" t="s">
        <v>69</v>
      </c>
    </row>
    <row r="21" spans="6:7">
      <c r="F21" t="s">
        <v>70</v>
      </c>
    </row>
    <row r="22" spans="6:7">
      <c r="F22" t="s">
        <v>66</v>
      </c>
    </row>
    <row r="23" spans="6:7">
      <c r="F23" t="s">
        <v>70</v>
      </c>
    </row>
    <row r="24" spans="6:7">
      <c r="F24" t="s">
        <v>71</v>
      </c>
    </row>
    <row r="25" spans="6:7">
      <c r="F25" t="s">
        <v>70</v>
      </c>
    </row>
    <row r="26" spans="6:7">
      <c r="F26" t="s">
        <v>72</v>
      </c>
    </row>
    <row r="27" spans="6:7">
      <c r="F27" t="s">
        <v>70</v>
      </c>
    </row>
    <row r="28" spans="6:7">
      <c r="F28" t="s">
        <v>73</v>
      </c>
      <c r="G28" t="s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</vt:lpstr>
      <vt:lpstr>实际</vt:lpstr>
      <vt:lpstr>消耗计算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2020-06-03T09:11:18Z</dcterms:created>
  <dcterms:modified xsi:type="dcterms:W3CDTF">2020-06-28T21:56:41Z</dcterms:modified>
</cp:coreProperties>
</file>