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7d06a8fd94ae94df/WindowsProjects/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E21" i="1"/>
  <c r="G21" i="1"/>
  <c r="D23" i="1" s="1"/>
  <c r="D21" i="1"/>
  <c r="F21" i="1" s="1"/>
  <c r="D20" i="1"/>
  <c r="F20" i="1" s="1"/>
  <c r="G20" i="1"/>
  <c r="E20" i="1"/>
  <c r="D17" i="1"/>
  <c r="D18" i="1"/>
  <c r="D9" i="1"/>
  <c r="D11" i="1" s="1"/>
  <c r="D8" i="1"/>
  <c r="D10" i="1" s="1"/>
  <c r="D2" i="1"/>
  <c r="F2" i="1"/>
  <c r="D1" i="1"/>
  <c r="F1" i="1" s="1"/>
  <c r="D22" i="1" l="1"/>
</calcChain>
</file>

<file path=xl/sharedStrings.xml><?xml version="1.0" encoding="utf-8"?>
<sst xmlns="http://schemas.openxmlformats.org/spreadsheetml/2006/main" count="37" uniqueCount="36">
  <si>
    <t>level</t>
    <phoneticPr fontId="2" type="noConversion"/>
  </si>
  <si>
    <t>min_lon</t>
    <phoneticPr fontId="2" type="noConversion"/>
  </si>
  <si>
    <t>max_lon</t>
    <phoneticPr fontId="2" type="noConversion"/>
  </si>
  <si>
    <t>max_lat</t>
    <phoneticPr fontId="2" type="noConversion"/>
  </si>
  <si>
    <t>min_lat</t>
    <phoneticPr fontId="2" type="noConversion"/>
  </si>
  <si>
    <t>px</t>
    <phoneticPr fontId="2" type="noConversion"/>
  </si>
  <si>
    <t>lon_bet_two_px</t>
    <phoneticPr fontId="2" type="noConversion"/>
  </si>
  <si>
    <t>image_width</t>
    <phoneticPr fontId="2" type="noConversion"/>
  </si>
  <si>
    <t>image_height</t>
    <phoneticPr fontId="2" type="noConversion"/>
  </si>
  <si>
    <t>lon</t>
    <phoneticPr fontId="2" type="noConversion"/>
  </si>
  <si>
    <t>start_lat</t>
    <phoneticPr fontId="2" type="noConversion"/>
  </si>
  <si>
    <t>equator_r</t>
    <phoneticPr fontId="2" type="noConversion"/>
  </si>
  <si>
    <t>lat_bet_two_px</t>
    <phoneticPr fontId="2" type="noConversion"/>
  </si>
  <si>
    <t>lat</t>
    <phoneticPr fontId="2" type="noConversion"/>
  </si>
  <si>
    <t>lon_diff</t>
    <phoneticPr fontId="2" type="noConversion"/>
  </si>
  <si>
    <t>lat_diff</t>
    <phoneticPr fontId="2" type="noConversion"/>
  </si>
  <si>
    <t>sec_px</t>
    <phoneticPr fontId="2" type="noConversion"/>
  </si>
  <si>
    <t>start_lon</t>
    <phoneticPr fontId="2" type="noConversion"/>
  </si>
  <si>
    <t>end_lon</t>
    <phoneticPr fontId="2" type="noConversion"/>
  </si>
  <si>
    <t>end_lat</t>
    <phoneticPr fontId="2" type="noConversion"/>
  </si>
  <si>
    <t>lat2</t>
    <phoneticPr fontId="2" type="noConversion"/>
  </si>
  <si>
    <t>lon2</t>
    <phoneticPr fontId="2" type="noConversion"/>
  </si>
  <si>
    <t>lat_m</t>
    <phoneticPr fontId="2" type="noConversion"/>
  </si>
  <si>
    <t>lon_m</t>
  </si>
  <si>
    <t>topleft</t>
    <phoneticPr fontId="2" type="noConversion"/>
  </si>
  <si>
    <t>botright</t>
    <phoneticPr fontId="2" type="noConversion"/>
  </si>
  <si>
    <t>x</t>
    <phoneticPr fontId="2" type="noConversion"/>
  </si>
  <si>
    <t>y</t>
    <phoneticPr fontId="2" type="noConversion"/>
  </si>
  <si>
    <t>X</t>
    <phoneticPr fontId="2" type="noConversion"/>
  </si>
  <si>
    <t>Y</t>
    <phoneticPr fontId="2" type="noConversion"/>
  </si>
  <si>
    <t>width</t>
    <phoneticPr fontId="2" type="noConversion"/>
  </si>
  <si>
    <t>height</t>
    <phoneticPr fontId="2" type="noConversion"/>
  </si>
  <si>
    <t>sec_wid</t>
    <phoneticPr fontId="2" type="noConversion"/>
  </si>
  <si>
    <t>sec_hei</t>
    <phoneticPr fontId="2" type="noConversion"/>
  </si>
  <si>
    <t>width_px</t>
    <phoneticPr fontId="2" type="noConversion"/>
  </si>
  <si>
    <t>height_px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</si>
</sst>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7" formatCode="_ * #,##0_ ;_ * \-#,##0_ ;_ * &quot;-&quot;??_ ;_ @_ "/>
    <numFmt numFmtId="179" formatCode="0.000000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7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43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24" sqref="E24"/>
    </sheetView>
  </sheetViews>
  <sheetFormatPr defaultRowHeight="14.25" x14ac:dyDescent="0.2"/>
  <cols>
    <col min="1" max="1" width="12.75" bestFit="1" customWidth="1"/>
    <col min="2" max="2" width="18.5" customWidth="1"/>
    <col min="4" max="4" width="19.625" customWidth="1"/>
    <col min="5" max="5" width="16.125" customWidth="1"/>
    <col min="6" max="7" width="15.125" bestFit="1" customWidth="1"/>
  </cols>
  <sheetData>
    <row r="1" spans="1:6" x14ac:dyDescent="0.2">
      <c r="A1" t="s">
        <v>0</v>
      </c>
      <c r="B1">
        <v>20</v>
      </c>
      <c r="C1" t="s">
        <v>5</v>
      </c>
      <c r="D1" s="1">
        <f>256*2^B1</f>
        <v>268435456</v>
      </c>
      <c r="E1" t="s">
        <v>6</v>
      </c>
      <c r="F1">
        <f>360/D1</f>
        <v>1.3411045074462891E-6</v>
      </c>
    </row>
    <row r="2" spans="1:6" x14ac:dyDescent="0.2">
      <c r="A2" t="s">
        <v>11</v>
      </c>
      <c r="B2">
        <v>6378137</v>
      </c>
      <c r="C2" t="s">
        <v>16</v>
      </c>
      <c r="D2" s="2">
        <f>D1/(2^B1)</f>
        <v>256</v>
      </c>
      <c r="E2" t="s">
        <v>12</v>
      </c>
      <c r="F2">
        <f>B5*2/D1</f>
        <v>6.3368028983473777E-7</v>
      </c>
    </row>
    <row r="3" spans="1:6" x14ac:dyDescent="0.2">
      <c r="A3" t="s">
        <v>2</v>
      </c>
      <c r="B3">
        <v>180</v>
      </c>
    </row>
    <row r="4" spans="1:6" x14ac:dyDescent="0.2">
      <c r="A4" t="s">
        <v>1</v>
      </c>
      <c r="B4">
        <v>-180</v>
      </c>
    </row>
    <row r="5" spans="1:6" x14ac:dyDescent="0.2">
      <c r="A5" t="s">
        <v>3</v>
      </c>
      <c r="B5">
        <v>85.051128779999999</v>
      </c>
    </row>
    <row r="6" spans="1:6" x14ac:dyDescent="0.2">
      <c r="A6" t="s">
        <v>4</v>
      </c>
      <c r="B6">
        <v>-85.051128779999999</v>
      </c>
    </row>
    <row r="8" spans="1:6" x14ac:dyDescent="0.2">
      <c r="A8" t="s">
        <v>7</v>
      </c>
      <c r="B8">
        <v>512</v>
      </c>
      <c r="C8" t="s">
        <v>14</v>
      </c>
      <c r="D8">
        <f>B8*F1*E8</f>
        <v>1.373291015625E-3</v>
      </c>
      <c r="E8">
        <v>2</v>
      </c>
    </row>
    <row r="9" spans="1:6" x14ac:dyDescent="0.2">
      <c r="A9" t="s">
        <v>8</v>
      </c>
      <c r="B9">
        <v>512</v>
      </c>
      <c r="C9" t="s">
        <v>15</v>
      </c>
      <c r="D9">
        <f>B9*F2*E8</f>
        <v>6.4888861679077148E-4</v>
      </c>
    </row>
    <row r="10" spans="1:6" x14ac:dyDescent="0.2">
      <c r="A10" t="s">
        <v>17</v>
      </c>
      <c r="B10">
        <v>-122.349</v>
      </c>
      <c r="C10" t="s">
        <v>18</v>
      </c>
      <c r="D10">
        <f>B10+D8</f>
        <v>-122.34762670898438</v>
      </c>
    </row>
    <row r="11" spans="1:6" x14ac:dyDescent="0.2">
      <c r="A11" t="s">
        <v>10</v>
      </c>
      <c r="B11">
        <v>47.621000000000002</v>
      </c>
      <c r="C11" t="s">
        <v>19</v>
      </c>
      <c r="D11">
        <f>B11+D9</f>
        <v>47.621648888616789</v>
      </c>
    </row>
    <row r="14" spans="1:6" x14ac:dyDescent="0.2">
      <c r="A14">
        <v>-122.347936</v>
      </c>
    </row>
    <row r="15" spans="1:6" x14ac:dyDescent="0.2">
      <c r="A15">
        <v>47.620994000000003</v>
      </c>
    </row>
    <row r="17" spans="1:7" x14ac:dyDescent="0.2">
      <c r="A17" t="s">
        <v>13</v>
      </c>
      <c r="B17" s="4">
        <v>47.622132999999998</v>
      </c>
      <c r="C17" t="s">
        <v>22</v>
      </c>
      <c r="D17" s="4">
        <f>AVERAGE(B17,B19)</f>
        <v>47.619644999999998</v>
      </c>
    </row>
    <row r="18" spans="1:7" x14ac:dyDescent="0.2">
      <c r="A18" t="s">
        <v>9</v>
      </c>
      <c r="B18" s="4">
        <v>-122.350037</v>
      </c>
      <c r="C18" t="s">
        <v>23</v>
      </c>
      <c r="D18" s="4">
        <f>AVERAGE(B18,B20)</f>
        <v>-122.3430525</v>
      </c>
    </row>
    <row r="19" spans="1:7" x14ac:dyDescent="0.2">
      <c r="A19" t="s">
        <v>20</v>
      </c>
      <c r="B19" s="4">
        <v>47.617156999999999</v>
      </c>
      <c r="D19" t="s">
        <v>26</v>
      </c>
      <c r="E19" t="s">
        <v>27</v>
      </c>
      <c r="F19" t="s">
        <v>28</v>
      </c>
      <c r="G19" t="s">
        <v>29</v>
      </c>
    </row>
    <row r="20" spans="1:7" x14ac:dyDescent="0.2">
      <c r="A20" t="s">
        <v>21</v>
      </c>
      <c r="B20" s="4">
        <v>-122.336068</v>
      </c>
      <c r="C20" t="s">
        <v>24</v>
      </c>
      <c r="D20">
        <f>(B18+180)/360</f>
        <v>0.1601387861111111</v>
      </c>
      <c r="E20">
        <f>0.5-LOG(1+SIN(B17*PI()/180))/(1-SIN(B17*PI()/180))/(4*PI())</f>
        <v>0.42683529539448245</v>
      </c>
      <c r="F20" s="3">
        <f>D20*$D$1+0.5</f>
        <v>42986928.573022574</v>
      </c>
      <c r="G20" s="3">
        <f>E20*$D$1+0.5</f>
        <v>114577727.6561126</v>
      </c>
    </row>
    <row r="21" spans="1:7" x14ac:dyDescent="0.2">
      <c r="A21" t="s">
        <v>0</v>
      </c>
      <c r="B21">
        <v>22</v>
      </c>
      <c r="C21" t="s">
        <v>25</v>
      </c>
      <c r="D21">
        <f>(B20+180)/360</f>
        <v>0.16017758888888889</v>
      </c>
      <c r="E21">
        <f>0.5-LOG(1+SIN(B19*PI()/180))/(1-SIN(B19*PI()/180))/(4*PI())</f>
        <v>0.42685613631821667</v>
      </c>
      <c r="F21" s="3">
        <f>D21*$D$1+0.5</f>
        <v>42997344.614369422</v>
      </c>
      <c r="G21" s="3">
        <f>E21*$D$1+0.5</f>
        <v>114583322.09897865</v>
      </c>
    </row>
    <row r="22" spans="1:7" x14ac:dyDescent="0.2">
      <c r="C22" t="s">
        <v>30</v>
      </c>
      <c r="D22" s="2">
        <f>F21-F20</f>
        <v>10416.041346848011</v>
      </c>
    </row>
    <row r="23" spans="1:7" x14ac:dyDescent="0.2">
      <c r="A23" t="s">
        <v>34</v>
      </c>
      <c r="B23" s="4">
        <v>900</v>
      </c>
      <c r="C23" t="s">
        <v>31</v>
      </c>
      <c r="D23" s="2">
        <f>G21-G20</f>
        <v>5594.4428660571575</v>
      </c>
    </row>
    <row r="24" spans="1:7" x14ac:dyDescent="0.2">
      <c r="A24" t="s">
        <v>35</v>
      </c>
      <c r="B24" s="4">
        <v>800</v>
      </c>
      <c r="C24" t="s">
        <v>32</v>
      </c>
      <c r="D24" s="5">
        <f>D22/B23</f>
        <v>11.573379274275569</v>
      </c>
    </row>
    <row r="25" spans="1:7" x14ac:dyDescent="0.2">
      <c r="C25" t="s">
        <v>33</v>
      </c>
      <c r="D25" s="5">
        <f>D23/B24</f>
        <v>6.9930535825714468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Xiaqin Qiu</dc:creator>
  <cp:lastModifiedBy>Xiaqin Qiu</cp:lastModifiedBy>
  <dcterms:created xsi:type="dcterms:W3CDTF">2016-03-24T14:56:07Z</dcterms:created>
  <dcterms:modified xsi:type="dcterms:W3CDTF">2016-03-25T03:24:20Z</dcterms:modified>
</cp:coreProperties>
</file>