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25"/>
  <workbookPr codeName="ThisWorkbook"/>
  <mc:AlternateContent xmlns:mc="http://schemas.openxmlformats.org/markup-compatibility/2006">
    <mc:Choice Requires="x15">
      <x15ac:absPath xmlns:x15ac="http://schemas.microsoft.com/office/spreadsheetml/2010/11/ac" url="https://zhaw.sharepoint.com/sites/PA2023HSContMigration/Freigegebene Dokumente/General/Admin/"/>
    </mc:Choice>
  </mc:AlternateContent>
  <xr:revisionPtr revIDLastSave="199" documentId="8_{94AC8B7F-FC6C-475D-84D5-BA51B7E5C5C4}" xr6:coauthVersionLast="47" xr6:coauthVersionMax="47" xr10:uidLastSave="{3C26CD1C-ED7E-4D02-BF9F-EBE2847EF531}"/>
  <bookViews>
    <workbookView xWindow="-110" yWindow="-110" windowWidth="19420" windowHeight="10420" xr2:uid="{00000000-000D-0000-FFFF-FFFF00000000}"/>
  </bookViews>
  <sheets>
    <sheet name="Project schedule" sheetId="11" r:id="rId1"/>
  </sheets>
  <definedNames>
    <definedName name="Display_Week">'Project schedule'!$Q$3</definedName>
    <definedName name="_xlnm.Print_Titles" localSheetId="0">'Project schedule'!$5:$7</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1" i="11" l="1"/>
  <c r="F29" i="11"/>
  <c r="E17" i="11"/>
  <c r="F27" i="11"/>
  <c r="F28" i="11" s="1"/>
  <c r="E29" i="11" s="1"/>
  <c r="E25" i="11"/>
  <c r="F23" i="11"/>
  <c r="F16" i="11"/>
  <c r="E18" i="11" s="1"/>
  <c r="F18" i="11" s="1"/>
  <c r="E19" i="11" s="1"/>
  <c r="F19" i="11" s="1"/>
  <c r="F15" i="11"/>
  <c r="E12" i="11"/>
  <c r="F12" i="11" s="1"/>
  <c r="E11" i="11"/>
  <c r="F11" i="11" s="1"/>
  <c r="F13" i="11"/>
  <c r="H8" i="11"/>
  <c r="E26" i="11" l="1"/>
  <c r="F17" i="11"/>
  <c r="E20" i="11" s="1"/>
  <c r="F25" i="11"/>
  <c r="E10" i="11"/>
  <c r="F20" i="11" l="1"/>
  <c r="E27" i="11"/>
  <c r="F10" i="11"/>
  <c r="I6" i="11"/>
  <c r="H30" i="11"/>
  <c r="H22" i="11"/>
  <c r="H14" i="11"/>
  <c r="H9" i="11"/>
  <c r="F26" i="11" l="1"/>
  <c r="E21" i="11"/>
  <c r="H10" i="11"/>
  <c r="I7" i="11"/>
  <c r="H15" i="11" l="1"/>
  <c r="J6" i="11"/>
  <c r="K6" i="11" s="1"/>
  <c r="L6" i="11" s="1"/>
  <c r="M6" i="11" s="1"/>
  <c r="N6" i="11" s="1"/>
  <c r="O6" i="11" s="1"/>
  <c r="P6" i="11" s="1"/>
  <c r="I5" i="11"/>
  <c r="H16" i="11" l="1"/>
  <c r="P5" i="11"/>
  <c r="Q6" i="11"/>
  <c r="R6" i="11" s="1"/>
  <c r="S6" i="11" s="1"/>
  <c r="T6" i="11" s="1"/>
  <c r="U6" i="11" s="1"/>
  <c r="V6" i="11" s="1"/>
  <c r="W6" i="11" s="1"/>
  <c r="J7" i="11"/>
  <c r="H19" i="11" l="1"/>
  <c r="H18" i="11"/>
  <c r="W5" i="11"/>
  <c r="X6" i="11"/>
  <c r="Y6" i="11" s="1"/>
  <c r="Z6" i="11" s="1"/>
  <c r="AA6" i="11" s="1"/>
  <c r="AB6" i="11" s="1"/>
  <c r="AC6" i="11" s="1"/>
  <c r="AD6" i="11" s="1"/>
  <c r="K7" i="11"/>
  <c r="AE6" i="11" l="1"/>
  <c r="AF6" i="11" s="1"/>
  <c r="AG6" i="11" s="1"/>
  <c r="AH6" i="11" s="1"/>
  <c r="AI6" i="11" s="1"/>
  <c r="AJ6" i="11" s="1"/>
  <c r="AD5" i="11"/>
  <c r="L7" i="11"/>
  <c r="E24" i="11" l="1"/>
  <c r="F24" i="11" s="1"/>
  <c r="H27" i="11"/>
  <c r="H26" i="11"/>
  <c r="AK6" i="11"/>
  <c r="AL6" i="11" s="1"/>
  <c r="AM6" i="11" s="1"/>
  <c r="AN6" i="11" s="1"/>
  <c r="AO6" i="11" s="1"/>
  <c r="AP6" i="11" s="1"/>
  <c r="AQ6" i="11" s="1"/>
  <c r="M7" i="11"/>
  <c r="H23" i="11" l="1"/>
  <c r="H25" i="11"/>
  <c r="AR6" i="11"/>
  <c r="AS6" i="11" s="1"/>
  <c r="AK5" i="11"/>
  <c r="N7" i="11"/>
  <c r="H24" i="11" l="1"/>
  <c r="AT6" i="11"/>
  <c r="AS7" i="11"/>
  <c r="AR5" i="11"/>
  <c r="O7" i="11"/>
  <c r="AU6" i="11" l="1"/>
  <c r="AT7" i="11"/>
  <c r="AV6" i="11" l="1"/>
  <c r="AU7" i="11"/>
  <c r="P7" i="11"/>
  <c r="Q7" i="11"/>
  <c r="AW6" i="11" l="1"/>
  <c r="AV7" i="11"/>
  <c r="R7" i="11"/>
  <c r="AX6" i="11" l="1"/>
  <c r="AY6" i="11" s="1"/>
  <c r="AW7" i="11"/>
  <c r="S7" i="11"/>
  <c r="AY7" i="11" l="1"/>
  <c r="AZ6" i="11"/>
  <c r="AY5" i="11"/>
  <c r="AX7" i="11"/>
  <c r="T7" i="11"/>
  <c r="BA6" i="11" l="1"/>
  <c r="AZ7" i="11"/>
  <c r="U7" i="11"/>
  <c r="BA7" i="11" l="1"/>
  <c r="BB6" i="11"/>
  <c r="V7" i="11"/>
  <c r="BB7" i="11" l="1"/>
  <c r="BC6" i="11"/>
  <c r="W7" i="11"/>
  <c r="BC7" i="11" l="1"/>
  <c r="BD6" i="11"/>
  <c r="X7" i="11"/>
  <c r="BE6" i="11" l="1"/>
  <c r="BD7" i="11"/>
  <c r="Y7" i="11"/>
  <c r="BE7" i="11" l="1"/>
  <c r="BF6" i="11"/>
  <c r="Z7" i="11"/>
  <c r="BF7" i="11" l="1"/>
  <c r="BG6" i="11"/>
  <c r="BF5" i="11"/>
  <c r="AA7" i="11"/>
  <c r="BG7" i="11" l="1"/>
  <c r="BH6" i="11"/>
  <c r="AB7" i="11"/>
  <c r="BI6" i="11" l="1"/>
  <c r="BH7" i="11"/>
  <c r="AC7" i="11"/>
  <c r="BJ6" i="11" l="1"/>
  <c r="BI7" i="11"/>
  <c r="AD7" i="11"/>
  <c r="BK6" i="11" l="1"/>
  <c r="BJ7" i="11"/>
  <c r="AE7" i="11"/>
  <c r="BL6" i="11" l="1"/>
  <c r="BK7" i="11"/>
  <c r="AF7" i="11"/>
  <c r="BL7" i="11" l="1"/>
  <c r="AG7" i="11"/>
  <c r="AH7" i="11" l="1"/>
  <c r="AI7" i="11" l="1"/>
  <c r="AJ7" i="11" l="1"/>
  <c r="AK7" i="11" l="1"/>
  <c r="AL7" i="11" l="1"/>
  <c r="AM7" i="11" l="1"/>
  <c r="AN7" i="11" l="1"/>
  <c r="AO7" i="11" l="1"/>
  <c r="AP7" i="11" l="1"/>
  <c r="AQ7" i="11" l="1"/>
  <c r="AR7" i="11" l="1"/>
</calcChain>
</file>

<file path=xl/sharedStrings.xml><?xml version="1.0" encoding="utf-8"?>
<sst xmlns="http://schemas.openxmlformats.org/spreadsheetml/2006/main" count="46" uniqueCount="37">
  <si>
    <t>Container Migration</t>
  </si>
  <si>
    <t>Kick-Off</t>
  </si>
  <si>
    <t>Submission</t>
  </si>
  <si>
    <t>Display week:</t>
  </si>
  <si>
    <t>TASK</t>
  </si>
  <si>
    <t>ASSIGNED TO</t>
  </si>
  <si>
    <t>PROGRESS</t>
  </si>
  <si>
    <t>START</t>
  </si>
  <si>
    <t>END</t>
  </si>
  <si>
    <t xml:space="preserve">Do not delete this row. This row is hidden to preserve a formula that is used to highlight the current day within the project schedule. </t>
  </si>
  <si>
    <t>Admin</t>
  </si>
  <si>
    <t>Create Roadmap</t>
  </si>
  <si>
    <t>Assign More Ressources OpenStack</t>
  </si>
  <si>
    <t>Wissem</t>
  </si>
  <si>
    <t>Setup Overleaf Project</t>
  </si>
  <si>
    <t>Gürkan</t>
  </si>
  <si>
    <t>Sign Documents</t>
  </si>
  <si>
    <t>Technical Work</t>
  </si>
  <si>
    <t>Network I/O</t>
  </si>
  <si>
    <t>Rini</t>
  </si>
  <si>
    <t xml:space="preserve">CPU </t>
  </si>
  <si>
    <t>Tony</t>
  </si>
  <si>
    <t>Define and Setup Metrics/Measurements</t>
  </si>
  <si>
    <t>Rini + Tony</t>
  </si>
  <si>
    <t>Setup CRIU</t>
  </si>
  <si>
    <t>Live Migration</t>
  </si>
  <si>
    <t>Comparison Live &amp; PA</t>
  </si>
  <si>
    <t>Iteration 2: Technical Improvement, Revisions, and Finalization</t>
  </si>
  <si>
    <t>Thesis</t>
  </si>
  <si>
    <t>Introduction</t>
  </si>
  <si>
    <t>Background</t>
  </si>
  <si>
    <t>Methods</t>
  </si>
  <si>
    <t>Results</t>
  </si>
  <si>
    <t>Discussion</t>
  </si>
  <si>
    <t>Conclusion</t>
  </si>
  <si>
    <t>Iteration 2: Thesis Improvement, Revisions, and Correction</t>
  </si>
  <si>
    <t>Insert new rows ABOVE this 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</si>
</sst>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_(* \(#,##0.00\);_(* &quot;-&quot;??_);_(@_)"/>
    <numFmt numFmtId="164" formatCode="m/d/yy;@"/>
    <numFmt numFmtId="165" formatCode="ddd\,\ m/d/yyyy"/>
    <numFmt numFmtId="166" formatCode="mmm\ d\,\ yyyy"/>
    <numFmt numFmtId="167" formatCode="d"/>
    <numFmt numFmtId="168" formatCode="[$]dd\.mm\.yyyy;@" x16r2:formatCode16="[$-gsw-CH,1]dd\.mm\.yyyy;@"/>
  </numFmts>
  <fonts count="26">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s>
  <fills count="1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5" tint="0.59999389629810485"/>
        <bgColor indexed="64"/>
      </patternFill>
    </fill>
  </fills>
  <borders count="18">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8" tint="0.59996337778862885"/>
      </top>
      <bottom style="thin">
        <color theme="8" tint="0.59996337778862885"/>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9"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97">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9" fillId="0" borderId="0" xfId="3"/>
    <xf numFmtId="0" fontId="9" fillId="0" borderId="0" xfId="3" applyAlignment="1">
      <alignment wrapText="1"/>
    </xf>
    <xf numFmtId="0" fontId="9" fillId="0" borderId="0" xfId="0" applyFont="1" applyAlignment="1">
      <alignment horizontal="center"/>
    </xf>
    <xf numFmtId="0" fontId="7" fillId="0" borderId="0" xfId="0" applyFont="1"/>
    <xf numFmtId="0" fontId="3" fillId="0" borderId="0" xfId="0" applyFont="1" applyAlignment="1">
      <alignment horizontal="center" vertical="center"/>
    </xf>
    <xf numFmtId="0" fontId="11" fillId="0" borderId="0" xfId="0" applyFont="1"/>
    <xf numFmtId="0" fontId="10" fillId="0" borderId="0" xfId="0" applyFont="1"/>
    <xf numFmtId="0" fontId="10" fillId="0" borderId="0" xfId="0" applyFont="1" applyAlignment="1">
      <alignment horizontal="center"/>
    </xf>
    <xf numFmtId="0" fontId="10" fillId="0" borderId="0" xfId="0" applyFont="1" applyAlignment="1">
      <alignment horizontal="center" vertical="center"/>
    </xf>
    <xf numFmtId="0" fontId="12" fillId="0" borderId="0" xfId="0" applyFont="1"/>
    <xf numFmtId="0" fontId="12" fillId="0" borderId="0" xfId="0" applyFont="1" applyAlignment="1">
      <alignment horizontal="center"/>
    </xf>
    <xf numFmtId="0" fontId="13" fillId="0" borderId="0" xfId="0" applyFont="1"/>
    <xf numFmtId="0" fontId="14"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17" fillId="10" borderId="16" xfId="0" applyNumberFormat="1" applyFont="1" applyFill="1" applyBorder="1" applyAlignment="1">
      <alignment horizontal="center" vertical="center"/>
    </xf>
    <xf numFmtId="167" fontId="17" fillId="10" borderId="14" xfId="0" applyNumberFormat="1" applyFont="1" applyFill="1" applyBorder="1" applyAlignment="1">
      <alignment horizontal="center" vertical="center"/>
    </xf>
    <xf numFmtId="167" fontId="17" fillId="10" borderId="15" xfId="0" applyNumberFormat="1" applyFont="1" applyFill="1" applyBorder="1" applyAlignment="1">
      <alignment horizontal="center" vertical="center"/>
    </xf>
    <xf numFmtId="0" fontId="18" fillId="2" borderId="13" xfId="0" applyFont="1" applyFill="1" applyBorder="1" applyAlignment="1">
      <alignment horizontal="center" vertical="center" shrinkToFit="1"/>
    </xf>
    <xf numFmtId="0" fontId="18" fillId="2" borderId="10" xfId="0" applyFont="1" applyFill="1" applyBorder="1" applyAlignment="1">
      <alignment horizontal="center" vertical="center" shrinkToFit="1"/>
    </xf>
    <xf numFmtId="0" fontId="18" fillId="2" borderId="11" xfId="0" applyFont="1" applyFill="1" applyBorder="1" applyAlignment="1">
      <alignment horizontal="center" vertical="center" shrinkToFit="1"/>
    </xf>
    <xf numFmtId="0" fontId="15" fillId="0" borderId="0" xfId="0" applyFont="1"/>
    <xf numFmtId="0" fontId="15" fillId="0" borderId="0" xfId="0" applyFont="1" applyAlignment="1">
      <alignment wrapText="1"/>
    </xf>
    <xf numFmtId="0" fontId="4" fillId="0" borderId="3" xfId="0" applyFont="1" applyBorder="1" applyAlignment="1">
      <alignment vertical="center"/>
    </xf>
    <xf numFmtId="0" fontId="19" fillId="5" borderId="0" xfId="0" applyFont="1" applyFill="1" applyAlignment="1">
      <alignment horizontal="left" vertical="center" indent="1"/>
    </xf>
    <xf numFmtId="0" fontId="15" fillId="5" borderId="0" xfId="11" applyFont="1" applyFill="1" applyBorder="1" applyAlignment="1">
      <alignment vertical="center"/>
    </xf>
    <xf numFmtId="9" fontId="1" fillId="5" borderId="0" xfId="2" applyFont="1" applyFill="1" applyBorder="1" applyAlignment="1">
      <alignment horizontal="center" vertical="center"/>
    </xf>
    <xf numFmtId="164" fontId="15" fillId="5" borderId="0" xfId="0" applyNumberFormat="1" applyFont="1" applyFill="1" applyAlignment="1">
      <alignment horizontal="center" vertical="center"/>
    </xf>
    <xf numFmtId="164" fontId="1" fillId="5" borderId="0" xfId="0" applyNumberFormat="1" applyFont="1" applyFill="1" applyAlignment="1">
      <alignment horizontal="center" vertical="center"/>
    </xf>
    <xf numFmtId="0" fontId="4" fillId="0" borderId="0" xfId="0" applyFont="1" applyAlignment="1">
      <alignment vertical="center"/>
    </xf>
    <xf numFmtId="0" fontId="15" fillId="3" borderId="6" xfId="12" applyFont="1" applyFill="1" applyBorder="1">
      <alignment horizontal="left" vertical="center" indent="2"/>
    </xf>
    <xf numFmtId="0" fontId="15" fillId="3" borderId="6" xfId="11" applyFont="1" applyFill="1" applyBorder="1" applyAlignment="1">
      <alignment vertical="center"/>
    </xf>
    <xf numFmtId="9" fontId="1" fillId="3" borderId="6" xfId="2" applyFont="1" applyFill="1" applyBorder="1" applyAlignment="1">
      <alignment horizontal="center" vertical="center"/>
    </xf>
    <xf numFmtId="0" fontId="4" fillId="0" borderId="4" xfId="0" applyFont="1" applyBorder="1" applyAlignment="1">
      <alignment vertical="center"/>
    </xf>
    <xf numFmtId="0" fontId="15" fillId="3" borderId="7" xfId="12" applyFont="1" applyFill="1" applyBorder="1">
      <alignment horizontal="left" vertical="center" indent="2"/>
    </xf>
    <xf numFmtId="0" fontId="15" fillId="3" borderId="7" xfId="11" applyFont="1" applyFill="1" applyBorder="1" applyAlignment="1">
      <alignment vertical="center"/>
    </xf>
    <xf numFmtId="9" fontId="1" fillId="3" borderId="7" xfId="2" applyFont="1" applyFill="1" applyBorder="1" applyAlignment="1">
      <alignment horizontal="center" vertical="center"/>
    </xf>
    <xf numFmtId="0" fontId="19" fillId="6" borderId="0" xfId="0" applyFont="1" applyFill="1" applyAlignment="1">
      <alignment horizontal="left" vertical="center" indent="1"/>
    </xf>
    <xf numFmtId="0" fontId="15" fillId="6" borderId="0" xfId="11" applyFont="1" applyFill="1" applyBorder="1" applyAlignment="1">
      <alignment vertical="center"/>
    </xf>
    <xf numFmtId="9" fontId="1" fillId="6" borderId="0" xfId="2" applyFont="1" applyFill="1" applyBorder="1" applyAlignment="1">
      <alignment horizontal="center" vertical="center"/>
    </xf>
    <xf numFmtId="0" fontId="15" fillId="4" borderId="5" xfId="12" applyFont="1" applyFill="1" applyBorder="1">
      <alignment horizontal="left" vertical="center" indent="2"/>
    </xf>
    <xf numFmtId="0" fontId="15" fillId="4" borderId="5" xfId="11" applyFont="1" applyFill="1" applyBorder="1" applyAlignment="1">
      <alignment vertical="center"/>
    </xf>
    <xf numFmtId="9" fontId="1" fillId="4" borderId="5" xfId="2" applyFont="1" applyFill="1" applyBorder="1" applyAlignment="1">
      <alignment horizontal="center" vertical="center"/>
    </xf>
    <xf numFmtId="0" fontId="19" fillId="7" borderId="0" xfId="0" applyFont="1" applyFill="1" applyAlignment="1">
      <alignment horizontal="left" vertical="center" indent="1"/>
    </xf>
    <xf numFmtId="0" fontId="15" fillId="7" borderId="0" xfId="11" applyFont="1" applyFill="1" applyBorder="1" applyAlignment="1">
      <alignment vertical="center"/>
    </xf>
    <xf numFmtId="9" fontId="1" fillId="7" borderId="0" xfId="2" applyFont="1" applyFill="1" applyBorder="1" applyAlignment="1">
      <alignment horizontal="center" vertical="center"/>
    </xf>
    <xf numFmtId="0" fontId="15" fillId="8" borderId="8" xfId="12" applyFont="1" applyFill="1" applyBorder="1">
      <alignment horizontal="left" vertical="center" indent="2"/>
    </xf>
    <xf numFmtId="0" fontId="15" fillId="8" borderId="8" xfId="11" applyFont="1" applyFill="1" applyBorder="1" applyAlignment="1">
      <alignment vertical="center"/>
    </xf>
    <xf numFmtId="9" fontId="1" fillId="8" borderId="8" xfId="2" applyFont="1" applyFill="1" applyBorder="1" applyAlignment="1">
      <alignment horizontal="center" vertical="center"/>
    </xf>
    <xf numFmtId="0" fontId="20" fillId="2" borderId="0" xfId="0" applyFont="1" applyFill="1" applyAlignment="1">
      <alignment horizontal="left" vertical="center" indent="1"/>
    </xf>
    <xf numFmtId="0" fontId="20" fillId="2" borderId="0" xfId="0" applyFont="1" applyFill="1" applyAlignment="1">
      <alignment vertical="center"/>
    </xf>
    <xf numFmtId="9" fontId="1" fillId="2" borderId="0" xfId="2" applyFont="1" applyFill="1" applyBorder="1" applyAlignment="1">
      <alignment horizontal="center" vertical="center"/>
    </xf>
    <xf numFmtId="164" fontId="21"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2" fillId="0" borderId="0" xfId="6" applyFont="1" applyAlignment="1">
      <alignment horizontal="left" vertical="center" indent="1"/>
    </xf>
    <xf numFmtId="0" fontId="22" fillId="0" borderId="0" xfId="7" applyFont="1" applyAlignment="1">
      <alignment horizontal="left" vertical="center" indent="1"/>
    </xf>
    <xf numFmtId="0" fontId="25" fillId="0" borderId="0" xfId="5" applyFont="1" applyAlignment="1">
      <alignment horizontal="left"/>
    </xf>
    <xf numFmtId="0" fontId="15" fillId="3" borderId="0" xfId="11" applyFont="1" applyFill="1" applyBorder="1" applyAlignment="1">
      <alignment vertical="center"/>
    </xf>
    <xf numFmtId="9" fontId="1" fillId="3" borderId="0" xfId="2" applyFont="1" applyFill="1" applyBorder="1" applyAlignment="1">
      <alignment horizontal="center" vertical="center"/>
    </xf>
    <xf numFmtId="0" fontId="15" fillId="3" borderId="0" xfId="12" applyFont="1" applyFill="1" applyBorder="1" applyAlignment="1">
      <alignment horizontal="left" vertical="center" wrapText="1" indent="2"/>
    </xf>
    <xf numFmtId="0" fontId="15" fillId="8" borderId="0" xfId="12" applyFont="1" applyFill="1" applyBorder="1">
      <alignment horizontal="left" vertical="center" indent="2"/>
    </xf>
    <xf numFmtId="9" fontId="1" fillId="8" borderId="0" xfId="2" applyFont="1" applyFill="1" applyBorder="1" applyAlignment="1">
      <alignment horizontal="center" vertical="center"/>
    </xf>
    <xf numFmtId="168" fontId="15" fillId="3" borderId="6" xfId="10" applyNumberFormat="1" applyFont="1" applyFill="1" applyBorder="1">
      <alignment horizontal="center" vertical="center"/>
    </xf>
    <xf numFmtId="0" fontId="15" fillId="4" borderId="5" xfId="12" applyFont="1" applyFill="1" applyBorder="1" applyAlignment="1">
      <alignment horizontal="left" vertical="center" wrapText="1" indent="2"/>
    </xf>
    <xf numFmtId="168" fontId="15" fillId="11" borderId="6" xfId="10" applyNumberFormat="1" applyFont="1" applyFill="1" applyBorder="1">
      <alignment horizontal="center" vertical="center"/>
    </xf>
    <xf numFmtId="168" fontId="15" fillId="4" borderId="5" xfId="11" applyNumberFormat="1" applyFont="1" applyFill="1" applyBorder="1" applyAlignment="1">
      <alignment vertical="center"/>
    </xf>
    <xf numFmtId="168" fontId="15" fillId="8" borderId="8" xfId="11" applyNumberFormat="1" applyFont="1" applyFill="1" applyBorder="1" applyAlignment="1">
      <alignment vertical="center"/>
    </xf>
    <xf numFmtId="0" fontId="15" fillId="8" borderId="8" xfId="12" applyFont="1" applyFill="1" applyBorder="1" applyAlignment="1">
      <alignment horizontal="left" vertical="center" wrapText="1" indent="2"/>
    </xf>
    <xf numFmtId="0" fontId="15" fillId="4" borderId="0" xfId="11" applyFont="1" applyFill="1" applyBorder="1" applyAlignment="1">
      <alignment vertical="center"/>
    </xf>
    <xf numFmtId="9" fontId="1" fillId="4" borderId="0" xfId="2" applyFont="1" applyFill="1" applyBorder="1" applyAlignment="1">
      <alignment horizontal="center" vertical="center"/>
    </xf>
    <xf numFmtId="168" fontId="15" fillId="4" borderId="0" xfId="11" applyNumberFormat="1" applyFont="1" applyFill="1" applyBorder="1" applyAlignment="1">
      <alignment vertical="center"/>
    </xf>
    <xf numFmtId="0" fontId="15" fillId="4" borderId="0" xfId="12" applyFont="1" applyFill="1" applyBorder="1" applyAlignment="1">
      <alignment horizontal="left" vertical="center" wrapText="1" indent="2"/>
    </xf>
    <xf numFmtId="166" fontId="15" fillId="2" borderId="9" xfId="0" applyNumberFormat="1" applyFont="1" applyFill="1" applyBorder="1" applyAlignment="1">
      <alignment horizontal="center" vertical="center" wrapText="1"/>
    </xf>
    <xf numFmtId="166" fontId="15" fillId="2" borderId="15" xfId="0" applyNumberFormat="1" applyFont="1" applyFill="1" applyBorder="1" applyAlignment="1">
      <alignment horizontal="center" vertical="center" wrapText="1"/>
    </xf>
    <xf numFmtId="166" fontId="15" fillId="2" borderId="14" xfId="0" applyNumberFormat="1" applyFont="1" applyFill="1" applyBorder="1" applyAlignment="1">
      <alignment horizontal="center" vertical="center" wrapText="1"/>
    </xf>
    <xf numFmtId="0" fontId="16" fillId="9" borderId="12" xfId="0" applyFont="1" applyFill="1" applyBorder="1" applyAlignment="1">
      <alignment horizontal="center" vertical="center"/>
    </xf>
    <xf numFmtId="0" fontId="23" fillId="0" borderId="0" xfId="0" applyFont="1" applyAlignment="1">
      <alignment horizontal="left"/>
    </xf>
    <xf numFmtId="168" fontId="23" fillId="0" borderId="0" xfId="9" applyNumberFormat="1" applyFont="1" applyBorder="1" applyAlignment="1">
      <alignment horizontal="left"/>
    </xf>
    <xf numFmtId="0" fontId="22" fillId="0" borderId="0" xfId="8" applyFont="1" applyAlignment="1">
      <alignment horizontal="left"/>
    </xf>
    <xf numFmtId="0" fontId="9" fillId="0" borderId="0" xfId="3" applyAlignment="1">
      <alignment wrapText="1"/>
    </xf>
    <xf numFmtId="0" fontId="16" fillId="9" borderId="12" xfId="0" applyFont="1" applyFill="1" applyBorder="1" applyAlignment="1">
      <alignment horizontal="left" vertical="center" indent="1"/>
    </xf>
    <xf numFmtId="0" fontId="4" fillId="2" borderId="17" xfId="0" applyFont="1" applyFill="1" applyBorder="1" applyAlignment="1">
      <alignment horizontal="left" indent="1"/>
    </xf>
    <xf numFmtId="0" fontId="16" fillId="9" borderId="12" xfId="0" applyFont="1" applyFill="1" applyBorder="1" applyAlignment="1">
      <alignment vertical="center"/>
    </xf>
    <xf numFmtId="0" fontId="4" fillId="0" borderId="0" xfId="0" applyFont="1" applyAlignment="1"/>
    <xf numFmtId="0" fontId="24" fillId="0" borderId="0" xfId="0" applyFont="1" applyAlignment="1"/>
    <xf numFmtId="0" fontId="4" fillId="2" borderId="17" xfId="0" applyFont="1" applyFill="1" applyBorder="1" applyAlignment="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6">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5"/>
      <tableStyleElement type="headerRow" dxfId="14"/>
      <tableStyleElement type="totalRow" dxfId="13"/>
      <tableStyleElement type="firstColumn" dxfId="12"/>
      <tableStyleElement type="lastColumn" dxfId="11"/>
      <tableStyleElement type="firstRowStripe" dxfId="10"/>
      <tableStyleElement type="secondRowStripe" dxfId="9"/>
      <tableStyleElement type="firstColumnStripe" dxfId="8"/>
      <tableStyleElement type="secondColumnStripe" dxfId="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3"/>
  <sheetViews>
    <sheetView showGridLines="0" tabSelected="1" showRuler="0" zoomScale="70" zoomScaleNormal="70" zoomScalePageLayoutView="70" workbookViewId="0">
      <selection activeCell="AB2" sqref="AB2"/>
    </sheetView>
  </sheetViews>
  <sheetFormatPr defaultColWidth="8.75" defaultRowHeight="30" customHeight="1"/>
  <cols>
    <col min="1" max="1" width="2.75" style="7" customWidth="1"/>
    <col min="2" max="2" width="22.75" customWidth="1"/>
    <col min="3" max="3" width="16.75" customWidth="1"/>
    <col min="4" max="4" width="10.75" customWidth="1"/>
    <col min="5" max="5" width="10.75" style="2" customWidth="1"/>
    <col min="6" max="6" width="10.75" customWidth="1"/>
    <col min="7" max="7" width="2.75" customWidth="1"/>
    <col min="8" max="8" width="6" hidden="1" customWidth="1"/>
    <col min="9" max="65" width="2.75" customWidth="1"/>
  </cols>
  <sheetData>
    <row r="1" spans="1:64" ht="90" customHeight="1">
      <c r="A1" s="8"/>
      <c r="B1" s="67" t="s">
        <v>0</v>
      </c>
      <c r="C1" s="12"/>
      <c r="D1" s="13"/>
      <c r="E1" s="14"/>
      <c r="F1" s="15"/>
      <c r="H1" s="1"/>
      <c r="I1" s="89" t="s">
        <v>1</v>
      </c>
      <c r="J1" s="94"/>
      <c r="K1" s="94"/>
      <c r="L1" s="94"/>
      <c r="M1" s="94"/>
      <c r="N1" s="94"/>
      <c r="O1" s="94"/>
      <c r="P1" s="18"/>
      <c r="Q1" s="88">
        <v>45345</v>
      </c>
      <c r="R1" s="88"/>
      <c r="S1" s="88"/>
      <c r="T1" s="88"/>
      <c r="U1" s="88"/>
      <c r="V1" s="88"/>
      <c r="W1" s="88"/>
      <c r="X1" s="88"/>
      <c r="Y1" s="88"/>
      <c r="Z1" s="88"/>
    </row>
    <row r="2" spans="1:64" ht="22.5" customHeight="1">
      <c r="A2" s="8"/>
      <c r="B2" s="67"/>
      <c r="C2" s="12"/>
      <c r="D2" s="13"/>
      <c r="E2" s="14"/>
      <c r="F2" s="15"/>
      <c r="H2" s="1"/>
      <c r="I2" s="89" t="s">
        <v>2</v>
      </c>
      <c r="J2" s="89"/>
      <c r="K2" s="89"/>
      <c r="L2" s="89"/>
      <c r="M2" s="89"/>
      <c r="N2" s="89"/>
      <c r="O2" s="89"/>
      <c r="P2" s="18"/>
      <c r="Q2" s="88">
        <v>45450</v>
      </c>
      <c r="R2" s="88"/>
      <c r="S2" s="88"/>
      <c r="T2" s="88"/>
      <c r="U2" s="88"/>
      <c r="V2" s="88"/>
      <c r="W2" s="88"/>
      <c r="X2" s="88"/>
      <c r="Y2" s="88"/>
      <c r="Z2" s="88"/>
    </row>
    <row r="3" spans="1:64" ht="21" customHeight="1">
      <c r="B3" s="65"/>
      <c r="C3" s="66"/>
      <c r="D3" s="16"/>
      <c r="E3" s="17"/>
      <c r="F3" s="16"/>
      <c r="I3" s="89" t="s">
        <v>3</v>
      </c>
      <c r="J3" s="94"/>
      <c r="K3" s="94"/>
      <c r="L3" s="94"/>
      <c r="M3" s="94"/>
      <c r="N3" s="94"/>
      <c r="O3" s="94"/>
      <c r="P3" s="18"/>
      <c r="Q3" s="87">
        <v>6</v>
      </c>
      <c r="R3" s="95"/>
      <c r="S3" s="95"/>
      <c r="T3" s="95"/>
      <c r="U3" s="95"/>
      <c r="V3" s="95"/>
      <c r="W3" s="95"/>
      <c r="X3" s="95"/>
      <c r="Y3" s="95"/>
      <c r="Z3" s="95"/>
    </row>
    <row r="4" spans="1:64" s="20" customFormat="1" ht="30" customHeight="1">
      <c r="A4" s="7"/>
      <c r="B4" s="19"/>
      <c r="D4" s="21"/>
      <c r="E4" s="22"/>
    </row>
    <row r="5" spans="1:64" s="20" customFormat="1" ht="30" customHeight="1">
      <c r="A5" s="8"/>
      <c r="B5" s="23"/>
      <c r="E5" s="24"/>
      <c r="I5" s="85">
        <f>I6</f>
        <v>45376</v>
      </c>
      <c r="J5" s="83"/>
      <c r="K5" s="83"/>
      <c r="L5" s="83"/>
      <c r="M5" s="83"/>
      <c r="N5" s="83"/>
      <c r="O5" s="83"/>
      <c r="P5" s="83">
        <f>P6</f>
        <v>45383</v>
      </c>
      <c r="Q5" s="83"/>
      <c r="R5" s="83"/>
      <c r="S5" s="83"/>
      <c r="T5" s="83"/>
      <c r="U5" s="83"/>
      <c r="V5" s="83"/>
      <c r="W5" s="83">
        <f>W6</f>
        <v>45390</v>
      </c>
      <c r="X5" s="83"/>
      <c r="Y5" s="83"/>
      <c r="Z5" s="83"/>
      <c r="AA5" s="83"/>
      <c r="AB5" s="83"/>
      <c r="AC5" s="83"/>
      <c r="AD5" s="83">
        <f>AD6</f>
        <v>45397</v>
      </c>
      <c r="AE5" s="83"/>
      <c r="AF5" s="83"/>
      <c r="AG5" s="83"/>
      <c r="AH5" s="83"/>
      <c r="AI5" s="83"/>
      <c r="AJ5" s="83"/>
      <c r="AK5" s="83">
        <f>AK6</f>
        <v>45404</v>
      </c>
      <c r="AL5" s="83"/>
      <c r="AM5" s="83"/>
      <c r="AN5" s="83"/>
      <c r="AO5" s="83"/>
      <c r="AP5" s="83"/>
      <c r="AQ5" s="83"/>
      <c r="AR5" s="83">
        <f>AR6</f>
        <v>45411</v>
      </c>
      <c r="AS5" s="83"/>
      <c r="AT5" s="83"/>
      <c r="AU5" s="83"/>
      <c r="AV5" s="83"/>
      <c r="AW5" s="83"/>
      <c r="AX5" s="83"/>
      <c r="AY5" s="83">
        <f>AY6</f>
        <v>45418</v>
      </c>
      <c r="AZ5" s="83"/>
      <c r="BA5" s="83"/>
      <c r="BB5" s="83"/>
      <c r="BC5" s="83"/>
      <c r="BD5" s="83"/>
      <c r="BE5" s="83"/>
      <c r="BF5" s="83">
        <f>BF6</f>
        <v>45425</v>
      </c>
      <c r="BG5" s="83"/>
      <c r="BH5" s="83"/>
      <c r="BI5" s="83"/>
      <c r="BJ5" s="83"/>
      <c r="BK5" s="83"/>
      <c r="BL5" s="84"/>
    </row>
    <row r="6" spans="1:64" s="20" customFormat="1" ht="15" customHeight="1">
      <c r="A6" s="90"/>
      <c r="B6" s="91" t="s">
        <v>4</v>
      </c>
      <c r="C6" s="93" t="s">
        <v>5</v>
      </c>
      <c r="D6" s="86" t="s">
        <v>6</v>
      </c>
      <c r="E6" s="86" t="s">
        <v>7</v>
      </c>
      <c r="F6" s="86" t="s">
        <v>8</v>
      </c>
      <c r="I6" s="25">
        <f>Project_Start-WEEKDAY(Project_Start,1)+2+7*(Display_Week-1)</f>
        <v>45376</v>
      </c>
      <c r="J6" s="25">
        <f>I6+1</f>
        <v>45377</v>
      </c>
      <c r="K6" s="25">
        <f t="shared" ref="K6:AX6" si="0">J6+1</f>
        <v>45378</v>
      </c>
      <c r="L6" s="25">
        <f t="shared" si="0"/>
        <v>45379</v>
      </c>
      <c r="M6" s="25">
        <f t="shared" si="0"/>
        <v>45380</v>
      </c>
      <c r="N6" s="25">
        <f t="shared" si="0"/>
        <v>45381</v>
      </c>
      <c r="O6" s="26">
        <f t="shared" si="0"/>
        <v>45382</v>
      </c>
      <c r="P6" s="27">
        <f>O6+1</f>
        <v>45383</v>
      </c>
      <c r="Q6" s="25">
        <f>P6+1</f>
        <v>45384</v>
      </c>
      <c r="R6" s="25">
        <f t="shared" si="0"/>
        <v>45385</v>
      </c>
      <c r="S6" s="25">
        <f t="shared" si="0"/>
        <v>45386</v>
      </c>
      <c r="T6" s="25">
        <f t="shared" si="0"/>
        <v>45387</v>
      </c>
      <c r="U6" s="25">
        <f t="shared" si="0"/>
        <v>45388</v>
      </c>
      <c r="V6" s="26">
        <f t="shared" si="0"/>
        <v>45389</v>
      </c>
      <c r="W6" s="27">
        <f>V6+1</f>
        <v>45390</v>
      </c>
      <c r="X6" s="25">
        <f>W6+1</f>
        <v>45391</v>
      </c>
      <c r="Y6" s="25">
        <f t="shared" si="0"/>
        <v>45392</v>
      </c>
      <c r="Z6" s="25">
        <f t="shared" si="0"/>
        <v>45393</v>
      </c>
      <c r="AA6" s="25">
        <f t="shared" si="0"/>
        <v>45394</v>
      </c>
      <c r="AB6" s="25">
        <f t="shared" si="0"/>
        <v>45395</v>
      </c>
      <c r="AC6" s="26">
        <f t="shared" si="0"/>
        <v>45396</v>
      </c>
      <c r="AD6" s="27">
        <f>AC6+1</f>
        <v>45397</v>
      </c>
      <c r="AE6" s="25">
        <f>AD6+1</f>
        <v>45398</v>
      </c>
      <c r="AF6" s="25">
        <f t="shared" si="0"/>
        <v>45399</v>
      </c>
      <c r="AG6" s="25">
        <f t="shared" si="0"/>
        <v>45400</v>
      </c>
      <c r="AH6" s="25">
        <f t="shared" si="0"/>
        <v>45401</v>
      </c>
      <c r="AI6" s="25">
        <f t="shared" si="0"/>
        <v>45402</v>
      </c>
      <c r="AJ6" s="26">
        <f t="shared" si="0"/>
        <v>45403</v>
      </c>
      <c r="AK6" s="27">
        <f>AJ6+1</f>
        <v>45404</v>
      </c>
      <c r="AL6" s="25">
        <f>AK6+1</f>
        <v>45405</v>
      </c>
      <c r="AM6" s="25">
        <f t="shared" si="0"/>
        <v>45406</v>
      </c>
      <c r="AN6" s="25">
        <f t="shared" si="0"/>
        <v>45407</v>
      </c>
      <c r="AO6" s="25">
        <f t="shared" si="0"/>
        <v>45408</v>
      </c>
      <c r="AP6" s="25">
        <f t="shared" si="0"/>
        <v>45409</v>
      </c>
      <c r="AQ6" s="26">
        <f t="shared" si="0"/>
        <v>45410</v>
      </c>
      <c r="AR6" s="27">
        <f>AQ6+1</f>
        <v>45411</v>
      </c>
      <c r="AS6" s="25">
        <f>AR6+1</f>
        <v>45412</v>
      </c>
      <c r="AT6" s="25">
        <f t="shared" si="0"/>
        <v>45413</v>
      </c>
      <c r="AU6" s="25">
        <f t="shared" si="0"/>
        <v>45414</v>
      </c>
      <c r="AV6" s="25">
        <f t="shared" si="0"/>
        <v>45415</v>
      </c>
      <c r="AW6" s="25">
        <f t="shared" si="0"/>
        <v>45416</v>
      </c>
      <c r="AX6" s="26">
        <f t="shared" si="0"/>
        <v>45417</v>
      </c>
      <c r="AY6" s="27">
        <f>AX6+1</f>
        <v>45418</v>
      </c>
      <c r="AZ6" s="25">
        <f>AY6+1</f>
        <v>45419</v>
      </c>
      <c r="BA6" s="25">
        <f t="shared" ref="BA6:BE6" si="1">AZ6+1</f>
        <v>45420</v>
      </c>
      <c r="BB6" s="25">
        <f t="shared" si="1"/>
        <v>45421</v>
      </c>
      <c r="BC6" s="25">
        <f t="shared" si="1"/>
        <v>45422</v>
      </c>
      <c r="BD6" s="25">
        <f t="shared" si="1"/>
        <v>45423</v>
      </c>
      <c r="BE6" s="26">
        <f t="shared" si="1"/>
        <v>45424</v>
      </c>
      <c r="BF6" s="27">
        <f>BE6+1</f>
        <v>45425</v>
      </c>
      <c r="BG6" s="25">
        <f>BF6+1</f>
        <v>45426</v>
      </c>
      <c r="BH6" s="25">
        <f t="shared" ref="BH6:BL6" si="2">BG6+1</f>
        <v>45427</v>
      </c>
      <c r="BI6" s="25">
        <f t="shared" si="2"/>
        <v>45428</v>
      </c>
      <c r="BJ6" s="25">
        <f t="shared" si="2"/>
        <v>45429</v>
      </c>
      <c r="BK6" s="25">
        <f t="shared" si="2"/>
        <v>45430</v>
      </c>
      <c r="BL6" s="25">
        <f t="shared" si="2"/>
        <v>45431</v>
      </c>
    </row>
    <row r="7" spans="1:64" s="20" customFormat="1" ht="15" customHeight="1" thickBot="1">
      <c r="A7" s="90"/>
      <c r="B7" s="92"/>
      <c r="C7" s="96"/>
      <c r="D7" s="96"/>
      <c r="E7" s="96"/>
      <c r="F7" s="96"/>
      <c r="I7" s="28" t="str">
        <f t="shared" ref="I7:AN7" si="3">LEFT(TEXT(I6,"ddd"),1)</f>
        <v>M</v>
      </c>
      <c r="J7" s="29" t="str">
        <f t="shared" si="3"/>
        <v>T</v>
      </c>
      <c r="K7" s="29" t="str">
        <f t="shared" si="3"/>
        <v>W</v>
      </c>
      <c r="L7" s="29" t="str">
        <f t="shared" si="3"/>
        <v>T</v>
      </c>
      <c r="M7" s="29" t="str">
        <f t="shared" si="3"/>
        <v>F</v>
      </c>
      <c r="N7" s="29" t="str">
        <f t="shared" si="3"/>
        <v>S</v>
      </c>
      <c r="O7" s="29" t="str">
        <f t="shared" si="3"/>
        <v>S</v>
      </c>
      <c r="P7" s="29" t="str">
        <f t="shared" si="3"/>
        <v>M</v>
      </c>
      <c r="Q7" s="29" t="str">
        <f t="shared" si="3"/>
        <v>T</v>
      </c>
      <c r="R7" s="29" t="str">
        <f t="shared" si="3"/>
        <v>W</v>
      </c>
      <c r="S7" s="29" t="str">
        <f t="shared" si="3"/>
        <v>T</v>
      </c>
      <c r="T7" s="29" t="str">
        <f t="shared" si="3"/>
        <v>F</v>
      </c>
      <c r="U7" s="29" t="str">
        <f t="shared" si="3"/>
        <v>S</v>
      </c>
      <c r="V7" s="29" t="str">
        <f t="shared" si="3"/>
        <v>S</v>
      </c>
      <c r="W7" s="29" t="str">
        <f t="shared" si="3"/>
        <v>M</v>
      </c>
      <c r="X7" s="29" t="str">
        <f t="shared" si="3"/>
        <v>T</v>
      </c>
      <c r="Y7" s="29" t="str">
        <f t="shared" si="3"/>
        <v>W</v>
      </c>
      <c r="Z7" s="29" t="str">
        <f t="shared" si="3"/>
        <v>T</v>
      </c>
      <c r="AA7" s="29" t="str">
        <f t="shared" si="3"/>
        <v>F</v>
      </c>
      <c r="AB7" s="29" t="str">
        <f t="shared" si="3"/>
        <v>S</v>
      </c>
      <c r="AC7" s="29" t="str">
        <f t="shared" si="3"/>
        <v>S</v>
      </c>
      <c r="AD7" s="29" t="str">
        <f t="shared" si="3"/>
        <v>M</v>
      </c>
      <c r="AE7" s="29" t="str">
        <f t="shared" si="3"/>
        <v>T</v>
      </c>
      <c r="AF7" s="29" t="str">
        <f t="shared" si="3"/>
        <v>W</v>
      </c>
      <c r="AG7" s="29" t="str">
        <f t="shared" si="3"/>
        <v>T</v>
      </c>
      <c r="AH7" s="29" t="str">
        <f t="shared" si="3"/>
        <v>F</v>
      </c>
      <c r="AI7" s="29" t="str">
        <f t="shared" si="3"/>
        <v>S</v>
      </c>
      <c r="AJ7" s="29" t="str">
        <f t="shared" si="3"/>
        <v>S</v>
      </c>
      <c r="AK7" s="29" t="str">
        <f t="shared" si="3"/>
        <v>M</v>
      </c>
      <c r="AL7" s="29" t="str">
        <f t="shared" si="3"/>
        <v>T</v>
      </c>
      <c r="AM7" s="29" t="str">
        <f t="shared" si="3"/>
        <v>W</v>
      </c>
      <c r="AN7" s="29" t="str">
        <f t="shared" si="3"/>
        <v>T</v>
      </c>
      <c r="AO7" s="29" t="str">
        <f t="shared" ref="AO7:BL7" si="4">LEFT(TEXT(AO6,"ddd"),1)</f>
        <v>F</v>
      </c>
      <c r="AP7" s="29" t="str">
        <f t="shared" si="4"/>
        <v>S</v>
      </c>
      <c r="AQ7" s="29" t="str">
        <f t="shared" si="4"/>
        <v>S</v>
      </c>
      <c r="AR7" s="29" t="str">
        <f t="shared" si="4"/>
        <v>M</v>
      </c>
      <c r="AS7" s="29" t="str">
        <f t="shared" si="4"/>
        <v>T</v>
      </c>
      <c r="AT7" s="29" t="str">
        <f t="shared" si="4"/>
        <v>W</v>
      </c>
      <c r="AU7" s="29" t="str">
        <f t="shared" si="4"/>
        <v>T</v>
      </c>
      <c r="AV7" s="29" t="str">
        <f t="shared" si="4"/>
        <v>F</v>
      </c>
      <c r="AW7" s="29" t="str">
        <f t="shared" si="4"/>
        <v>S</v>
      </c>
      <c r="AX7" s="29" t="str">
        <f t="shared" si="4"/>
        <v>S</v>
      </c>
      <c r="AY7" s="29" t="str">
        <f t="shared" si="4"/>
        <v>M</v>
      </c>
      <c r="AZ7" s="29" t="str">
        <f t="shared" si="4"/>
        <v>T</v>
      </c>
      <c r="BA7" s="29" t="str">
        <f t="shared" si="4"/>
        <v>W</v>
      </c>
      <c r="BB7" s="29" t="str">
        <f t="shared" si="4"/>
        <v>T</v>
      </c>
      <c r="BC7" s="29" t="str">
        <f t="shared" si="4"/>
        <v>F</v>
      </c>
      <c r="BD7" s="29" t="str">
        <f t="shared" si="4"/>
        <v>S</v>
      </c>
      <c r="BE7" s="29" t="str">
        <f t="shared" si="4"/>
        <v>S</v>
      </c>
      <c r="BF7" s="29" t="str">
        <f t="shared" si="4"/>
        <v>M</v>
      </c>
      <c r="BG7" s="29" t="str">
        <f t="shared" si="4"/>
        <v>T</v>
      </c>
      <c r="BH7" s="29" t="str">
        <f t="shared" si="4"/>
        <v>W</v>
      </c>
      <c r="BI7" s="29" t="str">
        <f t="shared" si="4"/>
        <v>T</v>
      </c>
      <c r="BJ7" s="29" t="str">
        <f t="shared" si="4"/>
        <v>F</v>
      </c>
      <c r="BK7" s="29" t="str">
        <f t="shared" si="4"/>
        <v>S</v>
      </c>
      <c r="BL7" s="30" t="str">
        <f t="shared" si="4"/>
        <v>S</v>
      </c>
    </row>
    <row r="8" spans="1:64" s="20" customFormat="1" ht="30" hidden="1" customHeight="1" thickBot="1">
      <c r="A8" s="7" t="s">
        <v>9</v>
      </c>
      <c r="B8" s="31"/>
      <c r="C8" s="32"/>
      <c r="D8" s="31"/>
      <c r="E8" s="31"/>
      <c r="F8" s="31"/>
      <c r="H8" s="20" t="str">
        <f ca="1">IF(OR(ISBLANK(task_start),ISBLANK(task_end)),"",task_end-task_start+1)</f>
        <v/>
      </c>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row>
    <row r="9" spans="1:64" s="39" customFormat="1" ht="30" customHeight="1" thickBot="1">
      <c r="A9" s="8"/>
      <c r="B9" s="34" t="s">
        <v>10</v>
      </c>
      <c r="C9" s="35"/>
      <c r="D9" s="36"/>
      <c r="E9" s="37"/>
      <c r="F9" s="38"/>
      <c r="G9" s="11"/>
      <c r="H9" s="5" t="str">
        <f t="shared" ref="H9:H30" ca="1" si="5">IF(OR(ISBLANK(task_start),ISBLANK(task_end)),"",task_end-task_start+1)</f>
        <v/>
      </c>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row>
    <row r="10" spans="1:64" s="39" customFormat="1" ht="30" customHeight="1" thickBot="1">
      <c r="A10" s="8"/>
      <c r="B10" s="40" t="s">
        <v>11</v>
      </c>
      <c r="C10" s="41"/>
      <c r="D10" s="42">
        <v>1</v>
      </c>
      <c r="E10" s="73">
        <f>Project_Start</f>
        <v>45345</v>
      </c>
      <c r="F10" s="73">
        <f>E10+7</f>
        <v>45352</v>
      </c>
      <c r="G10" s="11"/>
      <c r="H10" s="5">
        <f t="shared" ca="1" si="5"/>
        <v>8</v>
      </c>
      <c r="I10" s="43"/>
      <c r="J10" s="43"/>
      <c r="K10" s="43"/>
      <c r="L10" s="43"/>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row>
    <row r="11" spans="1:64" s="39" customFormat="1" ht="30" customHeight="1" thickBot="1">
      <c r="A11" s="7"/>
      <c r="B11" s="70" t="s">
        <v>12</v>
      </c>
      <c r="C11" s="68" t="s">
        <v>13</v>
      </c>
      <c r="D11" s="69">
        <v>1</v>
      </c>
      <c r="E11" s="73">
        <f>Project_Start</f>
        <v>45345</v>
      </c>
      <c r="F11" s="73">
        <f>E11+7</f>
        <v>45352</v>
      </c>
      <c r="G11" s="11"/>
      <c r="H11" s="5"/>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row>
    <row r="12" spans="1:64" s="39" customFormat="1" ht="30" customHeight="1" thickBot="1">
      <c r="A12" s="7"/>
      <c r="B12" s="70" t="s">
        <v>14</v>
      </c>
      <c r="C12" s="68" t="s">
        <v>15</v>
      </c>
      <c r="D12" s="69">
        <v>1</v>
      </c>
      <c r="E12" s="73">
        <f>Project_Start</f>
        <v>45345</v>
      </c>
      <c r="F12" s="73">
        <f>E12+7</f>
        <v>45352</v>
      </c>
      <c r="G12" s="11"/>
      <c r="H12" s="5"/>
      <c r="I12" s="43"/>
      <c r="J12" s="43"/>
      <c r="K12" s="43"/>
      <c r="L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row>
    <row r="13" spans="1:64" s="39" customFormat="1" ht="30" customHeight="1" thickBot="1">
      <c r="A13" s="7"/>
      <c r="B13" s="44" t="s">
        <v>16</v>
      </c>
      <c r="C13" s="45"/>
      <c r="D13" s="46">
        <v>0</v>
      </c>
      <c r="E13" s="73">
        <v>45352</v>
      </c>
      <c r="F13" s="73">
        <f>E13+7</f>
        <v>45359</v>
      </c>
      <c r="G13" s="11"/>
      <c r="H13" s="5"/>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row>
    <row r="14" spans="1:64" s="39" customFormat="1" ht="30" customHeight="1" thickBot="1">
      <c r="A14" s="8"/>
      <c r="B14" s="47" t="s">
        <v>17</v>
      </c>
      <c r="C14" s="48"/>
      <c r="D14" s="49"/>
      <c r="E14" s="75"/>
      <c r="F14" s="75"/>
      <c r="G14" s="11"/>
      <c r="H14" s="5" t="str">
        <f t="shared" ca="1" si="5"/>
        <v/>
      </c>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row>
    <row r="15" spans="1:64" s="39" customFormat="1" ht="30" customHeight="1" thickBot="1">
      <c r="A15" s="8"/>
      <c r="B15" s="50" t="s">
        <v>18</v>
      </c>
      <c r="C15" s="51" t="s">
        <v>19</v>
      </c>
      <c r="D15" s="52">
        <v>0</v>
      </c>
      <c r="E15" s="76">
        <v>45353</v>
      </c>
      <c r="F15" s="76">
        <f>E15+10</f>
        <v>45363</v>
      </c>
      <c r="G15" s="11"/>
      <c r="H15" s="5">
        <f t="shared" ca="1" si="5"/>
        <v>11</v>
      </c>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row>
    <row r="16" spans="1:64" s="39" customFormat="1" ht="30" customHeight="1" thickBot="1">
      <c r="A16" s="7"/>
      <c r="B16" s="50" t="s">
        <v>20</v>
      </c>
      <c r="C16" s="51" t="s">
        <v>21</v>
      </c>
      <c r="D16" s="52">
        <v>0.9</v>
      </c>
      <c r="E16" s="76">
        <v>45353</v>
      </c>
      <c r="F16" s="76">
        <f>E16+10</f>
        <v>45363</v>
      </c>
      <c r="G16" s="11"/>
      <c r="H16" s="5">
        <f t="shared" ca="1" si="5"/>
        <v>11</v>
      </c>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row>
    <row r="17" spans="1:64" s="39" customFormat="1" ht="30" customHeight="1" thickBot="1">
      <c r="A17" s="7"/>
      <c r="B17" s="74" t="s">
        <v>22</v>
      </c>
      <c r="C17" s="51" t="s">
        <v>23</v>
      </c>
      <c r="D17" s="52">
        <v>0</v>
      </c>
      <c r="E17" s="76">
        <f>E15</f>
        <v>45353</v>
      </c>
      <c r="F17" s="76">
        <f>F19</f>
        <v>45405</v>
      </c>
      <c r="G17" s="11"/>
      <c r="H17" s="5"/>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row>
    <row r="18" spans="1:64" s="39" customFormat="1" ht="30" customHeight="1" thickBot="1">
      <c r="A18" s="7"/>
      <c r="B18" s="50" t="s">
        <v>24</v>
      </c>
      <c r="C18" s="51" t="s">
        <v>23</v>
      </c>
      <c r="D18" s="52">
        <v>0</v>
      </c>
      <c r="E18" s="76">
        <f>F16</f>
        <v>45363</v>
      </c>
      <c r="F18" s="76">
        <f>E18+21</f>
        <v>45384</v>
      </c>
      <c r="G18" s="11"/>
      <c r="H18" s="5">
        <f t="shared" ca="1" si="5"/>
        <v>22</v>
      </c>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c r="BL18" s="43"/>
    </row>
    <row r="19" spans="1:64" s="39" customFormat="1" ht="30" customHeight="1" thickBot="1">
      <c r="A19" s="7"/>
      <c r="B19" s="50" t="s">
        <v>25</v>
      </c>
      <c r="C19" s="51" t="s">
        <v>23</v>
      </c>
      <c r="D19" s="52">
        <v>0</v>
      </c>
      <c r="E19" s="76">
        <f>F18</f>
        <v>45384</v>
      </c>
      <c r="F19" s="76">
        <f>E19+21</f>
        <v>45405</v>
      </c>
      <c r="G19" s="11"/>
      <c r="H19" s="5">
        <f t="shared" ca="1" si="5"/>
        <v>22</v>
      </c>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row>
    <row r="20" spans="1:64" s="39" customFormat="1" ht="30" customHeight="1" thickBot="1">
      <c r="A20" s="7"/>
      <c r="B20" s="50" t="s">
        <v>26</v>
      </c>
      <c r="C20" s="51" t="s">
        <v>23</v>
      </c>
      <c r="D20" s="52">
        <v>0</v>
      </c>
      <c r="E20" s="76">
        <f>F17</f>
        <v>45405</v>
      </c>
      <c r="F20" s="76">
        <f>E20+14</f>
        <v>45419</v>
      </c>
      <c r="G20" s="11"/>
      <c r="H20" s="5"/>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row>
    <row r="21" spans="1:64" s="39" customFormat="1" ht="38.1" thickBot="1">
      <c r="A21" s="7"/>
      <c r="B21" s="82" t="s">
        <v>27</v>
      </c>
      <c r="C21" s="79"/>
      <c r="D21" s="80"/>
      <c r="E21" s="76">
        <f>F20</f>
        <v>45419</v>
      </c>
      <c r="F21" s="81">
        <f>Q2</f>
        <v>45450</v>
      </c>
      <c r="G21" s="11"/>
      <c r="H21" s="5"/>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row>
    <row r="22" spans="1:64" s="39" customFormat="1" ht="30" customHeight="1" thickBot="1">
      <c r="A22" s="7"/>
      <c r="B22" s="53" t="s">
        <v>28</v>
      </c>
      <c r="C22" s="54"/>
      <c r="D22" s="55"/>
      <c r="E22" s="55"/>
      <c r="F22" s="55"/>
      <c r="G22" s="11"/>
      <c r="H22" s="5" t="str">
        <f t="shared" ca="1" si="5"/>
        <v/>
      </c>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row>
    <row r="23" spans="1:64" s="39" customFormat="1" ht="30" customHeight="1" thickBot="1">
      <c r="A23" s="7"/>
      <c r="B23" s="56" t="s">
        <v>29</v>
      </c>
      <c r="C23" s="57" t="s">
        <v>23</v>
      </c>
      <c r="D23" s="58">
        <v>0</v>
      </c>
      <c r="E23" s="77">
        <v>45383</v>
      </c>
      <c r="F23" s="77">
        <f>E23+3</f>
        <v>45386</v>
      </c>
      <c r="G23" s="11"/>
      <c r="H23" s="5">
        <f t="shared" ca="1" si="5"/>
        <v>4</v>
      </c>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row>
    <row r="24" spans="1:64" s="39" customFormat="1" ht="30" customHeight="1" thickBot="1">
      <c r="A24" s="7"/>
      <c r="B24" s="56" t="s">
        <v>30</v>
      </c>
      <c r="C24" s="57" t="s">
        <v>23</v>
      </c>
      <c r="D24" s="58">
        <v>0</v>
      </c>
      <c r="E24" s="77">
        <f>F23</f>
        <v>45386</v>
      </c>
      <c r="F24" s="77">
        <f>E24+7</f>
        <v>45393</v>
      </c>
      <c r="G24" s="11"/>
      <c r="H24" s="5">
        <f t="shared" ca="1" si="5"/>
        <v>8</v>
      </c>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row>
    <row r="25" spans="1:64" s="39" customFormat="1" ht="30" customHeight="1" thickBot="1">
      <c r="A25" s="7"/>
      <c r="B25" s="56" t="s">
        <v>31</v>
      </c>
      <c r="C25" s="57" t="s">
        <v>23</v>
      </c>
      <c r="D25" s="58">
        <v>0</v>
      </c>
      <c r="E25" s="77">
        <f>E15</f>
        <v>45353</v>
      </c>
      <c r="F25" s="77">
        <f>F19</f>
        <v>45405</v>
      </c>
      <c r="G25" s="11"/>
      <c r="H25" s="5">
        <f t="shared" ca="1" si="5"/>
        <v>53</v>
      </c>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row>
    <row r="26" spans="1:64" s="39" customFormat="1" ht="30" customHeight="1" thickBot="1">
      <c r="A26" s="7"/>
      <c r="B26" s="56" t="s">
        <v>32</v>
      </c>
      <c r="C26" s="57" t="s">
        <v>23</v>
      </c>
      <c r="D26" s="58">
        <v>0</v>
      </c>
      <c r="E26" s="77">
        <f>E19</f>
        <v>45384</v>
      </c>
      <c r="F26" s="77">
        <f>F20</f>
        <v>45419</v>
      </c>
      <c r="G26" s="11"/>
      <c r="H26" s="5">
        <f t="shared" ca="1" si="5"/>
        <v>36</v>
      </c>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row>
    <row r="27" spans="1:64" s="39" customFormat="1" ht="30" customHeight="1" thickBot="1">
      <c r="A27" s="7"/>
      <c r="B27" s="56" t="s">
        <v>33</v>
      </c>
      <c r="C27" s="57" t="s">
        <v>23</v>
      </c>
      <c r="D27" s="58">
        <v>0</v>
      </c>
      <c r="E27" s="77">
        <f>E20</f>
        <v>45405</v>
      </c>
      <c r="F27" s="77">
        <f>Q2 - 14</f>
        <v>45436</v>
      </c>
      <c r="G27" s="11"/>
      <c r="H27" s="5">
        <f t="shared" ca="1" si="5"/>
        <v>32</v>
      </c>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row>
    <row r="28" spans="1:64" s="39" customFormat="1" ht="30" customHeight="1" thickBot="1">
      <c r="A28" s="7"/>
      <c r="B28" s="71" t="s">
        <v>34</v>
      </c>
      <c r="C28" s="57" t="s">
        <v>23</v>
      </c>
      <c r="D28" s="72">
        <v>0</v>
      </c>
      <c r="E28" s="77">
        <v>45405</v>
      </c>
      <c r="F28" s="77">
        <f>F27</f>
        <v>45436</v>
      </c>
      <c r="G28" s="11"/>
      <c r="H28" s="5"/>
      <c r="I28" s="4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3"/>
      <c r="BE28" s="43"/>
      <c r="BF28" s="43"/>
      <c r="BG28" s="43"/>
      <c r="BH28" s="43"/>
      <c r="BI28" s="43"/>
      <c r="BJ28" s="43"/>
      <c r="BK28" s="43"/>
      <c r="BL28" s="43"/>
    </row>
    <row r="29" spans="1:64" s="39" customFormat="1" ht="38.1" thickBot="1">
      <c r="A29" s="7"/>
      <c r="B29" s="78" t="s">
        <v>35</v>
      </c>
      <c r="C29" s="57"/>
      <c r="D29" s="58"/>
      <c r="E29" s="77">
        <f>F28</f>
        <v>45436</v>
      </c>
      <c r="F29" s="77">
        <f>Q2</f>
        <v>45450</v>
      </c>
      <c r="G29" s="11"/>
      <c r="H29" s="5"/>
    </row>
    <row r="30" spans="1:64" s="39" customFormat="1" ht="30" customHeight="1" thickBot="1">
      <c r="A30" s="8"/>
      <c r="B30" s="59" t="s">
        <v>36</v>
      </c>
      <c r="C30" s="60"/>
      <c r="D30" s="61"/>
      <c r="E30" s="62"/>
      <c r="F30" s="63"/>
      <c r="G30" s="11"/>
      <c r="H30" s="6" t="str">
        <f t="shared" ca="1" si="5"/>
        <v/>
      </c>
      <c r="I30" s="64"/>
      <c r="J30" s="64"/>
      <c r="K30" s="64"/>
      <c r="L30" s="64"/>
      <c r="M30" s="64"/>
      <c r="N30" s="64"/>
      <c r="O30" s="64"/>
      <c r="P30" s="64"/>
      <c r="Q30" s="64"/>
      <c r="R30" s="64"/>
      <c r="S30" s="64"/>
      <c r="T30" s="64"/>
      <c r="U30" s="64"/>
      <c r="V30" s="64"/>
      <c r="W30" s="64"/>
      <c r="X30" s="64"/>
      <c r="Y30" s="64"/>
      <c r="Z30" s="64"/>
      <c r="AA30" s="64"/>
      <c r="AB30" s="64"/>
      <c r="AC30" s="64"/>
      <c r="AD30" s="64"/>
      <c r="AE30" s="64"/>
      <c r="AF30" s="64"/>
      <c r="AG30" s="64"/>
      <c r="AH30" s="64"/>
      <c r="AI30" s="64"/>
      <c r="AJ30" s="64"/>
      <c r="AK30" s="64"/>
      <c r="AL30" s="64"/>
      <c r="AM30" s="64"/>
      <c r="AN30" s="64"/>
      <c r="AO30" s="64"/>
      <c r="AP30" s="64"/>
      <c r="AQ30" s="64"/>
      <c r="AR30" s="64"/>
      <c r="AS30" s="64"/>
      <c r="AT30" s="64"/>
      <c r="AU30" s="64"/>
      <c r="AV30" s="64"/>
      <c r="AW30" s="64"/>
      <c r="AX30" s="64"/>
      <c r="AY30" s="64"/>
      <c r="AZ30" s="64"/>
      <c r="BA30" s="64"/>
      <c r="BB30" s="64"/>
      <c r="BC30" s="64"/>
      <c r="BD30" s="64"/>
      <c r="BE30" s="64"/>
      <c r="BF30" s="64"/>
      <c r="BG30" s="64"/>
      <c r="BH30" s="64"/>
      <c r="BI30" s="64"/>
      <c r="BJ30" s="64"/>
      <c r="BK30" s="64"/>
      <c r="BL30" s="64"/>
    </row>
    <row r="31" spans="1:64" ht="30" customHeight="1">
      <c r="A31"/>
      <c r="G31" s="3"/>
    </row>
    <row r="32" spans="1:64" ht="30" customHeight="1">
      <c r="A32"/>
      <c r="C32" s="10"/>
      <c r="F32" s="9"/>
    </row>
    <row r="33" spans="1:3" ht="30" customHeight="1">
      <c r="A33"/>
      <c r="C33" s="4"/>
    </row>
  </sheetData>
  <mergeCells count="20">
    <mergeCell ref="A6:A7"/>
    <mergeCell ref="B6:B7"/>
    <mergeCell ref="C6:C7"/>
    <mergeCell ref="D6:D7"/>
    <mergeCell ref="E6:E7"/>
    <mergeCell ref="F6:F7"/>
    <mergeCell ref="Q3:Z3"/>
    <mergeCell ref="Q1:Z1"/>
    <mergeCell ref="I1:O1"/>
    <mergeCell ref="I3:O3"/>
    <mergeCell ref="I2:O2"/>
    <mergeCell ref="Q2:Z2"/>
    <mergeCell ref="BF5:BL5"/>
    <mergeCell ref="I5:O5"/>
    <mergeCell ref="P5:V5"/>
    <mergeCell ref="W5:AC5"/>
    <mergeCell ref="AD5:AJ5"/>
    <mergeCell ref="AK5:AQ5"/>
    <mergeCell ref="AR5:AX5"/>
    <mergeCell ref="AY5:BE5"/>
  </mergeCells>
  <conditionalFormatting sqref="D8:D30">
    <cfRule type="dataBar" priority="25">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9:BL29">
    <cfRule type="expression" dxfId="6" priority="8">
      <formula>AND(task_start&lt;=I$6,ROUNDDOWN((task_end-task_start+1)*task_progress,0)+task_start-1&gt;=I$6)</formula>
    </cfRule>
    <cfRule type="expression" dxfId="5" priority="9" stopIfTrue="1">
      <formula>AND(task_end&gt;=I$6,task_start&lt;J$6)</formula>
    </cfRule>
  </conditionalFormatting>
  <conditionalFormatting sqref="I15:BL21">
    <cfRule type="expression" dxfId="4" priority="6">
      <formula>AND(task_start&lt;=I$6,ROUNDDOWN((task_end-task_start+1)*task_progress,0)+task_start-1&gt;=I$6)</formula>
    </cfRule>
    <cfRule type="expression" dxfId="3" priority="7" stopIfTrue="1">
      <formula>AND(task_end&gt;=I$6,task_start&lt;J$6)</formula>
    </cfRule>
  </conditionalFormatting>
  <conditionalFormatting sqref="I23:BL29">
    <cfRule type="expression" dxfId="2" priority="38">
      <formula>AND(task_start&lt;=I$6,ROUNDDOWN((task_end-task_start+1)*task_progress,0)+task_start-1&gt;=I$6)</formula>
    </cfRule>
    <cfRule type="expression" dxfId="1" priority="39" stopIfTrue="1">
      <formula>AND(task_end&gt;=I$6,task_start&lt;J$6)</formula>
    </cfRule>
  </conditionalFormatting>
  <conditionalFormatting sqref="I5:BL29">
    <cfRule type="expression" dxfId="0" priority="3">
      <formula>AND(TODAY()&gt;=I$6, TODAY()&lt;J$6)</formula>
    </cfRule>
  </conditionalFormatting>
  <conditionalFormatting sqref="E22:F22">
    <cfRule type="dataBar" priority="2">
      <dataBar>
        <cfvo type="num" val="0"/>
        <cfvo type="num" val="1"/>
        <color theme="0"/>
      </dataBar>
      <extLst>
        <ext xmlns:x14="http://schemas.microsoft.com/office/spreadsheetml/2009/9/main" uri="{B025F937-C7B1-47D3-B67F-A62EFF666E3E}">
          <x14:id>{1E27AC24-B042-4C01-BEE4-B30CB7EE6219}</x14:id>
        </ext>
      </extLst>
    </cfRule>
  </conditionalFormatting>
  <dataValidations count="11">
    <dataValidation type="whole" operator="greaterThanOrEqual" allowBlank="1" showInputMessage="1" promptTitle="Display Week" prompt="Changing this number will scroll the Gantt Chart view." sqref="Q3"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A2" xr:uid="{D005F8F4-EA16-4627-8A05-1997BE425B88}"/>
    <dataValidation allowBlank="1" showInputMessage="1" showErrorMessage="1" prompt="Enter Company name in cel B2." sqref="A3" xr:uid="{75F274B0-5B30-4CC0-A53C-C012C0845179}"/>
    <dataValidation allowBlank="1" showInputMessage="1" showErrorMessage="1" prompt="Enter the name of the Project Lead in cell C3. Enter the Project Start date in cell Q1. Project Start: label is in cell I1." sqref="A4"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5"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6:A7" xr:uid="{7A3789A6-A3FB-43B6-A4F7-8C0AC564F67E}"/>
    <dataValidation allowBlank="1" showInputMessage="1" showErrorMessage="1" prompt="Cell B8 contains the Phase 1 sample title. Enter a new title in cell B8._x000a_To delete the phase and work only from tasks, simply delete this row." sqref="A9"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0" xr:uid="{D870A2F6-6B07-4F5A-A81D-4BCCFADF8796}"/>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4's sample block starts in cell B26." sqref="A22"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0"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D8:D30</xm:sqref>
        </x14:conditionalFormatting>
        <x14:conditionalFormatting xmlns:xm="http://schemas.microsoft.com/office/excel/2006/main">
          <x14:cfRule type="dataBar" id="{1E27AC24-B042-4C01-BEE4-B30CB7EE6219}">
            <x14:dataBar minLength="0" maxLength="100" gradient="0">
              <x14:cfvo type="num">
                <xm:f>0</xm:f>
              </x14:cfvo>
              <x14:cfvo type="num">
                <xm:f>1</xm:f>
              </x14:cfvo>
              <x14:negativeFillColor rgb="FFFF0000"/>
              <x14:axisColor rgb="FF000000"/>
            </x14:dataBar>
          </x14:cfRule>
          <xm:sqref>E22:F22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4380b81f-7e99-413e-8a8c-65cc398cb3d8" xsi:nil="true"/>
    <lcf76f155ced4ddcb4097134ff3c332f xmlns="29f27013-a48b-4a56-88d9-4749630e4702">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7C9FBBEA8670FB488CA3951245865B89" ma:contentTypeVersion="10" ma:contentTypeDescription="Ein neues Dokument erstellen." ma:contentTypeScope="" ma:versionID="52074ee248c44e0237a461ff08a0bd82">
  <xsd:schema xmlns:xsd="http://www.w3.org/2001/XMLSchema" xmlns:xs="http://www.w3.org/2001/XMLSchema" xmlns:p="http://schemas.microsoft.com/office/2006/metadata/properties" xmlns:ns2="29f27013-a48b-4a56-88d9-4749630e4702" xmlns:ns3="4380b81f-7e99-413e-8a8c-65cc398cb3d8" targetNamespace="http://schemas.microsoft.com/office/2006/metadata/properties" ma:root="true" ma:fieldsID="2d6ae5d055eeb664766ab72ea7474936" ns2:_="" ns3:_="">
    <xsd:import namespace="29f27013-a48b-4a56-88d9-4749630e4702"/>
    <xsd:import namespace="4380b81f-7e99-413e-8a8c-65cc398cb3d8"/>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9f27013-a48b-4a56-88d9-4749630e470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Bildmarkierungen" ma:readOnly="false" ma:fieldId="{5cf76f15-5ced-4ddc-b409-7134ff3c332f}" ma:taxonomyMulti="true" ma:sspId="19e3ed14-352d-4aa2-a63b-0b06d7ab5fe8"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SearchProperties" ma:index="1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380b81f-7e99-413e-8a8c-65cc398cb3d8"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350ecd2a-1138-4f31-9504-b0f1aca8a6d0}" ma:internalName="TaxCatchAll" ma:showField="CatchAllData" ma:web="4380b81f-7e99-413e-8a8c-65cc398cb3d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82239A0-E68C-493F-BEE6-C77FEA397FD6}"/>
</file>

<file path=customXml/itemProps2.xml><?xml version="1.0" encoding="utf-8"?>
<ds:datastoreItem xmlns:ds="http://schemas.openxmlformats.org/officeDocument/2006/customXml" ds:itemID="{8AE0903F-3FD7-480F-974D-4368750A8EE2}"/>
</file>

<file path=customXml/itemProps3.xml><?xml version="1.0" encoding="utf-8"?>
<ds:datastoreItem xmlns:ds="http://schemas.openxmlformats.org/officeDocument/2006/customXml" ds:itemID="{97245281-08F3-4104-84BD-39F3D8CFB195}"/>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Rinchen Kolodziejczyk</dc:creator>
  <cp:keywords/>
  <dc:description/>
  <cp:lastModifiedBy>Kolodziejczyk Rinchen (kolodrin)</cp:lastModifiedBy>
  <cp:revision/>
  <dcterms:created xsi:type="dcterms:W3CDTF">2022-03-11T22:41:12Z</dcterms:created>
  <dcterms:modified xsi:type="dcterms:W3CDTF">2024-03-29T21:20:26Z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0x0101007C9FBBEA8670FB488CA3951245865B89</vt:lpwstr>
  </property>
  <property fmtid="{D5CDD505-2E9C-101B-9397-08002B2CF9AE}" pid="3" name="MediaServiceImageTags">
    <vt:lpwstr/>
  </property>
</Properties>
</file>