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o/Documents/mcs/comp5704/code/data/"/>
    </mc:Choice>
  </mc:AlternateContent>
  <xr:revisionPtr revIDLastSave="0" documentId="13_ncr:1_{8E540E23-B9F5-0949-9982-A18DCE2D18BF}" xr6:coauthVersionLast="45" xr6:coauthVersionMax="45" xr10:uidLastSave="{00000000-0000-0000-0000-000000000000}"/>
  <bookViews>
    <workbookView xWindow="3080" yWindow="920" windowWidth="28040" windowHeight="17440" xr2:uid="{B57C6F94-660E-BB40-A6A5-2680B9C4B40A}"/>
  </bookViews>
  <sheets>
    <sheet name="All Runs" sheetId="2" r:id="rId1"/>
    <sheet name="Speedups" sheetId="3" r:id="rId2"/>
    <sheet name="Original Paper Resul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3" l="1"/>
  <c r="C35" i="3"/>
  <c r="C36" i="3" s="1"/>
  <c r="C37" i="3" s="1"/>
  <c r="C38" i="3" s="1"/>
  <c r="R4" i="2"/>
  <c r="R5" i="2" l="1"/>
  <c r="R6" i="2" l="1"/>
  <c r="R7" i="2"/>
  <c r="R8" i="2"/>
  <c r="I38" i="2" l="1"/>
  <c r="C21" i="3"/>
  <c r="C22" i="3" s="1"/>
  <c r="C23" i="3" s="1"/>
  <c r="C24" i="3" s="1"/>
  <c r="C25" i="3" s="1"/>
  <c r="C51" i="3" l="1"/>
  <c r="C52" i="3" s="1"/>
  <c r="C53" i="3" s="1"/>
  <c r="C54" i="3" s="1"/>
  <c r="C55" i="3" s="1"/>
  <c r="C56" i="3" s="1"/>
  <c r="M4" i="2" l="1"/>
  <c r="M5" i="2"/>
  <c r="M6" i="2"/>
  <c r="M7" i="2"/>
  <c r="M8" i="2" l="1"/>
  <c r="I26" i="2"/>
  <c r="I27" i="2"/>
  <c r="I28" i="2"/>
  <c r="I29" i="2"/>
  <c r="I30" i="2"/>
  <c r="I31" i="2"/>
  <c r="M3" i="4" l="1"/>
  <c r="M4" i="4" s="1"/>
  <c r="M5" i="4" s="1"/>
  <c r="M6" i="4" s="1"/>
  <c r="M7" i="4" s="1"/>
  <c r="C3" i="4"/>
  <c r="C4" i="4" s="1"/>
  <c r="C5" i="4" s="1"/>
  <c r="C6" i="4" s="1"/>
  <c r="C7" i="4" s="1"/>
  <c r="C3" i="3"/>
  <c r="C4" i="3" s="1"/>
  <c r="C5" i="3" s="1"/>
  <c r="C6" i="3" s="1"/>
  <c r="C7" i="3" s="1"/>
  <c r="M3" i="3"/>
  <c r="M4" i="3" s="1"/>
  <c r="M5" i="3" s="1"/>
  <c r="M6" i="3" s="1"/>
  <c r="M7" i="3" s="1"/>
  <c r="D29" i="2" l="1"/>
  <c r="D28" i="2"/>
  <c r="H15" i="2"/>
  <c r="H14" i="2"/>
  <c r="H13" i="2"/>
  <c r="D6" i="2"/>
  <c r="D5" i="2"/>
  <c r="D4" i="2"/>
  <c r="C47" i="2" l="1"/>
  <c r="C46" i="2"/>
  <c r="C45" i="2"/>
  <c r="C44" i="2"/>
  <c r="C43" i="2"/>
  <c r="C48" i="2"/>
  <c r="C42" i="2" l="1"/>
  <c r="H12" i="2"/>
  <c r="D8" i="2"/>
  <c r="H11" i="2"/>
  <c r="H10" i="2"/>
  <c r="H9" i="2"/>
  <c r="H8" i="2"/>
  <c r="H7" i="2"/>
  <c r="D37" i="2"/>
  <c r="H6" i="2"/>
  <c r="H5" i="2"/>
  <c r="H4" i="2"/>
  <c r="D39" i="2"/>
  <c r="D38" i="2"/>
  <c r="D9" i="2"/>
  <c r="D11" i="2"/>
  <c r="D27" i="2"/>
  <c r="D26" i="2"/>
  <c r="D25" i="2"/>
  <c r="D7" i="2" l="1"/>
  <c r="D10" i="2"/>
</calcChain>
</file>

<file path=xl/sharedStrings.xml><?xml version="1.0" encoding="utf-8"?>
<sst xmlns="http://schemas.openxmlformats.org/spreadsheetml/2006/main" count="90" uniqueCount="32">
  <si>
    <t>partitions</t>
  </si>
  <si>
    <t>Cluster</t>
  </si>
  <si>
    <t>time (ms)</t>
  </si>
  <si>
    <t>time (min)</t>
  </si>
  <si>
    <t>Laptop</t>
  </si>
  <si>
    <t>cores</t>
  </si>
  <si>
    <t>250k (29 MB)</t>
  </si>
  <si>
    <t>5m (583 MB)</t>
  </si>
  <si>
    <t>10m (1.2 GB)</t>
  </si>
  <si>
    <t>nodes</t>
  </si>
  <si>
    <t>98164 run</t>
  </si>
  <si>
    <t>generalize</t>
  </si>
  <si>
    <t>prepareAggregationsDF</t>
  </si>
  <si>
    <t>toLocalIterator</t>
  </si>
  <si>
    <t>aggregationMapDf</t>
  </si>
  <si>
    <t>calculateK</t>
  </si>
  <si>
    <t>other</t>
  </si>
  <si>
    <t>250k rows</t>
  </si>
  <si>
    <t>5m rows</t>
  </si>
  <si>
    <t>processors</t>
  </si>
  <si>
    <t>actual</t>
  </si>
  <si>
    <t>optimal</t>
  </si>
  <si>
    <t>27 MB</t>
  </si>
  <si>
    <t>500 MB</t>
  </si>
  <si>
    <t>k = 100</t>
  </si>
  <si>
    <t>10m rows</t>
  </si>
  <si>
    <t>Super Cluster</t>
  </si>
  <si>
    <t>Partitioning</t>
  </si>
  <si>
    <t>records</t>
  </si>
  <si>
    <t>xqxq</t>
  </si>
  <si>
    <t>20m</t>
  </si>
  <si>
    <t>20m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</si>
</sst>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0" fillId="0" borderId="0" xfId="0" applyFill="1"/>
    <xf numFmtId="1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2" fontId="0" fillId="0" borderId="0" xfId="0" applyNumberFormat="1" applyBorder="1"/>
    <xf numFmtId="2" fontId="1" fillId="0" borderId="0" xfId="0" applyNumberFormat="1" applyFont="1" applyFill="1" applyBorder="1"/>
    <xf numFmtId="2" fontId="0" fillId="0" borderId="0" xfId="0" applyNumberFormat="1" applyFill="1" applyBorder="1"/>
    <xf numFmtId="9" fontId="0" fillId="0" borderId="0" xfId="0" applyNumberFormat="1" applyBorder="1"/>
    <xf numFmtId="9" fontId="0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250,000</a:t>
            </a:r>
            <a:r>
              <a:rPr lang="en-US" baseline="0"/>
              <a:t> rows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Speedups!$A$2</c:f>
              <c:strCache>
                <c:ptCount val="1"/>
                <c:pt idx="0">
                  <c:v>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Speedups!$A$3:$A$7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2-124C-8FCB-B1237F13C47D}"/>
            </c:ext>
          </c:extLst>
        </c:ser>
        <c:ser>
          <c:idx val="1"/>
          <c:order val="1"/>
          <c:tx>
            <c:strRef>
              <c:f>Speedups!$B$2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Speedups!$B$3:$B$7</c:f>
              <c:numCache>
                <c:formatCode>General</c:formatCode>
                <c:ptCount val="5"/>
                <c:pt idx="0">
                  <c:v>158098</c:v>
                </c:pt>
                <c:pt idx="1">
                  <c:v>129070</c:v>
                </c:pt>
                <c:pt idx="2">
                  <c:v>130564</c:v>
                </c:pt>
                <c:pt idx="3">
                  <c:v>97207</c:v>
                </c:pt>
                <c:pt idx="4">
                  <c:v>95352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2-124C-8FCB-B1237F13C47D}"/>
            </c:ext>
          </c:extLst>
        </c:ser>
        <c:ser>
          <c:idx val="2"/>
          <c:order val="2"/>
          <c:tx>
            <c:strRef>
              <c:f>Speedups!$C$2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Speedups!$C$3:$C$7</c:f>
              <c:numCache>
                <c:formatCode>0</c:formatCode>
                <c:ptCount val="5"/>
                <c:pt idx="0">
                  <c:v>158098</c:v>
                </c:pt>
                <c:pt idx="1">
                  <c:v>79049</c:v>
                </c:pt>
                <c:pt idx="2">
                  <c:v>39524.5</c:v>
                </c:pt>
                <c:pt idx="3">
                  <c:v>19762.25</c:v>
                </c:pt>
                <c:pt idx="4">
                  <c:v>9881.125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2-124C-8FCB-B1237F13C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280640"/>
        <c:axId val="231639232"/>
      </c:lineChart>
      <c:catAx>
        <c:axId val="231280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231639232"/>
        <c:crosses val="autoZero"/>
        <c:auto val="1"/>
        <c:lblAlgn val="ctr"/>
        <c:lblOffset val="100"/>
        <c:noMultiLvlLbl val="0"/>
      </c:catAx>
      <c:valAx>
        <c:axId val="2316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Partitioning for 8-node</a:t>
            </a:r>
            <a:r>
              <a:rPr lang="en-US" baseline="0"/>
              <a:t> cluster &amp; 5,00,000 rows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Speedups!$K$19</c:f>
              <c:strCache>
                <c:ptCount val="1"/>
                <c:pt idx="0">
                  <c:v>partitions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Speedups!$K$20:$K$27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F-2543-B24D-C2108485C882}"/>
            </c:ext>
          </c:extLst>
        </c:ser>
        <c:ser>
          <c:idx val="1"/>
          <c:order val="1"/>
          <c:tx>
            <c:strRef>
              <c:f>Speedups!$L$19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Speedups!$L$20:$L$27</c:f>
              <c:numCache>
                <c:formatCode>General</c:formatCode>
                <c:ptCount val="8"/>
                <c:pt idx="0">
                  <c:v>1258976</c:v>
                </c:pt>
                <c:pt idx="1">
                  <c:v>1040411</c:v>
                </c:pt>
                <c:pt idx="2">
                  <c:v>1315358</c:v>
                </c:pt>
                <c:pt idx="3">
                  <c:v>1384842</c:v>
                </c:pt>
                <c:pt idx="4">
                  <c:v>1521808</c:v>
                </c:pt>
                <c:pt idx="5">
                  <c:v>1651312</c:v>
                </c:pt>
                <c:pt idx="6">
                  <c:v>1688017</c:v>
                </c:pt>
                <c:pt idx="7">
                  <c:v>1914883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F-2543-B24D-C2108485C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712095"/>
        <c:axId val="1329713727"/>
      </c:lineChart>
      <c:catAx>
        <c:axId val="13297120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329713727"/>
        <c:crosses val="autoZero"/>
        <c:auto val="1"/>
        <c:lblAlgn val="ctr"/>
        <c:lblOffset val="100"/>
        <c:noMultiLvlLbl val="0"/>
      </c:catAx>
      <c:valAx>
        <c:axId val="13297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1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10,000,000</a:t>
            </a:r>
            <a:r>
              <a:rPr lang="en-US" baseline="0"/>
              <a:t> rows - one 32-core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Speedups!$A$50</c:f>
              <c:strCache>
                <c:ptCount val="1"/>
                <c:pt idx="0">
                  <c:v>cores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Speedups!$A$51:$A$56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3-FA4E-80F0-8895FC316BDC}"/>
            </c:ext>
          </c:extLst>
        </c:ser>
        <c:ser>
          <c:idx val="1"/>
          <c:order val="1"/>
          <c:tx>
            <c:strRef>
              <c:f>Speedups!$B$50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Speedups!$B$51:$B$56</c:f>
              <c:numCache>
                <c:formatCode>General</c:formatCode>
                <c:ptCount val="6"/>
                <c:pt idx="0">
                  <c:v>18779043</c:v>
                </c:pt>
                <c:pt idx="1">
                  <c:v>10458207</c:v>
                </c:pt>
                <c:pt idx="2">
                  <c:v>5681087</c:v>
                </c:pt>
                <c:pt idx="3">
                  <c:v>3670931</c:v>
                </c:pt>
                <c:pt idx="4">
                  <c:v>3688598</c:v>
                </c:pt>
                <c:pt idx="5">
                  <c:v>3315245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3-FA4E-80F0-8895FC316BDC}"/>
            </c:ext>
          </c:extLst>
        </c:ser>
        <c:ser>
          <c:idx val="2"/>
          <c:order val="2"/>
          <c:tx>
            <c:strRef>
              <c:f>Speedups!$C$50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Speedups!$C$51:$C$56</c:f>
              <c:numCache>
                <c:formatCode>0</c:formatCode>
                <c:ptCount val="6"/>
                <c:pt idx="0">
                  <c:v>18779043</c:v>
                </c:pt>
                <c:pt idx="1">
                  <c:v>9389521.5</c:v>
                </c:pt>
                <c:pt idx="2">
                  <c:v>4694760.75</c:v>
                </c:pt>
                <c:pt idx="3">
                  <c:v>2347380.375</c:v>
                </c:pt>
                <c:pt idx="4">
                  <c:v>1173690.1875</c:v>
                </c:pt>
                <c:pt idx="5">
                  <c:v>586845.09375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3-FA4E-80F0-8895FC316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864943"/>
        <c:axId val="1608633999"/>
      </c:lineChart>
      <c:catAx>
        <c:axId val="1608864943"/>
        <c:scaling>
          <c:orientation val="minMax"/>
        </c:scaling>
        <c:delete val="1"/>
        <c:axPos val="b"/>
        <c:majorTickMark val="none"/>
        <c:minorTickMark val="none"/>
        <c:tickLblPos val="nextTo"/>
        <c:crossAx val="1608633999"/>
        <c:crosses val="autoZero"/>
        <c:auto val="1"/>
        <c:lblAlgn val="ctr"/>
        <c:lblOffset val="100"/>
        <c:noMultiLvlLbl val="0"/>
      </c:catAx>
      <c:valAx>
        <c:axId val="16086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8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10,000,000 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Speedups!$A$20</c:f>
              <c:strCache>
                <c:ptCount val="1"/>
                <c:pt idx="0">
                  <c:v>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Speedups!$A$21:$A$25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C-D843-B988-924896576051}"/>
            </c:ext>
          </c:extLst>
        </c:ser>
        <c:ser>
          <c:idx val="1"/>
          <c:order val="1"/>
          <c:tx>
            <c:strRef>
              <c:f>Speedups!$B$20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Speedups!$B$21:$B$25</c:f>
              <c:numCache>
                <c:formatCode>General</c:formatCode>
                <c:ptCount val="5"/>
                <c:pt idx="0">
                  <c:v>13723016</c:v>
                </c:pt>
                <c:pt idx="1">
                  <c:v>7174442</c:v>
                </c:pt>
                <c:pt idx="2">
                  <c:v>3871286</c:v>
                </c:pt>
                <c:pt idx="3">
                  <c:v>2103755</c:v>
                </c:pt>
                <c:pt idx="4">
                  <c:v>1486063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C-D843-B988-924896576051}"/>
            </c:ext>
          </c:extLst>
        </c:ser>
        <c:ser>
          <c:idx val="2"/>
          <c:order val="2"/>
          <c:tx>
            <c:strRef>
              <c:f>Speedups!$C$20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Speedups!$C$21:$C$25</c:f>
              <c:numCache>
                <c:formatCode>0</c:formatCode>
                <c:ptCount val="5"/>
                <c:pt idx="0">
                  <c:v>13723016</c:v>
                </c:pt>
                <c:pt idx="1">
                  <c:v>6861508</c:v>
                </c:pt>
                <c:pt idx="2">
                  <c:v>3430754</c:v>
                </c:pt>
                <c:pt idx="3">
                  <c:v>1715377</c:v>
                </c:pt>
                <c:pt idx="4">
                  <c:v>857688.5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C-D843-B988-924896576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823103"/>
        <c:axId val="407824735"/>
      </c:lineChart>
      <c:catAx>
        <c:axId val="407823103"/>
        <c:scaling>
          <c:orientation val="minMax"/>
        </c:scaling>
        <c:delete val="1"/>
        <c:axPos val="b"/>
        <c:majorTickMark val="none"/>
        <c:minorTickMark val="none"/>
        <c:tickLblPos val="nextTo"/>
        <c:crossAx val="407824735"/>
        <c:crosses val="autoZero"/>
        <c:auto val="1"/>
        <c:lblAlgn val="ctr"/>
        <c:lblOffset val="100"/>
        <c:noMultiLvlLbl val="0"/>
      </c:catAx>
      <c:valAx>
        <c:axId val="40782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2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16-node cluster, 64 partitions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Speedups!$K$36</c:f>
              <c:strCache>
                <c:ptCount val="1"/>
                <c:pt idx="0">
                  <c:v>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Speedups!$K$37:$K$40</c:f>
              <c:numCache>
                <c:formatCode>General</c:formatCode>
                <c:ptCount val="4"/>
                <c:pt idx="0">
                  <c:v>250000</c:v>
                </c:pt>
                <c:pt idx="1">
                  <c:v>5000000</c:v>
                </c:pt>
                <c:pt idx="2">
                  <c:v>10000000</c:v>
                </c:pt>
                <c:pt idx="3">
                  <c:v>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3-504F-B32D-4AA442406AE8}"/>
            </c:ext>
          </c:extLst>
        </c:ser>
        <c:ser>
          <c:idx val="1"/>
          <c:order val="1"/>
          <c:tx>
            <c:strRef>
              <c:f>Speedups!$L$36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Speedups!$L$37:$L$40</c:f>
              <c:numCache>
                <c:formatCode>General</c:formatCode>
                <c:ptCount val="4"/>
                <c:pt idx="0">
                  <c:v>95352</c:v>
                </c:pt>
                <c:pt idx="1">
                  <c:v>901938</c:v>
                </c:pt>
                <c:pt idx="2">
                  <c:v>1486063</c:v>
                </c:pt>
                <c:pt idx="3">
                  <c:v>2305491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3-504F-B32D-4AA442406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393296"/>
        <c:axId val="678384576"/>
      </c:lineChart>
      <c:catAx>
        <c:axId val="678393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678384576"/>
        <c:crosses val="autoZero"/>
        <c:auto val="1"/>
        <c:lblAlgn val="ctr"/>
        <c:lblOffset val="100"/>
        <c:noMultiLvlLbl val="0"/>
      </c:catAx>
      <c:valAx>
        <c:axId val="6783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5,000,000 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Speedups!$K$2</c:f>
              <c:strCache>
                <c:ptCount val="1"/>
                <c:pt idx="0">
                  <c:v>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Speedups!$K$3:$K$7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3-C54A-86BC-22341177DFD1}"/>
            </c:ext>
          </c:extLst>
        </c:ser>
        <c:ser>
          <c:idx val="1"/>
          <c:order val="1"/>
          <c:tx>
            <c:strRef>
              <c:f>Speedups!$L$2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Speedups!$L$3:$L$7</c:f>
              <c:numCache>
                <c:formatCode>General</c:formatCode>
                <c:ptCount val="5"/>
                <c:pt idx="0">
                  <c:v>4449781</c:v>
                </c:pt>
                <c:pt idx="1">
                  <c:v>2546598</c:v>
                </c:pt>
                <c:pt idx="2">
                  <c:v>1573823</c:v>
                </c:pt>
                <c:pt idx="3">
                  <c:v>1040411</c:v>
                </c:pt>
                <c:pt idx="4">
                  <c:v>901938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3-C54A-86BC-22341177DFD1}"/>
            </c:ext>
          </c:extLst>
        </c:ser>
        <c:ser>
          <c:idx val="2"/>
          <c:order val="2"/>
          <c:tx>
            <c:strRef>
              <c:f>Speedups!$M$2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Speedups!$M$3:$M$7</c:f>
              <c:numCache>
                <c:formatCode>0</c:formatCode>
                <c:ptCount val="5"/>
                <c:pt idx="0">
                  <c:v>4449781</c:v>
                </c:pt>
                <c:pt idx="1">
                  <c:v>2224890.5</c:v>
                </c:pt>
                <c:pt idx="2">
                  <c:v>1112445.25</c:v>
                </c:pt>
                <c:pt idx="3">
                  <c:v>556222.625</c:v>
                </c:pt>
                <c:pt idx="4">
                  <c:v>278111.3125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3-C54A-86BC-22341177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49583"/>
        <c:axId val="234037935"/>
      </c:lineChart>
      <c:catAx>
        <c:axId val="233949583"/>
        <c:scaling>
          <c:orientation val="minMax"/>
        </c:scaling>
        <c:delete val="1"/>
        <c:axPos val="b"/>
        <c:majorTickMark val="none"/>
        <c:minorTickMark val="none"/>
        <c:tickLblPos val="nextTo"/>
        <c:crossAx val="234037935"/>
        <c:crosses val="autoZero"/>
        <c:auto val="1"/>
        <c:lblAlgn val="ctr"/>
        <c:lblOffset val="100"/>
        <c:noMultiLvlLbl val="0"/>
      </c:catAx>
      <c:valAx>
        <c:axId val="23403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4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20,000,000 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Speedups!$A$33</c:f>
              <c:strCache>
                <c:ptCount val="1"/>
                <c:pt idx="0">
                  <c:v>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Speedups!$A$34:$A$38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D-3843-B06C-0436F2A8EFA7}"/>
            </c:ext>
          </c:extLst>
        </c:ser>
        <c:ser>
          <c:idx val="1"/>
          <c:order val="1"/>
          <c:tx>
            <c:strRef>
              <c:f>Speedups!$B$33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Speedups!$B$34:$B$38</c:f>
              <c:numCache>
                <c:formatCode>General</c:formatCode>
                <c:ptCount val="5"/>
                <c:pt idx="0">
                  <c:v>29329618</c:v>
                </c:pt>
                <c:pt idx="1">
                  <c:v>15007906</c:v>
                </c:pt>
                <c:pt idx="2">
                  <c:v>8041695</c:v>
                </c:pt>
                <c:pt idx="3">
                  <c:v>4323788</c:v>
                </c:pt>
                <c:pt idx="4">
                  <c:v>2305491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D-3843-B06C-0436F2A8EFA7}"/>
            </c:ext>
          </c:extLst>
        </c:ser>
        <c:ser>
          <c:idx val="2"/>
          <c:order val="2"/>
          <c:tx>
            <c:strRef>
              <c:f>Speedups!$C$33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Speedups!$C$34:$C$38</c:f>
              <c:numCache>
                <c:formatCode>General</c:formatCode>
                <c:ptCount val="5"/>
                <c:pt idx="0">
                  <c:v>29329618</c:v>
                </c:pt>
                <c:pt idx="1">
                  <c:v>14664809</c:v>
                </c:pt>
                <c:pt idx="2">
                  <c:v>7332404.5</c:v>
                </c:pt>
                <c:pt idx="3">
                  <c:v>3666202.25</c:v>
                </c:pt>
                <c:pt idx="4">
                  <c:v>1833101.125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BD-3843-B06C-0436F2A8E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581487"/>
        <c:axId val="342841983"/>
      </c:lineChart>
      <c:catAx>
        <c:axId val="1173581487"/>
        <c:scaling>
          <c:orientation val="minMax"/>
        </c:scaling>
        <c:delete val="1"/>
        <c:axPos val="b"/>
        <c:majorTickMark val="none"/>
        <c:minorTickMark val="none"/>
        <c:tickLblPos val="nextTo"/>
        <c:crossAx val="342841983"/>
        <c:crosses val="autoZero"/>
        <c:auto val="1"/>
        <c:lblAlgn val="ctr"/>
        <c:lblOffset val="100"/>
        <c:noMultiLvlLbl val="0"/>
      </c:catAx>
      <c:valAx>
        <c:axId val="3428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8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27 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Paper Result'!$A$2</c:f>
              <c:strCache>
                <c:ptCount val="1"/>
                <c:pt idx="0">
                  <c:v>processors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'Original Paper Result'!$A$3:$A$7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1-8E4C-937A-518D49773C49}"/>
            </c:ext>
          </c:extLst>
        </c:ser>
        <c:ser>
          <c:idx val="1"/>
          <c:order val="1"/>
          <c:tx>
            <c:strRef>
              <c:f>'Original Paper Result'!$B$2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'Original Paper Result'!$B$3:$B$7</c:f>
              <c:numCache>
                <c:formatCode>General</c:formatCode>
                <c:ptCount val="5"/>
                <c:pt idx="0">
                  <c:v>160000</c:v>
                </c:pt>
                <c:pt idx="1">
                  <c:v>100000</c:v>
                </c:pt>
                <c:pt idx="2">
                  <c:v>60000</c:v>
                </c:pt>
                <c:pt idx="3">
                  <c:v>48000</c:v>
                </c:pt>
                <c:pt idx="4">
                  <c:v>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1-8E4C-937A-518D49773C49}"/>
            </c:ext>
          </c:extLst>
        </c:ser>
        <c:ser>
          <c:idx val="2"/>
          <c:order val="2"/>
          <c:tx>
            <c:strRef>
              <c:f>'Original Paper Result'!$C$2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'Original Paper Result'!$C$3:$C$7</c:f>
              <c:numCache>
                <c:formatCode>General</c:formatCode>
                <c:ptCount val="5"/>
                <c:pt idx="0">
                  <c:v>160000</c:v>
                </c:pt>
                <c:pt idx="1">
                  <c:v>80000</c:v>
                </c:pt>
                <c:pt idx="2">
                  <c:v>40000</c:v>
                </c:pt>
                <c:pt idx="3">
                  <c:v>20000</c:v>
                </c:pt>
                <c:pt idx="4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1-8E4C-937A-518D49773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99248"/>
        <c:axId val="236985295"/>
      </c:lineChart>
      <c:catAx>
        <c:axId val="2315992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36985295"/>
        <c:crosses val="autoZero"/>
        <c:auto val="1"/>
        <c:lblAlgn val="ctr"/>
        <c:lblOffset val="100"/>
        <c:noMultiLvlLbl val="0"/>
      </c:catAx>
      <c:valAx>
        <c:axId val="2369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Paper Result'!$K$2</c:f>
              <c:strCache>
                <c:ptCount val="1"/>
                <c:pt idx="0">
                  <c:v>processors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'Original Paper Result'!$K$3:$K$7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5-EB48-A51F-76D5AF8C100B}"/>
            </c:ext>
          </c:extLst>
        </c:ser>
        <c:ser>
          <c:idx val="1"/>
          <c:order val="1"/>
          <c:tx>
            <c:strRef>
              <c:f>'Original Paper Result'!$L$2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'Original Paper Result'!$L$3:$L$7</c:f>
              <c:numCache>
                <c:formatCode>General</c:formatCode>
                <c:ptCount val="5"/>
                <c:pt idx="0">
                  <c:v>4250000</c:v>
                </c:pt>
                <c:pt idx="1">
                  <c:v>2000000</c:v>
                </c:pt>
                <c:pt idx="2">
                  <c:v>1250000</c:v>
                </c:pt>
                <c:pt idx="3">
                  <c:v>750000</c:v>
                </c:pt>
                <c:pt idx="4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5-EB48-A51F-76D5AF8C100B}"/>
            </c:ext>
          </c:extLst>
        </c:ser>
        <c:ser>
          <c:idx val="2"/>
          <c:order val="2"/>
          <c:tx>
            <c:strRef>
              <c:f>'Original Paper Result'!$M$2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'Original Paper Result'!$M$3:$M$7</c:f>
              <c:numCache>
                <c:formatCode>General</c:formatCode>
                <c:ptCount val="5"/>
                <c:pt idx="0">
                  <c:v>4250000</c:v>
                </c:pt>
                <c:pt idx="1">
                  <c:v>2125000</c:v>
                </c:pt>
                <c:pt idx="2">
                  <c:v>1062500</c:v>
                </c:pt>
                <c:pt idx="3">
                  <c:v>531250</c:v>
                </c:pt>
                <c:pt idx="4">
                  <c:v>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5-EB48-A51F-76D5AF8C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768336"/>
        <c:axId val="1574866944"/>
      </c:lineChart>
      <c:catAx>
        <c:axId val="15747683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74866944"/>
        <c:crosses val="autoZero"/>
        <c:auto val="1"/>
        <c:lblAlgn val="ctr"/>
        <c:lblOffset val="100"/>
        <c:noMultiLvlLbl val="0"/>
      </c:catAx>
      <c:valAx>
        <c:axId val="15748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6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349250</xdr:colOff>
      <xdr:row>0</xdr:row>
      <xdr:rowOff>19050</xdr:rowOff>
    </xdr:from>
    <xdr:to>
      <xdr:col>8</xdr:col>
      <xdr:colOff>793750</xdr:colOff>
      <xdr:row>13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076DE1-A7FC-2549-8E5C-4D2E682CB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425450</xdr:colOff>
      <xdr:row>16</xdr:row>
      <xdr:rowOff>196850</xdr:rowOff>
    </xdr:from>
    <xdr:to>
      <xdr:col>18</xdr:col>
      <xdr:colOff>44450</xdr:colOff>
      <xdr:row>30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0261D1-3B41-4642-8232-6876E581D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260350</xdr:colOff>
      <xdr:row>47</xdr:row>
      <xdr:rowOff>171450</xdr:rowOff>
    </xdr:from>
    <xdr:to>
      <xdr:col>8</xdr:col>
      <xdr:colOff>704850</xdr:colOff>
      <xdr:row>61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18FC20-B539-D344-AC7F-86F7C634F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298450</xdr:colOff>
      <xdr:row>16</xdr:row>
      <xdr:rowOff>107950</xdr:rowOff>
    </xdr:from>
    <xdr:to>
      <xdr:col>8</xdr:col>
      <xdr:colOff>742950</xdr:colOff>
      <xdr:row>30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89463-97AD-9A47-97DA-82EBAEDC5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412750</xdr:colOff>
      <xdr:row>33</xdr:row>
      <xdr:rowOff>171450</xdr:rowOff>
    </xdr:from>
    <xdr:to>
      <xdr:col>18</xdr:col>
      <xdr:colOff>31750</xdr:colOff>
      <xdr:row>47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39B820-503F-FD44-B757-EEC14CFC0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101600</xdr:colOff>
      <xdr:row>0</xdr:row>
      <xdr:rowOff>0</xdr:rowOff>
    </xdr:from>
    <xdr:to>
      <xdr:col>19</xdr:col>
      <xdr:colOff>546100</xdr:colOff>
      <xdr:row>13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3A52A9-393D-9945-BFBB-B2AC336DF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285750</xdr:colOff>
      <xdr:row>31</xdr:row>
      <xdr:rowOff>196850</xdr:rowOff>
    </xdr:from>
    <xdr:to>
      <xdr:col>8</xdr:col>
      <xdr:colOff>730250</xdr:colOff>
      <xdr:row>45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2B0C09-70FB-C645-94D1-F9FBB358C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717550</xdr:colOff>
      <xdr:row>0</xdr:row>
      <xdr:rowOff>158750</xdr:rowOff>
    </xdr:from>
    <xdr:to>
      <xdr:col>9</xdr:col>
      <xdr:colOff>336550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5F3A3-1876-2C47-8424-D5C3D3BC6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336550</xdr:colOff>
      <xdr:row>0</xdr:row>
      <xdr:rowOff>184150</xdr:rowOff>
    </xdr:from>
    <xdr:to>
      <xdr:col>18</xdr:col>
      <xdr:colOff>273050</xdr:colOff>
      <xdr:row>14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7BBF8F-A435-D84A-9B4B-63A58E729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7C3B7-8109-554B-B8B5-9020BFDF4B6C}">
  <dimension ref="A1:R48"/>
  <sheetViews>
    <sheetView tabSelected="1" zoomScaleNormal="100" workbookViewId="0">
      <selection activeCell="F34" sqref="F34"/>
    </sheetView>
  </sheetViews>
  <sheetFormatPr baseColWidth="10" defaultRowHeight="16" x14ac:dyDescent="0.2"/>
  <cols>
    <col min="1" max="1" width="20.6640625" style="4" bestFit="1" customWidth="1"/>
    <col min="2" max="4" width="10.83203125" style="4"/>
    <col min="5" max="6" width="12" style="4" bestFit="1" customWidth="1"/>
    <col min="7" max="7" width="9" style="4" bestFit="1" customWidth="1"/>
    <col min="8" max="9" width="10.83203125" style="4"/>
    <col min="10" max="11" width="12.1640625" style="4" bestFit="1" customWidth="1"/>
    <col min="12" max="15" width="10.83203125" style="4"/>
    <col min="16" max="16" width="20.6640625" style="4" bestFit="1" customWidth="1"/>
    <col min="17" max="16384" width="10.83203125" style="4"/>
  </cols>
  <sheetData>
    <row r="1" spans="1:18" x14ac:dyDescent="0.2">
      <c r="A1" s="4" t="s">
        <v>6</v>
      </c>
      <c r="E1" s="4" t="s">
        <v>7</v>
      </c>
      <c r="J1" s="4" t="s">
        <v>8</v>
      </c>
      <c r="O1" s="4" t="s">
        <v>30</v>
      </c>
    </row>
    <row r="2" spans="1:18" x14ac:dyDescent="0.2">
      <c r="A2" s="4" t="s">
        <v>1</v>
      </c>
      <c r="B2" s="4" t="s">
        <v>29</v>
      </c>
      <c r="E2" s="4" t="s">
        <v>1</v>
      </c>
      <c r="J2" s="4" t="s">
        <v>1</v>
      </c>
      <c r="O2" s="4" t="s">
        <v>1</v>
      </c>
    </row>
    <row r="3" spans="1:18" x14ac:dyDescent="0.2">
      <c r="A3" s="4" t="s">
        <v>9</v>
      </c>
      <c r="B3" s="4" t="s">
        <v>0</v>
      </c>
      <c r="C3" s="4" t="s">
        <v>2</v>
      </c>
      <c r="D3" s="4" t="s">
        <v>3</v>
      </c>
      <c r="E3" s="4" t="s">
        <v>9</v>
      </c>
      <c r="F3" s="4" t="s">
        <v>0</v>
      </c>
      <c r="G3" s="4" t="s">
        <v>2</v>
      </c>
      <c r="H3" s="4" t="s">
        <v>3</v>
      </c>
      <c r="J3" s="4" t="s">
        <v>9</v>
      </c>
      <c r="K3" s="4" t="s">
        <v>0</v>
      </c>
      <c r="L3" s="4" t="s">
        <v>2</v>
      </c>
      <c r="M3" s="4" t="s">
        <v>3</v>
      </c>
      <c r="O3" s="5" t="s">
        <v>9</v>
      </c>
      <c r="P3" s="5" t="s">
        <v>0</v>
      </c>
      <c r="Q3" s="5" t="s">
        <v>2</v>
      </c>
      <c r="R3" s="5" t="s">
        <v>3</v>
      </c>
    </row>
    <row r="4" spans="1:18" x14ac:dyDescent="0.2">
      <c r="A4" s="4">
        <v>1</v>
      </c>
      <c r="B4" s="4">
        <v>4</v>
      </c>
      <c r="C4" s="4">
        <v>158098</v>
      </c>
      <c r="D4" s="7">
        <f t="shared" ref="D4:D11" si="0">C4/60000</f>
        <v>2.6349666666666667</v>
      </c>
      <c r="E4" s="4">
        <v>8</v>
      </c>
      <c r="F4" s="4">
        <v>528</v>
      </c>
      <c r="G4" s="4">
        <v>1914883</v>
      </c>
      <c r="H4" s="7">
        <f t="shared" ref="H4:H15" si="1">G4/60000</f>
        <v>31.914716666666667</v>
      </c>
      <c r="J4" s="4">
        <v>1</v>
      </c>
      <c r="K4" s="4">
        <v>4</v>
      </c>
      <c r="L4" s="4">
        <v>13723016</v>
      </c>
      <c r="M4" s="7">
        <f t="shared" ref="M4:M8" si="2">L4/60000</f>
        <v>228.71693333333334</v>
      </c>
      <c r="O4" s="4">
        <v>1</v>
      </c>
      <c r="P4" s="4">
        <v>4</v>
      </c>
      <c r="Q4" s="5">
        <v>29329618</v>
      </c>
      <c r="R4" s="7">
        <f t="shared" ref="R4:R8" si="3">Q4/60000</f>
        <v>488.82696666666669</v>
      </c>
    </row>
    <row r="5" spans="1:18" x14ac:dyDescent="0.2">
      <c r="A5" s="4">
        <v>2</v>
      </c>
      <c r="B5" s="4">
        <v>8</v>
      </c>
      <c r="C5" s="4">
        <v>129070</v>
      </c>
      <c r="D5" s="7">
        <f t="shared" si="0"/>
        <v>2.1511666666666667</v>
      </c>
      <c r="E5" s="4">
        <v>8</v>
      </c>
      <c r="F5" s="4">
        <v>400</v>
      </c>
      <c r="G5" s="4">
        <v>1688017</v>
      </c>
      <c r="H5" s="7">
        <f t="shared" si="1"/>
        <v>28.133616666666665</v>
      </c>
      <c r="J5" s="4">
        <v>2</v>
      </c>
      <c r="K5" s="4">
        <v>8</v>
      </c>
      <c r="L5" s="4">
        <v>7174442</v>
      </c>
      <c r="M5" s="7">
        <f t="shared" si="2"/>
        <v>119.57403333333333</v>
      </c>
      <c r="O5" s="4">
        <v>2</v>
      </c>
      <c r="P5" s="4">
        <v>8</v>
      </c>
      <c r="Q5" s="5">
        <v>15007906</v>
      </c>
      <c r="R5" s="7">
        <f t="shared" si="3"/>
        <v>250.13176666666666</v>
      </c>
    </row>
    <row r="6" spans="1:18" x14ac:dyDescent="0.2">
      <c r="A6" s="4">
        <v>4</v>
      </c>
      <c r="B6" s="4">
        <v>16</v>
      </c>
      <c r="C6" s="4">
        <v>130564</v>
      </c>
      <c r="D6" s="7">
        <f t="shared" si="0"/>
        <v>2.1760666666666668</v>
      </c>
      <c r="E6" s="4">
        <v>8</v>
      </c>
      <c r="F6" s="4">
        <v>300</v>
      </c>
      <c r="G6" s="4">
        <v>1651312</v>
      </c>
      <c r="H6" s="7">
        <f t="shared" si="1"/>
        <v>27.521866666666668</v>
      </c>
      <c r="J6" s="4">
        <v>4</v>
      </c>
      <c r="K6" s="4">
        <v>16</v>
      </c>
      <c r="L6" s="4">
        <v>3871286</v>
      </c>
      <c r="M6" s="7">
        <f t="shared" si="2"/>
        <v>64.521433333333334</v>
      </c>
      <c r="O6" s="4">
        <v>4</v>
      </c>
      <c r="P6" s="4">
        <v>16</v>
      </c>
      <c r="Q6" s="5">
        <v>8041695</v>
      </c>
      <c r="R6" s="7">
        <f t="shared" si="3"/>
        <v>134.02825000000001</v>
      </c>
    </row>
    <row r="7" spans="1:18" x14ac:dyDescent="0.2">
      <c r="A7" s="6">
        <v>8</v>
      </c>
      <c r="B7" s="6">
        <v>32</v>
      </c>
      <c r="C7" s="6">
        <v>97207</v>
      </c>
      <c r="D7" s="8">
        <f t="shared" si="0"/>
        <v>1.6201166666666666</v>
      </c>
      <c r="E7" s="4">
        <v>8</v>
      </c>
      <c r="F7" s="4">
        <v>200</v>
      </c>
      <c r="G7" s="4">
        <v>1521808</v>
      </c>
      <c r="H7" s="7">
        <f t="shared" si="1"/>
        <v>25.363466666666667</v>
      </c>
      <c r="J7" s="4">
        <v>8</v>
      </c>
      <c r="K7" s="4">
        <v>32</v>
      </c>
      <c r="L7" s="4">
        <v>2103755</v>
      </c>
      <c r="M7" s="7">
        <f t="shared" si="2"/>
        <v>35.062583333333336</v>
      </c>
      <c r="O7" s="4">
        <v>8</v>
      </c>
      <c r="P7" s="4">
        <v>32</v>
      </c>
      <c r="Q7" s="5">
        <v>4323788</v>
      </c>
      <c r="R7" s="7">
        <f t="shared" si="3"/>
        <v>72.06313333333334</v>
      </c>
    </row>
    <row r="8" spans="1:18" x14ac:dyDescent="0.2">
      <c r="A8" s="4">
        <v>16</v>
      </c>
      <c r="B8" s="4">
        <v>64</v>
      </c>
      <c r="C8" s="4">
        <v>95352</v>
      </c>
      <c r="D8" s="7">
        <f t="shared" si="0"/>
        <v>1.5891999999999999</v>
      </c>
      <c r="E8" s="4">
        <v>8</v>
      </c>
      <c r="F8" s="4">
        <v>100</v>
      </c>
      <c r="G8" s="4">
        <v>1384842</v>
      </c>
      <c r="H8" s="7">
        <f t="shared" si="1"/>
        <v>23.0807</v>
      </c>
      <c r="J8" s="4">
        <v>16</v>
      </c>
      <c r="K8" s="4">
        <v>64</v>
      </c>
      <c r="L8" s="4">
        <v>1486063</v>
      </c>
      <c r="M8" s="7">
        <f t="shared" si="2"/>
        <v>24.767716666666665</v>
      </c>
      <c r="O8" s="4">
        <v>16</v>
      </c>
      <c r="P8" s="4">
        <v>64</v>
      </c>
      <c r="Q8" s="5">
        <v>2305491</v>
      </c>
      <c r="R8" s="7">
        <f t="shared" si="3"/>
        <v>38.424849999999999</v>
      </c>
    </row>
    <row r="9" spans="1:18" x14ac:dyDescent="0.2">
      <c r="A9" s="4">
        <v>8</v>
      </c>
      <c r="B9" s="4">
        <v>8</v>
      </c>
      <c r="C9" s="4">
        <v>110666</v>
      </c>
      <c r="D9" s="7">
        <f t="shared" si="0"/>
        <v>1.8444333333333334</v>
      </c>
      <c r="E9" s="4">
        <v>8</v>
      </c>
      <c r="F9" s="4">
        <v>50</v>
      </c>
      <c r="G9" s="4">
        <v>1315358</v>
      </c>
      <c r="H9" s="7">
        <f t="shared" si="1"/>
        <v>21.922633333333334</v>
      </c>
      <c r="L9" s="5"/>
      <c r="M9" s="9"/>
    </row>
    <row r="10" spans="1:18" x14ac:dyDescent="0.2">
      <c r="A10" s="4">
        <v>8</v>
      </c>
      <c r="B10" s="4">
        <v>50</v>
      </c>
      <c r="C10" s="4">
        <v>104457</v>
      </c>
      <c r="D10" s="7">
        <f t="shared" si="0"/>
        <v>1.74095</v>
      </c>
      <c r="E10" s="5">
        <v>8</v>
      </c>
      <c r="F10" s="5">
        <v>32</v>
      </c>
      <c r="G10" s="5">
        <v>1040411</v>
      </c>
      <c r="H10" s="9">
        <f t="shared" si="1"/>
        <v>17.340183333333332</v>
      </c>
    </row>
    <row r="11" spans="1:18" x14ac:dyDescent="0.2">
      <c r="A11" s="4">
        <v>8</v>
      </c>
      <c r="B11" s="4">
        <v>16</v>
      </c>
      <c r="C11" s="4">
        <v>97273</v>
      </c>
      <c r="D11" s="7">
        <f t="shared" si="0"/>
        <v>1.6212166666666668</v>
      </c>
      <c r="E11" s="4">
        <v>8</v>
      </c>
      <c r="F11" s="4">
        <v>16</v>
      </c>
      <c r="G11" s="4">
        <v>1258976</v>
      </c>
      <c r="H11" s="7">
        <f t="shared" si="1"/>
        <v>20.982933333333332</v>
      </c>
    </row>
    <row r="12" spans="1:18" x14ac:dyDescent="0.2">
      <c r="E12" s="4">
        <v>16</v>
      </c>
      <c r="F12" s="4">
        <v>64</v>
      </c>
      <c r="G12" s="4">
        <v>901938</v>
      </c>
      <c r="H12" s="7">
        <f t="shared" si="1"/>
        <v>15.032299999999999</v>
      </c>
    </row>
    <row r="13" spans="1:18" x14ac:dyDescent="0.2">
      <c r="E13" s="4">
        <v>1</v>
      </c>
      <c r="F13" s="4">
        <v>4</v>
      </c>
      <c r="G13" s="4">
        <v>4449781</v>
      </c>
      <c r="H13" s="7">
        <f t="shared" si="1"/>
        <v>74.163016666666664</v>
      </c>
    </row>
    <row r="14" spans="1:18" x14ac:dyDescent="0.2">
      <c r="E14" s="4">
        <v>2</v>
      </c>
      <c r="F14" s="4">
        <v>8</v>
      </c>
      <c r="G14" s="4">
        <v>2546598</v>
      </c>
      <c r="H14" s="7">
        <f t="shared" si="1"/>
        <v>42.443300000000001</v>
      </c>
    </row>
    <row r="15" spans="1:18" x14ac:dyDescent="0.2">
      <c r="E15" s="4">
        <v>4</v>
      </c>
      <c r="F15" s="4">
        <v>16</v>
      </c>
      <c r="G15" s="4">
        <v>1573823</v>
      </c>
      <c r="H15" s="7">
        <f t="shared" si="1"/>
        <v>26.230383333333332</v>
      </c>
    </row>
    <row r="23" spans="1:9" x14ac:dyDescent="0.2">
      <c r="A23" s="4" t="s">
        <v>4</v>
      </c>
      <c r="F23" s="4" t="s">
        <v>26</v>
      </c>
    </row>
    <row r="24" spans="1:9" x14ac:dyDescent="0.2">
      <c r="A24" s="4" t="s">
        <v>5</v>
      </c>
      <c r="B24" s="4" t="s">
        <v>0</v>
      </c>
      <c r="C24" s="4" t="s">
        <v>2</v>
      </c>
      <c r="D24" s="4" t="s">
        <v>3</v>
      </c>
      <c r="F24" s="4" t="s">
        <v>25</v>
      </c>
    </row>
    <row r="25" spans="1:9" x14ac:dyDescent="0.2">
      <c r="A25" s="4">
        <v>1</v>
      </c>
      <c r="B25" s="4">
        <v>1</v>
      </c>
      <c r="C25" s="4">
        <v>118526</v>
      </c>
      <c r="D25" s="7">
        <f t="shared" ref="D25:D29" si="4">C25/60000</f>
        <v>1.9754333333333334</v>
      </c>
      <c r="F25" s="4" t="s">
        <v>5</v>
      </c>
      <c r="G25" s="4" t="s">
        <v>0</v>
      </c>
      <c r="H25" s="4" t="s">
        <v>2</v>
      </c>
      <c r="I25" s="4" t="s">
        <v>3</v>
      </c>
    </row>
    <row r="26" spans="1:9" x14ac:dyDescent="0.2">
      <c r="A26" s="4">
        <v>2</v>
      </c>
      <c r="B26" s="4">
        <v>2</v>
      </c>
      <c r="C26" s="4">
        <v>69999</v>
      </c>
      <c r="D26" s="7">
        <f t="shared" si="4"/>
        <v>1.16665</v>
      </c>
      <c r="F26" s="4">
        <v>1</v>
      </c>
      <c r="G26" s="4">
        <v>1</v>
      </c>
      <c r="H26" s="4">
        <v>18779043</v>
      </c>
      <c r="I26" s="7">
        <f t="shared" ref="I26:I31" si="5">H26/60000</f>
        <v>312.98405000000002</v>
      </c>
    </row>
    <row r="27" spans="1:9" x14ac:dyDescent="0.2">
      <c r="A27" s="4">
        <v>4</v>
      </c>
      <c r="B27" s="4">
        <v>4</v>
      </c>
      <c r="C27" s="4">
        <v>68205</v>
      </c>
      <c r="D27" s="7">
        <f t="shared" si="4"/>
        <v>1.1367499999999999</v>
      </c>
      <c r="F27" s="4">
        <v>2</v>
      </c>
      <c r="G27" s="4">
        <v>2</v>
      </c>
      <c r="H27" s="4">
        <v>10458207</v>
      </c>
      <c r="I27" s="7">
        <f t="shared" si="5"/>
        <v>174.30345</v>
      </c>
    </row>
    <row r="28" spans="1:9" x14ac:dyDescent="0.2">
      <c r="A28" s="4">
        <v>8</v>
      </c>
      <c r="B28" s="4">
        <v>8</v>
      </c>
      <c r="C28" s="4">
        <v>62008</v>
      </c>
      <c r="D28" s="7">
        <f t="shared" si="4"/>
        <v>1.0334666666666668</v>
      </c>
      <c r="F28" s="4">
        <v>4</v>
      </c>
      <c r="G28" s="4">
        <v>4</v>
      </c>
      <c r="H28" s="4">
        <v>5681087</v>
      </c>
      <c r="I28" s="7">
        <f t="shared" si="5"/>
        <v>94.684783333333328</v>
      </c>
    </row>
    <row r="29" spans="1:9" x14ac:dyDescent="0.2">
      <c r="A29" s="4">
        <v>16</v>
      </c>
      <c r="B29" s="4">
        <v>16</v>
      </c>
      <c r="C29" s="4">
        <v>58332</v>
      </c>
      <c r="D29" s="7">
        <f t="shared" si="4"/>
        <v>0.97219999999999995</v>
      </c>
      <c r="F29" s="4">
        <v>8</v>
      </c>
      <c r="G29" s="4">
        <v>8</v>
      </c>
      <c r="H29" s="4">
        <v>3670931</v>
      </c>
      <c r="I29" s="7">
        <f t="shared" si="5"/>
        <v>61.182183333333334</v>
      </c>
    </row>
    <row r="30" spans="1:9" x14ac:dyDescent="0.2">
      <c r="F30" s="4">
        <v>16</v>
      </c>
      <c r="G30" s="4">
        <v>16</v>
      </c>
      <c r="H30" s="4">
        <v>3688598</v>
      </c>
      <c r="I30" s="7">
        <f t="shared" si="5"/>
        <v>61.476633333333332</v>
      </c>
    </row>
    <row r="31" spans="1:9" x14ac:dyDescent="0.2">
      <c r="F31" s="4">
        <v>32</v>
      </c>
      <c r="G31" s="4">
        <v>32</v>
      </c>
      <c r="H31" s="4">
        <v>3315245</v>
      </c>
      <c r="I31" s="7">
        <f t="shared" si="5"/>
        <v>55.254083333333334</v>
      </c>
    </row>
    <row r="34" spans="1:9" x14ac:dyDescent="0.2">
      <c r="I34" s="7"/>
    </row>
    <row r="35" spans="1:9" x14ac:dyDescent="0.2">
      <c r="A35" s="4" t="s">
        <v>4</v>
      </c>
      <c r="F35" s="4" t="s">
        <v>26</v>
      </c>
    </row>
    <row r="36" spans="1:9" x14ac:dyDescent="0.2">
      <c r="A36" s="4" t="s">
        <v>5</v>
      </c>
      <c r="B36" s="4" t="s">
        <v>0</v>
      </c>
      <c r="C36" s="4" t="s">
        <v>2</v>
      </c>
      <c r="D36" s="4" t="s">
        <v>3</v>
      </c>
      <c r="F36" s="4" t="s">
        <v>18</v>
      </c>
    </row>
    <row r="37" spans="1:9" x14ac:dyDescent="0.2">
      <c r="A37" s="4">
        <v>8</v>
      </c>
      <c r="B37" s="4">
        <v>8</v>
      </c>
      <c r="C37" s="4">
        <v>1418950</v>
      </c>
      <c r="D37" s="7">
        <f>C37/60000</f>
        <v>23.649166666666666</v>
      </c>
      <c r="F37" s="4" t="s">
        <v>5</v>
      </c>
      <c r="G37" s="4" t="s">
        <v>0</v>
      </c>
      <c r="H37" s="4" t="s">
        <v>2</v>
      </c>
      <c r="I37" s="4" t="s">
        <v>3</v>
      </c>
    </row>
    <row r="38" spans="1:9" x14ac:dyDescent="0.2">
      <c r="A38" s="4">
        <v>16</v>
      </c>
      <c r="B38" s="4">
        <v>16</v>
      </c>
      <c r="C38" s="4">
        <v>1634545</v>
      </c>
      <c r="D38" s="7">
        <f>C38/60000</f>
        <v>27.242416666666667</v>
      </c>
      <c r="F38" s="4">
        <v>32</v>
      </c>
      <c r="G38" s="4">
        <v>32</v>
      </c>
      <c r="H38" s="4">
        <v>1694542</v>
      </c>
      <c r="I38" s="7">
        <f>H38/60000</f>
        <v>28.242366666666666</v>
      </c>
    </row>
    <row r="39" spans="1:9" x14ac:dyDescent="0.2">
      <c r="A39" s="4">
        <v>16</v>
      </c>
      <c r="B39" s="4">
        <v>32</v>
      </c>
      <c r="C39" s="4">
        <v>1936000</v>
      </c>
      <c r="D39" s="7">
        <f>C39/60000</f>
        <v>32.266666666666666</v>
      </c>
    </row>
    <row r="42" spans="1:9" x14ac:dyDescent="0.2">
      <c r="B42" s="4" t="s">
        <v>10</v>
      </c>
      <c r="C42" s="10">
        <f>SUM(C43:C48)</f>
        <v>1.0000101870339433</v>
      </c>
    </row>
    <row r="43" spans="1:9" x14ac:dyDescent="0.2">
      <c r="A43" s="4" t="s">
        <v>13</v>
      </c>
      <c r="B43" s="4">
        <v>49796</v>
      </c>
      <c r="C43" s="11">
        <f t="shared" ref="C43:C48" si="6">B43/98164</f>
        <v>0.50727354223544274</v>
      </c>
    </row>
    <row r="44" spans="1:9" x14ac:dyDescent="0.2">
      <c r="A44" s="4" t="s">
        <v>12</v>
      </c>
      <c r="B44" s="4">
        <v>34780</v>
      </c>
      <c r="C44" s="11">
        <f t="shared" si="6"/>
        <v>0.3543050405443951</v>
      </c>
    </row>
    <row r="45" spans="1:9" x14ac:dyDescent="0.2">
      <c r="A45" s="4" t="s">
        <v>15</v>
      </c>
      <c r="B45" s="4">
        <v>9949</v>
      </c>
      <c r="C45" s="11">
        <f t="shared" si="6"/>
        <v>0.10135080070086794</v>
      </c>
    </row>
    <row r="46" spans="1:9" x14ac:dyDescent="0.2">
      <c r="A46" s="4" t="s">
        <v>16</v>
      </c>
      <c r="B46" s="4">
        <v>2310</v>
      </c>
      <c r="C46" s="11">
        <f t="shared" si="6"/>
        <v>2.3532048408785297E-2</v>
      </c>
    </row>
    <row r="47" spans="1:9" x14ac:dyDescent="0.2">
      <c r="A47" s="4" t="s">
        <v>14</v>
      </c>
      <c r="B47" s="4">
        <v>544</v>
      </c>
      <c r="C47" s="11">
        <f t="shared" si="6"/>
        <v>5.5417464650992215E-3</v>
      </c>
    </row>
    <row r="48" spans="1:9" x14ac:dyDescent="0.2">
      <c r="A48" s="4" t="s">
        <v>11</v>
      </c>
      <c r="B48" s="4">
        <v>786</v>
      </c>
      <c r="C48" s="11">
        <f t="shared" si="6"/>
        <v>8.0070086793529189E-3</v>
      </c>
    </row>
  </sheetData>
  <sortState xmlns:xlrd2="http://schemas.microsoft.com/office/spreadsheetml/2017/richdata2" ref="A4:D7">
    <sortCondition descending="1" ref="A3"/>
  </sortState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DEE1-1DBC-2242-8B5F-0D5446BDC4BB}">
  <dimension ref="A1:N56"/>
  <sheetViews>
    <sheetView zoomScaleNormal="100" workbookViewId="0">
      <selection activeCell="B44" sqref="B44"/>
    </sheetView>
  </sheetViews>
  <sheetFormatPr baseColWidth="10" defaultRowHeight="16" x14ac:dyDescent="0.2"/>
  <cols>
    <col min="1" max="1" width="12" bestFit="1" customWidth="1"/>
    <col min="3" max="3" width="9.6640625" bestFit="1" customWidth="1"/>
    <col min="13" max="13" width="12.6640625" bestFit="1" customWidth="1"/>
  </cols>
  <sheetData>
    <row r="1" spans="1:13" x14ac:dyDescent="0.2">
      <c r="A1" t="s">
        <v>17</v>
      </c>
      <c r="B1" t="s">
        <v>24</v>
      </c>
      <c r="K1" t="s">
        <v>18</v>
      </c>
      <c r="L1" t="s">
        <v>24</v>
      </c>
    </row>
    <row r="2" spans="1:13" x14ac:dyDescent="0.2">
      <c r="A2" t="s">
        <v>9</v>
      </c>
      <c r="B2" t="s">
        <v>20</v>
      </c>
      <c r="C2" t="s">
        <v>21</v>
      </c>
      <c r="K2" t="s">
        <v>9</v>
      </c>
      <c r="L2" t="s">
        <v>20</v>
      </c>
      <c r="M2" t="s">
        <v>21</v>
      </c>
    </row>
    <row r="3" spans="1:13" x14ac:dyDescent="0.2">
      <c r="A3">
        <v>1</v>
      </c>
      <c r="B3">
        <v>158098</v>
      </c>
      <c r="C3" s="3">
        <f>B3</f>
        <v>158098</v>
      </c>
      <c r="K3" s="1">
        <v>1</v>
      </c>
      <c r="L3">
        <v>4449781</v>
      </c>
      <c r="M3" s="3">
        <f>L3</f>
        <v>4449781</v>
      </c>
    </row>
    <row r="4" spans="1:13" x14ac:dyDescent="0.2">
      <c r="A4">
        <v>2</v>
      </c>
      <c r="B4">
        <v>129070</v>
      </c>
      <c r="C4" s="3">
        <f>C3/2</f>
        <v>79049</v>
      </c>
      <c r="K4" s="1">
        <v>2</v>
      </c>
      <c r="L4">
        <v>2546598</v>
      </c>
      <c r="M4" s="3">
        <f>M3/2</f>
        <v>2224890.5</v>
      </c>
    </row>
    <row r="5" spans="1:13" x14ac:dyDescent="0.2">
      <c r="A5">
        <v>4</v>
      </c>
      <c r="B5">
        <v>130564</v>
      </c>
      <c r="C5" s="3">
        <f>C4/2</f>
        <v>39524.5</v>
      </c>
      <c r="K5" s="1">
        <v>4</v>
      </c>
      <c r="L5">
        <v>1573823</v>
      </c>
      <c r="M5" s="3">
        <f>M4/2</f>
        <v>1112445.25</v>
      </c>
    </row>
    <row r="6" spans="1:13" x14ac:dyDescent="0.2">
      <c r="A6">
        <v>8</v>
      </c>
      <c r="B6">
        <v>97207</v>
      </c>
      <c r="C6" s="3">
        <f>C5/2</f>
        <v>19762.25</v>
      </c>
      <c r="K6" s="1">
        <v>8</v>
      </c>
      <c r="L6">
        <v>1040411</v>
      </c>
      <c r="M6" s="3">
        <f>M5/2</f>
        <v>556222.625</v>
      </c>
    </row>
    <row r="7" spans="1:13" x14ac:dyDescent="0.2">
      <c r="A7">
        <v>16</v>
      </c>
      <c r="B7">
        <v>95352</v>
      </c>
      <c r="C7" s="3">
        <f>C6/2</f>
        <v>9881.125</v>
      </c>
      <c r="K7" s="1">
        <v>16</v>
      </c>
      <c r="L7">
        <v>901938</v>
      </c>
      <c r="M7" s="3">
        <f>M6/2</f>
        <v>278111.3125</v>
      </c>
    </row>
    <row r="18" spans="1:12" x14ac:dyDescent="0.2">
      <c r="K18" t="s">
        <v>27</v>
      </c>
    </row>
    <row r="19" spans="1:12" x14ac:dyDescent="0.2">
      <c r="A19" t="s">
        <v>25</v>
      </c>
      <c r="B19" t="s">
        <v>24</v>
      </c>
      <c r="K19" t="s">
        <v>0</v>
      </c>
      <c r="L19" t="s">
        <v>2</v>
      </c>
    </row>
    <row r="20" spans="1:12" x14ac:dyDescent="0.2">
      <c r="A20" t="s">
        <v>9</v>
      </c>
      <c r="B20" t="s">
        <v>20</v>
      </c>
      <c r="C20" t="s">
        <v>21</v>
      </c>
      <c r="K20">
        <v>16</v>
      </c>
      <c r="L20">
        <v>1258976</v>
      </c>
    </row>
    <row r="21" spans="1:12" x14ac:dyDescent="0.2">
      <c r="A21">
        <v>1</v>
      </c>
      <c r="B21">
        <v>13723016</v>
      </c>
      <c r="C21" s="3">
        <f>B21</f>
        <v>13723016</v>
      </c>
      <c r="K21" s="2">
        <v>32</v>
      </c>
      <c r="L21" s="2">
        <v>1040411</v>
      </c>
    </row>
    <row r="22" spans="1:12" x14ac:dyDescent="0.2">
      <c r="A22">
        <v>2</v>
      </c>
      <c r="B22">
        <v>7174442</v>
      </c>
      <c r="C22" s="3">
        <f>C21/2</f>
        <v>6861508</v>
      </c>
      <c r="K22">
        <v>50</v>
      </c>
      <c r="L22">
        <v>1315358</v>
      </c>
    </row>
    <row r="23" spans="1:12" x14ac:dyDescent="0.2">
      <c r="A23">
        <v>4</v>
      </c>
      <c r="B23">
        <v>3871286</v>
      </c>
      <c r="C23" s="3">
        <f>C22/2</f>
        <v>3430754</v>
      </c>
      <c r="K23">
        <v>100</v>
      </c>
      <c r="L23">
        <v>1384842</v>
      </c>
    </row>
    <row r="24" spans="1:12" x14ac:dyDescent="0.2">
      <c r="A24">
        <v>8</v>
      </c>
      <c r="B24">
        <v>2103755</v>
      </c>
      <c r="C24" s="3">
        <f>C23/2</f>
        <v>1715377</v>
      </c>
      <c r="K24">
        <v>200</v>
      </c>
      <c r="L24">
        <v>1521808</v>
      </c>
    </row>
    <row r="25" spans="1:12" x14ac:dyDescent="0.2">
      <c r="A25">
        <v>16</v>
      </c>
      <c r="B25">
        <v>1486063</v>
      </c>
      <c r="C25" s="3">
        <f>C24/2</f>
        <v>857688.5</v>
      </c>
      <c r="K25">
        <v>300</v>
      </c>
      <c r="L25">
        <v>1651312</v>
      </c>
    </row>
    <row r="26" spans="1:12" x14ac:dyDescent="0.2">
      <c r="K26">
        <v>400</v>
      </c>
      <c r="L26">
        <v>1688017</v>
      </c>
    </row>
    <row r="27" spans="1:12" x14ac:dyDescent="0.2">
      <c r="K27">
        <v>528</v>
      </c>
      <c r="L27">
        <v>1914883</v>
      </c>
    </row>
    <row r="32" spans="1:12" x14ac:dyDescent="0.2">
      <c r="A32" t="s">
        <v>31</v>
      </c>
    </row>
    <row r="33" spans="1:12" x14ac:dyDescent="0.2">
      <c r="A33" t="s">
        <v>9</v>
      </c>
      <c r="B33" t="s">
        <v>20</v>
      </c>
      <c r="C33" t="s">
        <v>21</v>
      </c>
    </row>
    <row r="34" spans="1:12" x14ac:dyDescent="0.2">
      <c r="A34">
        <v>1</v>
      </c>
      <c r="B34">
        <v>29329618</v>
      </c>
      <c r="C34">
        <f>B34</f>
        <v>29329618</v>
      </c>
    </row>
    <row r="35" spans="1:12" x14ac:dyDescent="0.2">
      <c r="A35">
        <v>2</v>
      </c>
      <c r="B35">
        <v>15007906</v>
      </c>
      <c r="C35">
        <f>C34/2</f>
        <v>14664809</v>
      </c>
    </row>
    <row r="36" spans="1:12" x14ac:dyDescent="0.2">
      <c r="A36">
        <v>4</v>
      </c>
      <c r="B36" s="5">
        <v>8041695</v>
      </c>
      <c r="C36">
        <f>C35/2</f>
        <v>7332404.5</v>
      </c>
      <c r="K36" t="s">
        <v>28</v>
      </c>
      <c r="L36" t="s">
        <v>2</v>
      </c>
    </row>
    <row r="37" spans="1:12" x14ac:dyDescent="0.2">
      <c r="A37">
        <v>8</v>
      </c>
      <c r="B37" s="5">
        <v>4323788</v>
      </c>
      <c r="C37">
        <f>C36/2</f>
        <v>3666202.25</v>
      </c>
      <c r="K37">
        <v>250000</v>
      </c>
      <c r="L37">
        <v>95352</v>
      </c>
    </row>
    <row r="38" spans="1:12" x14ac:dyDescent="0.2">
      <c r="A38">
        <v>16</v>
      </c>
      <c r="B38" s="5">
        <v>2305491</v>
      </c>
      <c r="C38">
        <f>C37/2</f>
        <v>1833101.125</v>
      </c>
      <c r="K38">
        <v>5000000</v>
      </c>
      <c r="L38">
        <v>901938</v>
      </c>
    </row>
    <row r="39" spans="1:12" x14ac:dyDescent="0.2">
      <c r="K39">
        <v>10000000</v>
      </c>
      <c r="L39">
        <v>1486063</v>
      </c>
    </row>
    <row r="40" spans="1:12" x14ac:dyDescent="0.2">
      <c r="K40">
        <v>20000000</v>
      </c>
      <c r="L40">
        <v>2305491</v>
      </c>
    </row>
    <row r="49" spans="1:14" x14ac:dyDescent="0.2">
      <c r="A49" t="s">
        <v>26</v>
      </c>
    </row>
    <row r="50" spans="1:14" x14ac:dyDescent="0.2">
      <c r="A50" t="s">
        <v>5</v>
      </c>
      <c r="B50" t="s">
        <v>20</v>
      </c>
      <c r="C50" t="s">
        <v>21</v>
      </c>
    </row>
    <row r="51" spans="1:14" x14ac:dyDescent="0.2">
      <c r="A51">
        <v>1</v>
      </c>
      <c r="B51">
        <v>18779043</v>
      </c>
      <c r="C51" s="3">
        <f>B51</f>
        <v>18779043</v>
      </c>
    </row>
    <row r="52" spans="1:14" x14ac:dyDescent="0.2">
      <c r="A52">
        <v>2</v>
      </c>
      <c r="B52">
        <v>10458207</v>
      </c>
      <c r="C52" s="3">
        <f>C51/2</f>
        <v>9389521.5</v>
      </c>
      <c r="M52" s="3"/>
      <c r="N52" s="3"/>
    </row>
    <row r="53" spans="1:14" x14ac:dyDescent="0.2">
      <c r="A53">
        <v>4</v>
      </c>
      <c r="B53">
        <v>5681087</v>
      </c>
      <c r="C53" s="3">
        <f>C52/2</f>
        <v>4694760.75</v>
      </c>
      <c r="M53" s="3"/>
      <c r="N53" s="3"/>
    </row>
    <row r="54" spans="1:14" x14ac:dyDescent="0.2">
      <c r="A54">
        <v>8</v>
      </c>
      <c r="B54">
        <v>3670931</v>
      </c>
      <c r="C54" s="3">
        <f>C53/2</f>
        <v>2347380.375</v>
      </c>
      <c r="M54" s="3"/>
      <c r="N54" s="3"/>
    </row>
    <row r="55" spans="1:14" x14ac:dyDescent="0.2">
      <c r="A55">
        <v>16</v>
      </c>
      <c r="B55">
        <v>3688598</v>
      </c>
      <c r="C55" s="3">
        <f>C54/2</f>
        <v>1173690.1875</v>
      </c>
      <c r="M55" s="3"/>
      <c r="N55" s="3"/>
    </row>
    <row r="56" spans="1:14" x14ac:dyDescent="0.2">
      <c r="A56">
        <v>32</v>
      </c>
      <c r="B56">
        <v>3315245</v>
      </c>
      <c r="C56" s="3">
        <f>C55/2</f>
        <v>586845.09375</v>
      </c>
      <c r="M56" s="3"/>
      <c r="N56" s="3"/>
    </row>
  </sheetData>
  <pageMargins left="0.7" right="0.7" top="0.75" bottom="0.75" header="0.3" footer="0.3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C5DD6-6B52-EC4A-8538-C7CDDF3F1253}">
  <dimension ref="A1:M7"/>
  <sheetViews>
    <sheetView workbookViewId="0">
      <selection activeCell="L7" sqref="L7"/>
    </sheetView>
  </sheetViews>
  <sheetFormatPr baseColWidth="10" defaultRowHeight="16" x14ac:dyDescent="0.2"/>
  <cols>
    <col min="14" max="14" width="17.5" bestFit="1" customWidth="1"/>
  </cols>
  <sheetData>
    <row r="1" spans="1:13" x14ac:dyDescent="0.2">
      <c r="A1" t="s">
        <v>22</v>
      </c>
      <c r="K1" t="s">
        <v>23</v>
      </c>
    </row>
    <row r="2" spans="1:13" x14ac:dyDescent="0.2">
      <c r="A2" t="s">
        <v>19</v>
      </c>
      <c r="B2" t="s">
        <v>20</v>
      </c>
      <c r="C2" t="s">
        <v>21</v>
      </c>
      <c r="K2" t="s">
        <v>19</v>
      </c>
      <c r="L2" t="s">
        <v>20</v>
      </c>
      <c r="M2" t="s">
        <v>21</v>
      </c>
    </row>
    <row r="3" spans="1:13" x14ac:dyDescent="0.2">
      <c r="A3">
        <v>1</v>
      </c>
      <c r="B3">
        <v>160000</v>
      </c>
      <c r="C3">
        <f>B3</f>
        <v>160000</v>
      </c>
      <c r="K3">
        <v>1</v>
      </c>
      <c r="L3">
        <v>4250000</v>
      </c>
      <c r="M3">
        <f>L3</f>
        <v>4250000</v>
      </c>
    </row>
    <row r="4" spans="1:13" x14ac:dyDescent="0.2">
      <c r="A4">
        <v>2</v>
      </c>
      <c r="B4">
        <v>100000</v>
      </c>
      <c r="C4">
        <f>C3/2</f>
        <v>80000</v>
      </c>
      <c r="K4">
        <v>2</v>
      </c>
      <c r="L4">
        <v>2000000</v>
      </c>
      <c r="M4">
        <f>M3/2</f>
        <v>2125000</v>
      </c>
    </row>
    <row r="5" spans="1:13" x14ac:dyDescent="0.2">
      <c r="A5">
        <v>4</v>
      </c>
      <c r="B5">
        <v>60000</v>
      </c>
      <c r="C5">
        <f>C4/2</f>
        <v>40000</v>
      </c>
      <c r="K5">
        <v>4</v>
      </c>
      <c r="L5">
        <v>1250000</v>
      </c>
      <c r="M5">
        <f>M4/2</f>
        <v>1062500</v>
      </c>
    </row>
    <row r="6" spans="1:13" x14ac:dyDescent="0.2">
      <c r="A6">
        <v>8</v>
      </c>
      <c r="B6">
        <v>48000</v>
      </c>
      <c r="C6">
        <f>C5/2</f>
        <v>20000</v>
      </c>
      <c r="K6">
        <v>8</v>
      </c>
      <c r="L6">
        <v>750000</v>
      </c>
      <c r="M6">
        <f>M5/2</f>
        <v>531250</v>
      </c>
    </row>
    <row r="7" spans="1:13" x14ac:dyDescent="0.2">
      <c r="A7">
        <v>16</v>
      </c>
      <c r="B7">
        <v>58000</v>
      </c>
      <c r="C7">
        <f>C6/2</f>
        <v>10000</v>
      </c>
      <c r="K7">
        <v>16</v>
      </c>
      <c r="L7">
        <v>500000</v>
      </c>
      <c r="M7">
        <f>M6/2</f>
        <v>265625</v>
      </c>
    </row>
  </sheetData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Runs</vt:lpstr>
      <vt:lpstr>Speedups</vt:lpstr>
      <vt:lpstr>Original Paper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2019-11-28T01:00:33Z</cp:lastPrinted>
  <dcterms:created xsi:type="dcterms:W3CDTF">2019-11-16T02:38:56Z</dcterms:created>
  <dcterms:modified xsi:type="dcterms:W3CDTF">2019-12-06T05:27:55Z</dcterms:modified>
</cp:coreProperties>
</file>