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FC46AC3-562B-45DB-A8BE-7DF5B52930FD}" xr6:coauthVersionLast="47" xr6:coauthVersionMax="47" xr10:uidLastSave="{00000000-0000-0000-0000-000000000000}"/>
  <bookViews>
    <workbookView xWindow="-120" yWindow="-120" windowWidth="29040" windowHeight="15990" activeTab="1" xr2:uid="{417C531E-6B8D-41CC-A164-7B563FADE919}"/>
  </bookViews>
  <sheets>
    <sheet name="Метод половинного деления" sheetId="1" r:id="rId1"/>
    <sheet name="Простой итерации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C5" i="2" s="1"/>
  <c r="D5" i="2" s="1"/>
  <c r="C6" i="2" s="1"/>
  <c r="G5" i="2"/>
  <c r="G6" i="2"/>
  <c r="G7" i="2"/>
  <c r="G8" i="2"/>
  <c r="G4" i="2"/>
  <c r="A20" i="1"/>
  <c r="A3" i="1"/>
  <c r="F6" i="1"/>
  <c r="D6" i="1"/>
  <c r="E6" i="1" s="1"/>
  <c r="F23" i="1"/>
  <c r="D23" i="1"/>
  <c r="D6" i="2" l="1"/>
  <c r="C7" i="2" s="1"/>
  <c r="F5" i="2"/>
  <c r="E4" i="2"/>
  <c r="F4" i="2"/>
  <c r="B5" i="2" s="1"/>
  <c r="E23" i="1"/>
  <c r="C24" i="1" s="1"/>
  <c r="B24" i="1"/>
  <c r="F24" i="1" s="1"/>
  <c r="A24" i="1" s="1"/>
  <c r="B7" i="1"/>
  <c r="C7" i="1"/>
  <c r="E5" i="2" l="1"/>
  <c r="F7" i="1"/>
  <c r="A7" i="1" s="1"/>
  <c r="D24" i="1"/>
  <c r="E24" i="1" s="1"/>
  <c r="D7" i="1"/>
  <c r="E7" i="1" s="1"/>
  <c r="B6" i="2" l="1"/>
  <c r="C8" i="1"/>
  <c r="B8" i="1"/>
  <c r="F8" i="1" s="1"/>
  <c r="A8" i="1" s="1"/>
  <c r="B25" i="1"/>
  <c r="C25" i="1"/>
  <c r="D7" i="2" l="1"/>
  <c r="C8" i="2" s="1"/>
  <c r="F6" i="2"/>
  <c r="F25" i="1"/>
  <c r="A25" i="1" s="1"/>
  <c r="D8" i="1"/>
  <c r="E8" i="1" s="1"/>
  <c r="D25" i="1"/>
  <c r="E25" i="1" s="1"/>
  <c r="E6" i="2" l="1"/>
  <c r="B7" i="2"/>
  <c r="B9" i="1"/>
  <c r="C9" i="1"/>
  <c r="C26" i="1"/>
  <c r="B26" i="1"/>
  <c r="F7" i="2" l="1"/>
  <c r="F9" i="1"/>
  <c r="A9" i="1" s="1"/>
  <c r="D9" i="1"/>
  <c r="E9" i="1" s="1"/>
  <c r="F26" i="1"/>
  <c r="A26" i="1" s="1"/>
  <c r="D26" i="1"/>
  <c r="E26" i="1" s="1"/>
  <c r="D8" i="2" l="1"/>
  <c r="E7" i="2"/>
  <c r="B8" i="2"/>
  <c r="C10" i="1"/>
  <c r="B10" i="1"/>
  <c r="F10" i="1" s="1"/>
  <c r="A10" i="1" s="1"/>
  <c r="B27" i="1"/>
  <c r="C27" i="1"/>
  <c r="B10" i="2" l="1"/>
  <c r="F8" i="2"/>
  <c r="F27" i="1"/>
  <c r="A27" i="1" s="1"/>
  <c r="D10" i="1"/>
  <c r="E10" i="1" s="1"/>
  <c r="D27" i="1"/>
  <c r="E27" i="1" s="1"/>
  <c r="E8" i="2" l="1"/>
  <c r="C11" i="1"/>
  <c r="B11" i="1"/>
  <c r="F11" i="1" s="1"/>
  <c r="A11" i="1" s="1"/>
  <c r="C28" i="1"/>
  <c r="B28" i="1"/>
  <c r="D11" i="1" l="1"/>
  <c r="E11" i="1" s="1"/>
  <c r="F28" i="1"/>
  <c r="A28" i="1" s="1"/>
  <c r="D28" i="1"/>
  <c r="E28" i="1" s="1"/>
  <c r="B12" i="1" l="1"/>
  <c r="C12" i="1"/>
  <c r="B29" i="1"/>
  <c r="C29" i="1"/>
  <c r="F12" i="1" l="1"/>
  <c r="A12" i="1" s="1"/>
  <c r="D12" i="1"/>
  <c r="E12" i="1" s="1"/>
  <c r="F29" i="1"/>
  <c r="A29" i="1" s="1"/>
  <c r="D29" i="1"/>
  <c r="E29" i="1" s="1"/>
  <c r="B13" i="1" l="1"/>
  <c r="C13" i="1"/>
  <c r="C30" i="1"/>
  <c r="B30" i="1"/>
  <c r="F13" i="1" l="1"/>
  <c r="A13" i="1" s="1"/>
  <c r="F30" i="1"/>
  <c r="A30" i="1" s="1"/>
  <c r="D13" i="1"/>
  <c r="E13" i="1" s="1"/>
  <c r="D30" i="1"/>
  <c r="E30" i="1" s="1"/>
  <c r="B14" i="1" l="1"/>
  <c r="C14" i="1"/>
  <c r="B31" i="1"/>
  <c r="C31" i="1"/>
  <c r="F14" i="1" l="1"/>
  <c r="A14" i="1" s="1"/>
  <c r="D14" i="1"/>
  <c r="E14" i="1" s="1"/>
  <c r="F31" i="1"/>
  <c r="A31" i="1" s="1"/>
  <c r="D31" i="1"/>
  <c r="E31" i="1" s="1"/>
  <c r="C15" i="1" l="1"/>
  <c r="B15" i="1"/>
  <c r="F15" i="1" s="1"/>
  <c r="A15" i="1" s="1"/>
  <c r="C32" i="1"/>
  <c r="B32" i="1"/>
  <c r="F32" i="1" s="1"/>
  <c r="A32" i="1" s="1"/>
  <c r="D15" i="1" l="1"/>
  <c r="E15" i="1" s="1"/>
  <c r="D32" i="1"/>
  <c r="E32" i="1" s="1"/>
  <c r="B16" i="1" l="1"/>
  <c r="C16" i="1"/>
  <c r="B33" i="1"/>
  <c r="C33" i="1"/>
  <c r="F16" i="1" l="1"/>
  <c r="A16" i="1" s="1"/>
  <c r="D16" i="1"/>
  <c r="F33" i="1"/>
  <c r="A33" i="1" s="1"/>
  <c r="D33" i="1"/>
  <c r="E33" i="1" s="1"/>
  <c r="E16" i="1" l="1"/>
  <c r="A3" i="2" l="1"/>
</calcChain>
</file>

<file path=xl/sharedStrings.xml><?xml version="1.0" encoding="utf-8"?>
<sst xmlns="http://schemas.openxmlformats.org/spreadsheetml/2006/main" count="27" uniqueCount="19">
  <si>
    <t>Дереев Илья</t>
  </si>
  <si>
    <t>№1</t>
  </si>
  <si>
    <t>x+lg x = 0,5 ∈[0;1]</t>
  </si>
  <si>
    <t>№ итерации</t>
  </si>
  <si>
    <t>a</t>
  </si>
  <si>
    <t>b</t>
  </si>
  <si>
    <t>(a+b)/2</t>
  </si>
  <si>
    <t>F(C)</t>
  </si>
  <si>
    <t>|a-b| &lt; E =</t>
  </si>
  <si>
    <t>№2</t>
  </si>
  <si>
    <t>F(x) = x^3 + 0,4x^2 + 0,6x - 1,6 ∈[0;1]</t>
  </si>
  <si>
    <t>n</t>
  </si>
  <si>
    <t>x</t>
  </si>
  <si>
    <r>
      <t>x</t>
    </r>
    <r>
      <rPr>
        <sz val="8"/>
        <color theme="1"/>
        <rFont val="Times New Roman"/>
        <family val="1"/>
        <charset val="204"/>
      </rPr>
      <t>n+1</t>
    </r>
  </si>
  <si>
    <r>
      <t>q/(1-q)*|x</t>
    </r>
    <r>
      <rPr>
        <sz val="8"/>
        <color theme="1"/>
        <rFont val="Times New Roman"/>
        <family val="1"/>
        <charset val="204"/>
      </rPr>
      <t>n+1</t>
    </r>
    <r>
      <rPr>
        <sz val="12"/>
        <color theme="1"/>
        <rFont val="Times New Roman"/>
        <family val="1"/>
        <charset val="204"/>
      </rPr>
      <t>-x</t>
    </r>
    <r>
      <rPr>
        <sz val="8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|</t>
    </r>
  </si>
  <si>
    <r>
      <t>|x</t>
    </r>
    <r>
      <rPr>
        <sz val="8"/>
        <color theme="1"/>
        <rFont val="Times New Roman"/>
        <family val="1"/>
        <charset val="204"/>
      </rPr>
      <t>n+1-x</t>
    </r>
    <r>
      <rPr>
        <sz val="12"/>
        <color theme="1"/>
        <rFont val="Times New Roman"/>
        <family val="1"/>
        <charset val="204"/>
      </rPr>
      <t>|</t>
    </r>
  </si>
  <si>
    <t>E(1-q)/q</t>
  </si>
  <si>
    <t>q</t>
  </si>
  <si>
    <t>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</si>
</sst>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1" fillId="3" borderId="4" xfId="0" applyFont="1" applyFill="1" applyBorder="1" applyAlignment="1">
      <alignment horizontal="center" vertical="center"/>
    </xf>
    <xf numFmtId="165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164" fontId="0" fillId="0" borderId="5" xfId="0" applyNumberFormat="1" applyBorder="1" applyAlignment="1">
      <alignment horizontal="center"/>
    </xf>
    <xf numFmtId="0" fontId="0" fillId="0" borderId="8" xfId="0" applyBorder="1"/>
    <xf numFmtId="0" fontId="0" fillId="5" borderId="1" xfId="0" applyFill="1" applyBorder="1" applyAlignment="1">
      <alignment horizontal="center" vertical="center"/>
    </xf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0" fontId="0" fillId="5" borderId="9" xfId="0" applyFill="1" applyBorder="1"/>
    <xf numFmtId="0" fontId="0" fillId="0" borderId="17" xfId="0" applyBorder="1"/>
    <xf numFmtId="0" fontId="0" fillId="0" borderId="18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9" xfId="0" applyBorder="1"/>
    <xf numFmtId="0" fontId="0" fillId="0" borderId="10" xfId="0" applyBorder="1"/>
    <xf numFmtId="0" fontId="0" fillId="5" borderId="20" xfId="0" applyFill="1" applyBorder="1"/>
    <xf numFmtId="0" fontId="0" fillId="5" borderId="21" xfId="0" applyFill="1" applyBorder="1"/>
    <xf numFmtId="0" fontId="0" fillId="0" borderId="11" xfId="0" applyBorder="1"/>
    <xf numFmtId="0" fontId="0" fillId="0" borderId="9" xfId="0" applyBorder="1"/>
    <xf numFmtId="0" fontId="0" fillId="0" borderId="13" xfId="0" applyBorder="1"/>
    <xf numFmtId="0" fontId="0" fillId="5" borderId="9" xfId="0" applyFill="1" applyBorder="1" applyAlignment="1">
      <alignment horizontal="center" vertical="center"/>
    </xf>
    <xf numFmtId="0" fontId="0" fillId="0" borderId="15" xfId="0" applyBorder="1"/>
    <xf numFmtId="0" fontId="0" fillId="5" borderId="9" xfId="0" applyFill="1" applyBorder="1" applyAlignment="1">
      <alignment horizontal="right" vertical="center"/>
    </xf>
    <xf numFmtId="0" fontId="0" fillId="5" borderId="9" xfId="0" applyFill="1" applyBorder="1" applyAlignment="1">
      <alignment horizontal="left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0" borderId="2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E1E7-3558-4940-AC58-0768A1F12527}">
  <dimension ref="A1:G33"/>
  <sheetViews>
    <sheetView topLeftCell="A5" zoomScaleNormal="100" workbookViewId="0">
      <selection activeCell="E23" sqref="E23"/>
    </sheetView>
  </sheetViews>
  <sheetFormatPr defaultRowHeight="15"/>
  <cols>
    <col min="1" max="1" width="18.5703125" customWidth="1"/>
    <col min="2" max="2" width="13.85546875" customWidth="1"/>
    <col min="4" max="4" width="8.42578125" customWidth="1"/>
    <col min="5" max="5" width="20.140625" style="3" customWidth="1"/>
    <col min="6" max="6" width="14.140625" customWidth="1"/>
    <col min="7" max="7" width="10" customWidth="1"/>
    <col min="10" max="10" width="15.28515625" customWidth="1"/>
    <col min="11" max="11" width="10.28515625" customWidth="1"/>
    <col min="13" max="13" width="13.42578125" customWidth="1"/>
    <col min="14" max="14" width="14.5703125" customWidth="1"/>
    <col min="15" max="15" width="9" customWidth="1"/>
  </cols>
  <sheetData>
    <row r="1" spans="1:7">
      <c r="A1" t="s">
        <v>0</v>
      </c>
    </row>
    <row r="2" spans="1:7">
      <c r="A2" s="13" t="s">
        <v>1</v>
      </c>
    </row>
    <row r="3" spans="1:7">
      <c r="A3" s="12">
        <f>D16</f>
        <v>0.99951171875</v>
      </c>
    </row>
    <row r="4" spans="1:7">
      <c r="A4" s="14" t="s">
        <v>2</v>
      </c>
      <c r="D4" s="3"/>
      <c r="E4"/>
    </row>
    <row r="5" spans="1:7" ht="15.75">
      <c r="A5" s="11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8">
        <v>1E-3</v>
      </c>
    </row>
    <row r="6" spans="1:7">
      <c r="A6" s="5">
        <v>0</v>
      </c>
      <c r="B6" s="6">
        <v>0</v>
      </c>
      <c r="C6" s="6">
        <v>1</v>
      </c>
      <c r="D6" s="7">
        <f>(B6+C6)/2</f>
        <v>0.5</v>
      </c>
      <c r="E6" s="6">
        <f>(D6*LOG(D6)-0.5)</f>
        <v>-0.65051499783199063</v>
      </c>
      <c r="F6" s="6" t="str">
        <f>IF(ABS(B6-C6)&lt;=$G$5,"+","-")</f>
        <v>-</v>
      </c>
    </row>
    <row r="7" spans="1:7">
      <c r="A7" s="5">
        <f>IF(F7="-",A6+1,"Конец итерации")</f>
        <v>1</v>
      </c>
      <c r="B7" s="6">
        <f>IF(E6&lt;0,D6,B6)</f>
        <v>0.5</v>
      </c>
      <c r="C7" s="6">
        <f>IF(E6&gt;0,D6,C6)</f>
        <v>1</v>
      </c>
      <c r="D7" s="7">
        <f>(B7+C7)/2</f>
        <v>0.75</v>
      </c>
      <c r="E7" s="6">
        <f t="shared" ref="E7:E16" si="0">(D7*LOG(D7)-0.5)</f>
        <v>-0.59370405245622493</v>
      </c>
      <c r="F7" s="6" t="str">
        <f>IF(ABS(B7-C7)&lt;=$G$5,"+","-")</f>
        <v>-</v>
      </c>
    </row>
    <row r="8" spans="1:7">
      <c r="A8" s="5">
        <f t="shared" ref="A8:A16" si="1">IF(F8="-",A7+1,"Конец итерации")</f>
        <v>2</v>
      </c>
      <c r="B8" s="6">
        <f>IF(E7&lt;0,D7,B7)</f>
        <v>0.75</v>
      </c>
      <c r="C8" s="6">
        <f>IF(E7&gt;0,D7,C7)</f>
        <v>1</v>
      </c>
      <c r="D8" s="7">
        <f>(B8+C8)/2</f>
        <v>0.875</v>
      </c>
      <c r="E8" s="6">
        <f t="shared" si="0"/>
        <v>-0.55074295360547587</v>
      </c>
      <c r="F8" s="6" t="str">
        <f>IF(ABS(B8-C8)&lt;=$G$5,"+","-")</f>
        <v>-</v>
      </c>
    </row>
    <row r="9" spans="1:7">
      <c r="A9" s="5">
        <f t="shared" si="1"/>
        <v>3</v>
      </c>
      <c r="B9" s="6">
        <f>IF(E8&lt;0,D8,B8)</f>
        <v>0.875</v>
      </c>
      <c r="C9" s="6">
        <f>IF(E8&gt;0,D8,C8)</f>
        <v>1</v>
      </c>
      <c r="D9" s="7">
        <f>(B9+C9)/2</f>
        <v>0.9375</v>
      </c>
      <c r="E9" s="6">
        <f t="shared" si="0"/>
        <v>-0.52627692837522833</v>
      </c>
      <c r="F9" s="6" t="str">
        <f>IF(ABS(B9-C9)&lt;=$G$5,"+","-")</f>
        <v>-</v>
      </c>
    </row>
    <row r="10" spans="1:7">
      <c r="A10" s="5">
        <f t="shared" si="1"/>
        <v>4</v>
      </c>
      <c r="B10" s="6">
        <f>IF(E9&lt;0,D9,B9)</f>
        <v>0.9375</v>
      </c>
      <c r="C10" s="6">
        <f>IF(E9&gt;0,D9,C9)</f>
        <v>1</v>
      </c>
      <c r="D10" s="7">
        <f>(B10+C10)/2</f>
        <v>0.96875</v>
      </c>
      <c r="E10" s="6">
        <f t="shared" si="0"/>
        <v>-0.5133574005954572</v>
      </c>
      <c r="F10" s="6" t="str">
        <f>IF(ABS(B10-C10)&lt;=$G$5,"+","-")</f>
        <v>-</v>
      </c>
    </row>
    <row r="11" spans="1:7">
      <c r="A11" s="5">
        <f t="shared" si="1"/>
        <v>5</v>
      </c>
      <c r="B11" s="6">
        <f>IF(E10&lt;0,D10,B10)</f>
        <v>0.96875</v>
      </c>
      <c r="C11" s="6">
        <f>IF(E10&gt;0,D10,C10)</f>
        <v>1</v>
      </c>
      <c r="D11" s="7">
        <f>(B11+C11)/2</f>
        <v>0.984375</v>
      </c>
      <c r="E11" s="6">
        <f t="shared" si="0"/>
        <v>-0.50673255852201948</v>
      </c>
      <c r="F11" s="6" t="str">
        <f>IF(ABS(B11-C11)&lt;=$G$5,"+","-")</f>
        <v>-</v>
      </c>
    </row>
    <row r="12" spans="1:7">
      <c r="A12" s="5">
        <f t="shared" si="1"/>
        <v>6</v>
      </c>
      <c r="B12" s="6">
        <f>IF(E11&lt;0,D11,B11)</f>
        <v>0.984375</v>
      </c>
      <c r="C12" s="6">
        <f>IF(E11&gt;0,D11,C11)</f>
        <v>1</v>
      </c>
      <c r="D12" s="7">
        <f>(B12+C12)/2</f>
        <v>0.9921875</v>
      </c>
      <c r="E12" s="6">
        <f t="shared" si="0"/>
        <v>-0.50337963737400593</v>
      </c>
      <c r="F12" s="6" t="str">
        <f>IF(ABS(B12-C12)&lt;=$G$5,"+","-")</f>
        <v>-</v>
      </c>
    </row>
    <row r="13" spans="1:7">
      <c r="A13" s="5">
        <f t="shared" si="1"/>
        <v>7</v>
      </c>
      <c r="B13" s="6">
        <f>IF(E12&lt;0,D12,B12)</f>
        <v>0.9921875</v>
      </c>
      <c r="C13" s="6">
        <f>IF(E12&gt;0,D12,C12)</f>
        <v>1</v>
      </c>
      <c r="D13" s="7">
        <f>(B13+C13)/2</f>
        <v>0.99609375</v>
      </c>
      <c r="E13" s="6">
        <f t="shared" si="0"/>
        <v>-0.50169314509321516</v>
      </c>
      <c r="F13" s="6" t="str">
        <f>IF(ABS(B13-C13)&lt;=$G$5,"+","-")</f>
        <v>-</v>
      </c>
    </row>
    <row r="14" spans="1:7">
      <c r="A14" s="5">
        <f t="shared" si="1"/>
        <v>8</v>
      </c>
      <c r="B14" s="6">
        <f>IF(E13&lt;0,D13,B13)</f>
        <v>0.99609375</v>
      </c>
      <c r="C14" s="6">
        <f>IF(E13&gt;0,D13,C13)</f>
        <v>1</v>
      </c>
      <c r="D14" s="7">
        <f>(B14+C14)/2</f>
        <v>0.998046875</v>
      </c>
      <c r="E14" s="6">
        <f t="shared" si="0"/>
        <v>-0.50084740251916271</v>
      </c>
      <c r="F14" s="6" t="str">
        <f>IF(ABS(B14-C14)&lt;=$G$5,"+","-")</f>
        <v>-</v>
      </c>
    </row>
    <row r="15" spans="1:7">
      <c r="A15" s="5">
        <f t="shared" si="1"/>
        <v>9</v>
      </c>
      <c r="B15" s="6">
        <f>IF(E14&lt;0,D14,B14)</f>
        <v>0.998046875</v>
      </c>
      <c r="C15" s="6">
        <f>IF(E14&gt;0,D14,C14)</f>
        <v>1</v>
      </c>
      <c r="D15" s="7">
        <f>(B15+C15)/2</f>
        <v>0.9990234375</v>
      </c>
      <c r="E15" s="6">
        <f t="shared" si="0"/>
        <v>-0.5004239085497928</v>
      </c>
      <c r="F15" s="6" t="str">
        <f>IF(ABS(B15-C15)&lt;=$G$5,"+","-")</f>
        <v>-</v>
      </c>
    </row>
    <row r="16" spans="1:7">
      <c r="A16" s="5" t="str">
        <f t="shared" si="1"/>
        <v>Конец итерации</v>
      </c>
      <c r="B16" s="6">
        <f>IF(E15&lt;0,D15,B15)</f>
        <v>0.9990234375</v>
      </c>
      <c r="C16" s="6">
        <f>IF(E15&gt;0,D15,C15)</f>
        <v>1</v>
      </c>
      <c r="D16" s="7">
        <f>(B16+C16)/2</f>
        <v>0.99951171875</v>
      </c>
      <c r="E16" s="6">
        <f t="shared" si="0"/>
        <v>-0.50021200607212668</v>
      </c>
      <c r="F16" s="6" t="str">
        <f>IF(ABS(B16-C16)&lt;=$G$5,"+","-")</f>
        <v>+</v>
      </c>
    </row>
    <row r="19" spans="1:7">
      <c r="A19" s="13" t="s">
        <v>9</v>
      </c>
    </row>
    <row r="20" spans="1:7">
      <c r="A20" s="15">
        <f>D33</f>
        <v>0.90185546875</v>
      </c>
    </row>
    <row r="21" spans="1:7">
      <c r="A21" s="16" t="s">
        <v>10</v>
      </c>
      <c r="B21" s="9"/>
      <c r="C21" s="10"/>
      <c r="D21" s="3"/>
      <c r="E21"/>
    </row>
    <row r="22" spans="1:7" ht="15.75">
      <c r="A22" s="11" t="s">
        <v>3</v>
      </c>
      <c r="B22" s="11" t="s">
        <v>4</v>
      </c>
      <c r="C22" s="11" t="s">
        <v>5</v>
      </c>
      <c r="D22" s="4" t="s">
        <v>6</v>
      </c>
      <c r="E22" s="4" t="s">
        <v>7</v>
      </c>
      <c r="F22" s="4" t="s">
        <v>8</v>
      </c>
      <c r="G22" s="8">
        <v>1E-3</v>
      </c>
    </row>
    <row r="23" spans="1:7">
      <c r="A23" s="5">
        <v>0</v>
      </c>
      <c r="B23" s="6">
        <v>0</v>
      </c>
      <c r="C23" s="6">
        <v>1</v>
      </c>
      <c r="D23" s="7">
        <f>(B23+C23)/2</f>
        <v>0.5</v>
      </c>
      <c r="E23" s="6">
        <f>(POWER(D23, 3)+0.4*POWER(D23,2) + 0.6 * D23 - 1.6)</f>
        <v>-1.0750000000000002</v>
      </c>
      <c r="F23" s="6" t="str">
        <f>IF(ABS(B23-C23)&lt;=$G$5,"+","-")</f>
        <v>-</v>
      </c>
    </row>
    <row r="24" spans="1:7">
      <c r="A24" s="5">
        <f>IF(F24="-",A23+1,"Конец итерации")</f>
        <v>1</v>
      </c>
      <c r="B24" s="6">
        <f>IF(E23&lt;0,D23,B23)</f>
        <v>0.5</v>
      </c>
      <c r="C24" s="6">
        <f>IF(E23&gt;0,D23,C23)</f>
        <v>1</v>
      </c>
      <c r="D24" s="7">
        <f>(B24+C24)/2</f>
        <v>0.75</v>
      </c>
      <c r="E24" s="6">
        <f t="shared" ref="E24:E33" si="2">(POWER(D24, 3)+0.4*POWER(D24,2) + 0.6 * D24 - 1.6)</f>
        <v>-0.50312500000000027</v>
      </c>
      <c r="F24" s="6" t="str">
        <f>IF(ABS(B24-C24)&lt;=$G$5,"+","-")</f>
        <v>-</v>
      </c>
    </row>
    <row r="25" spans="1:7">
      <c r="A25" s="5">
        <f t="shared" ref="A25:A33" si="3">IF(F25="-",A24+1,"Конец итерации")</f>
        <v>2</v>
      </c>
      <c r="B25" s="6">
        <f t="shared" ref="B25:B33" si="4">IF(E24&lt;0,D24,B24)</f>
        <v>0.75</v>
      </c>
      <c r="C25" s="6">
        <f t="shared" ref="C25:C33" si="5">IF(E24&gt;0,D24,C24)</f>
        <v>1</v>
      </c>
      <c r="D25" s="7">
        <f t="shared" ref="D25:D33" si="6">(B25+C25)/2</f>
        <v>0.875</v>
      </c>
      <c r="E25" s="6">
        <f t="shared" si="2"/>
        <v>-9.8828125000000044E-2</v>
      </c>
      <c r="F25" s="6" t="str">
        <f>IF(ABS(B25-C25)&lt;=$G$5,"+","-")</f>
        <v>-</v>
      </c>
    </row>
    <row r="26" spans="1:7">
      <c r="A26" s="5">
        <f t="shared" si="3"/>
        <v>3</v>
      </c>
      <c r="B26" s="6">
        <f t="shared" si="4"/>
        <v>0.875</v>
      </c>
      <c r="C26" s="6">
        <f t="shared" si="5"/>
        <v>1</v>
      </c>
      <c r="D26" s="7">
        <f t="shared" si="6"/>
        <v>0.9375</v>
      </c>
      <c r="E26" s="6">
        <f t="shared" si="2"/>
        <v>0.13803710937499991</v>
      </c>
      <c r="F26" s="6" t="str">
        <f>IF(ABS(B26-C26)&lt;=$G$5,"+","-")</f>
        <v>-</v>
      </c>
    </row>
    <row r="27" spans="1:7">
      <c r="A27" s="5">
        <f t="shared" si="3"/>
        <v>4</v>
      </c>
      <c r="B27" s="6">
        <f t="shared" si="4"/>
        <v>0.875</v>
      </c>
      <c r="C27" s="6">
        <f t="shared" si="5"/>
        <v>0.9375</v>
      </c>
      <c r="D27" s="7">
        <f t="shared" si="6"/>
        <v>0.90625</v>
      </c>
      <c r="E27" s="6">
        <f t="shared" si="2"/>
        <v>1.6558837890624956E-2</v>
      </c>
      <c r="F27" s="6" t="str">
        <f>IF(ABS(B27-C27)&lt;=$G$5,"+","-")</f>
        <v>-</v>
      </c>
    </row>
    <row r="28" spans="1:7">
      <c r="A28" s="5">
        <f t="shared" si="3"/>
        <v>5</v>
      </c>
      <c r="B28" s="6">
        <f t="shared" si="4"/>
        <v>0.875</v>
      </c>
      <c r="C28" s="6">
        <f t="shared" si="5"/>
        <v>0.90625</v>
      </c>
      <c r="D28" s="7">
        <f t="shared" si="6"/>
        <v>0.890625</v>
      </c>
      <c r="E28" s="6">
        <f t="shared" si="2"/>
        <v>-4.1884613037109553E-2</v>
      </c>
      <c r="F28" s="6" t="str">
        <f>IF(ABS(B28-C28)&lt;=$G$5,"+","-")</f>
        <v>-</v>
      </c>
    </row>
    <row r="29" spans="1:7">
      <c r="A29" s="5">
        <f t="shared" si="3"/>
        <v>6</v>
      </c>
      <c r="B29" s="6">
        <f t="shared" si="4"/>
        <v>0.890625</v>
      </c>
      <c r="C29" s="6">
        <f t="shared" si="5"/>
        <v>0.90625</v>
      </c>
      <c r="D29" s="7">
        <f t="shared" si="6"/>
        <v>0.8984375</v>
      </c>
      <c r="E29" s="6">
        <f t="shared" si="2"/>
        <v>-1.2851810455322354E-2</v>
      </c>
      <c r="F29" s="6" t="str">
        <f>IF(ABS(B29-C29)&lt;=$G$5,"+","-")</f>
        <v>-</v>
      </c>
    </row>
    <row r="30" spans="1:7">
      <c r="A30" s="5">
        <f t="shared" si="3"/>
        <v>7</v>
      </c>
      <c r="B30" s="6">
        <f t="shared" si="4"/>
        <v>0.8984375</v>
      </c>
      <c r="C30" s="6">
        <f t="shared" si="5"/>
        <v>0.90625</v>
      </c>
      <c r="D30" s="7">
        <f t="shared" si="6"/>
        <v>0.90234375</v>
      </c>
      <c r="E30" s="6">
        <f t="shared" si="2"/>
        <v>1.8061041831969327E-3</v>
      </c>
      <c r="F30" s="6" t="str">
        <f>IF(ABS(B30-C30)&lt;=$G$5,"+","-")</f>
        <v>-</v>
      </c>
    </row>
    <row r="31" spans="1:7">
      <c r="A31" s="5">
        <f t="shared" si="3"/>
        <v>8</v>
      </c>
      <c r="B31" s="6">
        <f t="shared" si="4"/>
        <v>0.8984375</v>
      </c>
      <c r="C31" s="6">
        <f t="shared" si="5"/>
        <v>0.90234375</v>
      </c>
      <c r="D31" s="7">
        <f t="shared" si="6"/>
        <v>0.900390625</v>
      </c>
      <c r="E31" s="6">
        <f t="shared" si="2"/>
        <v>-5.5346831679345954E-3</v>
      </c>
      <c r="F31" s="6" t="str">
        <f>IF(ABS(B31-C31)&lt;=$G$5,"+","-")</f>
        <v>-</v>
      </c>
    </row>
    <row r="32" spans="1:7">
      <c r="A32" s="5">
        <f t="shared" si="3"/>
        <v>9</v>
      </c>
      <c r="B32" s="6">
        <f t="shared" si="4"/>
        <v>0.900390625</v>
      </c>
      <c r="C32" s="6">
        <f t="shared" si="5"/>
        <v>0.90234375</v>
      </c>
      <c r="D32" s="7">
        <f t="shared" si="6"/>
        <v>0.9013671875</v>
      </c>
      <c r="E32" s="6">
        <f t="shared" si="2"/>
        <v>-1.8672497943044153E-3</v>
      </c>
      <c r="F32" s="6" t="str">
        <f>IF(ABS(B32-C32)&lt;=$G$5,"+","-")</f>
        <v>-</v>
      </c>
    </row>
    <row r="33" spans="1:6">
      <c r="A33" s="5" t="str">
        <f t="shared" si="3"/>
        <v>Конец итерации</v>
      </c>
      <c r="B33" s="6">
        <f t="shared" si="4"/>
        <v>0.9013671875</v>
      </c>
      <c r="C33" s="6">
        <f t="shared" si="5"/>
        <v>0.90234375</v>
      </c>
      <c r="D33" s="7">
        <f t="shared" si="6"/>
        <v>0.90185546875</v>
      </c>
      <c r="E33" s="6">
        <f t="shared" si="2"/>
        <v>-3.1313230283824822E-5</v>
      </c>
      <c r="F33" s="6" t="str">
        <f>IF(ABS(B33-C33)&lt;=$G$5,"+","-")</f>
        <v>+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79F6-9885-4F51-9E8B-D991F89DFB48}">
  <dimension ref="A1:N18"/>
  <sheetViews>
    <sheetView tabSelected="1" workbookViewId="0">
      <selection activeCell="H13" sqref="C10:H13"/>
    </sheetView>
  </sheetViews>
  <sheetFormatPr defaultRowHeight="15"/>
  <cols>
    <col min="1" max="1" width="17.85546875" customWidth="1"/>
    <col min="2" max="2" width="19.7109375" customWidth="1"/>
    <col min="4" max="4" width="16.140625" customWidth="1"/>
  </cols>
  <sheetData>
    <row r="1" spans="1:14">
      <c r="A1" t="s">
        <v>0</v>
      </c>
    </row>
    <row r="2" spans="1:14">
      <c r="A2" s="1" t="s">
        <v>9</v>
      </c>
      <c r="I2" s="29"/>
      <c r="J2" s="29"/>
      <c r="K2" s="29"/>
      <c r="L2" s="29"/>
      <c r="M2" s="25"/>
    </row>
    <row r="3" spans="1:14" ht="15.75">
      <c r="A3" s="2">
        <f>B10</f>
        <v>0.90171479454499992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22"/>
      <c r="J3" s="22"/>
      <c r="K3" s="22"/>
      <c r="L3" s="22"/>
      <c r="M3" s="30"/>
    </row>
    <row r="4" spans="1:14">
      <c r="B4" s="19">
        <v>0</v>
      </c>
      <c r="C4" s="19">
        <v>0.5</v>
      </c>
      <c r="D4" s="19">
        <f>C4-((C4)^3+0.4*(C4)^2+0.6*(C4)-1.6)/$H$4</f>
        <v>0.74431818181818188</v>
      </c>
      <c r="E4" s="19">
        <f>$H$4/(1-$H$4)*ABS(C5-C4)</f>
        <v>-0.31617647058823539</v>
      </c>
      <c r="F4" s="19">
        <f>ABS(D4-C4)</f>
        <v>0.24431818181818188</v>
      </c>
      <c r="G4" s="19">
        <f>ABS((0.001*(1-$H$4))/$H$4)</f>
        <v>7.7272727272727269E-4</v>
      </c>
      <c r="H4" s="19">
        <v>4.4000000000000004</v>
      </c>
      <c r="I4" s="22"/>
      <c r="J4" s="22"/>
      <c r="K4" s="37"/>
      <c r="L4" s="38"/>
      <c r="M4" s="22"/>
    </row>
    <row r="5" spans="1:14">
      <c r="B5" s="19">
        <f>IF(F4&gt;G4,B4+1,"Конец итерации")</f>
        <v>1</v>
      </c>
      <c r="C5" s="19">
        <f>D4</f>
        <v>0.74431818181818188</v>
      </c>
      <c r="D5" s="19">
        <f>C5-((C5)^3+0.4*(C5)^2+0.6*(C5)-1.6)/$H$4</f>
        <v>0.86237406439162712</v>
      </c>
      <c r="E5" s="19">
        <f>$H$4/(1-$H$4)*ABS(C6-C5)</f>
        <v>-0.15277820097739972</v>
      </c>
      <c r="F5" s="19">
        <f t="shared" ref="F5:F8" si="0">ABS(D5-C5)</f>
        <v>0.11805588257344524</v>
      </c>
      <c r="G5" s="19">
        <f>ABS((0.001*(1-$H$4))/$H$4)</f>
        <v>7.7272727272727269E-4</v>
      </c>
      <c r="I5" s="22"/>
      <c r="J5" s="22"/>
      <c r="K5" s="22"/>
      <c r="L5" s="22"/>
      <c r="M5" s="22"/>
    </row>
    <row r="6" spans="1:14">
      <c r="B6" s="19">
        <f t="shared" ref="B6:B8" si="1">IF(F5&gt;G5,B5+1,"Конец итерации")</f>
        <v>2</v>
      </c>
      <c r="C6" s="19">
        <f t="shared" ref="C6:C8" si="2">D5</f>
        <v>0.86237406439162712</v>
      </c>
      <c r="D6" s="19">
        <f>C6-((C6)^3+0.4*(C6)^2+0.6*(C6)-1.6)/$H$4</f>
        <v>0.89504720570735707</v>
      </c>
      <c r="E6" s="19">
        <f>$H$4/(1-$H$4)*ABS(C7-C6)</f>
        <v>-4.228288876153289E-2</v>
      </c>
      <c r="F6" s="19">
        <f t="shared" si="0"/>
        <v>3.2673141315729959E-2</v>
      </c>
      <c r="G6" s="19">
        <f>ABS((0.001*(1-$H$4))/$H$4)</f>
        <v>7.7272727272727269E-4</v>
      </c>
      <c r="I6" s="22"/>
      <c r="J6" s="22"/>
      <c r="K6" s="22"/>
      <c r="L6" s="22"/>
      <c r="M6" s="22"/>
    </row>
    <row r="7" spans="1:14">
      <c r="B7" s="19">
        <f t="shared" si="1"/>
        <v>3</v>
      </c>
      <c r="C7" s="19">
        <f t="shared" si="2"/>
        <v>0.89504720570735707</v>
      </c>
      <c r="D7" s="19">
        <f>C7-((C7)^3+0.4*(C7)^2+0.6*(C7)-1.6)/$H$4</f>
        <v>0.90084199128900644</v>
      </c>
      <c r="E7" s="19">
        <f>$H$4/(1-$H$4)*ABS(C8-C7)</f>
        <v>-7.4991342821344722E-3</v>
      </c>
      <c r="F7" s="19">
        <f t="shared" si="0"/>
        <v>5.7947855816493643E-3</v>
      </c>
      <c r="G7" s="19">
        <f>ABS((0.001*(1-$H$4))/$H$4)</f>
        <v>7.7272727272727269E-4</v>
      </c>
      <c r="I7" s="22"/>
      <c r="J7" s="22"/>
      <c r="K7" s="22"/>
      <c r="L7" s="22"/>
      <c r="M7" s="22"/>
    </row>
    <row r="8" spans="1:14">
      <c r="B8" s="19">
        <f t="shared" si="1"/>
        <v>4</v>
      </c>
      <c r="C8" s="19">
        <f t="shared" si="2"/>
        <v>0.90084199128900644</v>
      </c>
      <c r="D8" s="19">
        <f>C8-((C8)^3+0.4*(C8)^2+0.6*(C8)-1.6)/$H$4</f>
        <v>0.90171479454499992</v>
      </c>
      <c r="E8" s="19">
        <f>$H$4/(1-$H$4)*ABS(C9-C8)</f>
        <v>-1.1657955181387143</v>
      </c>
      <c r="F8" s="19">
        <f t="shared" si="0"/>
        <v>8.7280325599348174E-4</v>
      </c>
      <c r="G8" s="19">
        <f>ABS((0.001*(1-$H$4))/$H$4)</f>
        <v>7.7272727272727269E-4</v>
      </c>
      <c r="I8" s="22"/>
      <c r="J8" s="22"/>
      <c r="K8" s="22"/>
      <c r="L8" s="22"/>
      <c r="M8" s="22"/>
    </row>
    <row r="9" spans="1:14">
      <c r="B9" s="17"/>
      <c r="C9" s="17"/>
      <c r="D9" s="17"/>
      <c r="E9" s="17"/>
      <c r="F9" s="17"/>
      <c r="G9" s="17"/>
      <c r="I9" s="22"/>
      <c r="J9" s="22"/>
      <c r="K9" s="30"/>
      <c r="L9" s="30"/>
      <c r="M9" s="22"/>
    </row>
    <row r="10" spans="1:14">
      <c r="A10" s="20" t="s">
        <v>18</v>
      </c>
      <c r="B10" s="21">
        <f>D8</f>
        <v>0.90171479454499992</v>
      </c>
      <c r="C10" s="39"/>
      <c r="D10" s="40"/>
      <c r="E10" s="40"/>
      <c r="F10" s="40"/>
      <c r="G10" s="40"/>
      <c r="H10" s="25"/>
      <c r="I10" s="22"/>
      <c r="J10" s="22"/>
      <c r="K10" s="30"/>
      <c r="L10" s="30"/>
      <c r="M10" s="22"/>
      <c r="N10" s="27"/>
    </row>
    <row r="11" spans="1:14">
      <c r="B11" s="39"/>
      <c r="C11" s="35"/>
      <c r="D11" s="35"/>
      <c r="E11" s="35"/>
      <c r="F11" s="35"/>
      <c r="G11" s="35"/>
      <c r="H11" s="42"/>
      <c r="I11" s="22"/>
      <c r="J11" s="22"/>
      <c r="K11" s="30"/>
      <c r="L11" s="30"/>
      <c r="M11" s="22"/>
      <c r="N11" s="24"/>
    </row>
    <row r="12" spans="1:14">
      <c r="B12" s="41"/>
      <c r="C12" s="35"/>
      <c r="D12" s="35"/>
      <c r="E12" s="35"/>
      <c r="F12" s="35"/>
      <c r="G12" s="35"/>
      <c r="H12" s="42"/>
      <c r="I12" s="22"/>
      <c r="J12" s="22"/>
      <c r="K12" s="30"/>
      <c r="L12" s="30"/>
      <c r="M12" s="22"/>
      <c r="N12" s="24"/>
    </row>
    <row r="13" spans="1:14">
      <c r="B13" s="31"/>
      <c r="C13" s="35"/>
      <c r="D13" s="35"/>
      <c r="E13" s="35"/>
      <c r="F13" s="35"/>
      <c r="G13" s="35"/>
      <c r="H13" s="22"/>
      <c r="I13" s="22"/>
      <c r="J13" s="22"/>
      <c r="K13" s="30"/>
      <c r="L13" s="30"/>
      <c r="M13" s="22"/>
      <c r="N13" s="24"/>
    </row>
    <row r="14" spans="1:14">
      <c r="B14" s="31"/>
      <c r="C14" s="35"/>
      <c r="D14" s="35"/>
      <c r="E14" s="35"/>
      <c r="F14" s="35"/>
      <c r="G14" s="35"/>
      <c r="H14" s="22"/>
      <c r="I14" s="22"/>
      <c r="J14" s="22"/>
      <c r="K14" s="30"/>
      <c r="L14" s="30"/>
      <c r="M14" s="22"/>
      <c r="N14" s="24"/>
    </row>
    <row r="15" spans="1:14">
      <c r="B15" s="27"/>
      <c r="C15" s="36"/>
      <c r="D15" s="36"/>
      <c r="E15" s="36"/>
      <c r="F15" s="36"/>
      <c r="G15" s="36"/>
      <c r="H15" s="36"/>
      <c r="I15" s="36"/>
      <c r="J15" s="36"/>
      <c r="K15" s="32"/>
      <c r="L15" s="32"/>
      <c r="M15" s="33"/>
      <c r="N15" s="24"/>
    </row>
    <row r="16" spans="1:14">
      <c r="I16" s="18"/>
      <c r="J16" s="18"/>
      <c r="L16" s="23"/>
      <c r="M16" s="28"/>
      <c r="N16" s="24"/>
    </row>
    <row r="17" spans="9:14">
      <c r="I17" s="34"/>
      <c r="J17" s="34"/>
      <c r="L17" s="23"/>
      <c r="M17" s="29"/>
      <c r="N17" s="26"/>
    </row>
    <row r="18" spans="9:14">
      <c r="L18" s="25"/>
      <c r="M1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Максим Портнов</dc:creator>
  <cp:keywords/>
  <dc:description/>
  <cp:lastModifiedBy/>
  <cp:revision/>
  <dcterms:created xsi:type="dcterms:W3CDTF">2023-02-07T03:33:18Z</dcterms:created>
  <dcterms:modified xsi:type="dcterms:W3CDTF">2023-02-20T15:47:40Z</dcterms:modified>
  <cp:category/>
  <cp:contentStatus/>
</cp:coreProperties>
</file>