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A93D5519-0A25-A846-A4D4-47DD7A40BCC4}" xr6:coauthVersionLast="47" xr6:coauthVersionMax="47" xr10:uidLastSave="{00000000-0000-0000-0000-000000000000}"/>
  <bookViews>
    <workbookView xWindow="0" yWindow="1000" windowWidth="34560" windowHeight="2110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Forecast_Data!$A$1:$AN$9</definedName>
    <definedName name="_xlnm._FilterDatabase" localSheetId="6" hidden="1">Planning_Data!$A$1:$AN$9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8" i="10" l="1"/>
  <c r="AE8" i="10"/>
  <c r="AF8" i="10"/>
  <c r="AG8" i="10"/>
  <c r="AH8" i="10"/>
  <c r="AI8" i="10"/>
  <c r="AJ8" i="10"/>
  <c r="AK8" i="10"/>
  <c r="AL8" i="10"/>
  <c r="AM8" i="10"/>
  <c r="AN8" i="10"/>
  <c r="AD6" i="10"/>
  <c r="AE6" i="10"/>
  <c r="AF6" i="10"/>
  <c r="AG6" i="10"/>
  <c r="AH6" i="10"/>
  <c r="AI6" i="10"/>
  <c r="AJ6" i="10"/>
  <c r="AK6" i="10"/>
  <c r="AL6" i="10"/>
  <c r="AM6" i="10"/>
  <c r="AN6" i="10"/>
  <c r="AC6" i="10"/>
  <c r="AD5" i="10"/>
  <c r="AE5" i="10"/>
  <c r="AF5" i="10"/>
  <c r="AG5" i="10"/>
  <c r="AH5" i="10"/>
  <c r="AI5" i="10"/>
  <c r="AJ5" i="10"/>
  <c r="AK5" i="10"/>
  <c r="AL5" i="10"/>
  <c r="AM5" i="10"/>
  <c r="AN5" i="10"/>
  <c r="AC5" i="10"/>
  <c r="AD4" i="10"/>
  <c r="AE4" i="10"/>
  <c r="AF4" i="10"/>
  <c r="AG4" i="10"/>
  <c r="AH4" i="10"/>
  <c r="AI4" i="10"/>
  <c r="AJ4" i="10"/>
  <c r="AK4" i="10"/>
  <c r="AL4" i="10"/>
  <c r="AM4" i="10"/>
  <c r="AN4" i="10"/>
  <c r="AC4" i="10"/>
  <c r="AD3" i="10"/>
  <c r="AE3" i="10"/>
  <c r="AF3" i="10"/>
  <c r="AG3" i="10"/>
  <c r="AH3" i="10"/>
  <c r="AI3" i="10"/>
  <c r="AJ3" i="10"/>
  <c r="AK3" i="10"/>
  <c r="AL3" i="10"/>
  <c r="AM3" i="10"/>
  <c r="AN3" i="10"/>
  <c r="AC3" i="10"/>
  <c r="AD2" i="10"/>
  <c r="AE2" i="10"/>
  <c r="AF2" i="10"/>
  <c r="AG2" i="10"/>
  <c r="AH2" i="10"/>
  <c r="AI2" i="10"/>
  <c r="AJ2" i="10"/>
  <c r="AK2" i="10"/>
  <c r="AL2" i="10"/>
  <c r="AM2" i="10"/>
  <c r="AN2" i="10"/>
  <c r="AC2" i="10"/>
  <c r="AC8" i="10"/>
  <c r="AN6" i="1"/>
  <c r="AM6" i="1"/>
  <c r="AL6" i="1"/>
  <c r="AK6" i="1"/>
  <c r="AJ6" i="1"/>
  <c r="AI6" i="1"/>
  <c r="AH6" i="1"/>
  <c r="AG6" i="1"/>
  <c r="AF6" i="1"/>
  <c r="AE6" i="1"/>
  <c r="AD6" i="1"/>
  <c r="AC6" i="1"/>
  <c r="AD5" i="1"/>
  <c r="AE5" i="1"/>
  <c r="AF5" i="1"/>
  <c r="AG5" i="1"/>
  <c r="AH5" i="1"/>
  <c r="AI5" i="1"/>
  <c r="AJ5" i="1"/>
  <c r="AK5" i="1"/>
  <c r="AL5" i="1"/>
  <c r="AM5" i="1"/>
  <c r="AN5" i="1"/>
  <c r="AC5" i="1"/>
  <c r="AD4" i="1"/>
  <c r="AE4" i="1"/>
  <c r="AF4" i="1"/>
  <c r="AG4" i="1"/>
  <c r="AH4" i="1"/>
  <c r="AI4" i="1"/>
  <c r="AJ4" i="1"/>
  <c r="AK4" i="1"/>
  <c r="AL4" i="1"/>
  <c r="AM4" i="1"/>
  <c r="AN4" i="1"/>
  <c r="AC4" i="1"/>
  <c r="AD3" i="1"/>
  <c r="AE3" i="1"/>
  <c r="AF3" i="1"/>
  <c r="AG3" i="1"/>
  <c r="AH3" i="1"/>
  <c r="AI3" i="1"/>
  <c r="AJ3" i="1"/>
  <c r="AK3" i="1"/>
  <c r="AL3" i="1"/>
  <c r="AM3" i="1"/>
  <c r="AN3" i="1"/>
  <c r="AC3" i="1"/>
  <c r="AD2" i="1"/>
  <c r="AE2" i="1"/>
  <c r="AF2" i="1"/>
  <c r="AG2" i="1"/>
  <c r="AH2" i="1"/>
  <c r="AI2" i="1"/>
  <c r="AJ2" i="1"/>
  <c r="AK2" i="1"/>
  <c r="AL2" i="1"/>
  <c r="AM2" i="1"/>
  <c r="AN2" i="1"/>
  <c r="AC2" i="1"/>
  <c r="C8" i="3"/>
  <c r="D8" i="3"/>
  <c r="E8" i="3"/>
  <c r="F8" i="3"/>
  <c r="G8" i="3"/>
  <c r="H8" i="3"/>
  <c r="I8" i="3"/>
  <c r="J8" i="3"/>
  <c r="K8" i="3"/>
  <c r="L8" i="3"/>
  <c r="M8" i="3"/>
  <c r="B8" i="3"/>
  <c r="AD8" i="1"/>
  <c r="AE8" i="1"/>
  <c r="AF8" i="1"/>
  <c r="AG8" i="1"/>
  <c r="AH8" i="1"/>
  <c r="AI8" i="1"/>
  <c r="AJ8" i="1"/>
  <c r="AK8" i="1"/>
  <c r="AL8" i="1"/>
  <c r="AM8" i="1"/>
  <c r="AN8" i="1"/>
  <c r="AC8" i="1"/>
  <c r="C2" i="3"/>
  <c r="AD7" i="1"/>
  <c r="C3" i="3"/>
  <c r="C4" i="3"/>
  <c r="D2" i="3"/>
  <c r="AE7" i="1"/>
  <c r="D3" i="3"/>
  <c r="D4" i="3"/>
  <c r="E2" i="3"/>
  <c r="AF7" i="1"/>
  <c r="E3" i="3"/>
  <c r="E4" i="3"/>
  <c r="F2" i="3"/>
  <c r="AG7" i="1"/>
  <c r="F3" i="3"/>
  <c r="F4" i="3"/>
  <c r="G2" i="3"/>
  <c r="AH7" i="1"/>
  <c r="G3" i="3"/>
  <c r="G4" i="3"/>
  <c r="H2" i="3"/>
  <c r="AI7" i="1"/>
  <c r="H3" i="3"/>
  <c r="H4" i="3"/>
  <c r="I2" i="3"/>
  <c r="AJ7" i="1"/>
  <c r="I3" i="3"/>
  <c r="I4" i="3"/>
  <c r="J2" i="3"/>
  <c r="AK7" i="1"/>
  <c r="J3" i="3"/>
  <c r="J4" i="3"/>
  <c r="K2" i="3"/>
  <c r="AL7" i="1"/>
  <c r="K3" i="3"/>
  <c r="K4" i="3"/>
  <c r="L2" i="3"/>
  <c r="AM7" i="1"/>
  <c r="L3" i="3"/>
  <c r="L4" i="3"/>
  <c r="M2" i="3"/>
  <c r="AN7" i="1"/>
  <c r="M3" i="3"/>
  <c r="M4" i="3"/>
  <c r="B2" i="3"/>
  <c r="AC7" i="1"/>
  <c r="B3" i="3"/>
  <c r="B4" i="3"/>
  <c r="AD7" i="10"/>
  <c r="AE7" i="10"/>
  <c r="AF7" i="10"/>
  <c r="AG7" i="10"/>
  <c r="AH7" i="10"/>
  <c r="AI7" i="10"/>
  <c r="AJ7" i="10"/>
  <c r="AK7" i="10"/>
  <c r="AL7" i="10"/>
  <c r="AM7" i="10"/>
  <c r="AN7" i="10"/>
  <c r="AC7" i="10"/>
  <c r="AD9" i="1"/>
  <c r="AE9" i="1"/>
  <c r="AF9" i="1"/>
  <c r="AG9" i="1"/>
  <c r="AH9" i="1"/>
  <c r="AI9" i="1"/>
  <c r="AJ9" i="1"/>
  <c r="AK9" i="1"/>
  <c r="AL9" i="1"/>
  <c r="AM9" i="1"/>
  <c r="AN9" i="1"/>
  <c r="AC9" i="1"/>
  <c r="B9" i="3"/>
  <c r="C9" i="3"/>
  <c r="D9" i="3"/>
  <c r="E9" i="3"/>
  <c r="F9" i="3"/>
  <c r="G9" i="3"/>
  <c r="H9" i="3"/>
  <c r="I9" i="3"/>
  <c r="J9" i="3"/>
  <c r="K9" i="3"/>
  <c r="L9" i="3"/>
  <c r="M9" i="3"/>
  <c r="B6" i="3"/>
  <c r="C6" i="3"/>
  <c r="D6" i="3"/>
  <c r="E6" i="3"/>
  <c r="F6" i="3"/>
  <c r="G6" i="3"/>
  <c r="H6" i="3"/>
  <c r="I6" i="3"/>
  <c r="J6" i="3"/>
  <c r="K6" i="3"/>
  <c r="L6" i="3"/>
  <c r="M6"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tc={E45442EF-B789-F747-94A0-67C234C866AE}</author>
    <author>tc={0E5EDB66-204F-AF48-AF0C-800703AD109B}</author>
    <author>tc={E18BEFC3-4A25-4C4E-8456-D4AA5435172B}</author>
    <author>tc={876D63B5-EF23-C74F-AFE0-495EE5563AFA}</author>
  </authors>
  <commentList>
    <comment ref="P10" authorId="0" shapeId="0" xr:uid="{E45442EF-B789-F747-94A0-67C234C866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R10" authorId="1" shapeId="0" xr:uid="{0E5EDB66-204F-AF48-AF0C-800703AD10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Y10" authorId="2" shapeId="0" xr:uid="{E18BEFC3-4A25-4C4E-8456-D4AA543517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Z10" authorId="3" shapeId="0" xr:uid="{876D63B5-EF23-C74F-AFE0-495EE5563A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tc={164688EE-C018-C74D-9C06-663D4DFF9926}</author>
    <author>tc={8A1ADE95-CAA9-B447-9E86-6A4505BBEEA3}</author>
    <author>tc={DDB2B422-1A98-B042-B162-FC9B5B1C5A39}</author>
    <author>tc={4BF7C68F-136F-1D47-BEF5-17303DC0469A}</author>
  </authors>
  <commentList>
    <comment ref="P10" authorId="0" shapeId="0" xr:uid="{164688EE-C018-C74D-9C06-663D4DFF99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R10" authorId="1" shapeId="0" xr:uid="{8A1ADE95-CAA9-B447-9E86-6A4505BBEE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Y10" authorId="2" shapeId="0" xr:uid="{DDB2B422-1A98-B042-B162-FC9B5B1C5A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Z10" authorId="3" shapeId="0" xr:uid="{4BF7C68F-136F-1D47-BEF5-17303DC046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<sst xmlns="http://schemas.openxmlformats.org/spreadsheetml/2006/main" count="371" uniqueCount="101">
  <si>
    <t>Nr.</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</si>
  <si>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</si>
  <si>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</si>
  <si>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</si>
  <si>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</si>
  <si>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</si>
  <si>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</si>
  <si>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</si>
  <si>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</si>
  <si>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</si>
  <si>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</si>
  <si>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</si>
  <si>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</si>
  <si>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</si>
  <si>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</si>
  <si>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</si>
  <si>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</si>
  <si>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</si>
  <si>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</si>
  <si>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</si>
  <si>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</si>
  <si>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</si>
  <si>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</si>
  <si>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</si>
  <si>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</si>
  <si>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</si>
  <si>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</si>
  <si>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</si>
  <si>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</si>
  <si>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</si>
  <si>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</si>
  <si>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</si>
  <si>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</si>
  <si>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</si>
  <si>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</si>
  <si>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</si>
  <si>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</si>
  <si>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</si>
  <si>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</si>
  <si>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</si>
  <si>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</si>
  <si>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</si>
  <si>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</si>
  <si>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</si>
  <si>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</si>
  <si>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</si>
  <si>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</si>
  <si>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</si>
  <si>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</si>
  <si>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</si>
  <si>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</si>
  <si>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</si>
  <si>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</si>
  <si>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</si>
  <si>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</si>
  <si>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</si>
  <si>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</si>
  <si>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</si>
  <si>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</si>
  <si>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</si>
  <si>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</si>
  <si>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</si>
  <si>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</si>
  <si>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</si>
  <si>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</si>
  <si>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</si>
  <si>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</si>
  <si>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</si>
  <si>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</si>
  <si>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</si>
  <si>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</si>
  <si>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</si>
  <si>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</si>
  <si>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</si>
  <si>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</si>
  <si>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</si>
  <si>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</si>
  <si>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</si>
  <si>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</si>
  <si>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</si>
  <si>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</si>
  <si>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</si>
  <si>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</si>
  <si>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</si>
  <si>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</si>
  <si>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</si>
  <si>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</si>
  <si>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</si>
  <si>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</si>
  <si>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</si>
  <si>
    <t>Forecasttyp</t>
  </si>
  <si>
    <t>Angebotsdatum</t>
  </si>
  <si>
    <t>Probality / Wahrscheinlichkeit</t>
  </si>
  <si>
    <r>
      <t xml:space="preserve">The </t>
    </r>
    <r>
      <rPr>
        <b/>
        <sz val="10"/>
        <rFont val="Arial"/>
        <family val="2"/>
      </rPr>
      <t>payment plan</t>
    </r>
    <r>
      <rPr>
        <sz val="10"/>
        <rFont val="Arial"/>
        <family val="2"/>
      </rPr>
      <t xml:space="preserve"> is used first, if available.
</t>
    </r>
    <r>
      <rPr>
        <b/>
        <sz val="10"/>
        <rFont val="Arial"/>
        <family val="2"/>
      </rPr>
      <t>Fixed price projects</t>
    </r>
    <r>
      <rPr>
        <sz val="10"/>
        <rFont val="Arial"/>
        <family val="2"/>
      </rPr>
      <t xml:space="preserve"> are scheduled at the end of the performance period.
</t>
    </r>
    <r>
      <rPr>
        <b/>
        <sz val="10"/>
        <rFont val="Arial"/>
        <family val="2"/>
      </rPr>
      <t>Time and materials</t>
    </r>
    <r>
      <rPr>
        <sz val="10"/>
        <rFont val="Arial"/>
        <family val="2"/>
      </rPr>
      <t xml:space="preserve"> and </t>
    </r>
    <r>
      <rPr>
        <b/>
        <sz val="10"/>
        <rFont val="Arial"/>
        <family val="2"/>
      </rPr>
      <t>Flat-rate</t>
    </r>
    <r>
      <rPr>
        <sz val="10"/>
        <rFont val="Arial"/>
        <family val="2"/>
      </rPr>
      <t xml:space="preserve"> projects are distributed monthly during the performance period.</t>
    </r>
  </si>
  <si>
    <t>Distribution of Forecast / Monatsverteilung</t>
  </si>
  <si>
    <t>date</t>
  </si>
  <si>
    <t>visible</t>
  </si>
  <si>
    <t>ProjectID</t>
  </si>
  <si>
    <t>visibleID</t>
  </si>
  <si>
    <t>unused</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</si>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</sst>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8"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8">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49" fontId="0" fillId="9" borderId="0" xfId="0" applyNumberFormat="1" applyFill="1" applyAlignment="1">
      <alignment horizontal="left"/>
    </xf>
    <xf numFmtId="14" fontId="16" fillId="0" borderId="0" xfId="0" applyNumberFormat="1" applyFont="1" applyAlignment="1">
      <alignment horizontal="lef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left" vertical="center"/>
    </xf>
    <xf numFmtId="0" fontId="12" fillId="0" borderId="0" xfId="0" applyFont="1" applyAlignment="1">
      <alignment horizontal="left"/>
    </xf>
    <xf numFmtId="164" fontId="12" fillId="9" borderId="6" xfId="0" applyNumberFormat="1" applyFont="1" applyFill="1" applyBorder="1" applyAlignment="1">
      <alignment horizontal="left" wrapText="1"/>
    </xf>
    <xf numFmtId="164" fontId="12" fillId="9" borderId="7" xfId="0" applyNumberFormat="1" applyFont="1" applyFill="1" applyBorder="1" applyAlignment="1">
      <alignment horizontal="left" wrapText="1"/>
    </xf>
    <xf numFmtId="0" fontId="0" fillId="0" borderId="0" xfId="0" applyAlignment="1">
      <alignment horizontal="left" vertical="top" wrapText="1"/>
    </xf>
    <xf numFmtId="0" fontId="12" fillId="0" borderId="0" xfId="0" applyFont="1" applyAlignment="1">
      <alignment horizontal="left" vertical="center" wrapText="1"/>
    </xf>
    <xf numFmtId="0" fontId="0" fillId="0" borderId="0" xfId="0" applyAlignment="1">
      <alignment horizontal="left" vertical="center"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Forecast_Data!$AC$2:$AN$2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Forecast_Data!$AC$4:$AN$4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Forecast_Data!$AC$3:$AN$3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Forecast_Data!$AC$6:$AN$6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Forecast_Data!$AC$5:$AN$5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Forecast_Data!$AC$8:$AN$8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Forecast_Data!$AB$9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Forecast_Data!$AC$1:$AN$1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Forecast_Data!$AC$9:$AN$9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ser>
          <c:idx val="7"/>
          <c:order val="7"/>
          <c:tx>
            <c:v>Vorjahr</c:v>
          </c:tx>
          <c:spPr>
            <a:ln w="31750" cap="rnd">
              <a:solidFill>
                <a:schemeClr val="accent3"/>
              </a:solidFill>
              <a:round/>
            </a:ln>
            <a:effectLst>
              <a:outerShdw blurRad="40000" dist="23000" dir="5400000" rotWithShape="0">
                <a:srgbClr val="000000">
                  <a:alpha val="35000"/>
                </a:srgbClr>
              </a:outerShdw>
            </a:effectLst>
          </c:spPr>
          <c:marker>
            <c:symbol val="none"/>
          </c:marker>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C79-C54F-97EE-FC7D87589FA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Forecast_Data!$AB$9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Forecast_Data!$AC$9:$AN$9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Im aktuellen Monat wird der größere Wert verwendet: Die IST-Daten (Rechnungen) oder der Monatsforecast.</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10" dT="2019-12-19T15:09:32.91" personId="{33547D16-133A-3948-B40B-5CD925F3958C}" id="{E45442EF-B789-F747-94A0-67C234C866AE}">
    <text>Nettosumme gewichtet mit der Eintrittswahrscheinlichkeit</text>
  </threadedComment>
  <threadedComment ref="R10" dT="2019-12-19T15:10:08.52" personId="{33547D16-133A-3948-B40B-5CD925F3958C}" id="{0E5EDB66-204F-AF48-AF0C-800703AD109B}">
    <text>gewichtete Nettosumme abzügiich bereits faktuierter Beträge</text>
  </threadedComment>
  <threadedComment ref="Y10" dT="2025-01-09T14:32:39.85" personId="{A78CCFA2-D802-6742-9423-F4345C0EED1C}" id="{E18BEFC3-4A25-4C4E-8456-D4AA5435172B}">
    <text>Diese Beträge sind nach dem betrachteten Forecast-Zeitraum noch offen. Werden demnach später in Rechnung gestellt.</text>
  </threadedComment>
  <threadedComment ref="Z10" dT="2025-01-09T14:33:25.24" personId="{A78CCFA2-D802-6742-9423-F4345C0EED1C}" id="{876D63B5-EF23-C74F-AFE0-495EE5563AFA}">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P10" dT="2019-12-19T15:09:32.91" personId="{33547D16-133A-3948-B40B-5CD925F3958C}" id="{164688EE-C018-C74D-9C06-663D4DFF9926}">
    <text>Nettosumme gewichtet mit der Eintrittswahrscheinlichkeit</text>
  </threadedComment>
  <threadedComment ref="R10" dT="2019-12-19T15:10:08.52" personId="{33547D16-133A-3948-B40B-5CD925F3958C}" id="{8A1ADE95-CAA9-B447-9E86-6A4505BBEEA3}">
    <text>gewichtete Nettosumme abzügiich bereits faktuierter Beträge</text>
  </threadedComment>
  <threadedComment ref="Y10" dT="2025-01-09T14:32:39.85" personId="{A78CCFA2-D802-6742-9423-F4345C0EED1C}" id="{DDB2B422-1A98-B042-B162-FC9B5B1C5A39}">
    <text>Diese Beträge sind nach dem betrachteten Forecast-Zeitraum noch offen. Werden demnach später in Rechnung gestellt.</text>
  </threadedComment>
  <threadedComment ref="Z10" dT="2025-01-09T14:33:25.24" personId="{A78CCFA2-D802-6742-9423-F4345C0EED1C}" id="{4BF7C68F-136F-1D47-BEF5-17303DC0469A}">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0"/>
  <sheetViews>
    <sheetView workbookViewId="0">
      <pane xSplit="5" ySplit="10" topLeftCell="X11" activePane="bottomRight" state="frozen"/>
      <selection pane="topRight" activeCell="D1" sqref="D1"/>
      <selection pane="bottomLeft" activeCell="A11" sqref="A11"/>
      <selection pane="bottomRight" activeCell="AB10" sqref="AB10"/>
    </sheetView>
  </sheetViews>
  <sheetFormatPr baseColWidth="10" defaultColWidth="8.6640625" defaultRowHeight="13" x14ac:dyDescent="0.15"/>
  <cols>
    <col min="1" max="1" width="7.83203125" customWidth="1"/>
    <col min="2" max="2" width="6.33203125" customWidth="1"/>
    <col min="3" max="3" width="13.1640625" customWidth="1"/>
    <col min="4" max="4" width="18" style="1" customWidth="1"/>
    <col min="5" max="5" width="23.83203125" customWidth="1"/>
    <col min="6" max="6" width="16.6640625" customWidth="1"/>
    <col min="7" max="8" width="31.1640625" customWidth="1"/>
    <col min="9" max="12" width="11.5" customWidth="1"/>
    <col min="13" max="13" width="8.33203125" customWidth="1"/>
    <col min="14" max="14" width="12.5" style="2" customWidth="1"/>
    <col min="15" max="15" width="11.5" customWidth="1"/>
    <col min="16" max="16" width="13.6640625" style="2" customWidth="1"/>
    <col min="17" max="19" width="11.5" style="2" customWidth="1"/>
    <col min="20" max="20" width="11.5" style="20" customWidth="1"/>
    <col min="21" max="22" width="11.5" style="1" customWidth="1"/>
    <col min="23" max="24" width="8" customWidth="1"/>
    <col min="25" max="25" width="13.33203125" style="25" customWidth="1"/>
    <col min="26" max="26" width="13.1640625" style="25" customWidth="1"/>
    <col min="27" max="27" width="11.5" customWidth="1"/>
    <col min="28" max="28" width="12" bestFit="1" customWidth="1"/>
    <col min="29" max="40" width="12.83203125" style="2" customWidth="1"/>
    <col min="41" max="42" width="19" style="1" customWidth="1"/>
    <col min="43" max="43" width="52.83203125" customWidth="1"/>
    <col min="44" max="44" width="16.5" customWidth="1"/>
    <col min="45" max="45" width="29.5" customWidth="1"/>
    <col min="46" max="46" width="65.6640625" customWidth="1"/>
    <col min="47" max="47" width="9.6640625" hidden="1" customWidth="1"/>
    <col min="48" max="48" width="9.5" hidden="1" customWidth="1"/>
    <col min="49" max="49" width="10.33203125" hidden="1" customWidth="1"/>
  </cols>
  <sheetData>
    <row r="1" spans="1:49" ht="28" x14ac:dyDescent="0.15">
      <c r="A1" s="3" t="s">
        <v>0</v>
      </c>
      <c r="B1" s="3" t="s">
        <v>46</v>
      </c>
      <c r="C1" s="3" t="s">
        <v>100</v>
      </c>
      <c r="D1" s="4" t="s">
        <v>44</v>
      </c>
      <c r="E1" s="21" t="s">
        <v>3</v>
      </c>
      <c r="F1" s="21" t="s">
        <v>91</v>
      </c>
      <c r="G1" s="21" t="s">
        <v>4</v>
      </c>
      <c r="H1" s="21" t="s">
        <v>30</v>
      </c>
      <c r="I1" s="21" t="s">
        <v>5</v>
      </c>
      <c r="J1" s="21" t="s">
        <v>6</v>
      </c>
      <c r="K1" s="21" t="s">
        <v>7</v>
      </c>
      <c r="L1" s="21" t="s">
        <v>8</v>
      </c>
      <c r="M1" s="3" t="s">
        <v>9</v>
      </c>
      <c r="N1" s="5" t="s">
        <v>10</v>
      </c>
      <c r="O1" s="3" t="s">
        <v>15</v>
      </c>
      <c r="P1" s="5" t="s">
        <v>55</v>
      </c>
      <c r="Q1" s="5" t="s">
        <v>11</v>
      </c>
      <c r="R1" s="5" t="s">
        <v>56</v>
      </c>
      <c r="S1" s="5" t="s">
        <v>12</v>
      </c>
      <c r="T1" s="3" t="s">
        <v>13</v>
      </c>
      <c r="U1" s="35" t="s">
        <v>14</v>
      </c>
      <c r="V1" s="35"/>
      <c r="W1" s="3" t="s">
        <v>19</v>
      </c>
      <c r="X1" s="3" t="s">
        <v>90</v>
      </c>
      <c r="Y1" s="27" t="s">
        <v>87</v>
      </c>
      <c r="Z1" s="27" t="s">
        <v>86</v>
      </c>
      <c r="AA1" s="3" t="s">
        <v>88</v>
      </c>
      <c r="AB1" s="3"/>
      <c r="AC1" s="5" t="s">
        <v>37</v>
      </c>
      <c r="AD1" s="5" t="s">
        <v>38</v>
      </c>
      <c r="AE1" s="5" t="s">
        <v>39</v>
      </c>
      <c r="AF1" s="5" t="s">
        <v>40</v>
      </c>
      <c r="AG1" s="5" t="s">
        <v>41</v>
      </c>
      <c r="AH1" s="5" t="s">
        <v>42</v>
      </c>
      <c r="AI1" s="5" t="s">
        <v>31</v>
      </c>
      <c r="AJ1" s="5" t="s">
        <v>32</v>
      </c>
      <c r="AK1" s="5" t="s">
        <v>33</v>
      </c>
      <c r="AL1" s="5" t="s">
        <v>34</v>
      </c>
      <c r="AM1" s="5" t="s">
        <v>35</v>
      </c>
      <c r="AN1" s="5" t="s">
        <v>36</v>
      </c>
      <c r="AO1" s="22" t="s">
        <v>1</v>
      </c>
      <c r="AP1" s="22" t="s">
        <v>2</v>
      </c>
      <c r="AQ1" s="26" t="s">
        <v>54</v>
      </c>
      <c r="AR1" s="21" t="s">
        <v>16</v>
      </c>
      <c r="AS1" s="21" t="s">
        <v>17</v>
      </c>
      <c r="AT1" s="21" t="s">
        <v>18</v>
      </c>
      <c r="AU1" t="s">
        <v>97</v>
      </c>
      <c r="AV1" t="s">
        <v>96</v>
      </c>
      <c r="AW1" s="33" t="s">
        <v>98</v>
      </c>
    </row>
    <row r="2" spans="1:49" ht="20" x14ac:dyDescent="0.15">
      <c r="A2" s="36" t="s">
        <v>95</v>
      </c>
      <c r="B2" s="36"/>
      <c r="C2" s="34"/>
      <c r="AB2" s="6" t="s">
        <v>20</v>
      </c>
      <c r="AC2" s="7">
        <f ca="1">SUMIFS(AC11:AC100000,$L11:$L100000,"=beauftragt",$AV11:$AV100000,1)</f>
        <v>0</v>
      </c>
      <c r="AD2" s="7">
        <f t="shared" ref="AD2:AN2" ca="1" si="0">SUMIFS(AD11:AD100000,$L11:$L100000,"=beauftragt",$AV11:$AV100000,1)</f>
        <v>0</v>
      </c>
      <c r="AE2" s="7">
        <f t="shared" ca="1" si="0"/>
        <v>0</v>
      </c>
      <c r="AF2" s="7">
        <f t="shared" ca="1" si="0"/>
        <v>0</v>
      </c>
      <c r="AG2" s="7">
        <f t="shared" ca="1" si="0"/>
        <v>0</v>
      </c>
      <c r="AH2" s="7">
        <f t="shared" ca="1" si="0"/>
        <v>0</v>
      </c>
      <c r="AI2" s="7">
        <f t="shared" ca="1" si="0"/>
        <v>0</v>
      </c>
      <c r="AJ2" s="7">
        <f t="shared" ca="1" si="0"/>
        <v>0</v>
      </c>
      <c r="AK2" s="7">
        <f t="shared" ca="1" si="0"/>
        <v>0</v>
      </c>
      <c r="AL2" s="7">
        <f t="shared" ca="1" si="0"/>
        <v>0</v>
      </c>
      <c r="AM2" s="7">
        <f t="shared" ca="1" si="0"/>
        <v>0</v>
      </c>
      <c r="AN2" s="7">
        <f t="shared" ca="1" si="0"/>
        <v>0</v>
      </c>
    </row>
    <row r="3" spans="1:49" x14ac:dyDescent="0.15">
      <c r="AB3" s="8" t="s">
        <v>21</v>
      </c>
      <c r="AC3" s="9">
        <f ca="1">SUMIFS(AC11:AC100000,$L11:$L100000,"=gelegt",$AV11:$AV100000,1)</f>
        <v>0</v>
      </c>
      <c r="AD3" s="9">
        <f t="shared" ref="AD3:AN3" ca="1" si="1">SUMIFS(AD11:AD100000,$L11:$L100000,"=gelegt",$AV11:$AV100000,1)</f>
        <v>0</v>
      </c>
      <c r="AE3" s="9">
        <f t="shared" ca="1" si="1"/>
        <v>0</v>
      </c>
      <c r="AF3" s="9">
        <f t="shared" ca="1" si="1"/>
        <v>0</v>
      </c>
      <c r="AG3" s="9">
        <f t="shared" ca="1" si="1"/>
        <v>0</v>
      </c>
      <c r="AH3" s="9">
        <f t="shared" ca="1" si="1"/>
        <v>0</v>
      </c>
      <c r="AI3" s="9">
        <f t="shared" ca="1" si="1"/>
        <v>0</v>
      </c>
      <c r="AJ3" s="9">
        <f t="shared" ca="1" si="1"/>
        <v>0</v>
      </c>
      <c r="AK3" s="9">
        <f t="shared" ca="1" si="1"/>
        <v>0</v>
      </c>
      <c r="AL3" s="9">
        <f t="shared" ca="1" si="1"/>
        <v>0</v>
      </c>
      <c r="AM3" s="9">
        <f t="shared" ca="1" si="1"/>
        <v>0</v>
      </c>
      <c r="AN3" s="9">
        <f t="shared" ca="1" si="1"/>
        <v>0</v>
      </c>
    </row>
    <row r="4" spans="1:49" x14ac:dyDescent="0.15">
      <c r="AB4" s="6" t="s">
        <v>22</v>
      </c>
      <c r="AC4" s="7">
        <f ca="1">SUMIFS(AC11:AC100000,$L11:$L100000,"=LOI",$AV11:$AV100000,1)</f>
        <v>0</v>
      </c>
      <c r="AD4" s="7">
        <f t="shared" ref="AD4:AN4" ca="1" si="2">SUMIFS(AD11:AD100000,$L11:$L100000,"=LOI",$AV11:$AV100000,1)</f>
        <v>0</v>
      </c>
      <c r="AE4" s="7">
        <f t="shared" ca="1" si="2"/>
        <v>0</v>
      </c>
      <c r="AF4" s="7">
        <f t="shared" ca="1" si="2"/>
        <v>0</v>
      </c>
      <c r="AG4" s="7">
        <f t="shared" ca="1" si="2"/>
        <v>0</v>
      </c>
      <c r="AH4" s="7">
        <f t="shared" ca="1" si="2"/>
        <v>0</v>
      </c>
      <c r="AI4" s="7">
        <f t="shared" ca="1" si="2"/>
        <v>0</v>
      </c>
      <c r="AJ4" s="7">
        <f t="shared" ca="1" si="2"/>
        <v>0</v>
      </c>
      <c r="AK4" s="7">
        <f t="shared" ca="1" si="2"/>
        <v>0</v>
      </c>
      <c r="AL4" s="7">
        <f t="shared" ca="1" si="2"/>
        <v>0</v>
      </c>
      <c r="AM4" s="7">
        <f t="shared" ca="1" si="2"/>
        <v>0</v>
      </c>
      <c r="AN4" s="7">
        <f t="shared" ca="1" si="2"/>
        <v>0</v>
      </c>
    </row>
    <row r="5" spans="1:49" x14ac:dyDescent="0.15">
      <c r="AB5" s="8" t="s">
        <v>43</v>
      </c>
      <c r="AC5" s="9">
        <f ca="1">SUMIFS(AC11:AC100000,$L11:$L100000,"=in Erstellung",$AV11:$AV100000,1)</f>
        <v>0</v>
      </c>
      <c r="AD5" s="9">
        <f t="shared" ref="AD5:AN5" ca="1" si="3">SUMIFS(AD11:AD100000,$L11:$L100000,"=in Erstellung",$AV11:$AV100000,1)</f>
        <v>0</v>
      </c>
      <c r="AE5" s="9">
        <f t="shared" ca="1" si="3"/>
        <v>0</v>
      </c>
      <c r="AF5" s="9">
        <f t="shared" ca="1" si="3"/>
        <v>0</v>
      </c>
      <c r="AG5" s="9">
        <f t="shared" ca="1" si="3"/>
        <v>0</v>
      </c>
      <c r="AH5" s="9">
        <f t="shared" ca="1" si="3"/>
        <v>0</v>
      </c>
      <c r="AI5" s="9">
        <f t="shared" ca="1" si="3"/>
        <v>0</v>
      </c>
      <c r="AJ5" s="9">
        <f t="shared" ca="1" si="3"/>
        <v>0</v>
      </c>
      <c r="AK5" s="9">
        <f t="shared" ca="1" si="3"/>
        <v>0</v>
      </c>
      <c r="AL5" s="9">
        <f t="shared" ca="1" si="3"/>
        <v>0</v>
      </c>
      <c r="AM5" s="9">
        <f t="shared" ca="1" si="3"/>
        <v>0</v>
      </c>
      <c r="AN5" s="9">
        <f t="shared" ca="1" si="3"/>
        <v>0</v>
      </c>
    </row>
    <row r="6" spans="1:49" x14ac:dyDescent="0.15">
      <c r="AB6" s="10" t="s">
        <v>23</v>
      </c>
      <c r="AC6" s="11">
        <f ca="1">SUMIFS(AC11:AC100000,$L11:$L100000,"=Potenzial",$AV11:$AV100000,1)</f>
        <v>0</v>
      </c>
      <c r="AD6" s="11">
        <f t="shared" ref="AD6:AN6" ca="1" si="4">SUMIFS(AD11:AD100000,$L11:$L100000,"=Potenzial",$AV11:$AV100000,1)</f>
        <v>0</v>
      </c>
      <c r="AE6" s="11">
        <f t="shared" ca="1" si="4"/>
        <v>0</v>
      </c>
      <c r="AF6" s="11">
        <f t="shared" ca="1" si="4"/>
        <v>0</v>
      </c>
      <c r="AG6" s="11">
        <f t="shared" ca="1" si="4"/>
        <v>0</v>
      </c>
      <c r="AH6" s="11">
        <f t="shared" ca="1" si="4"/>
        <v>0</v>
      </c>
      <c r="AI6" s="11">
        <f t="shared" ca="1" si="4"/>
        <v>0</v>
      </c>
      <c r="AJ6" s="11">
        <f t="shared" ca="1" si="4"/>
        <v>0</v>
      </c>
      <c r="AK6" s="11">
        <f t="shared" ca="1" si="4"/>
        <v>0</v>
      </c>
      <c r="AL6" s="11">
        <f t="shared" ca="1" si="4"/>
        <v>0</v>
      </c>
      <c r="AM6" s="11">
        <f t="shared" ca="1" si="4"/>
        <v>0</v>
      </c>
      <c r="AN6" s="11">
        <f t="shared" ca="1" si="4"/>
        <v>0</v>
      </c>
    </row>
    <row r="7" spans="1:49" x14ac:dyDescent="0.15">
      <c r="AB7" s="12" t="s">
        <v>27</v>
      </c>
      <c r="AC7" s="9">
        <f t="shared" ref="AC7:AN7" ca="1" si="5">SUM(AC2:AC6)</f>
        <v>0</v>
      </c>
      <c r="AD7" s="9">
        <f t="shared" ca="1" si="5"/>
        <v>0</v>
      </c>
      <c r="AE7" s="9">
        <f t="shared" ca="1" si="5"/>
        <v>0</v>
      </c>
      <c r="AF7" s="9">
        <f t="shared" ca="1" si="5"/>
        <v>0</v>
      </c>
      <c r="AG7" s="9">
        <f t="shared" ca="1" si="5"/>
        <v>0</v>
      </c>
      <c r="AH7" s="9">
        <f t="shared" ca="1" si="5"/>
        <v>0</v>
      </c>
      <c r="AI7" s="9">
        <f t="shared" ca="1" si="5"/>
        <v>0</v>
      </c>
      <c r="AJ7" s="9">
        <f t="shared" ca="1" si="5"/>
        <v>0</v>
      </c>
      <c r="AK7" s="9">
        <f t="shared" ca="1" si="5"/>
        <v>0</v>
      </c>
      <c r="AL7" s="9">
        <f t="shared" ca="1" si="5"/>
        <v>0</v>
      </c>
      <c r="AM7" s="9">
        <f t="shared" ca="1" si="5"/>
        <v>0</v>
      </c>
      <c r="AN7" s="9">
        <f t="shared" ca="1" si="5"/>
        <v>0</v>
      </c>
    </row>
    <row r="8" spans="1:49" x14ac:dyDescent="0.15">
      <c r="AB8" s="13" t="s">
        <v>25</v>
      </c>
      <c r="AC8" s="14">
        <f>SUMIFS(Rechnungen!M:M, Rechnungen!$Z:$Z, TRUE)</f>
        <v>0</v>
      </c>
      <c r="AD8" s="14">
        <f>SUMIFS(Rechnungen!N:N, Rechnungen!$Z:$Z, TRUE)</f>
        <v>0</v>
      </c>
      <c r="AE8" s="14">
        <f>SUMIFS(Rechnungen!O:O, Rechnungen!$Z:$Z, TRUE)</f>
        <v>0</v>
      </c>
      <c r="AF8" s="14">
        <f>SUMIFS(Rechnungen!P:P, Rechnungen!$Z:$Z, TRUE)</f>
        <v>0</v>
      </c>
      <c r="AG8" s="14">
        <f>SUMIFS(Rechnungen!Q:Q, Rechnungen!$Z:$Z, TRUE)</f>
        <v>0</v>
      </c>
      <c r="AH8" s="14">
        <f>SUMIFS(Rechnungen!R:R, Rechnungen!$Z:$Z, TRUE)</f>
        <v>0</v>
      </c>
      <c r="AI8" s="14">
        <f>SUMIFS(Rechnungen!S:S, Rechnungen!$Z:$Z, TRUE)</f>
        <v>0</v>
      </c>
      <c r="AJ8" s="14">
        <f>SUMIFS(Rechnungen!T:T, Rechnungen!$Z:$Z, TRUE)</f>
        <v>0</v>
      </c>
      <c r="AK8" s="14">
        <f>SUMIFS(Rechnungen!U:U, Rechnungen!$Z:$Z, TRUE)</f>
        <v>0</v>
      </c>
      <c r="AL8" s="14">
        <f>SUMIFS(Rechnungen!V:V, Rechnungen!$Z:$Z, TRUE)</f>
        <v>0</v>
      </c>
      <c r="AM8" s="14">
        <f>SUMIFS(Rechnungen!W:W, Rechnungen!$Z:$Z, TRUE)</f>
        <v>0</v>
      </c>
      <c r="AN8" s="14">
        <f>SUMIFS(Rechnungen!X:X, Rechnungen!$Z:$Z, TRUE)</f>
        <v>0</v>
      </c>
    </row>
    <row r="9" spans="1:49" x14ac:dyDescent="0.15">
      <c r="AB9" s="15" t="s">
        <v>26</v>
      </c>
      <c r="AC9" s="16">
        <f ca="1">Planning_Data!AC7</f>
        <v>0</v>
      </c>
      <c r="AD9" s="16">
        <f ca="1">Planning_Data!AD7</f>
        <v>0</v>
      </c>
      <c r="AE9" s="16">
        <f ca="1">Planning_Data!AE7</f>
        <v>0</v>
      </c>
      <c r="AF9" s="16">
        <f ca="1">Planning_Data!AF7</f>
        <v>0</v>
      </c>
      <c r="AG9" s="16">
        <f ca="1">Planning_Data!AG7</f>
        <v>0</v>
      </c>
      <c r="AH9" s="16">
        <f ca="1">Planning_Data!AH7</f>
        <v>0</v>
      </c>
      <c r="AI9" s="16">
        <f ca="1">Planning_Data!AI7</f>
        <v>0</v>
      </c>
      <c r="AJ9" s="16">
        <f ca="1">Planning_Data!AJ7</f>
        <v>0</v>
      </c>
      <c r="AK9" s="16">
        <f ca="1">Planning_Data!AK7</f>
        <v>0</v>
      </c>
      <c r="AL9" s="16">
        <f ca="1">Planning_Data!AL7</f>
        <v>0</v>
      </c>
      <c r="AM9" s="16">
        <f ca="1">Planning_Data!AM7</f>
        <v>0</v>
      </c>
      <c r="AN9" s="16">
        <f ca="1">Planning_Data!AN7</f>
        <v>0</v>
      </c>
    </row>
    <row r="10" spans="1:49" ht="28" x14ac:dyDescent="0.15">
      <c r="A10" s="3" t="s">
        <v>0</v>
      </c>
      <c r="B10" s="3" t="s">
        <v>46</v>
      </c>
      <c r="C10" s="3" t="s">
        <v>100</v>
      </c>
      <c r="D10" s="4" t="s">
        <v>44</v>
      </c>
      <c r="E10" s="21" t="s">
        <v>3</v>
      </c>
      <c r="F10" s="21" t="s">
        <v>91</v>
      </c>
      <c r="G10" s="21" t="s">
        <v>4</v>
      </c>
      <c r="H10" s="21" t="s">
        <v>30</v>
      </c>
      <c r="I10" s="21" t="s">
        <v>5</v>
      </c>
      <c r="J10" s="21" t="s">
        <v>6</v>
      </c>
      <c r="K10" s="21" t="s">
        <v>7</v>
      </c>
      <c r="L10" s="21" t="s">
        <v>8</v>
      </c>
      <c r="M10" s="3" t="s">
        <v>9</v>
      </c>
      <c r="N10" s="5" t="s">
        <v>10</v>
      </c>
      <c r="O10" s="3" t="s">
        <v>15</v>
      </c>
      <c r="P10" s="5" t="s">
        <v>55</v>
      </c>
      <c r="Q10" s="5" t="s">
        <v>11</v>
      </c>
      <c r="R10" s="5" t="s">
        <v>56</v>
      </c>
      <c r="S10" s="5" t="s">
        <v>12</v>
      </c>
      <c r="T10" s="3" t="s">
        <v>13</v>
      </c>
      <c r="U10" s="35" t="s">
        <v>14</v>
      </c>
      <c r="V10" s="35"/>
      <c r="W10" s="3" t="s">
        <v>19</v>
      </c>
      <c r="X10" s="3" t="s">
        <v>90</v>
      </c>
      <c r="Y10" s="27" t="s">
        <v>87</v>
      </c>
      <c r="Z10" s="27" t="s">
        <v>86</v>
      </c>
      <c r="AA10" s="3" t="s">
        <v>88</v>
      </c>
      <c r="AB10" s="3"/>
      <c r="AC10" s="5" t="s">
        <v>37</v>
      </c>
      <c r="AD10" s="5" t="s">
        <v>38</v>
      </c>
      <c r="AE10" s="5" t="s">
        <v>39</v>
      </c>
      <c r="AF10" s="5" t="s">
        <v>40</v>
      </c>
      <c r="AG10" s="5" t="s">
        <v>41</v>
      </c>
      <c r="AH10" s="5" t="s">
        <v>42</v>
      </c>
      <c r="AI10" s="5" t="s">
        <v>31</v>
      </c>
      <c r="AJ10" s="5" t="s">
        <v>32</v>
      </c>
      <c r="AK10" s="5" t="s">
        <v>33</v>
      </c>
      <c r="AL10" s="5" t="s">
        <v>34</v>
      </c>
      <c r="AM10" s="5" t="s">
        <v>35</v>
      </c>
      <c r="AN10" s="5" t="s">
        <v>36</v>
      </c>
      <c r="AO10" s="22" t="s">
        <v>1</v>
      </c>
      <c r="AP10" s="22" t="s">
        <v>2</v>
      </c>
      <c r="AQ10" s="26" t="s">
        <v>54</v>
      </c>
      <c r="AR10" s="21" t="s">
        <v>16</v>
      </c>
      <c r="AS10" s="21" t="s">
        <v>17</v>
      </c>
      <c r="AT10" s="21" t="s">
        <v>18</v>
      </c>
      <c r="AU10" t="s">
        <v>97</v>
      </c>
      <c r="AV10" t="s">
        <v>96</v>
      </c>
      <c r="AW10" s="33" t="s">
        <v>98</v>
      </c>
    </row>
  </sheetData>
  <sheetProtection selectLockedCells="1" selectUnlockedCells="1"/>
  <mergeCells count="3">
    <mergeCell ref="U1:V1"/>
    <mergeCell ref="A2:B2"/>
    <mergeCell ref="U10:V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4" sqref="A44"/>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B10" sqref="B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Forecast_Data!AC1</f>
        <v>Month 1</v>
      </c>
      <c r="C1" s="23" t="str">
        <f>Forecast_Data!AD1</f>
        <v>Month 2</v>
      </c>
      <c r="D1" s="23" t="str">
        <f>Forecast_Data!AE1</f>
        <v>Month 3</v>
      </c>
      <c r="E1" s="23" t="str">
        <f>Forecast_Data!AF1</f>
        <v>Month 4</v>
      </c>
      <c r="F1" s="23" t="str">
        <f>Forecast_Data!AG1</f>
        <v>Month 5</v>
      </c>
      <c r="G1" s="23" t="str">
        <f>Forecast_Data!AH1</f>
        <v>Month 6</v>
      </c>
      <c r="H1" s="23" t="str">
        <f>Forecast_Data!AI1</f>
        <v>Month 7</v>
      </c>
      <c r="I1" s="23" t="str">
        <f>Forecast_Data!AJ1</f>
        <v>Month 8</v>
      </c>
      <c r="J1" s="23" t="str">
        <f>Forecast_Data!AK1</f>
        <v>Month 9</v>
      </c>
      <c r="K1" s="23" t="str">
        <f>Forecast_Data!AL1</f>
        <v>Month 10</v>
      </c>
      <c r="L1" s="23" t="str">
        <f>Forecast_Data!AM1</f>
        <v>Month 11</v>
      </c>
      <c r="M1" s="23" t="str">
        <f>Forecast_Data!AN1</f>
        <v>Month 12</v>
      </c>
    </row>
    <row r="2" spans="1:13" x14ac:dyDescent="0.15">
      <c r="A2" s="24" t="s">
        <v>25</v>
      </c>
      <c r="B2" s="17">
        <f>Forecast_Data!AC8</f>
        <v>0</v>
      </c>
      <c r="C2" s="17">
        <f>Forecast_Data!AD8</f>
        <v>0</v>
      </c>
      <c r="D2" s="17">
        <f>Forecast_Data!AE8</f>
        <v>0</v>
      </c>
      <c r="E2" s="17">
        <f>Forecast_Data!AF8</f>
        <v>0</v>
      </c>
      <c r="F2" s="17">
        <f>Forecast_Data!AG8</f>
        <v>0</v>
      </c>
      <c r="G2" s="17">
        <f>Forecast_Data!AH8</f>
        <v>0</v>
      </c>
      <c r="H2" s="17">
        <f>Forecast_Data!AI8</f>
        <v>0</v>
      </c>
      <c r="I2" s="17">
        <f>Forecast_Data!AJ8</f>
        <v>0</v>
      </c>
      <c r="J2" s="17">
        <f>Forecast_Data!AK8</f>
        <v>0</v>
      </c>
      <c r="K2" s="17">
        <f>Forecast_Data!AL8</f>
        <v>0</v>
      </c>
      <c r="L2" s="17">
        <f>Forecast_Data!AM8</f>
        <v>0</v>
      </c>
      <c r="M2" s="17">
        <f>Forecast_Data!AN8</f>
        <v>0</v>
      </c>
    </row>
    <row r="3" spans="1:13" x14ac:dyDescent="0.15">
      <c r="A3" s="24" t="s">
        <v>24</v>
      </c>
      <c r="B3" s="18">
        <f ca="1">Forecast_Data!AC7</f>
        <v>0</v>
      </c>
      <c r="C3" s="18">
        <f ca="1">Forecast_Data!AD7</f>
        <v>0</v>
      </c>
      <c r="D3" s="18">
        <f ca="1">Forecast_Data!AE7</f>
        <v>0</v>
      </c>
      <c r="E3" s="18">
        <f ca="1">Forecast_Data!AF7</f>
        <v>0</v>
      </c>
      <c r="F3" s="18">
        <f ca="1">Forecast_Data!AG7</f>
        <v>0</v>
      </c>
      <c r="G3" s="18">
        <f ca="1">Forecast_Data!AH7</f>
        <v>0</v>
      </c>
      <c r="H3" s="18">
        <f ca="1">Forecast_Data!AI7</f>
        <v>0</v>
      </c>
      <c r="I3" s="18">
        <f ca="1">Forecast_Data!AJ7</f>
        <v>0</v>
      </c>
      <c r="J3" s="18">
        <f ca="1">Forecast_Data!AK7</f>
        <v>0</v>
      </c>
      <c r="K3" s="18">
        <f ca="1">Forecast_Data!AL7</f>
        <v>0</v>
      </c>
      <c r="L3" s="18">
        <f ca="1">Forecast_Data!AM7</f>
        <v>0</v>
      </c>
      <c r="M3" s="18">
        <f ca="1">Forecast_Data!AN7</f>
        <v>0</v>
      </c>
    </row>
    <row r="4" spans="1:13" x14ac:dyDescent="0.15">
      <c r="A4" s="24" t="s">
        <v>27</v>
      </c>
      <c r="B4" s="18">
        <f ca="1">MAX(B2,B3)</f>
        <v>0</v>
      </c>
      <c r="C4" s="18">
        <f t="shared" ref="C4:M4" ca="1" si="0">MAX(C2,C3)</f>
        <v>0</v>
      </c>
      <c r="D4" s="18">
        <f t="shared" ca="1" si="0"/>
        <v>0</v>
      </c>
      <c r="E4" s="18">
        <f t="shared" ca="1" si="0"/>
        <v>0</v>
      </c>
      <c r="F4" s="18">
        <f t="shared" ca="1" si="0"/>
        <v>0</v>
      </c>
      <c r="G4" s="18">
        <f t="shared" ca="1" si="0"/>
        <v>0</v>
      </c>
      <c r="H4" s="18">
        <f t="shared" ca="1" si="0"/>
        <v>0</v>
      </c>
      <c r="I4" s="18">
        <f t="shared" ca="1" si="0"/>
        <v>0</v>
      </c>
      <c r="J4" s="18">
        <f t="shared" ca="1" si="0"/>
        <v>0</v>
      </c>
      <c r="K4" s="18">
        <f t="shared" ca="1" si="0"/>
        <v>0</v>
      </c>
      <c r="L4" s="18">
        <f t="shared" ca="1" si="0"/>
        <v>0</v>
      </c>
      <c r="M4" s="18">
        <f t="shared" ca="1" si="0"/>
        <v>0</v>
      </c>
    </row>
    <row r="5" spans="1:13" x14ac:dyDescent="0.15">
      <c r="A5" s="13" t="s">
        <v>28</v>
      </c>
      <c r="B5" s="19">
        <f ca="1">B4</f>
        <v>0</v>
      </c>
      <c r="C5" s="19">
        <f ca="1">B5+C4</f>
        <v>0</v>
      </c>
      <c r="D5" s="19">
        <f t="shared" ref="D5:M5" ca="1" si="1">C5+D4</f>
        <v>0</v>
      </c>
      <c r="E5" s="19">
        <f t="shared" ca="1" si="1"/>
        <v>0</v>
      </c>
      <c r="F5" s="19">
        <f t="shared" ca="1" si="1"/>
        <v>0</v>
      </c>
      <c r="G5" s="19">
        <f t="shared" ca="1" si="1"/>
        <v>0</v>
      </c>
      <c r="H5" s="19">
        <f t="shared" ca="1" si="1"/>
        <v>0</v>
      </c>
      <c r="I5" s="19">
        <f t="shared" ca="1" si="1"/>
        <v>0</v>
      </c>
      <c r="J5" s="19">
        <f t="shared" ca="1" si="1"/>
        <v>0</v>
      </c>
      <c r="K5" s="19">
        <f t="shared" ca="1" si="1"/>
        <v>0</v>
      </c>
      <c r="L5" s="19">
        <f t="shared" ca="1" si="1"/>
        <v>0</v>
      </c>
      <c r="M5" s="19">
        <f t="shared" ca="1" si="1"/>
        <v>0</v>
      </c>
    </row>
    <row r="6" spans="1:13" x14ac:dyDescent="0.15">
      <c r="A6" s="13" t="s">
        <v>29</v>
      </c>
      <c r="B6" s="19">
        <f ca="1">Forecast_Data!AC9</f>
        <v>0</v>
      </c>
      <c r="C6" s="19">
        <f ca="1">B6+Forecast_Data!AD9</f>
        <v>0</v>
      </c>
      <c r="D6" s="19">
        <f ca="1">C6+Forecast_Data!AE9</f>
        <v>0</v>
      </c>
      <c r="E6" s="19">
        <f ca="1">D6+Forecast_Data!AF9</f>
        <v>0</v>
      </c>
      <c r="F6" s="19">
        <f ca="1">E6+Forecast_Data!AG9</f>
        <v>0</v>
      </c>
      <c r="G6" s="19">
        <f ca="1">F6+Forecast_Data!AH9</f>
        <v>0</v>
      </c>
      <c r="H6" s="19">
        <f ca="1">G6+Forecast_Data!AI9</f>
        <v>0</v>
      </c>
      <c r="I6" s="19">
        <f ca="1">H6+Forecast_Data!AJ9</f>
        <v>0</v>
      </c>
      <c r="J6" s="19">
        <f ca="1">I6+Forecast_Data!AK9</f>
        <v>0</v>
      </c>
      <c r="K6" s="19">
        <f ca="1">J6+Forecast_Data!AL9</f>
        <v>0</v>
      </c>
      <c r="L6" s="19">
        <f ca="1">K6+Forecast_Data!AM9</f>
        <v>0</v>
      </c>
      <c r="M6" s="19">
        <f ca="1">L6+Forecast_Data!AN9</f>
        <v>0</v>
      </c>
    </row>
    <row r="7" spans="1:13" x14ac:dyDescent="0.15">
      <c r="C7" s="19"/>
      <c r="D7" s="19"/>
      <c r="E7" s="19"/>
      <c r="F7" s="19"/>
      <c r="G7" s="19"/>
      <c r="H7" s="19"/>
      <c r="I7" s="19"/>
      <c r="J7" s="19"/>
      <c r="K7" s="19"/>
      <c r="L7" s="19"/>
      <c r="M7" s="19"/>
    </row>
    <row r="8" spans="1:13" x14ac:dyDescent="0.15">
      <c r="A8" s="13" t="s">
        <v>52</v>
      </c>
      <c r="B8" s="19">
        <f>SUMIFS('Rechnungen Vorjahr'!M:M, 'Rechnungen Vorjahr'!$Z:$Z, TRUE)</f>
        <v>0</v>
      </c>
      <c r="C8" s="19">
        <f>SUMIFS('Rechnungen Vorjahr'!N:N, 'Rechnungen Vorjahr'!$Z:$Z, TRUE)</f>
        <v>0</v>
      </c>
      <c r="D8" s="19">
        <f>SUMIFS('Rechnungen Vorjahr'!O:O, 'Rechnungen Vorjahr'!$Z:$Z, TRUE)</f>
        <v>0</v>
      </c>
      <c r="E8" s="19">
        <f>SUMIFS('Rechnungen Vorjahr'!P:P, 'Rechnungen Vorjahr'!$Z:$Z, TRUE)</f>
        <v>0</v>
      </c>
      <c r="F8" s="19">
        <f>SUMIFS('Rechnungen Vorjahr'!Q:Q, 'Rechnungen Vorjahr'!$Z:$Z, TRUE)</f>
        <v>0</v>
      </c>
      <c r="G8" s="19">
        <f>SUMIFS('Rechnungen Vorjahr'!R:R, 'Rechnungen Vorjahr'!$Z:$Z, TRUE)</f>
        <v>0</v>
      </c>
      <c r="H8" s="19">
        <f>SUMIFS('Rechnungen Vorjahr'!S:S, 'Rechnungen Vorjahr'!$Z:$Z, TRUE)</f>
        <v>0</v>
      </c>
      <c r="I8" s="19">
        <f>SUMIFS('Rechnungen Vorjahr'!T:T, 'Rechnungen Vorjahr'!$Z:$Z, TRUE)</f>
        <v>0</v>
      </c>
      <c r="J8" s="19">
        <f>SUMIFS('Rechnungen Vorjahr'!U:U, 'Rechnungen Vorjahr'!$Z:$Z, TRUE)</f>
        <v>0</v>
      </c>
      <c r="K8" s="19">
        <f>SUMIFS('Rechnungen Vorjahr'!V:V, 'Rechnungen Vorjahr'!$Z:$Z, TRUE)</f>
        <v>0</v>
      </c>
      <c r="L8" s="19">
        <f>SUMIFS('Rechnungen Vorjahr'!W:W, 'Rechnungen Vorjahr'!$Z:$Z, TRUE)</f>
        <v>0</v>
      </c>
      <c r="M8" s="19">
        <f>SUMIFS('Rechnungen Vorjahr'!X:X, 'Rechnungen Vorjahr'!$Z:$Z, TRUE)</f>
        <v>0</v>
      </c>
    </row>
    <row r="9" spans="1:13" x14ac:dyDescent="0.15">
      <c r="A9" s="13" t="s">
        <v>53</v>
      </c>
      <c r="B9" s="19">
        <f>B8</f>
        <v>0</v>
      </c>
      <c r="C9" s="25">
        <f>B9+C8</f>
        <v>0</v>
      </c>
      <c r="D9" s="25">
        <f t="shared" ref="D9:M9" si="2">C9+D8</f>
        <v>0</v>
      </c>
      <c r="E9" s="25">
        <f t="shared" si="2"/>
        <v>0</v>
      </c>
      <c r="F9" s="25">
        <f t="shared" si="2"/>
        <v>0</v>
      </c>
      <c r="G9" s="25">
        <f t="shared" si="2"/>
        <v>0</v>
      </c>
      <c r="H9" s="25">
        <f t="shared" si="2"/>
        <v>0</v>
      </c>
      <c r="I9" s="25">
        <f t="shared" si="2"/>
        <v>0</v>
      </c>
      <c r="J9" s="25">
        <f t="shared" si="2"/>
        <v>0</v>
      </c>
      <c r="K9" s="25">
        <f t="shared" si="2"/>
        <v>0</v>
      </c>
      <c r="L9" s="25">
        <f t="shared" si="2"/>
        <v>0</v>
      </c>
      <c r="M9" s="25">
        <f t="shared" si="2"/>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Z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3" x14ac:dyDescent="0.15"/>
  <cols>
    <col min="2" max="2" width="7" customWidth="1"/>
    <col min="3" max="3" width="9.83203125" customWidth="1"/>
    <col min="6" max="6" width="18.83203125" customWidth="1"/>
    <col min="7" max="7" width="20.83203125" customWidth="1"/>
    <col min="25" max="25" width="10.83203125" customWidth="1"/>
  </cols>
  <sheetData>
    <row r="1" spans="1:26" s="13" customFormat="1" ht="14" x14ac:dyDescent="0.15">
      <c r="A1" s="13" t="s">
        <v>0</v>
      </c>
      <c r="B1" s="13" t="s">
        <v>46</v>
      </c>
      <c r="C1" s="13" t="s">
        <v>47</v>
      </c>
      <c r="D1" s="13" t="s">
        <v>44</v>
      </c>
      <c r="E1" s="13" t="s">
        <v>3</v>
      </c>
      <c r="F1" s="13" t="s">
        <v>45</v>
      </c>
      <c r="G1" s="13" t="s">
        <v>51</v>
      </c>
      <c r="H1" s="13" t="s">
        <v>48</v>
      </c>
      <c r="I1" s="37" t="s">
        <v>14</v>
      </c>
      <c r="J1" s="37"/>
      <c r="K1" s="13" t="s">
        <v>50</v>
      </c>
      <c r="L1" s="13" t="s">
        <v>49</v>
      </c>
      <c r="M1" s="5" t="s">
        <v>37</v>
      </c>
      <c r="N1" s="5" t="s">
        <v>38</v>
      </c>
      <c r="O1" s="5" t="s">
        <v>39</v>
      </c>
      <c r="P1" s="5" t="s">
        <v>40</v>
      </c>
      <c r="Q1" s="5" t="s">
        <v>41</v>
      </c>
      <c r="R1" s="5" t="s">
        <v>42</v>
      </c>
      <c r="S1" s="5" t="s">
        <v>31</v>
      </c>
      <c r="T1" s="5" t="s">
        <v>32</v>
      </c>
      <c r="U1" s="5" t="s">
        <v>33</v>
      </c>
      <c r="V1" s="5" t="s">
        <v>34</v>
      </c>
      <c r="W1" s="5" t="s">
        <v>35</v>
      </c>
      <c r="X1" s="5" t="s">
        <v>36</v>
      </c>
      <c r="Y1" t="s">
        <v>97</v>
      </c>
      <c r="Z1" t="s">
        <v>96</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Z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3" x14ac:dyDescent="0.15"/>
  <cols>
    <col min="2" max="2" width="7" customWidth="1"/>
    <col min="3" max="3" width="10" customWidth="1"/>
    <col min="6" max="6" width="18.83203125" customWidth="1"/>
    <col min="7" max="7" width="20.83203125" customWidth="1"/>
    <col min="25" max="25" width="10.83203125" customWidth="1"/>
  </cols>
  <sheetData>
    <row r="1" spans="1:26" s="13" customFormat="1" ht="14" x14ac:dyDescent="0.15">
      <c r="A1" s="13" t="s">
        <v>0</v>
      </c>
      <c r="B1" s="13" t="s">
        <v>46</v>
      </c>
      <c r="C1" s="13" t="s">
        <v>47</v>
      </c>
      <c r="D1" s="13" t="s">
        <v>44</v>
      </c>
      <c r="E1" s="13" t="s">
        <v>3</v>
      </c>
      <c r="F1" s="13" t="s">
        <v>45</v>
      </c>
      <c r="G1" s="13" t="s">
        <v>51</v>
      </c>
      <c r="H1" s="13" t="s">
        <v>48</v>
      </c>
      <c r="I1" s="37" t="s">
        <v>14</v>
      </c>
      <c r="J1" s="37"/>
      <c r="K1" s="13" t="s">
        <v>50</v>
      </c>
      <c r="L1" s="13" t="s">
        <v>49</v>
      </c>
      <c r="M1" s="5" t="s">
        <v>37</v>
      </c>
      <c r="N1" s="5" t="s">
        <v>38</v>
      </c>
      <c r="O1" s="5" t="s">
        <v>39</v>
      </c>
      <c r="P1" s="5" t="s">
        <v>40</v>
      </c>
      <c r="Q1" s="5" t="s">
        <v>41</v>
      </c>
      <c r="R1" s="5" t="s">
        <v>42</v>
      </c>
      <c r="S1" s="5" t="s">
        <v>31</v>
      </c>
      <c r="T1" s="5" t="s">
        <v>32</v>
      </c>
      <c r="U1" s="5" t="s">
        <v>33</v>
      </c>
      <c r="V1" s="5" t="s">
        <v>34</v>
      </c>
      <c r="W1" s="5" t="s">
        <v>35</v>
      </c>
      <c r="X1" s="5" t="s">
        <v>36</v>
      </c>
      <c r="Y1" t="s">
        <v>97</v>
      </c>
      <c r="Z1" t="s">
        <v>96</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W10"/>
  <sheetViews>
    <sheetView workbookViewId="0">
      <pane xSplit="5" ySplit="10" topLeftCell="X12" activePane="bottomRight" state="frozen"/>
      <selection pane="topRight" activeCell="D1" sqref="D1"/>
      <selection pane="bottomLeft" activeCell="A11" sqref="A11"/>
      <selection pane="bottomRight" activeCell="AB10" sqref="AB10"/>
    </sheetView>
  </sheetViews>
  <sheetFormatPr baseColWidth="10" defaultColWidth="8.6640625" defaultRowHeight="13" x14ac:dyDescent="0.15"/>
  <cols>
    <col min="1" max="1" width="7.83203125" customWidth="1"/>
    <col min="2" max="2" width="6.33203125" customWidth="1"/>
    <col min="3" max="3" width="13.1640625" customWidth="1"/>
    <col min="4" max="4" width="18" style="1" customWidth="1"/>
    <col min="5" max="5" width="23.83203125" customWidth="1"/>
    <col min="6" max="6" width="16.6640625" customWidth="1"/>
    <col min="7" max="8" width="31.1640625" customWidth="1"/>
    <col min="9" max="12" width="11.5" customWidth="1"/>
    <col min="13" max="13" width="8.33203125" customWidth="1"/>
    <col min="14" max="14" width="12.5" style="2" customWidth="1"/>
    <col min="15" max="15" width="11.5" customWidth="1"/>
    <col min="16" max="16" width="13.6640625" style="2" customWidth="1"/>
    <col min="17" max="19" width="11.5" style="2" customWidth="1"/>
    <col min="20" max="20" width="11.5" style="20" customWidth="1"/>
    <col min="21" max="22" width="11.5" style="1" customWidth="1"/>
    <col min="23" max="23" width="8" customWidth="1"/>
    <col min="24" max="24" width="8.33203125" customWidth="1"/>
    <col min="25" max="25" width="13.33203125" style="25" customWidth="1"/>
    <col min="26" max="26" width="13.1640625" style="25" customWidth="1"/>
    <col min="27" max="27" width="11.5" customWidth="1"/>
    <col min="28" max="28" width="12" bestFit="1" customWidth="1"/>
    <col min="29" max="40" width="12.83203125" style="2" customWidth="1"/>
    <col min="41" max="42" width="19" style="1" customWidth="1"/>
    <col min="43" max="43" width="52.83203125" customWidth="1"/>
    <col min="44" max="44" width="16.5" customWidth="1"/>
    <col min="45" max="45" width="29.5" customWidth="1"/>
    <col min="46" max="46" width="65.6640625" customWidth="1"/>
    <col min="47" max="47" width="9.6640625" customWidth="1"/>
    <col min="48" max="48" width="8.33203125" customWidth="1"/>
    <col min="49" max="49" width="7" bestFit="1" customWidth="1"/>
  </cols>
  <sheetData>
    <row r="1" spans="1:49" ht="28" x14ac:dyDescent="0.15">
      <c r="A1" s="3" t="s">
        <v>0</v>
      </c>
      <c r="B1" s="3" t="s">
        <v>46</v>
      </c>
      <c r="C1" s="3" t="s">
        <v>100</v>
      </c>
      <c r="D1" s="4" t="s">
        <v>44</v>
      </c>
      <c r="E1" s="21" t="s">
        <v>3</v>
      </c>
      <c r="F1" s="21" t="s">
        <v>91</v>
      </c>
      <c r="G1" s="21" t="s">
        <v>4</v>
      </c>
      <c r="H1" s="21" t="s">
        <v>30</v>
      </c>
      <c r="I1" s="21" t="s">
        <v>5</v>
      </c>
      <c r="J1" s="21" t="s">
        <v>6</v>
      </c>
      <c r="K1" s="21" t="s">
        <v>7</v>
      </c>
      <c r="L1" s="21" t="s">
        <v>8</v>
      </c>
      <c r="M1" s="3" t="s">
        <v>9</v>
      </c>
      <c r="N1" s="5" t="s">
        <v>10</v>
      </c>
      <c r="O1" s="3" t="s">
        <v>15</v>
      </c>
      <c r="P1" s="5" t="s">
        <v>55</v>
      </c>
      <c r="Q1" s="5" t="s">
        <v>11</v>
      </c>
      <c r="R1" s="5" t="s">
        <v>56</v>
      </c>
      <c r="S1" s="5" t="s">
        <v>12</v>
      </c>
      <c r="T1" s="3" t="s">
        <v>13</v>
      </c>
      <c r="U1" s="38" t="s">
        <v>14</v>
      </c>
      <c r="V1" s="39"/>
      <c r="W1" s="3" t="s">
        <v>19</v>
      </c>
      <c r="X1" s="3" t="s">
        <v>90</v>
      </c>
      <c r="Y1" s="27" t="s">
        <v>87</v>
      </c>
      <c r="Z1" s="27" t="s">
        <v>86</v>
      </c>
      <c r="AA1" s="3" t="s">
        <v>88</v>
      </c>
      <c r="AB1" s="3"/>
      <c r="AC1" s="5" t="s">
        <v>37</v>
      </c>
      <c r="AD1" s="5" t="s">
        <v>38</v>
      </c>
      <c r="AE1" s="5" t="s">
        <v>39</v>
      </c>
      <c r="AF1" s="5" t="s">
        <v>40</v>
      </c>
      <c r="AG1" s="5" t="s">
        <v>41</v>
      </c>
      <c r="AH1" s="5" t="s">
        <v>42</v>
      </c>
      <c r="AI1" s="5" t="s">
        <v>31</v>
      </c>
      <c r="AJ1" s="5" t="s">
        <v>32</v>
      </c>
      <c r="AK1" s="5" t="s">
        <v>33</v>
      </c>
      <c r="AL1" s="5" t="s">
        <v>34</v>
      </c>
      <c r="AM1" s="5" t="s">
        <v>35</v>
      </c>
      <c r="AN1" s="5" t="s">
        <v>36</v>
      </c>
      <c r="AO1" s="22" t="s">
        <v>1</v>
      </c>
      <c r="AP1" s="22" t="s">
        <v>2</v>
      </c>
      <c r="AQ1" s="26" t="s">
        <v>54</v>
      </c>
      <c r="AR1" s="21" t="s">
        <v>16</v>
      </c>
      <c r="AS1" s="21" t="s">
        <v>17</v>
      </c>
      <c r="AT1" s="21" t="s">
        <v>18</v>
      </c>
      <c r="AU1" t="s">
        <v>97</v>
      </c>
      <c r="AV1" t="s">
        <v>96</v>
      </c>
      <c r="AW1" s="33" t="s">
        <v>99</v>
      </c>
    </row>
    <row r="2" spans="1:49" ht="20" x14ac:dyDescent="0.15">
      <c r="A2" s="36" t="s">
        <v>95</v>
      </c>
      <c r="B2" s="36"/>
      <c r="C2" s="34"/>
      <c r="AB2" s="6" t="s">
        <v>20</v>
      </c>
      <c r="AC2" s="7">
        <f ca="1">SUMIFS(AC11:AC100000,$L11:$L100000,"=beauftragt",$AV11:$AV100000, TRUE)</f>
        <v>0</v>
      </c>
      <c r="AD2" s="7">
        <f t="shared" ref="AD2:AN2" ca="1" si="0">SUMIFS(AD11:AD100000,$L11:$L100000,"=beauftragt",$AV11:$AV100000, TRUE)</f>
        <v>0</v>
      </c>
      <c r="AE2" s="7">
        <f t="shared" ca="1" si="0"/>
        <v>0</v>
      </c>
      <c r="AF2" s="7">
        <f t="shared" ca="1" si="0"/>
        <v>0</v>
      </c>
      <c r="AG2" s="7">
        <f t="shared" ca="1" si="0"/>
        <v>0</v>
      </c>
      <c r="AH2" s="7">
        <f t="shared" ca="1" si="0"/>
        <v>0</v>
      </c>
      <c r="AI2" s="7">
        <f t="shared" ca="1" si="0"/>
        <v>0</v>
      </c>
      <c r="AJ2" s="7">
        <f t="shared" ca="1" si="0"/>
        <v>0</v>
      </c>
      <c r="AK2" s="7">
        <f t="shared" ca="1" si="0"/>
        <v>0</v>
      </c>
      <c r="AL2" s="7">
        <f t="shared" ca="1" si="0"/>
        <v>0</v>
      </c>
      <c r="AM2" s="7">
        <f t="shared" ca="1" si="0"/>
        <v>0</v>
      </c>
      <c r="AN2" s="7">
        <f t="shared" ca="1" si="0"/>
        <v>0</v>
      </c>
    </row>
    <row r="3" spans="1:49" x14ac:dyDescent="0.15">
      <c r="AB3" s="8" t="s">
        <v>21</v>
      </c>
      <c r="AC3" s="9">
        <f ca="1">SUMIFS(AC11:AC100000,$L11:$L100000,"=gelegt",$AV11:$AV100000, TRUE)</f>
        <v>0</v>
      </c>
      <c r="AD3" s="9">
        <f t="shared" ref="AD3:AN3" ca="1" si="1">SUMIFS(AD11:AD100000,$L11:$L100000,"=gelegt",$AV11:$AV100000, TRUE)</f>
        <v>0</v>
      </c>
      <c r="AE3" s="9">
        <f t="shared" ca="1" si="1"/>
        <v>0</v>
      </c>
      <c r="AF3" s="9">
        <f t="shared" ca="1" si="1"/>
        <v>0</v>
      </c>
      <c r="AG3" s="9">
        <f t="shared" ca="1" si="1"/>
        <v>0</v>
      </c>
      <c r="AH3" s="9">
        <f t="shared" ca="1" si="1"/>
        <v>0</v>
      </c>
      <c r="AI3" s="9">
        <f t="shared" ca="1" si="1"/>
        <v>0</v>
      </c>
      <c r="AJ3" s="9">
        <f t="shared" ca="1" si="1"/>
        <v>0</v>
      </c>
      <c r="AK3" s="9">
        <f t="shared" ca="1" si="1"/>
        <v>0</v>
      </c>
      <c r="AL3" s="9">
        <f t="shared" ca="1" si="1"/>
        <v>0</v>
      </c>
      <c r="AM3" s="9">
        <f t="shared" ca="1" si="1"/>
        <v>0</v>
      </c>
      <c r="AN3" s="9">
        <f t="shared" ca="1" si="1"/>
        <v>0</v>
      </c>
    </row>
    <row r="4" spans="1:49" x14ac:dyDescent="0.15">
      <c r="AB4" s="6" t="s">
        <v>22</v>
      </c>
      <c r="AC4" s="7">
        <f ca="1">SUMIFS(AC11:AC100000,$L11:$L100000,"=LOI",$AV11:$AV100000, TRUE)</f>
        <v>0</v>
      </c>
      <c r="AD4" s="7">
        <f t="shared" ref="AD4:AN4" ca="1" si="2">SUMIFS(AD11:AD100000,$L11:$L100000,"=LOI",$AV11:$AV100000, TRUE)</f>
        <v>0</v>
      </c>
      <c r="AE4" s="7">
        <f t="shared" ca="1" si="2"/>
        <v>0</v>
      </c>
      <c r="AF4" s="7">
        <f t="shared" ca="1" si="2"/>
        <v>0</v>
      </c>
      <c r="AG4" s="7">
        <f t="shared" ca="1" si="2"/>
        <v>0</v>
      </c>
      <c r="AH4" s="7">
        <f t="shared" ca="1" si="2"/>
        <v>0</v>
      </c>
      <c r="AI4" s="7">
        <f t="shared" ca="1" si="2"/>
        <v>0</v>
      </c>
      <c r="AJ4" s="7">
        <f t="shared" ca="1" si="2"/>
        <v>0</v>
      </c>
      <c r="AK4" s="7">
        <f t="shared" ca="1" si="2"/>
        <v>0</v>
      </c>
      <c r="AL4" s="7">
        <f t="shared" ca="1" si="2"/>
        <v>0</v>
      </c>
      <c r="AM4" s="7">
        <f t="shared" ca="1" si="2"/>
        <v>0</v>
      </c>
      <c r="AN4" s="7">
        <f t="shared" ca="1" si="2"/>
        <v>0</v>
      </c>
    </row>
    <row r="5" spans="1:49" x14ac:dyDescent="0.15">
      <c r="AB5" s="8" t="s">
        <v>43</v>
      </c>
      <c r="AC5" s="9">
        <f ca="1">SUMIFS(AC11:AC100000,$L11:$L100000,"=in Erstellung",$AV11:$AV100000, TRUE)</f>
        <v>0</v>
      </c>
      <c r="AD5" s="9">
        <f t="shared" ref="AD5:AN5" ca="1" si="3">SUMIFS(AD11:AD100000,$L11:$L100000,"=in Erstellung",$AV11:$AV100000, TRUE)</f>
        <v>0</v>
      </c>
      <c r="AE5" s="9">
        <f t="shared" ca="1" si="3"/>
        <v>0</v>
      </c>
      <c r="AF5" s="9">
        <f t="shared" ca="1" si="3"/>
        <v>0</v>
      </c>
      <c r="AG5" s="9">
        <f t="shared" ca="1" si="3"/>
        <v>0</v>
      </c>
      <c r="AH5" s="9">
        <f t="shared" ca="1" si="3"/>
        <v>0</v>
      </c>
      <c r="AI5" s="9">
        <f t="shared" ca="1" si="3"/>
        <v>0</v>
      </c>
      <c r="AJ5" s="9">
        <f t="shared" ca="1" si="3"/>
        <v>0</v>
      </c>
      <c r="AK5" s="9">
        <f t="shared" ca="1" si="3"/>
        <v>0</v>
      </c>
      <c r="AL5" s="9">
        <f t="shared" ca="1" si="3"/>
        <v>0</v>
      </c>
      <c r="AM5" s="9">
        <f t="shared" ca="1" si="3"/>
        <v>0</v>
      </c>
      <c r="AN5" s="9">
        <f t="shared" ca="1" si="3"/>
        <v>0</v>
      </c>
    </row>
    <row r="6" spans="1:49" x14ac:dyDescent="0.15">
      <c r="AB6" s="10" t="s">
        <v>23</v>
      </c>
      <c r="AC6" s="11">
        <f ca="1">SUMIFS(AC11:AC100000,$L11:$L100000,"=Potenzial",$AV11:$AV100000, TRUE)</f>
        <v>0</v>
      </c>
      <c r="AD6" s="11">
        <f t="shared" ref="AD6:AN6" ca="1" si="4">SUMIFS(AD11:AD100000,$L11:$L100000,"=Potenzial",$AV11:$AV100000, TRUE)</f>
        <v>0</v>
      </c>
      <c r="AE6" s="11">
        <f t="shared" ca="1" si="4"/>
        <v>0</v>
      </c>
      <c r="AF6" s="11">
        <f t="shared" ca="1" si="4"/>
        <v>0</v>
      </c>
      <c r="AG6" s="11">
        <f t="shared" ca="1" si="4"/>
        <v>0</v>
      </c>
      <c r="AH6" s="11">
        <f t="shared" ca="1" si="4"/>
        <v>0</v>
      </c>
      <c r="AI6" s="11">
        <f t="shared" ca="1" si="4"/>
        <v>0</v>
      </c>
      <c r="AJ6" s="11">
        <f t="shared" ca="1" si="4"/>
        <v>0</v>
      </c>
      <c r="AK6" s="11">
        <f t="shared" ca="1" si="4"/>
        <v>0</v>
      </c>
      <c r="AL6" s="11">
        <f t="shared" ca="1" si="4"/>
        <v>0</v>
      </c>
      <c r="AM6" s="11">
        <f t="shared" ca="1" si="4"/>
        <v>0</v>
      </c>
      <c r="AN6" s="11">
        <f t="shared" ca="1" si="4"/>
        <v>0</v>
      </c>
    </row>
    <row r="7" spans="1:49" x14ac:dyDescent="0.15">
      <c r="AB7" s="15" t="s">
        <v>27</v>
      </c>
      <c r="AC7" s="16">
        <f ca="1">MAX(SUM(AC2:AC6),AC8)</f>
        <v>0</v>
      </c>
      <c r="AD7" s="16">
        <f t="shared" ref="AD7:AN7" ca="1" si="5">MAX(SUM(AD2:AD6),AD8)</f>
        <v>0</v>
      </c>
      <c r="AE7" s="16">
        <f t="shared" ca="1" si="5"/>
        <v>0</v>
      </c>
      <c r="AF7" s="16">
        <f t="shared" ca="1" si="5"/>
        <v>0</v>
      </c>
      <c r="AG7" s="16">
        <f t="shared" ca="1" si="5"/>
        <v>0</v>
      </c>
      <c r="AH7" s="16">
        <f t="shared" ca="1" si="5"/>
        <v>0</v>
      </c>
      <c r="AI7" s="16">
        <f t="shared" ca="1" si="5"/>
        <v>0</v>
      </c>
      <c r="AJ7" s="16">
        <f t="shared" ca="1" si="5"/>
        <v>0</v>
      </c>
      <c r="AK7" s="16">
        <f t="shared" ca="1" si="5"/>
        <v>0</v>
      </c>
      <c r="AL7" s="16">
        <f t="shared" ca="1" si="5"/>
        <v>0</v>
      </c>
      <c r="AM7" s="16">
        <f t="shared" ca="1" si="5"/>
        <v>0</v>
      </c>
      <c r="AN7" s="16">
        <f t="shared" ca="1" si="5"/>
        <v>0</v>
      </c>
    </row>
    <row r="8" spans="1:49" x14ac:dyDescent="0.15">
      <c r="AB8" s="13" t="s">
        <v>25</v>
      </c>
      <c r="AC8" s="14">
        <f>SUMIFS(Planning_Invoices!M:M, Planning_Invoices!$Z:$Z, TRUE)</f>
        <v>0</v>
      </c>
      <c r="AD8" s="14">
        <f>SUMIFS(Planning_Invoices!N:N, Planning_Invoices!$Z:$Z, TRUE)</f>
        <v>0</v>
      </c>
      <c r="AE8" s="14">
        <f>SUMIFS(Planning_Invoices!O:O, Planning_Invoices!$Z:$Z, TRUE)</f>
        <v>0</v>
      </c>
      <c r="AF8" s="14">
        <f>SUMIFS(Planning_Invoices!P:P, Planning_Invoices!$Z:$Z, TRUE)</f>
        <v>0</v>
      </c>
      <c r="AG8" s="14">
        <f>SUMIFS(Planning_Invoices!Q:Q, Planning_Invoices!$Z:$Z, TRUE)</f>
        <v>0</v>
      </c>
      <c r="AH8" s="14">
        <f>SUMIFS(Planning_Invoices!R:R, Planning_Invoices!$Z:$Z, TRUE)</f>
        <v>0</v>
      </c>
      <c r="AI8" s="14">
        <f>SUMIFS(Planning_Invoices!S:S, Planning_Invoices!$Z:$Z, TRUE)</f>
        <v>0</v>
      </c>
      <c r="AJ8" s="14">
        <f>SUMIFS(Planning_Invoices!T:T, Planning_Invoices!$Z:$Z, TRUE)</f>
        <v>0</v>
      </c>
      <c r="AK8" s="14">
        <f>SUMIFS(Planning_Invoices!U:U, Planning_Invoices!$Z:$Z, TRUE)</f>
        <v>0</v>
      </c>
      <c r="AL8" s="14">
        <f>SUMIFS(Planning_Invoices!V:V, Planning_Invoices!$Z:$Z, TRUE)</f>
        <v>0</v>
      </c>
      <c r="AM8" s="14">
        <f>SUMIFS(Planning_Invoices!W:W, Planning_Invoices!$Z:$Z, TRUE)</f>
        <v>0</v>
      </c>
      <c r="AN8" s="14">
        <f>SUMIFS(Planning_Invoices!X:X, Planning_Invoices!$Z:$Z, TRUE)</f>
        <v>0</v>
      </c>
    </row>
    <row r="9" spans="1:49" x14ac:dyDescent="0.15">
      <c r="AB9" s="29"/>
    </row>
    <row r="10" spans="1:49" ht="28" x14ac:dyDescent="0.15">
      <c r="A10" s="3" t="s">
        <v>0</v>
      </c>
      <c r="B10" s="3" t="s">
        <v>46</v>
      </c>
      <c r="C10" s="3" t="s">
        <v>100</v>
      </c>
      <c r="D10" s="4" t="s">
        <v>44</v>
      </c>
      <c r="E10" s="21" t="s">
        <v>3</v>
      </c>
      <c r="F10" s="21" t="s">
        <v>91</v>
      </c>
      <c r="G10" s="21" t="s">
        <v>4</v>
      </c>
      <c r="H10" s="21" t="s">
        <v>30</v>
      </c>
      <c r="I10" s="21" t="s">
        <v>5</v>
      </c>
      <c r="J10" s="21" t="s">
        <v>6</v>
      </c>
      <c r="K10" s="21" t="s">
        <v>7</v>
      </c>
      <c r="L10" s="21" t="s">
        <v>8</v>
      </c>
      <c r="M10" s="3" t="s">
        <v>9</v>
      </c>
      <c r="N10" s="5" t="s">
        <v>10</v>
      </c>
      <c r="O10" s="3" t="s">
        <v>15</v>
      </c>
      <c r="P10" s="5" t="s">
        <v>55</v>
      </c>
      <c r="Q10" s="5" t="s">
        <v>11</v>
      </c>
      <c r="R10" s="5" t="s">
        <v>56</v>
      </c>
      <c r="S10" s="5" t="s">
        <v>12</v>
      </c>
      <c r="T10" s="3" t="s">
        <v>13</v>
      </c>
      <c r="U10" s="35" t="s">
        <v>14</v>
      </c>
      <c r="V10" s="35"/>
      <c r="W10" s="3" t="s">
        <v>19</v>
      </c>
      <c r="X10" s="3" t="s">
        <v>90</v>
      </c>
      <c r="Y10" s="27" t="s">
        <v>87</v>
      </c>
      <c r="Z10" s="27" t="s">
        <v>86</v>
      </c>
      <c r="AA10" s="3" t="s">
        <v>88</v>
      </c>
      <c r="AB10" s="3"/>
      <c r="AC10" s="5" t="s">
        <v>37</v>
      </c>
      <c r="AD10" s="5" t="s">
        <v>38</v>
      </c>
      <c r="AE10" s="5" t="s">
        <v>39</v>
      </c>
      <c r="AF10" s="5" t="s">
        <v>40</v>
      </c>
      <c r="AG10" s="5" t="s">
        <v>41</v>
      </c>
      <c r="AH10" s="5" t="s">
        <v>42</v>
      </c>
      <c r="AI10" s="5" t="s">
        <v>31</v>
      </c>
      <c r="AJ10" s="5" t="s">
        <v>32</v>
      </c>
      <c r="AK10" s="5" t="s">
        <v>33</v>
      </c>
      <c r="AL10" s="5" t="s">
        <v>34</v>
      </c>
      <c r="AM10" s="5" t="s">
        <v>35</v>
      </c>
      <c r="AN10" s="5" t="s">
        <v>36</v>
      </c>
      <c r="AO10" s="22" t="s">
        <v>1</v>
      </c>
      <c r="AP10" s="22" t="s">
        <v>2</v>
      </c>
      <c r="AQ10" s="26" t="s">
        <v>54</v>
      </c>
      <c r="AR10" s="21" t="s">
        <v>16</v>
      </c>
      <c r="AS10" s="21" t="s">
        <v>17</v>
      </c>
      <c r="AT10" s="21" t="s">
        <v>18</v>
      </c>
      <c r="AU10" t="s">
        <v>97</v>
      </c>
      <c r="AV10" t="s">
        <v>96</v>
      </c>
    </row>
  </sheetData>
  <sheetProtection selectLockedCells="1" selectUnlockedCells="1"/>
  <mergeCells count="3">
    <mergeCell ref="U1:V1"/>
    <mergeCell ref="A2:B2"/>
    <mergeCell ref="U10:V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Z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3" x14ac:dyDescent="0.15"/>
  <cols>
    <col min="2" max="2" width="7" customWidth="1"/>
    <col min="3" max="3" width="9.83203125" customWidth="1"/>
    <col min="6" max="6" width="18.83203125" customWidth="1"/>
    <col min="7" max="7" width="20.83203125" customWidth="1"/>
    <col min="25" max="25" width="10.83203125" customWidth="1"/>
  </cols>
  <sheetData>
    <row r="1" spans="1:26" s="13" customFormat="1" ht="14" x14ac:dyDescent="0.15">
      <c r="A1" s="13" t="s">
        <v>0</v>
      </c>
      <c r="B1" s="13" t="s">
        <v>46</v>
      </c>
      <c r="C1" s="13" t="s">
        <v>47</v>
      </c>
      <c r="D1" s="13" t="s">
        <v>44</v>
      </c>
      <c r="E1" s="13" t="s">
        <v>3</v>
      </c>
      <c r="F1" s="13" t="s">
        <v>45</v>
      </c>
      <c r="G1" s="13" t="s">
        <v>51</v>
      </c>
      <c r="H1" s="13" t="s">
        <v>48</v>
      </c>
      <c r="I1" s="37" t="s">
        <v>14</v>
      </c>
      <c r="J1" s="37"/>
      <c r="K1" s="13" t="s">
        <v>50</v>
      </c>
      <c r="L1" s="13" t="s">
        <v>49</v>
      </c>
      <c r="M1" s="5" t="s">
        <v>37</v>
      </c>
      <c r="N1" s="5" t="s">
        <v>38</v>
      </c>
      <c r="O1" s="5" t="s">
        <v>39</v>
      </c>
      <c r="P1" s="5" t="s">
        <v>40</v>
      </c>
      <c r="Q1" s="5" t="s">
        <v>41</v>
      </c>
      <c r="R1" s="5" t="s">
        <v>42</v>
      </c>
      <c r="S1" s="5" t="s">
        <v>31</v>
      </c>
      <c r="T1" s="5" t="s">
        <v>32</v>
      </c>
      <c r="U1" s="5" t="s">
        <v>33</v>
      </c>
      <c r="V1" s="5" t="s">
        <v>34</v>
      </c>
      <c r="W1" s="5" t="s">
        <v>35</v>
      </c>
      <c r="X1" s="5" t="s">
        <v>36</v>
      </c>
      <c r="Y1" t="s">
        <v>97</v>
      </c>
      <c r="Z1" t="s">
        <v>96</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41"/>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72</v>
      </c>
      <c r="B1" s="30"/>
    </row>
    <row r="2" spans="1:5" x14ac:dyDescent="0.15">
      <c r="A2" t="s">
        <v>89</v>
      </c>
      <c r="B2" s="30"/>
    </row>
    <row r="3" spans="1:5" ht="23" x14ac:dyDescent="0.15">
      <c r="A3" s="32" t="s">
        <v>85</v>
      </c>
      <c r="B3" s="31"/>
    </row>
    <row r="5" spans="1:5" ht="41" customHeight="1" x14ac:dyDescent="0.15">
      <c r="A5" s="41" t="s">
        <v>94</v>
      </c>
      <c r="B5" s="42"/>
      <c r="C5" s="42"/>
      <c r="D5" s="42"/>
    </row>
    <row r="6" spans="1:5" ht="41" customHeight="1" x14ac:dyDescent="0.15">
      <c r="A6" s="40" t="s">
        <v>93</v>
      </c>
      <c r="B6" s="40"/>
      <c r="C6" s="40"/>
      <c r="D6" s="40"/>
    </row>
    <row r="8" spans="1:5" ht="41" customHeight="1" x14ac:dyDescent="0.15">
      <c r="A8" s="41" t="s">
        <v>92</v>
      </c>
      <c r="B8" s="41"/>
      <c r="C8" s="41"/>
      <c r="D8" s="41"/>
    </row>
    <row r="9" spans="1:5" ht="41" customHeight="1" x14ac:dyDescent="0.15">
      <c r="A9" s="40" t="s">
        <v>71</v>
      </c>
      <c r="B9" s="40"/>
      <c r="C9" s="40"/>
      <c r="D9" s="40"/>
    </row>
    <row r="11" spans="1:5" ht="16" x14ac:dyDescent="0.2">
      <c r="A11" s="28" t="s">
        <v>70</v>
      </c>
      <c r="B11" s="28" t="s">
        <v>74</v>
      </c>
      <c r="C11" s="28" t="s">
        <v>75</v>
      </c>
      <c r="D11" s="28" t="s">
        <v>59</v>
      </c>
    </row>
    <row r="12" spans="1:5" x14ac:dyDescent="0.15">
      <c r="A12">
        <v>1</v>
      </c>
      <c r="B12" t="s">
        <v>78</v>
      </c>
      <c r="C12" t="s">
        <v>61</v>
      </c>
      <c r="D12">
        <v>0</v>
      </c>
    </row>
    <row r="13" spans="1:5" x14ac:dyDescent="0.15">
      <c r="A13">
        <v>2</v>
      </c>
      <c r="B13" t="s">
        <v>79</v>
      </c>
      <c r="C13" t="s">
        <v>61</v>
      </c>
      <c r="D13">
        <v>0</v>
      </c>
    </row>
    <row r="14" spans="1:5" x14ac:dyDescent="0.15">
      <c r="A14">
        <v>3</v>
      </c>
      <c r="B14" t="s">
        <v>61</v>
      </c>
      <c r="C14" t="s">
        <v>78</v>
      </c>
      <c r="D14">
        <v>0</v>
      </c>
    </row>
    <row r="15" spans="1:5" x14ac:dyDescent="0.15">
      <c r="A15">
        <v>4</v>
      </c>
      <c r="B15" t="s">
        <v>61</v>
      </c>
      <c r="C15" t="s">
        <v>79</v>
      </c>
      <c r="D15">
        <v>0</v>
      </c>
    </row>
    <row r="16" spans="1:5" x14ac:dyDescent="0.15">
      <c r="A16">
        <v>5</v>
      </c>
      <c r="B16" t="s">
        <v>61</v>
      </c>
      <c r="C16" t="s">
        <v>80</v>
      </c>
      <c r="D16">
        <v>0</v>
      </c>
      <c r="E16" t="s">
        <v>64</v>
      </c>
    </row>
    <row r="17" spans="1:5" x14ac:dyDescent="0.15">
      <c r="A17">
        <v>6</v>
      </c>
      <c r="B17" t="s">
        <v>61</v>
      </c>
      <c r="C17" t="s">
        <v>65</v>
      </c>
      <c r="D17">
        <v>0</v>
      </c>
      <c r="E17" t="s">
        <v>64</v>
      </c>
    </row>
    <row r="18" spans="1:5" x14ac:dyDescent="0.15">
      <c r="A18">
        <v>7</v>
      </c>
      <c r="B18" t="s">
        <v>61</v>
      </c>
      <c r="C18" t="s">
        <v>81</v>
      </c>
      <c r="D18">
        <v>1</v>
      </c>
    </row>
    <row r="19" spans="1:5" x14ac:dyDescent="0.15">
      <c r="A19">
        <v>8</v>
      </c>
      <c r="B19" t="s">
        <v>80</v>
      </c>
      <c r="C19" t="s">
        <v>61</v>
      </c>
      <c r="D19">
        <v>0</v>
      </c>
      <c r="E19" t="s">
        <v>64</v>
      </c>
    </row>
    <row r="20" spans="1:5" x14ac:dyDescent="0.15">
      <c r="A20">
        <v>9</v>
      </c>
      <c r="B20" t="s">
        <v>82</v>
      </c>
      <c r="C20" t="s">
        <v>61</v>
      </c>
      <c r="D20">
        <v>1</v>
      </c>
    </row>
    <row r="21" spans="1:5" x14ac:dyDescent="0.15">
      <c r="A21">
        <v>10</v>
      </c>
      <c r="B21" t="s">
        <v>81</v>
      </c>
      <c r="C21" t="s">
        <v>61</v>
      </c>
      <c r="D21">
        <v>1</v>
      </c>
    </row>
    <row r="22" spans="1:5" x14ac:dyDescent="0.15">
      <c r="A22">
        <v>11</v>
      </c>
      <c r="B22" t="s">
        <v>83</v>
      </c>
      <c r="C22" t="s">
        <v>83</v>
      </c>
      <c r="D22">
        <v>0.5</v>
      </c>
      <c r="E22" t="s">
        <v>64</v>
      </c>
    </row>
    <row r="23" spans="1:5" x14ac:dyDescent="0.15">
      <c r="A23">
        <v>12</v>
      </c>
      <c r="B23" t="s">
        <v>83</v>
      </c>
      <c r="C23" t="s">
        <v>22</v>
      </c>
      <c r="D23">
        <v>0.9</v>
      </c>
      <c r="E23" t="s">
        <v>64</v>
      </c>
    </row>
    <row r="24" spans="1:5" x14ac:dyDescent="0.15">
      <c r="A24">
        <v>13</v>
      </c>
      <c r="B24" t="s">
        <v>22</v>
      </c>
      <c r="C24" t="s">
        <v>84</v>
      </c>
      <c r="D24">
        <v>0.9</v>
      </c>
      <c r="E24" t="s">
        <v>64</v>
      </c>
    </row>
    <row r="25" spans="1:5" x14ac:dyDescent="0.15">
      <c r="A25">
        <v>14</v>
      </c>
      <c r="B25" t="s">
        <v>61</v>
      </c>
      <c r="C25" t="s">
        <v>61</v>
      </c>
      <c r="D25">
        <v>0</v>
      </c>
      <c r="E25" t="s">
        <v>64</v>
      </c>
    </row>
    <row r="27" spans="1:5" ht="16" x14ac:dyDescent="0.2">
      <c r="A27" s="28" t="s">
        <v>73</v>
      </c>
      <c r="B27" s="28" t="s">
        <v>57</v>
      </c>
      <c r="C27" s="28" t="s">
        <v>58</v>
      </c>
      <c r="D27" s="28" t="s">
        <v>76</v>
      </c>
    </row>
    <row r="28" spans="1:5" x14ac:dyDescent="0.15">
      <c r="A28">
        <v>1</v>
      </c>
      <c r="B28" t="s">
        <v>60</v>
      </c>
      <c r="C28" t="s">
        <v>61</v>
      </c>
      <c r="D28">
        <v>0</v>
      </c>
    </row>
    <row r="29" spans="1:5" x14ac:dyDescent="0.15">
      <c r="A29">
        <v>2</v>
      </c>
      <c r="B29" t="s">
        <v>62</v>
      </c>
      <c r="C29" t="s">
        <v>61</v>
      </c>
      <c r="D29">
        <v>0</v>
      </c>
    </row>
    <row r="30" spans="1:5" x14ac:dyDescent="0.15">
      <c r="A30">
        <v>3</v>
      </c>
      <c r="B30" t="s">
        <v>61</v>
      </c>
      <c r="C30" t="s">
        <v>60</v>
      </c>
      <c r="D30">
        <v>0</v>
      </c>
    </row>
    <row r="31" spans="1:5" x14ac:dyDescent="0.15">
      <c r="A31">
        <v>4</v>
      </c>
      <c r="B31" t="s">
        <v>61</v>
      </c>
      <c r="C31" t="s">
        <v>62</v>
      </c>
      <c r="D31">
        <v>0</v>
      </c>
    </row>
    <row r="32" spans="1:5" x14ac:dyDescent="0.15">
      <c r="A32">
        <v>5</v>
      </c>
      <c r="B32" t="s">
        <v>61</v>
      </c>
      <c r="C32" t="s">
        <v>63</v>
      </c>
      <c r="D32">
        <v>0</v>
      </c>
      <c r="E32" t="s">
        <v>77</v>
      </c>
    </row>
    <row r="33" spans="1:5" x14ac:dyDescent="0.15">
      <c r="A33">
        <v>6</v>
      </c>
      <c r="B33" t="s">
        <v>61</v>
      </c>
      <c r="C33" t="s">
        <v>65</v>
      </c>
      <c r="D33">
        <v>0</v>
      </c>
      <c r="E33" t="s">
        <v>77</v>
      </c>
    </row>
    <row r="34" spans="1:5" x14ac:dyDescent="0.15">
      <c r="A34">
        <v>7</v>
      </c>
      <c r="B34" t="s">
        <v>61</v>
      </c>
      <c r="C34" t="s">
        <v>66</v>
      </c>
      <c r="D34">
        <v>1</v>
      </c>
    </row>
    <row r="35" spans="1:5" x14ac:dyDescent="0.15">
      <c r="A35">
        <v>8</v>
      </c>
      <c r="B35" t="s">
        <v>63</v>
      </c>
      <c r="C35" t="s">
        <v>61</v>
      </c>
      <c r="D35">
        <v>0</v>
      </c>
      <c r="E35" t="s">
        <v>77</v>
      </c>
    </row>
    <row r="36" spans="1:5" x14ac:dyDescent="0.15">
      <c r="A36">
        <v>9</v>
      </c>
      <c r="B36" t="s">
        <v>67</v>
      </c>
      <c r="C36" t="s">
        <v>61</v>
      </c>
      <c r="D36">
        <v>1</v>
      </c>
    </row>
    <row r="37" spans="1:5" x14ac:dyDescent="0.15">
      <c r="A37">
        <v>10</v>
      </c>
      <c r="B37" t="s">
        <v>66</v>
      </c>
      <c r="C37" t="s">
        <v>61</v>
      </c>
      <c r="D37">
        <v>1</v>
      </c>
    </row>
    <row r="38" spans="1:5" x14ac:dyDescent="0.15">
      <c r="A38">
        <v>11</v>
      </c>
      <c r="B38" t="s">
        <v>68</v>
      </c>
      <c r="C38" t="s">
        <v>68</v>
      </c>
      <c r="D38">
        <v>0.5</v>
      </c>
      <c r="E38" t="s">
        <v>77</v>
      </c>
    </row>
    <row r="39" spans="1:5" x14ac:dyDescent="0.15">
      <c r="A39">
        <v>12</v>
      </c>
      <c r="B39" t="s">
        <v>68</v>
      </c>
      <c r="C39" t="s">
        <v>22</v>
      </c>
      <c r="D39">
        <v>0.9</v>
      </c>
      <c r="E39" t="s">
        <v>77</v>
      </c>
    </row>
    <row r="40" spans="1:5" x14ac:dyDescent="0.15">
      <c r="A40">
        <v>13</v>
      </c>
      <c r="B40" t="s">
        <v>22</v>
      </c>
      <c r="C40" t="s">
        <v>69</v>
      </c>
      <c r="D40">
        <v>0.9</v>
      </c>
      <c r="E40" t="s">
        <v>64</v>
      </c>
    </row>
    <row r="41" spans="1:5" x14ac:dyDescent="0.15">
      <c r="A41">
        <v>14</v>
      </c>
      <c r="B41" t="s">
        <v>61</v>
      </c>
      <c r="C41" t="s">
        <v>61</v>
      </c>
      <c r="D41">
        <v>0</v>
      </c>
      <c r="E41" t="s">
        <v>77</v>
      </c>
    </row>
  </sheetData>
  <mergeCells count="4">
    <mergeCell ref="A9:D9"/>
    <mergeCell ref="A6:D6"/>
    <mergeCell ref="A5:D5"/>
    <mergeCell ref="A8:D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2025-02-06T22:28:59Z</dcterms:modified>
</cp:coreProperties>
</file>