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W:\Google Drive\Year 2\P4\waaca\"/>
    </mc:Choice>
  </mc:AlternateContent>
  <bookViews>
    <workbookView xWindow="4650" yWindow="0" windowWidth="27870" windowHeight="127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4" i="1" l="1"/>
  <c r="B34" i="1"/>
  <c r="G31" i="1"/>
  <c r="B31" i="1"/>
  <c r="G30" i="1"/>
  <c r="G29" i="1"/>
  <c r="B30" i="1"/>
  <c r="B29" i="1"/>
  <c r="G28" i="1"/>
  <c r="B28" i="1"/>
  <c r="G27" i="1"/>
  <c r="B27" i="1"/>
  <c r="G26" i="1"/>
  <c r="B26" i="1"/>
  <c r="O4" i="1" l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3" i="1"/>
  <c r="G36" i="1" l="1"/>
  <c r="B36" i="1"/>
  <c r="G35" i="1"/>
  <c r="G37" i="1" s="1"/>
  <c r="B35" i="1"/>
  <c r="B37" i="1" s="1"/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I14" i="1"/>
  <c r="I22" i="1"/>
  <c r="I21" i="1"/>
  <c r="I20" i="1"/>
  <c r="I19" i="1"/>
  <c r="I18" i="1"/>
  <c r="I17" i="1"/>
  <c r="I16" i="1"/>
  <c r="I15" i="1"/>
  <c r="I13" i="1"/>
  <c r="I12" i="1"/>
  <c r="I11" i="1"/>
  <c r="I10" i="1"/>
  <c r="I9" i="1"/>
  <c r="I8" i="1"/>
  <c r="I7" i="1"/>
  <c r="I6" i="1"/>
  <c r="I5" i="1"/>
  <c r="I4" i="1"/>
  <c r="I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3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4" i="1"/>
  <c r="C3" i="1"/>
  <c r="D23" i="1" l="1"/>
  <c r="H23" i="1"/>
  <c r="H24" i="1"/>
  <c r="C23" i="1"/>
  <c r="I23" i="1"/>
  <c r="D24" i="1"/>
  <c r="I24" i="1"/>
  <c r="C24" i="1"/>
</calcChain>
</file>

<file path=xl/sharedStrings.xml><?xml version="1.0" encoding="utf-8"?>
<sst xmlns="http://schemas.openxmlformats.org/spreadsheetml/2006/main" count="25" uniqueCount="24">
  <si>
    <t>kg</t>
  </si>
  <si>
    <t>AVG</t>
  </si>
  <si>
    <t>STD.DEV.</t>
  </si>
  <si>
    <t>Average of AC/BC</t>
  </si>
  <si>
    <t>V_ac</t>
  </si>
  <si>
    <t>V_bd</t>
  </si>
  <si>
    <t>delta V_ac</t>
  </si>
  <si>
    <t>delta V_bd</t>
  </si>
  <si>
    <t>V_ac/kg</t>
  </si>
  <si>
    <t>Theoretical weight</t>
  </si>
  <si>
    <t>measured weight</t>
  </si>
  <si>
    <t>delta weight</t>
  </si>
  <si>
    <t>range (voltage)</t>
  </si>
  <si>
    <t>range (bits)</t>
  </si>
  <si>
    <t>range (kg)</t>
  </si>
  <si>
    <t>min (kg)</t>
  </si>
  <si>
    <t>max (kg)</t>
  </si>
  <si>
    <t>min (voltage)</t>
  </si>
  <si>
    <t>max (voltage)</t>
  </si>
  <si>
    <t>min (bits)</t>
  </si>
  <si>
    <t>max (bits)</t>
  </si>
  <si>
    <t>Theoretical V/kg (0-100)</t>
  </si>
  <si>
    <t>experimental V/kg (0-100)</t>
  </si>
  <si>
    <t>Theoretical - Experimental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</si>
</sst>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0" borderId="5" xfId="0" applyFont="1" applyBorder="1"/>
    <xf numFmtId="0" fontId="1" fillId="0" borderId="6" xfId="0" applyFont="1" applyBorder="1"/>
    <xf numFmtId="0" fontId="1" fillId="0" borderId="0" xfId="0" applyFont="1"/>
    <xf numFmtId="0" fontId="0" fillId="0" borderId="7" xfId="0" applyBorder="1"/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fi-FI"/>
              <a:t>V/kg</a:t>
            </a:r>
            <a:r>
              <a:rPr lang="fi-FI" baseline="0"/>
              <a:t> chart for both wheatstone bridges</a:t>
            </a:r>
            <a:endParaRPr lang="fi-FI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>
        <c:manualLayout>
          <c:layoutTarget val="inner"/>
          <c:xMode val="edge"/>
          <c:yMode val="edge"/>
          <c:x val="8.670603674540682E-2"/>
          <c:y val="0.1300462962962963"/>
          <c:w val="0.86111936007999001"/>
          <c:h val="0.72818686897714435"/>
        </c:manualLayout>
      </c:layout>
      <c:scatterChart>
        <c:scatterStyle val="lineMarker"/>
        <c:varyColors val="0"/>
        <c:ser>
          <c:idx val="0"/>
          <c:order val="0"/>
          <c:tx>
            <c:v>AC</c:v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Sheet1!$A$2:$A$22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xVal>
          <c:yVal>
            <c:numRef>
              <c:f>Sheet1!$B$2:$B$22</c:f>
              <c:numCache>
                <c:formatCode>General</c:formatCode>
                <c:ptCount val="21"/>
                <c:pt idx="0">
                  <c:v>2.129</c:v>
                </c:pt>
                <c:pt idx="1">
                  <c:v>2.214</c:v>
                </c:pt>
                <c:pt idx="2">
                  <c:v>2.3170000000000002</c:v>
                </c:pt>
                <c:pt idx="3">
                  <c:v>2.4209999999999998</c:v>
                </c:pt>
                <c:pt idx="4">
                  <c:v>2.5230000000000001</c:v>
                </c:pt>
                <c:pt idx="5">
                  <c:v>2.6259999999999999</c:v>
                </c:pt>
                <c:pt idx="6">
                  <c:v>2.7309999999999999</c:v>
                </c:pt>
                <c:pt idx="7">
                  <c:v>2.839</c:v>
                </c:pt>
                <c:pt idx="8">
                  <c:v>2.944</c:v>
                </c:pt>
                <c:pt idx="9">
                  <c:v>3.05</c:v>
                </c:pt>
                <c:pt idx="10">
                  <c:v>3.157</c:v>
                </c:pt>
                <c:pt idx="11">
                  <c:v>3.2719999999999998</c:v>
                </c:pt>
                <c:pt idx="12">
                  <c:v>3.3809999999999998</c:v>
                </c:pt>
                <c:pt idx="13">
                  <c:v>3.4889999999999999</c:v>
                </c:pt>
                <c:pt idx="14">
                  <c:v>3.5990000000000002</c:v>
                </c:pt>
                <c:pt idx="15">
                  <c:v>3.7120000000000002</c:v>
                </c:pt>
                <c:pt idx="16">
                  <c:v>3.8210000000000002</c:v>
                </c:pt>
                <c:pt idx="17">
                  <c:v>3.931</c:v>
                </c:pt>
                <c:pt idx="18">
                  <c:v>4.0419999999999998</c:v>
                </c:pt>
                <c:pt idx="19">
                  <c:v>4.141</c:v>
                </c:pt>
                <c:pt idx="20">
                  <c:v>4.2530000000000001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AF-4D43-9386-162BD4D009D4}"/>
            </c:ext>
          </c:extLst>
        </c:ser>
        <c:ser>
          <c:idx val="1"/>
          <c:order val="1"/>
          <c:tx>
            <c:v>BC</c:v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Sheet1!$A$2:$A$22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xVal>
          <c:yVal>
            <c:numRef>
              <c:f>Sheet1!$G$2:$G$22</c:f>
              <c:numCache>
                <c:formatCode>General</c:formatCode>
                <c:ptCount val="21"/>
                <c:pt idx="0">
                  <c:v>1.988</c:v>
                </c:pt>
                <c:pt idx="1">
                  <c:v>2.121</c:v>
                </c:pt>
                <c:pt idx="2">
                  <c:v>2.2410000000000001</c:v>
                </c:pt>
                <c:pt idx="3">
                  <c:v>2.359</c:v>
                </c:pt>
                <c:pt idx="4">
                  <c:v>2.4780000000000002</c:v>
                </c:pt>
                <c:pt idx="5">
                  <c:v>2.5960000000000001</c:v>
                </c:pt>
                <c:pt idx="6">
                  <c:v>2.7170000000000001</c:v>
                </c:pt>
                <c:pt idx="7">
                  <c:v>2.8370000000000002</c:v>
                </c:pt>
                <c:pt idx="8">
                  <c:v>2.9540000000000002</c:v>
                </c:pt>
                <c:pt idx="9">
                  <c:v>3.0680000000000001</c:v>
                </c:pt>
                <c:pt idx="10">
                  <c:v>3.18</c:v>
                </c:pt>
                <c:pt idx="11">
                  <c:v>3.2989999999999999</c:v>
                </c:pt>
                <c:pt idx="12">
                  <c:v>3.4129999999999998</c:v>
                </c:pt>
                <c:pt idx="13">
                  <c:v>3.5270000000000001</c:v>
                </c:pt>
                <c:pt idx="14">
                  <c:v>3.6389999999999998</c:v>
                </c:pt>
                <c:pt idx="15">
                  <c:v>3.7589999999999999</c:v>
                </c:pt>
                <c:pt idx="16">
                  <c:v>3.871</c:v>
                </c:pt>
                <c:pt idx="17">
                  <c:v>3.984</c:v>
                </c:pt>
                <c:pt idx="18">
                  <c:v>4.0960000000000001</c:v>
                </c:pt>
                <c:pt idx="19">
                  <c:v>4.2119999999999997</c:v>
                </c:pt>
                <c:pt idx="20">
                  <c:v>4.3239999999999998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AAF-4D43-9386-162BD4D009D4}"/>
            </c:ext>
          </c:extLst>
        </c:ser>
        <c:ser>
          <c:idx val="2"/>
          <c:order val="2"/>
          <c:tx>
            <c:v>Avg</c:v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Sheet1!$A$2:$A$22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xVal>
          <c:yVal>
            <c:numRef>
              <c:f>Sheet1!$J$2:$J$22</c:f>
              <c:numCache>
                <c:formatCode>General</c:formatCode>
                <c:ptCount val="21"/>
                <c:pt idx="1">
                  <c:v>2.1675</c:v>
                </c:pt>
                <c:pt idx="2">
                  <c:v>2.2789999999999999</c:v>
                </c:pt>
                <c:pt idx="3">
                  <c:v>2.3899999999999997</c:v>
                </c:pt>
                <c:pt idx="4">
                  <c:v>2.5005000000000002</c:v>
                </c:pt>
                <c:pt idx="5">
                  <c:v>2.6109999999999998</c:v>
                </c:pt>
                <c:pt idx="6">
                  <c:v>2.7240000000000002</c:v>
                </c:pt>
                <c:pt idx="7">
                  <c:v>2.8380000000000001</c:v>
                </c:pt>
                <c:pt idx="8">
                  <c:v>2.9489999999999998</c:v>
                </c:pt>
                <c:pt idx="9">
                  <c:v>3.0590000000000002</c:v>
                </c:pt>
                <c:pt idx="10">
                  <c:v>3.1684999999999999</c:v>
                </c:pt>
                <c:pt idx="11">
                  <c:v>3.2854999999999999</c:v>
                </c:pt>
                <c:pt idx="12">
                  <c:v>3.3969999999999998</c:v>
                </c:pt>
                <c:pt idx="13">
                  <c:v>3.508</c:v>
                </c:pt>
                <c:pt idx="14">
                  <c:v>3.6189999999999998</c:v>
                </c:pt>
                <c:pt idx="15">
                  <c:v>3.7355</c:v>
                </c:pt>
                <c:pt idx="16">
                  <c:v>3.8460000000000001</c:v>
                </c:pt>
                <c:pt idx="17">
                  <c:v>3.9575</c:v>
                </c:pt>
                <c:pt idx="18">
                  <c:v>4.069</c:v>
                </c:pt>
                <c:pt idx="19">
                  <c:v>4.1764999999999999</c:v>
                </c:pt>
                <c:pt idx="20">
                  <c:v>4.2885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CAAF-4D43-9386-162BD4D009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9903983"/>
        <c:axId val="609537663"/>
      </c:scatterChart>
      <c:valAx>
        <c:axId val="689903983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i-FI"/>
                  <a:t>kg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fi-FI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609537663"/>
        <c:crosses val="autoZero"/>
        <c:crossBetween val="midCat"/>
      </c:valAx>
      <c:valAx>
        <c:axId val="609537663"/>
        <c:scaling>
          <c:orientation val="minMax"/>
          <c:min val="2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i-FI"/>
                  <a:t>volts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fi-FI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6899039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96702</xdr:colOff>
      <xdr:row>38</xdr:row>
      <xdr:rowOff>75577</xdr:rowOff>
    </xdr:from>
    <xdr:to>
      <xdr:col>15</xdr:col>
      <xdr:colOff>595313</xdr:colOff>
      <xdr:row>83</xdr:row>
      <xdr:rowOff>104152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3E6A29-1F48-41F2-8D42-FDDBF0ADF4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abSelected="1" zoomScaleNormal="100" workbookViewId="0">
      <selection activeCell="L29" sqref="L29"/>
    </sheetView>
  </sheetViews>
  <sheetFormatPr defaultRowHeight="15" x14ac:dyDescent="0.25"/>
  <cols>
    <col min="1" max="1" width="24.140625" customWidth="1"/>
    <col min="3" max="3" width="14" customWidth="1"/>
    <col min="8" max="8" width="12.42578125" customWidth="1"/>
    <col min="9" max="9" width="14" customWidth="1"/>
    <col min="12" max="12" width="21.85546875" customWidth="1"/>
    <col min="13" max="13" width="17.5703125" customWidth="1"/>
    <col min="14" max="14" width="15.5703125" customWidth="1"/>
    <col min="15" max="15" width="13.5703125" customWidth="1"/>
  </cols>
  <sheetData>
    <row r="1" spans="1:15" x14ac:dyDescent="0.25">
      <c r="A1" s="9" t="s">
        <v>0</v>
      </c>
      <c r="B1" s="9" t="s">
        <v>4</v>
      </c>
      <c r="C1" s="9" t="s">
        <v>6</v>
      </c>
      <c r="D1" s="9" t="s">
        <v>8</v>
      </c>
      <c r="E1" s="9"/>
      <c r="F1" s="9"/>
      <c r="G1" s="9" t="s">
        <v>5</v>
      </c>
      <c r="H1" s="9" t="s">
        <v>7</v>
      </c>
      <c r="I1" s="9" t="s">
        <v>8</v>
      </c>
      <c r="J1" s="9" t="s">
        <v>3</v>
      </c>
      <c r="K1" s="9"/>
      <c r="M1" s="11" t="s">
        <v>9</v>
      </c>
      <c r="N1" s="9" t="s">
        <v>10</v>
      </c>
      <c r="O1" s="9" t="s">
        <v>11</v>
      </c>
    </row>
    <row r="2" spans="1:15" x14ac:dyDescent="0.25">
      <c r="A2">
        <v>0</v>
      </c>
      <c r="B2">
        <v>2.129</v>
      </c>
      <c r="G2">
        <v>1.988</v>
      </c>
      <c r="M2" s="11">
        <v>0</v>
      </c>
      <c r="N2">
        <v>0</v>
      </c>
      <c r="O2">
        <v>0</v>
      </c>
    </row>
    <row r="3" spans="1:15" x14ac:dyDescent="0.25">
      <c r="A3">
        <v>5</v>
      </c>
      <c r="B3">
        <v>2.214</v>
      </c>
      <c r="C3">
        <f>SUM(B3-B2)</f>
        <v>8.4999999999999964E-2</v>
      </c>
      <c r="D3">
        <f>(B3-B$2)/$A3</f>
        <v>1.6999999999999994E-2</v>
      </c>
      <c r="G3">
        <v>2.121</v>
      </c>
      <c r="H3">
        <f>SUM(G3-G2)</f>
        <v>0.13300000000000001</v>
      </c>
      <c r="I3">
        <f>(G3-G$2)/$A3</f>
        <v>2.6600000000000002E-2</v>
      </c>
      <c r="J3">
        <f>(B3+G3)/2</f>
        <v>2.1675</v>
      </c>
      <c r="M3" s="11">
        <v>5</v>
      </c>
      <c r="N3">
        <v>5.0999999999999996</v>
      </c>
      <c r="O3">
        <f>N3-M3</f>
        <v>9.9999999999999645E-2</v>
      </c>
    </row>
    <row r="4" spans="1:15" x14ac:dyDescent="0.25">
      <c r="A4">
        <v>10</v>
      </c>
      <c r="B4">
        <v>2.3170000000000002</v>
      </c>
      <c r="C4">
        <f>SUM(B4-B3)</f>
        <v>0.1030000000000002</v>
      </c>
      <c r="D4">
        <f t="shared" ref="D4:D22" si="0">(B4-B$2)/$A4</f>
        <v>1.8800000000000018E-2</v>
      </c>
      <c r="G4">
        <v>2.2410000000000001</v>
      </c>
      <c r="H4">
        <f t="shared" ref="H4:H22" si="1">SUM(G4-G3)</f>
        <v>0.12000000000000011</v>
      </c>
      <c r="I4">
        <f t="shared" ref="I4:I22" si="2">(G4-G$2)/$A4</f>
        <v>2.530000000000001E-2</v>
      </c>
      <c r="J4">
        <f t="shared" ref="J4:J22" si="3">(B4+G4)/2</f>
        <v>2.2789999999999999</v>
      </c>
      <c r="M4" s="11">
        <v>10</v>
      </c>
      <c r="N4">
        <v>10.199999999999999</v>
      </c>
      <c r="O4">
        <f t="shared" ref="O4:O22" si="4">N4-M4</f>
        <v>0.19999999999999929</v>
      </c>
    </row>
    <row r="5" spans="1:15" x14ac:dyDescent="0.25">
      <c r="A5">
        <v>15</v>
      </c>
      <c r="B5">
        <v>2.4209999999999998</v>
      </c>
      <c r="C5">
        <f t="shared" ref="C5:C22" si="5">SUM(B5-B4)</f>
        <v>0.10399999999999965</v>
      </c>
      <c r="D5">
        <f t="shared" si="0"/>
        <v>1.9466666666666653E-2</v>
      </c>
      <c r="G5">
        <v>2.359</v>
      </c>
      <c r="H5">
        <f t="shared" si="1"/>
        <v>0.11799999999999988</v>
      </c>
      <c r="I5">
        <f t="shared" si="2"/>
        <v>2.4733333333333333E-2</v>
      </c>
      <c r="J5">
        <f t="shared" si="3"/>
        <v>2.3899999999999997</v>
      </c>
      <c r="M5" s="11">
        <v>15</v>
      </c>
      <c r="N5">
        <v>15.3</v>
      </c>
      <c r="O5">
        <f t="shared" si="4"/>
        <v>0.30000000000000071</v>
      </c>
    </row>
    <row r="6" spans="1:15" x14ac:dyDescent="0.25">
      <c r="A6">
        <v>20</v>
      </c>
      <c r="B6">
        <v>2.5230000000000001</v>
      </c>
      <c r="C6">
        <f t="shared" si="5"/>
        <v>0.10200000000000031</v>
      </c>
      <c r="D6">
        <f t="shared" si="0"/>
        <v>1.9700000000000006E-2</v>
      </c>
      <c r="G6">
        <v>2.4780000000000002</v>
      </c>
      <c r="H6">
        <f t="shared" si="1"/>
        <v>0.11900000000000022</v>
      </c>
      <c r="I6">
        <f t="shared" si="2"/>
        <v>2.4500000000000011E-2</v>
      </c>
      <c r="J6">
        <f t="shared" si="3"/>
        <v>2.5005000000000002</v>
      </c>
      <c r="M6" s="11">
        <v>20</v>
      </c>
      <c r="N6">
        <v>19.5</v>
      </c>
      <c r="O6">
        <f t="shared" si="4"/>
        <v>-0.5</v>
      </c>
    </row>
    <row r="7" spans="1:15" x14ac:dyDescent="0.25">
      <c r="A7">
        <v>25</v>
      </c>
      <c r="B7">
        <v>2.6259999999999999</v>
      </c>
      <c r="C7">
        <f t="shared" si="5"/>
        <v>0.10299999999999976</v>
      </c>
      <c r="D7">
        <f t="shared" si="0"/>
        <v>1.9879999999999995E-2</v>
      </c>
      <c r="G7">
        <v>2.5960000000000001</v>
      </c>
      <c r="H7">
        <f t="shared" si="1"/>
        <v>0.11799999999999988</v>
      </c>
      <c r="I7">
        <f t="shared" si="2"/>
        <v>2.4320000000000005E-2</v>
      </c>
      <c r="J7">
        <f t="shared" si="3"/>
        <v>2.6109999999999998</v>
      </c>
      <c r="M7" s="11">
        <v>25</v>
      </c>
      <c r="N7">
        <v>24.6</v>
      </c>
      <c r="O7">
        <f t="shared" si="4"/>
        <v>-0.39999999999999858</v>
      </c>
    </row>
    <row r="8" spans="1:15" x14ac:dyDescent="0.25">
      <c r="A8">
        <v>30</v>
      </c>
      <c r="B8">
        <v>2.7309999999999999</v>
      </c>
      <c r="C8">
        <f t="shared" si="5"/>
        <v>0.10499999999999998</v>
      </c>
      <c r="D8">
        <f t="shared" si="0"/>
        <v>2.0066666666666663E-2</v>
      </c>
      <c r="G8">
        <v>2.7170000000000001</v>
      </c>
      <c r="H8">
        <f t="shared" si="1"/>
        <v>0.121</v>
      </c>
      <c r="I8">
        <f t="shared" si="2"/>
        <v>2.4300000000000002E-2</v>
      </c>
      <c r="J8">
        <f t="shared" si="3"/>
        <v>2.7240000000000002</v>
      </c>
      <c r="M8" s="11">
        <v>30</v>
      </c>
      <c r="N8">
        <v>30</v>
      </c>
      <c r="O8">
        <f t="shared" si="4"/>
        <v>0</v>
      </c>
    </row>
    <row r="9" spans="1:15" x14ac:dyDescent="0.25">
      <c r="A9">
        <v>35</v>
      </c>
      <c r="B9">
        <v>2.839</v>
      </c>
      <c r="C9">
        <f t="shared" si="5"/>
        <v>0.1080000000000001</v>
      </c>
      <c r="D9">
        <f t="shared" si="0"/>
        <v>2.0285714285714285E-2</v>
      </c>
      <c r="G9">
        <v>2.8370000000000002</v>
      </c>
      <c r="H9">
        <f t="shared" si="1"/>
        <v>0.12000000000000011</v>
      </c>
      <c r="I9">
        <f t="shared" si="2"/>
        <v>2.4257142857142863E-2</v>
      </c>
      <c r="J9">
        <f t="shared" si="3"/>
        <v>2.8380000000000001</v>
      </c>
      <c r="M9" s="11">
        <v>35</v>
      </c>
      <c r="N9">
        <v>35.1</v>
      </c>
      <c r="O9">
        <f t="shared" si="4"/>
        <v>0.10000000000000142</v>
      </c>
    </row>
    <row r="10" spans="1:15" x14ac:dyDescent="0.25">
      <c r="A10">
        <v>40</v>
      </c>
      <c r="B10">
        <v>2.944</v>
      </c>
      <c r="C10">
        <f t="shared" si="5"/>
        <v>0.10499999999999998</v>
      </c>
      <c r="D10">
        <f t="shared" si="0"/>
        <v>2.0374999999999997E-2</v>
      </c>
      <c r="G10">
        <v>2.9540000000000002</v>
      </c>
      <c r="H10">
        <f t="shared" si="1"/>
        <v>0.11699999999999999</v>
      </c>
      <c r="I10">
        <f t="shared" si="2"/>
        <v>2.4150000000000005E-2</v>
      </c>
      <c r="J10">
        <f t="shared" si="3"/>
        <v>2.9489999999999998</v>
      </c>
      <c r="M10" s="11">
        <v>40</v>
      </c>
      <c r="N10">
        <v>39.6</v>
      </c>
      <c r="O10">
        <f t="shared" si="4"/>
        <v>-0.39999999999999858</v>
      </c>
    </row>
    <row r="11" spans="1:15" x14ac:dyDescent="0.25">
      <c r="A11">
        <v>45</v>
      </c>
      <c r="B11">
        <v>3.05</v>
      </c>
      <c r="C11">
        <f t="shared" si="5"/>
        <v>0.10599999999999987</v>
      </c>
      <c r="D11">
        <f t="shared" si="0"/>
        <v>2.0466666666666664E-2</v>
      </c>
      <c r="G11">
        <v>3.0680000000000001</v>
      </c>
      <c r="H11">
        <f t="shared" si="1"/>
        <v>0.11399999999999988</v>
      </c>
      <c r="I11">
        <f t="shared" si="2"/>
        <v>2.4E-2</v>
      </c>
      <c r="J11">
        <f t="shared" si="3"/>
        <v>3.0590000000000002</v>
      </c>
      <c r="M11" s="11">
        <v>45</v>
      </c>
      <c r="N11">
        <v>44.6</v>
      </c>
      <c r="O11">
        <f t="shared" si="4"/>
        <v>-0.39999999999999858</v>
      </c>
    </row>
    <row r="12" spans="1:15" x14ac:dyDescent="0.25">
      <c r="A12">
        <v>50</v>
      </c>
      <c r="B12">
        <v>3.157</v>
      </c>
      <c r="C12">
        <f t="shared" si="5"/>
        <v>0.10700000000000021</v>
      </c>
      <c r="D12">
        <f t="shared" si="0"/>
        <v>2.0560000000000002E-2</v>
      </c>
      <c r="G12">
        <v>3.18</v>
      </c>
      <c r="H12">
        <f t="shared" si="1"/>
        <v>0.1120000000000001</v>
      </c>
      <c r="I12">
        <f t="shared" si="2"/>
        <v>2.3840000000000004E-2</v>
      </c>
      <c r="J12">
        <f t="shared" si="3"/>
        <v>3.1684999999999999</v>
      </c>
      <c r="M12" s="11">
        <v>50</v>
      </c>
      <c r="N12">
        <v>50</v>
      </c>
      <c r="O12">
        <f t="shared" si="4"/>
        <v>0</v>
      </c>
    </row>
    <row r="13" spans="1:15" x14ac:dyDescent="0.25">
      <c r="A13">
        <v>55</v>
      </c>
      <c r="B13">
        <v>3.2719999999999998</v>
      </c>
      <c r="C13">
        <f t="shared" si="5"/>
        <v>0.11499999999999977</v>
      </c>
      <c r="D13">
        <f t="shared" si="0"/>
        <v>2.0781818181818179E-2</v>
      </c>
      <c r="G13">
        <v>3.2989999999999999</v>
      </c>
      <c r="H13">
        <f t="shared" si="1"/>
        <v>0.11899999999999977</v>
      </c>
      <c r="I13">
        <f t="shared" si="2"/>
        <v>2.3836363636363635E-2</v>
      </c>
      <c r="J13">
        <f t="shared" si="3"/>
        <v>3.2854999999999999</v>
      </c>
      <c r="M13" s="11">
        <v>55</v>
      </c>
      <c r="N13">
        <v>55.1</v>
      </c>
      <c r="O13">
        <f t="shared" si="4"/>
        <v>0.10000000000000142</v>
      </c>
    </row>
    <row r="14" spans="1:15" x14ac:dyDescent="0.25">
      <c r="A14">
        <v>60</v>
      </c>
      <c r="B14">
        <v>3.3809999999999998</v>
      </c>
      <c r="C14">
        <f t="shared" si="5"/>
        <v>0.10899999999999999</v>
      </c>
      <c r="D14">
        <f t="shared" si="0"/>
        <v>2.0866666666666662E-2</v>
      </c>
      <c r="G14">
        <v>3.4129999999999998</v>
      </c>
      <c r="H14">
        <f t="shared" si="1"/>
        <v>0.11399999999999988</v>
      </c>
      <c r="I14">
        <f>(G14-G$2)/$A14</f>
        <v>2.3749999999999997E-2</v>
      </c>
      <c r="J14">
        <f t="shared" si="3"/>
        <v>3.3969999999999998</v>
      </c>
      <c r="M14" s="11">
        <v>60</v>
      </c>
      <c r="N14">
        <v>60.1</v>
      </c>
      <c r="O14">
        <f t="shared" si="4"/>
        <v>0.10000000000000142</v>
      </c>
    </row>
    <row r="15" spans="1:15" x14ac:dyDescent="0.25">
      <c r="A15">
        <v>65</v>
      </c>
      <c r="B15">
        <v>3.4889999999999999</v>
      </c>
      <c r="C15">
        <f t="shared" si="5"/>
        <v>0.1080000000000001</v>
      </c>
      <c r="D15">
        <f t="shared" si="0"/>
        <v>2.0923076923076923E-2</v>
      </c>
      <c r="G15">
        <v>3.5270000000000001</v>
      </c>
      <c r="H15">
        <f t="shared" si="1"/>
        <v>0.11400000000000032</v>
      </c>
      <c r="I15">
        <f t="shared" si="2"/>
        <v>2.3676923076923078E-2</v>
      </c>
      <c r="J15">
        <f t="shared" si="3"/>
        <v>3.508</v>
      </c>
      <c r="M15" s="11">
        <v>65</v>
      </c>
      <c r="N15">
        <v>65.099999999999994</v>
      </c>
      <c r="O15">
        <f t="shared" si="4"/>
        <v>9.9999999999994316E-2</v>
      </c>
    </row>
    <row r="16" spans="1:15" x14ac:dyDescent="0.25">
      <c r="A16">
        <v>70</v>
      </c>
      <c r="B16">
        <v>3.5990000000000002</v>
      </c>
      <c r="C16">
        <f t="shared" si="5"/>
        <v>0.11000000000000032</v>
      </c>
      <c r="D16">
        <f t="shared" si="0"/>
        <v>2.1000000000000001E-2</v>
      </c>
      <c r="G16">
        <v>3.6389999999999998</v>
      </c>
      <c r="H16">
        <f t="shared" si="1"/>
        <v>0.11199999999999966</v>
      </c>
      <c r="I16">
        <f t="shared" si="2"/>
        <v>2.3585714285714283E-2</v>
      </c>
      <c r="J16">
        <f t="shared" si="3"/>
        <v>3.6189999999999998</v>
      </c>
      <c r="M16" s="11">
        <v>70</v>
      </c>
      <c r="N16">
        <v>69.7</v>
      </c>
      <c r="O16">
        <f t="shared" si="4"/>
        <v>-0.29999999999999716</v>
      </c>
    </row>
    <row r="17" spans="1:15" x14ac:dyDescent="0.25">
      <c r="A17">
        <v>75</v>
      </c>
      <c r="B17">
        <v>3.7120000000000002</v>
      </c>
      <c r="C17">
        <f t="shared" si="5"/>
        <v>0.11299999999999999</v>
      </c>
      <c r="D17">
        <f t="shared" si="0"/>
        <v>2.1106666666666669E-2</v>
      </c>
      <c r="G17">
        <v>3.7589999999999999</v>
      </c>
      <c r="H17">
        <f t="shared" si="1"/>
        <v>0.12000000000000011</v>
      </c>
      <c r="I17">
        <f t="shared" si="2"/>
        <v>2.3613333333333333E-2</v>
      </c>
      <c r="J17">
        <f t="shared" si="3"/>
        <v>3.7355</v>
      </c>
      <c r="M17" s="11">
        <v>75</v>
      </c>
      <c r="N17">
        <v>74.8</v>
      </c>
      <c r="O17">
        <f t="shared" si="4"/>
        <v>-0.20000000000000284</v>
      </c>
    </row>
    <row r="18" spans="1:15" x14ac:dyDescent="0.25">
      <c r="A18">
        <v>80</v>
      </c>
      <c r="B18">
        <v>3.8210000000000002</v>
      </c>
      <c r="C18">
        <f t="shared" si="5"/>
        <v>0.10899999999999999</v>
      </c>
      <c r="D18">
        <f t="shared" si="0"/>
        <v>2.1150000000000002E-2</v>
      </c>
      <c r="G18">
        <v>3.871</v>
      </c>
      <c r="H18">
        <f t="shared" si="1"/>
        <v>0.1120000000000001</v>
      </c>
      <c r="I18">
        <f t="shared" si="2"/>
        <v>2.3537499999999999E-2</v>
      </c>
      <c r="J18">
        <f t="shared" si="3"/>
        <v>3.8460000000000001</v>
      </c>
      <c r="M18" s="11">
        <v>80</v>
      </c>
      <c r="N18">
        <v>79.900000000000006</v>
      </c>
      <c r="O18">
        <f t="shared" si="4"/>
        <v>-9.9999999999994316E-2</v>
      </c>
    </row>
    <row r="19" spans="1:15" x14ac:dyDescent="0.25">
      <c r="A19">
        <v>85</v>
      </c>
      <c r="B19">
        <v>3.931</v>
      </c>
      <c r="C19">
        <f t="shared" si="5"/>
        <v>0.10999999999999988</v>
      </c>
      <c r="D19">
        <f t="shared" si="0"/>
        <v>2.12E-2</v>
      </c>
      <c r="G19">
        <v>3.984</v>
      </c>
      <c r="H19">
        <f t="shared" si="1"/>
        <v>0.11299999999999999</v>
      </c>
      <c r="I19">
        <f t="shared" si="2"/>
        <v>2.3482352941176472E-2</v>
      </c>
      <c r="J19">
        <f t="shared" si="3"/>
        <v>3.9575</v>
      </c>
      <c r="M19" s="11">
        <v>85</v>
      </c>
      <c r="N19">
        <v>84.9</v>
      </c>
      <c r="O19">
        <f t="shared" si="4"/>
        <v>-9.9999999999994316E-2</v>
      </c>
    </row>
    <row r="20" spans="1:15" x14ac:dyDescent="0.25">
      <c r="A20">
        <v>90</v>
      </c>
      <c r="B20">
        <v>4.0419999999999998</v>
      </c>
      <c r="C20">
        <f t="shared" si="5"/>
        <v>0.11099999999999977</v>
      </c>
      <c r="D20">
        <f t="shared" si="0"/>
        <v>2.1255555555555552E-2</v>
      </c>
      <c r="G20">
        <v>4.0960000000000001</v>
      </c>
      <c r="H20">
        <f t="shared" si="1"/>
        <v>0.1120000000000001</v>
      </c>
      <c r="I20">
        <f t="shared" si="2"/>
        <v>2.3422222222222223E-2</v>
      </c>
      <c r="J20">
        <f t="shared" si="3"/>
        <v>4.069</v>
      </c>
      <c r="M20" s="11">
        <v>90</v>
      </c>
      <c r="N20">
        <v>90</v>
      </c>
      <c r="O20">
        <f t="shared" si="4"/>
        <v>0</v>
      </c>
    </row>
    <row r="21" spans="1:15" x14ac:dyDescent="0.25">
      <c r="A21">
        <v>95</v>
      </c>
      <c r="B21">
        <v>4.141</v>
      </c>
      <c r="C21">
        <f t="shared" si="5"/>
        <v>9.9000000000000199E-2</v>
      </c>
      <c r="D21">
        <f t="shared" si="0"/>
        <v>2.1178947368421054E-2</v>
      </c>
      <c r="G21">
        <v>4.2119999999999997</v>
      </c>
      <c r="H21">
        <f t="shared" si="1"/>
        <v>0.11599999999999966</v>
      </c>
      <c r="I21">
        <f t="shared" si="2"/>
        <v>2.3410526315789472E-2</v>
      </c>
      <c r="J21">
        <f t="shared" si="3"/>
        <v>4.1764999999999999</v>
      </c>
      <c r="M21" s="11">
        <v>95</v>
      </c>
      <c r="N21">
        <v>95</v>
      </c>
      <c r="O21">
        <f t="shared" si="4"/>
        <v>0</v>
      </c>
    </row>
    <row r="22" spans="1:15" ht="15.75" thickBot="1" x14ac:dyDescent="0.3">
      <c r="A22">
        <v>100</v>
      </c>
      <c r="B22">
        <v>4.2530000000000001</v>
      </c>
      <c r="C22">
        <f t="shared" si="5"/>
        <v>0.1120000000000001</v>
      </c>
      <c r="D22">
        <f t="shared" si="0"/>
        <v>2.1240000000000002E-2</v>
      </c>
      <c r="G22">
        <v>4.3239999999999998</v>
      </c>
      <c r="H22">
        <f t="shared" si="1"/>
        <v>0.1120000000000001</v>
      </c>
      <c r="I22">
        <f t="shared" si="2"/>
        <v>2.3359999999999999E-2</v>
      </c>
      <c r="J22">
        <f t="shared" si="3"/>
        <v>4.2885</v>
      </c>
      <c r="M22" s="11">
        <v>100</v>
      </c>
      <c r="N22">
        <v>100.1</v>
      </c>
      <c r="O22">
        <f t="shared" si="4"/>
        <v>9.9999999999994316E-2</v>
      </c>
    </row>
    <row r="23" spans="1:15" ht="15.75" thickBot="1" x14ac:dyDescent="0.3">
      <c r="A23" s="1" t="s">
        <v>1</v>
      </c>
      <c r="B23" s="2"/>
      <c r="C23" s="3">
        <f>AVERAGE(C3:C22)</f>
        <v>0.1062</v>
      </c>
      <c r="D23" s="3">
        <f>AVERAGE(D3:D22)</f>
        <v>2.0365172282395965E-2</v>
      </c>
      <c r="E23" s="3"/>
      <c r="F23" s="3"/>
      <c r="G23" s="3"/>
      <c r="H23" s="3">
        <f t="shared" ref="H23:I23" si="6">AVERAGE(H3:H22)</f>
        <v>0.11679999999999999</v>
      </c>
      <c r="I23" s="4">
        <f t="shared" si="6"/>
        <v>2.4083770600099936E-2</v>
      </c>
    </row>
    <row r="24" spans="1:15" ht="15.75" thickBot="1" x14ac:dyDescent="0.3">
      <c r="A24" s="5" t="s">
        <v>2</v>
      </c>
      <c r="B24" s="6"/>
      <c r="C24" s="7">
        <f>_xlfn.STDEV.S(C3:C22)</f>
        <v>6.4039461518495934E-3</v>
      </c>
      <c r="D24" s="7">
        <f>_xlfn.STDEV.S(D3:D22)</f>
        <v>1.0418980137805317E-3</v>
      </c>
      <c r="E24" s="7"/>
      <c r="F24" s="7"/>
      <c r="G24" s="7"/>
      <c r="H24" s="7">
        <f t="shared" ref="H24:I24" si="7">_xlfn.STDEV.S(H3:H22)</f>
        <v>5.0115655711248834E-3</v>
      </c>
      <c r="I24" s="8">
        <f t="shared" si="7"/>
        <v>7.777031091014742E-4</v>
      </c>
    </row>
    <row r="26" spans="1:15" x14ac:dyDescent="0.25">
      <c r="A26" t="s">
        <v>15</v>
      </c>
      <c r="B26">
        <f>A2</f>
        <v>0</v>
      </c>
      <c r="G26">
        <f>A2</f>
        <v>0</v>
      </c>
    </row>
    <row r="27" spans="1:15" x14ac:dyDescent="0.25">
      <c r="A27" t="s">
        <v>16</v>
      </c>
      <c r="B27">
        <f>A22</f>
        <v>100</v>
      </c>
      <c r="G27">
        <f>A22</f>
        <v>100</v>
      </c>
    </row>
    <row r="28" spans="1:15" x14ac:dyDescent="0.25">
      <c r="A28" s="10" t="s">
        <v>14</v>
      </c>
      <c r="B28" s="10">
        <f>B27-B26</f>
        <v>100</v>
      </c>
      <c r="C28" s="10"/>
      <c r="D28" s="10"/>
      <c r="E28" s="10"/>
      <c r="F28" s="10"/>
      <c r="G28" s="10">
        <f>G27-G26</f>
        <v>100</v>
      </c>
    </row>
    <row r="29" spans="1:15" x14ac:dyDescent="0.25">
      <c r="A29" t="s">
        <v>17</v>
      </c>
      <c r="B29">
        <f>B2</f>
        <v>2.129</v>
      </c>
      <c r="G29">
        <f>G2</f>
        <v>1.988</v>
      </c>
    </row>
    <row r="30" spans="1:15" x14ac:dyDescent="0.25">
      <c r="A30" t="s">
        <v>18</v>
      </c>
      <c r="B30">
        <f>B22</f>
        <v>4.2530000000000001</v>
      </c>
      <c r="G30">
        <f>G22</f>
        <v>4.3239999999999998</v>
      </c>
    </row>
    <row r="31" spans="1:15" x14ac:dyDescent="0.25">
      <c r="A31" s="10" t="s">
        <v>12</v>
      </c>
      <c r="B31" s="10">
        <f>B30-B29</f>
        <v>2.1240000000000001</v>
      </c>
      <c r="C31" s="10"/>
      <c r="D31" s="10"/>
      <c r="E31" s="10"/>
      <c r="F31" s="10"/>
      <c r="G31" s="10">
        <f>G30-G29</f>
        <v>2.3359999999999999</v>
      </c>
    </row>
    <row r="32" spans="1:15" x14ac:dyDescent="0.25">
      <c r="A32" t="s">
        <v>19</v>
      </c>
      <c r="B32">
        <v>2129</v>
      </c>
      <c r="G32">
        <v>1988</v>
      </c>
    </row>
    <row r="33" spans="1:7" x14ac:dyDescent="0.25">
      <c r="A33" t="s">
        <v>20</v>
      </c>
      <c r="B33">
        <v>4253</v>
      </c>
      <c r="G33">
        <v>4324</v>
      </c>
    </row>
    <row r="34" spans="1:7" x14ac:dyDescent="0.25">
      <c r="A34" s="10" t="s">
        <v>13</v>
      </c>
      <c r="B34" s="10">
        <f>B33-B32</f>
        <v>2124</v>
      </c>
      <c r="C34" s="10"/>
      <c r="D34" s="10"/>
      <c r="E34" s="10"/>
      <c r="F34" s="10"/>
      <c r="G34" s="10">
        <f>G33-G32</f>
        <v>2336</v>
      </c>
    </row>
    <row r="35" spans="1:7" x14ac:dyDescent="0.25">
      <c r="A35" t="s">
        <v>21</v>
      </c>
      <c r="B35">
        <f>B31/B27</f>
        <v>2.1240000000000002E-2</v>
      </c>
      <c r="G35">
        <f>G31/G27</f>
        <v>2.3359999999999999E-2</v>
      </c>
    </row>
    <row r="36" spans="1:7" x14ac:dyDescent="0.25">
      <c r="A36" t="s">
        <v>22</v>
      </c>
      <c r="B36">
        <f>D23</f>
        <v>2.0365172282395965E-2</v>
      </c>
      <c r="G36">
        <f>I23</f>
        <v>2.4083770600099936E-2</v>
      </c>
    </row>
    <row r="37" spans="1:7" x14ac:dyDescent="0.25">
      <c r="A37" s="10" t="s">
        <v>23</v>
      </c>
      <c r="B37" s="10">
        <f>B35-B36</f>
        <v>8.7482771760403685E-4</v>
      </c>
      <c r="C37" s="10"/>
      <c r="D37" s="10"/>
      <c r="E37" s="10"/>
      <c r="F37" s="10"/>
      <c r="G37" s="10">
        <f>G35-G36</f>
        <v>-7.2377060009993707E-4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micromikko</dc:creator>
  <cp:lastModifiedBy>micromikko</cp:lastModifiedBy>
  <dcterms:created xsi:type="dcterms:W3CDTF">2017-05-04T15:07:55Z</dcterms:created>
  <dcterms:modified xsi:type="dcterms:W3CDTF">2017-05-29T13:04:45Z</dcterms:modified>
</cp:coreProperties>
</file>