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0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radoDomercq\Documents\Python Scripts\UTOPIA_model\Results\2024-02-02\2024-02-02_LowDensityMP_Emissions_1g_s_freeMP_5000_nm_Urban_Soil_Surface\Compartment_mass_flows\"/>
    </mc:Choice>
  </mc:AlternateContent>
  <xr:revisionPtr revIDLastSave="0" documentId="13_ncr:1_{A37D4AAB-9102-4CDB-A7A0-054378F6CB66}" xr6:coauthVersionLast="36" xr6:coauthVersionMax="36" xr10:uidLastSave="{00000000-0000-0000-0000-000000000000}"/>
  <bookViews>
    <workbookView xWindow="240" yWindow="20" windowWidth="16100" windowHeight="9660" activeTab="1" xr2:uid="{00000000-000D-0000-FFFF-FFFF00000000}"/>
  </bookViews>
  <sheets>
    <sheet name="Output_flows" sheetId="1" r:id="rId1"/>
    <sheet name="Input_flows" sheetId="2" r:id="rId2"/>
  </sheets>
  <calcPr calcId="191029"/>
</workbook>
</file>

<file path=xl/calcChain.xml><?xml version="1.0" encoding="utf-8"?>
<calcChain xmlns="http://schemas.openxmlformats.org/spreadsheetml/2006/main">
  <c r="E102" i="2" l="1"/>
  <c r="D102" i="2"/>
  <c r="C102" i="2"/>
  <c r="I22" i="1"/>
  <c r="C22" i="1"/>
  <c r="D22" i="1"/>
  <c r="E22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<sst xmlns="http://schemas.openxmlformats.org/spreadsheetml/2006/main" count="131" uniqueCount="13">
  <si>
    <t>MP_size</t>
  </si>
  <si>
    <t>MP_form</t>
  </si>
  <si>
    <t>k_discorporation</t>
  </si>
  <si>
    <t>k_fragmentation</t>
  </si>
  <si>
    <t>k_wind_trasport</t>
  </si>
  <si>
    <t>k_dry_depossition</t>
  </si>
  <si>
    <t>k_wet_depossition</t>
  </si>
  <si>
    <t>freeMP</t>
  </si>
  <si>
    <t>heterMP</t>
  </si>
  <si>
    <t>biofMP</t>
  </si>
  <si>
    <t>heterBiofMP</t>
  </si>
  <si>
    <t>k_sea_spray_aerosol</t>
  </si>
  <si>
    <t>k_soil_air_resuspension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</si>
</sst>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2"/>
  <sheetViews>
    <sheetView zoomScale="70" zoomScaleNormal="70" workbookViewId="0">
      <selection activeCell="I23" sqref="I23"/>
    </sheetView>
  </sheetViews>
  <sheetFormatPr defaultRowHeight="14.5" x14ac:dyDescent="0.35"/>
  <cols>
    <col min="3" max="3" width="15.1796875" bestFit="1" customWidth="1"/>
    <col min="4" max="4" width="15" bestFit="1" customWidth="1"/>
    <col min="5" max="5" width="14.90625" bestFit="1" customWidth="1"/>
    <col min="6" max="6" width="134.453125" bestFit="1" customWidth="1"/>
    <col min="9" max="9" width="11.81640625" bestFit="1" customWidth="1"/>
  </cols>
  <sheetData>
    <row r="1" spans="1: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5">
      <c r="A2">
        <v>5000</v>
      </c>
      <c r="B2" t="s">
        <v>7</v>
      </c>
      <c r="C2">
        <v>5.7596311705275844E-21</v>
      </c>
      <c r="D2">
        <v>0</v>
      </c>
      <c r="E2">
        <v>0</v>
      </c>
      <c r="F2">
        <f>SUM(1.91521577025398E-17, 4.91609164283218E-19, 5.03857637232517E-19, 3.12892808977541E-18, 4.94392908135331E-18, 1.6479763604511E-19)</f>
        <v>2.8385279311229363E-17</v>
      </c>
      <c r="G2">
        <v>0</v>
      </c>
    </row>
    <row r="3" spans="1:7" x14ac:dyDescent="0.35">
      <c r="A3">
        <v>500</v>
      </c>
      <c r="B3" t="s">
        <v>7</v>
      </c>
      <c r="C3">
        <v>4.1228445097069033E-20</v>
      </c>
      <c r="D3">
        <v>0</v>
      </c>
      <c r="E3">
        <v>0</v>
      </c>
      <c r="F3">
        <f>SUM(1.37094487294616E-16, 3.51902419421938E-18, 3.60670090121012E-18, 2.23974133312717E-17, 3.53895071853545E-17, 1.17965023951181E-18)</f>
        <v>2.0318678314618352E-16</v>
      </c>
      <c r="G3">
        <v>0</v>
      </c>
    </row>
    <row r="4" spans="1:7" x14ac:dyDescent="0.35">
      <c r="A4">
        <v>50</v>
      </c>
      <c r="B4" t="s">
        <v>7</v>
      </c>
      <c r="C4">
        <v>8.2953424562389176E-20</v>
      </c>
      <c r="D4">
        <v>0</v>
      </c>
      <c r="E4">
        <v>0</v>
      </c>
      <c r="F4">
        <f>SUM(2.75840070682702E-16, 7.08042972130307E-18, 7.25683906883271E-18, 4.50645696871158E-17, 7.12052275483254E-17, 2.37350758494417E-18)</f>
        <v>4.0882064429322321E-16</v>
      </c>
      <c r="G4">
        <v>0</v>
      </c>
    </row>
    <row r="5" spans="1:7" x14ac:dyDescent="0.35">
      <c r="A5">
        <v>5</v>
      </c>
      <c r="B5" t="s">
        <v>7</v>
      </c>
      <c r="C5">
        <v>2.0381520129976451E-20</v>
      </c>
      <c r="D5">
        <v>0</v>
      </c>
      <c r="E5">
        <v>0</v>
      </c>
      <c r="F5">
        <f>SUM(6.77734521863565E-17, 1.73964995001607E-18, 1.78299343687943E-18, 1.10722907350966E-17, 1.74950074248501E-17, 5.83166914161672E-19)</f>
        <v>1.0044656064736037E-16</v>
      </c>
      <c r="G5">
        <v>0</v>
      </c>
    </row>
    <row r="6" spans="1:7" x14ac:dyDescent="0.35">
      <c r="A6">
        <v>0.5</v>
      </c>
      <c r="B6" t="s">
        <v>7</v>
      </c>
      <c r="C6">
        <v>5.1213405376848385E-22</v>
      </c>
      <c r="D6">
        <v>0</v>
      </c>
      <c r="E6">
        <v>0</v>
      </c>
      <c r="F6">
        <f>SUM(1.7029687964753E-18, 4.37128327699912E-20, 4.48019407212254E-20, 2.78217576633466E-19, 4.39603573043626E-19, 1.46534524347875E-20)</f>
        <v>2.5239581720783957E-18</v>
      </c>
      <c r="G6">
        <v>0</v>
      </c>
    </row>
    <row r="7" spans="1:7" x14ac:dyDescent="0.35">
      <c r="A7">
        <v>5000</v>
      </c>
      <c r="B7" t="s">
        <v>8</v>
      </c>
      <c r="C7">
        <v>9.5146917060483273E-26</v>
      </c>
      <c r="D7">
        <v>0</v>
      </c>
      <c r="E7">
        <v>0</v>
      </c>
      <c r="F7">
        <f>SUM(3.1638636337992E-21, 8.12119647861831E-23, 8.32353659473337E-23, 5.1688702389394E-22, 8.16718286864446E-22, 2.72239428954815E-23)</f>
        <v>4.6891402181865839E-21</v>
      </c>
      <c r="G7">
        <v>0</v>
      </c>
    </row>
    <row r="8" spans="1:7" x14ac:dyDescent="0.35">
      <c r="A8">
        <v>500</v>
      </c>
      <c r="B8" t="s">
        <v>8</v>
      </c>
      <c r="C8">
        <v>7.6816151607909029E-25</v>
      </c>
      <c r="D8">
        <v>0</v>
      </c>
      <c r="E8">
        <v>0</v>
      </c>
      <c r="F8">
        <f>SUM(2.55432163299811E-20, 6.55658721493411E-22, 6.71994499378864E-22, 4.17304871437482E-21, 6.59371398285559E-21, 2.19790466095186E-22)</f>
        <v>3.7857422714178971E-20</v>
      </c>
      <c r="G8">
        <v>0</v>
      </c>
    </row>
    <row r="9" spans="1:7" x14ac:dyDescent="0.35">
      <c r="A9">
        <v>50</v>
      </c>
      <c r="B9" t="s">
        <v>8</v>
      </c>
      <c r="C9">
        <v>1.548610633449763E-24</v>
      </c>
      <c r="D9">
        <v>0</v>
      </c>
      <c r="E9">
        <v>0</v>
      </c>
      <c r="F9">
        <f>SUM(5.14950249304648E-20, 1.32180543644187E-21, 1.35473830122298E-21, 8.41285000317477E-21, 1.32929017843758E-20, 4.4309672614586E-22)</f>
        <v>7.6320417181826061E-20</v>
      </c>
      <c r="G9">
        <v>0</v>
      </c>
    </row>
    <row r="10" spans="1:7" x14ac:dyDescent="0.35">
      <c r="A10">
        <v>5</v>
      </c>
      <c r="B10" t="s">
        <v>8</v>
      </c>
      <c r="C10">
        <v>3.6020558117552489E-25</v>
      </c>
      <c r="D10">
        <v>0</v>
      </c>
      <c r="E10">
        <v>0</v>
      </c>
      <c r="F10">
        <f>SUM(1.19777011613345E-20, 3.07450875740069E-22, 3.15111033459527E-22, 1.9568221083343E-21, 3.0919182067631E-21, 1.03063940225436E-22)</f>
        <v>1.7752067325856931E-20</v>
      </c>
      <c r="G10">
        <v>0</v>
      </c>
    </row>
    <row r="11" spans="1:7" x14ac:dyDescent="0.35">
      <c r="A11">
        <v>0.5</v>
      </c>
      <c r="B11" t="s">
        <v>8</v>
      </c>
      <c r="C11">
        <v>4.5505735094381572E-27</v>
      </c>
      <c r="D11">
        <v>0</v>
      </c>
      <c r="E11">
        <v>0</v>
      </c>
      <c r="F11">
        <f>SUM(1.51317504384185E-22, 3.88410919683825E-24, 3.98088201940953E-24, 2.47210574023E-23, 3.9061030201499E-23, 1.30203434004996E-24)</f>
        <v>2.2426661754428174E-22</v>
      </c>
      <c r="G11">
        <v>0</v>
      </c>
    </row>
    <row r="12" spans="1:7" x14ac:dyDescent="0.35">
      <c r="A12">
        <v>5000</v>
      </c>
      <c r="B12" t="s">
        <v>9</v>
      </c>
      <c r="C12">
        <v>3.0502828122785999E-25</v>
      </c>
      <c r="D12">
        <v>0</v>
      </c>
      <c r="E12">
        <v>0</v>
      </c>
      <c r="F12">
        <f>SUM(5.07146167249762E-21, 1.30177344674866E-22, 1.33420721325882E-22, 8.28535308123159E-22, 1.30914475731915E-21, 4.36381585773051E-23)</f>
        <v>7.5163779625179814E-21</v>
      </c>
      <c r="G12">
        <v>0</v>
      </c>
    </row>
    <row r="13" spans="1:7" x14ac:dyDescent="0.35">
      <c r="A13">
        <v>500</v>
      </c>
      <c r="B13" t="s">
        <v>9</v>
      </c>
      <c r="C13">
        <v>2.4877717320502432E-27</v>
      </c>
      <c r="D13">
        <v>0</v>
      </c>
      <c r="E13">
        <v>0</v>
      </c>
      <c r="F13">
        <f>SUM(4.13621941487814E-23, 1.0617098091097E-24, 1.08816237513509E-24, 6.75742823012068E-24, 1.06772175593366E-23, 3.55907251977886E-25)</f>
        <v>6.1302619374461349E-23</v>
      </c>
      <c r="G13">
        <v>0</v>
      </c>
    </row>
    <row r="14" spans="1:7" x14ac:dyDescent="0.35">
      <c r="A14">
        <v>50</v>
      </c>
      <c r="B14" t="s">
        <v>9</v>
      </c>
      <c r="C14">
        <v>1.159267249437114E-26</v>
      </c>
      <c r="D14">
        <v>0</v>
      </c>
      <c r="E14">
        <v>0</v>
      </c>
      <c r="F14">
        <f>SUM(1.92742109027924E-22, 4.94742099626911E-24, 5.07068629855442E-24, 3.14886817656086E-23, 4.97543583769759E-23, 1.65847861256586E-24)</f>
        <v>2.8566173507789789E-22</v>
      </c>
      <c r="G14">
        <v>0</v>
      </c>
    </row>
    <row r="15" spans="1:7" x14ac:dyDescent="0.35">
      <c r="A15">
        <v>5</v>
      </c>
      <c r="B15" t="s">
        <v>9</v>
      </c>
      <c r="C15">
        <v>1.8733084467082939E-26</v>
      </c>
      <c r="D15">
        <v>0</v>
      </c>
      <c r="E15">
        <v>0</v>
      </c>
      <c r="F15">
        <f>SUM(3.11460037410441E-22, 7.99474456492498E-24, 8.19393412373398E-24, 5.08838782048452E-23, 8.04001491919975E-23, 2.68000497306658E-24)</f>
        <v>4.6161274846900922E-22</v>
      </c>
      <c r="G15">
        <v>0</v>
      </c>
    </row>
    <row r="16" spans="1:7" x14ac:dyDescent="0.35">
      <c r="A16">
        <v>0.5</v>
      </c>
      <c r="B16" t="s">
        <v>9</v>
      </c>
      <c r="C16">
        <v>9.4815198008212607E-28</v>
      </c>
      <c r="D16">
        <v>0</v>
      </c>
      <c r="E16">
        <v>0</v>
      </c>
      <c r="F16">
        <f>SUM(1.57641658908906E-23, 4.04644141908618E-25, 4.14725875908606E-25, 2.57542477636062E-24, 4.06935445090433E-24, 1.35645148363477E-25)</f>
        <v>2.3363960284336251E-23</v>
      </c>
      <c r="G16">
        <v>0</v>
      </c>
    </row>
    <row r="17" spans="1:9" x14ac:dyDescent="0.35">
      <c r="A17">
        <v>5000</v>
      </c>
      <c r="B17" t="s">
        <v>10</v>
      </c>
      <c r="C17">
        <v>7.6259391276234386E-25</v>
      </c>
      <c r="D17">
        <v>0</v>
      </c>
      <c r="E17">
        <v>0</v>
      </c>
      <c r="F17">
        <f>SUM(5.07161602810879E-20, 1.30181306768025E-21, 1.33424782134838E-21, 8.28560525522424E-21, 1.30918460260482E-20, 4.36394867534942E-22)</f>
        <v>7.5166067318923912E-20</v>
      </c>
      <c r="G17">
        <v>0</v>
      </c>
    </row>
    <row r="18" spans="1:9" x14ac:dyDescent="0.35">
      <c r="A18">
        <v>500</v>
      </c>
      <c r="B18" t="s">
        <v>10</v>
      </c>
      <c r="C18">
        <v>6.2195983879790832E-27</v>
      </c>
      <c r="D18">
        <v>0</v>
      </c>
      <c r="E18">
        <v>0</v>
      </c>
      <c r="F18">
        <f>SUM(4.13633184647574E-22, 1.061738668732E-23, 1.08819195379667E-23, 6.75761191197491E-23, 1.06775077897397E-22, 3.55916926324657E-24)</f>
        <v>6.130428571532534E-22</v>
      </c>
      <c r="G18">
        <v>0</v>
      </c>
    </row>
    <row r="19" spans="1:9" x14ac:dyDescent="0.35">
      <c r="A19">
        <v>50</v>
      </c>
      <c r="B19" t="s">
        <v>10</v>
      </c>
      <c r="C19">
        <v>2.8982451329871189E-26</v>
      </c>
      <c r="D19">
        <v>0</v>
      </c>
      <c r="E19">
        <v>0</v>
      </c>
      <c r="F19">
        <f>SUM(1.9274723052276E-21, 4.94755245789528E-23, 5.07082103555519E-23, 3.14895184749394E-22, 4.97556804372708E-22, 1.65852268124236E-23)</f>
        <v>2.8566932560966304E-21</v>
      </c>
      <c r="G19">
        <v>0</v>
      </c>
    </row>
    <row r="20" spans="1:9" x14ac:dyDescent="0.35">
      <c r="A20">
        <v>5</v>
      </c>
      <c r="B20" t="s">
        <v>10</v>
      </c>
      <c r="C20">
        <v>4.6755093389769619E-26</v>
      </c>
      <c r="D20">
        <v>0</v>
      </c>
      <c r="E20">
        <v>0</v>
      </c>
      <c r="F20">
        <f>SUM(3.1094384188348E-21, 7.98149454602073E-23, 8.18035397978342E-23, 5.07995462611965E-22, 8.02668987187589E-22, 2.67556329062529E-23)</f>
        <v>4.6084769867986472E-21</v>
      </c>
      <c r="G20">
        <v>0</v>
      </c>
    </row>
    <row r="21" spans="1:9" x14ac:dyDescent="0.35">
      <c r="A21">
        <v>0.5</v>
      </c>
      <c r="B21" t="s">
        <v>10</v>
      </c>
      <c r="C21">
        <v>2.2975577539514159E-27</v>
      </c>
      <c r="D21">
        <v>0</v>
      </c>
      <c r="E21">
        <v>0</v>
      </c>
      <c r="F21">
        <f>SUM(1.52798632869195E-22, 3.92212769835753E-24, 4.01984775426225E-24, 2.49630324629324E-23, 3.94433680197224E-23, 1.31477893399074E-24)</f>
        <v>2.2646178773846035E-22</v>
      </c>
      <c r="G21">
        <v>0</v>
      </c>
    </row>
    <row r="22" spans="1:9" x14ac:dyDescent="0.35">
      <c r="C22">
        <f t="shared" ref="C22:E22" si="0">SUM(C2:C21)</f>
        <v>1.5083911732752751E-19</v>
      </c>
      <c r="D22">
        <f t="shared" si="0"/>
        <v>0</v>
      </c>
      <c r="E22">
        <f t="shared" si="0"/>
        <v>0</v>
      </c>
      <c r="F22">
        <f>SUM(F2:F21)</f>
        <v>7.4359188794536491E-16</v>
      </c>
      <c r="I22">
        <f>SUM(C22:F22)</f>
        <v>7.4374272706269243E-16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2"/>
  <sheetViews>
    <sheetView tabSelected="1" topLeftCell="A83" workbookViewId="0">
      <selection activeCell="F102" sqref="F102"/>
    </sheetView>
  </sheetViews>
  <sheetFormatPr defaultRowHeight="14.5" x14ac:dyDescent="0.35"/>
  <cols>
    <col min="3" max="3" width="18.54296875" bestFit="1" customWidth="1"/>
    <col min="4" max="4" width="21.1796875" bestFit="1" customWidth="1"/>
    <col min="5" max="5" width="11.81640625" bestFit="1" customWidth="1"/>
  </cols>
  <sheetData>
    <row r="1" spans="1:4" x14ac:dyDescent="0.35">
      <c r="A1" s="1" t="s">
        <v>0</v>
      </c>
      <c r="B1" s="1" t="s">
        <v>1</v>
      </c>
      <c r="C1" s="1" t="s">
        <v>11</v>
      </c>
      <c r="D1" s="1" t="s">
        <v>12</v>
      </c>
    </row>
    <row r="2" spans="1:4" x14ac:dyDescent="0.35">
      <c r="A2">
        <v>5000</v>
      </c>
      <c r="B2" t="s">
        <v>7</v>
      </c>
      <c r="C2">
        <v>4.6113553166408617E-22</v>
      </c>
      <c r="D2">
        <v>0</v>
      </c>
    </row>
    <row r="3" spans="1:4" x14ac:dyDescent="0.35">
      <c r="A3">
        <v>500</v>
      </c>
      <c r="B3" t="s">
        <v>7</v>
      </c>
      <c r="C3">
        <v>3.7299292092421536E-21</v>
      </c>
      <c r="D3">
        <v>0</v>
      </c>
    </row>
    <row r="4" spans="1:4" x14ac:dyDescent="0.35">
      <c r="A4">
        <v>50</v>
      </c>
      <c r="B4" t="s">
        <v>7</v>
      </c>
      <c r="C4">
        <v>7.5195955145189988E-21</v>
      </c>
      <c r="D4">
        <v>0</v>
      </c>
    </row>
    <row r="5" spans="1:4" x14ac:dyDescent="0.35">
      <c r="A5">
        <v>5</v>
      </c>
      <c r="B5" t="s">
        <v>7</v>
      </c>
      <c r="C5">
        <v>2.7636112742195891E-21</v>
      </c>
      <c r="D5">
        <v>0</v>
      </c>
    </row>
    <row r="6" spans="1:4" x14ac:dyDescent="0.35">
      <c r="A6">
        <v>0.5</v>
      </c>
      <c r="B6" t="s">
        <v>7</v>
      </c>
      <c r="C6">
        <v>2.8587611672047168E-22</v>
      </c>
      <c r="D6">
        <v>0</v>
      </c>
    </row>
    <row r="7" spans="1:4" x14ac:dyDescent="0.35">
      <c r="A7">
        <v>5000</v>
      </c>
      <c r="B7" t="s">
        <v>8</v>
      </c>
      <c r="C7">
        <v>4.611355316912503E-21</v>
      </c>
      <c r="D7">
        <v>0</v>
      </c>
    </row>
    <row r="8" spans="1:4" x14ac:dyDescent="0.35">
      <c r="A8">
        <v>500</v>
      </c>
      <c r="B8" t="s">
        <v>8</v>
      </c>
      <c r="C8">
        <v>3.7299294039937177E-20</v>
      </c>
      <c r="D8">
        <v>0</v>
      </c>
    </row>
    <row r="9" spans="1:4" x14ac:dyDescent="0.35">
      <c r="A9">
        <v>50</v>
      </c>
      <c r="B9" t="s">
        <v>8</v>
      </c>
      <c r="C9">
        <v>7.5197989474441077E-20</v>
      </c>
      <c r="D9">
        <v>0</v>
      </c>
    </row>
    <row r="10" spans="1:4" x14ac:dyDescent="0.35">
      <c r="A10">
        <v>5</v>
      </c>
      <c r="B10" t="s">
        <v>8</v>
      </c>
      <c r="C10">
        <v>1.755741226911439E-20</v>
      </c>
      <c r="D10">
        <v>0</v>
      </c>
    </row>
    <row r="11" spans="1:4" x14ac:dyDescent="0.35">
      <c r="A11">
        <v>0.5</v>
      </c>
      <c r="B11" t="s">
        <v>8</v>
      </c>
      <c r="C11">
        <v>2.236710184288056E-22</v>
      </c>
      <c r="D11">
        <v>0</v>
      </c>
    </row>
    <row r="12" spans="1:4" x14ac:dyDescent="0.35">
      <c r="A12">
        <v>5000</v>
      </c>
      <c r="B12" t="s">
        <v>9</v>
      </c>
      <c r="C12">
        <v>7.515933266110984E-21</v>
      </c>
      <c r="D12">
        <v>0</v>
      </c>
    </row>
    <row r="13" spans="1:4" x14ac:dyDescent="0.35">
      <c r="A13">
        <v>500</v>
      </c>
      <c r="B13" t="s">
        <v>9</v>
      </c>
      <c r="C13">
        <v>6.0892289211272372E-23</v>
      </c>
      <c r="D13">
        <v>0</v>
      </c>
    </row>
    <row r="14" spans="1:4" x14ac:dyDescent="0.35">
      <c r="A14">
        <v>50</v>
      </c>
      <c r="B14" t="s">
        <v>9</v>
      </c>
      <c r="C14">
        <v>2.8445531021994708E-22</v>
      </c>
      <c r="D14">
        <v>0</v>
      </c>
    </row>
    <row r="15" spans="1:4" x14ac:dyDescent="0.35">
      <c r="A15">
        <v>5</v>
      </c>
      <c r="B15" t="s">
        <v>9</v>
      </c>
      <c r="C15">
        <v>4.6120039923749386E-22</v>
      </c>
      <c r="D15">
        <v>0</v>
      </c>
    </row>
    <row r="16" spans="1:4" x14ac:dyDescent="0.35">
      <c r="A16">
        <v>0.5</v>
      </c>
      <c r="B16" t="s">
        <v>9</v>
      </c>
      <c r="C16">
        <v>2.3351632188327819E-23</v>
      </c>
      <c r="D16">
        <v>0</v>
      </c>
    </row>
    <row r="17" spans="1:4" x14ac:dyDescent="0.35">
      <c r="A17">
        <v>5000</v>
      </c>
      <c r="B17" t="s">
        <v>10</v>
      </c>
      <c r="C17">
        <v>7.5159332665953939E-20</v>
      </c>
      <c r="D17">
        <v>0</v>
      </c>
    </row>
    <row r="18" spans="1:4" x14ac:dyDescent="0.35">
      <c r="A18">
        <v>500</v>
      </c>
      <c r="B18" t="s">
        <v>10</v>
      </c>
      <c r="C18">
        <v>6.0892089771758358E-22</v>
      </c>
      <c r="D18">
        <v>0</v>
      </c>
    </row>
    <row r="19" spans="1:4" x14ac:dyDescent="0.35">
      <c r="A19">
        <v>50</v>
      </c>
      <c r="B19" t="s">
        <v>10</v>
      </c>
      <c r="C19">
        <v>2.8445421043345489E-21</v>
      </c>
      <c r="D19">
        <v>0</v>
      </c>
    </row>
    <row r="20" spans="1:4" x14ac:dyDescent="0.35">
      <c r="A20">
        <v>5</v>
      </c>
      <c r="B20" t="s">
        <v>10</v>
      </c>
      <c r="C20">
        <v>4.604271061588604E-21</v>
      </c>
      <c r="D20">
        <v>0</v>
      </c>
    </row>
    <row r="21" spans="1:4" x14ac:dyDescent="0.35">
      <c r="A21">
        <v>0.5</v>
      </c>
      <c r="B21" t="s">
        <v>10</v>
      </c>
      <c r="C21">
        <v>2.2634623457188711E-22</v>
      </c>
      <c r="D21">
        <v>0</v>
      </c>
    </row>
    <row r="22" spans="1:4" x14ac:dyDescent="0.35">
      <c r="A22">
        <v>5000</v>
      </c>
      <c r="B22" t="s">
        <v>7</v>
      </c>
      <c r="C22">
        <v>7.7880048209178456E-24</v>
      </c>
      <c r="D22">
        <v>0</v>
      </c>
    </row>
    <row r="23" spans="1:4" x14ac:dyDescent="0.35">
      <c r="A23">
        <v>500</v>
      </c>
      <c r="B23" t="s">
        <v>7</v>
      </c>
      <c r="C23">
        <v>5.588979762732161E-23</v>
      </c>
      <c r="D23">
        <v>0</v>
      </c>
    </row>
    <row r="24" spans="1:4" x14ac:dyDescent="0.35">
      <c r="A24">
        <v>50</v>
      </c>
      <c r="B24" t="s">
        <v>7</v>
      </c>
      <c r="C24">
        <v>1.130154749007124E-22</v>
      </c>
      <c r="D24">
        <v>0</v>
      </c>
    </row>
    <row r="25" spans="1:4" x14ac:dyDescent="0.35">
      <c r="A25">
        <v>5</v>
      </c>
      <c r="B25" t="s">
        <v>7</v>
      </c>
      <c r="C25">
        <v>1.0890539252720699E-22</v>
      </c>
      <c r="D25">
        <v>0</v>
      </c>
    </row>
    <row r="26" spans="1:4" x14ac:dyDescent="0.35">
      <c r="A26">
        <v>0.5</v>
      </c>
      <c r="B26" t="s">
        <v>7</v>
      </c>
      <c r="C26">
        <v>7.0373230929400922E-24</v>
      </c>
      <c r="D26">
        <v>0</v>
      </c>
    </row>
    <row r="27" spans="1:4" x14ac:dyDescent="0.35">
      <c r="A27">
        <v>5000</v>
      </c>
      <c r="B27" t="s">
        <v>8</v>
      </c>
      <c r="C27">
        <v>7.7880048191148736E-23</v>
      </c>
      <c r="D27">
        <v>0</v>
      </c>
    </row>
    <row r="28" spans="1:4" x14ac:dyDescent="0.35">
      <c r="A28">
        <v>500</v>
      </c>
      <c r="B28" t="s">
        <v>8</v>
      </c>
      <c r="C28">
        <v>5.5889683575792175E-22</v>
      </c>
      <c r="D28">
        <v>0</v>
      </c>
    </row>
    <row r="29" spans="1:4" x14ac:dyDescent="0.35">
      <c r="A29">
        <v>50</v>
      </c>
      <c r="B29" t="s">
        <v>8</v>
      </c>
      <c r="C29">
        <v>1.1239763180184961E-21</v>
      </c>
      <c r="D29">
        <v>0</v>
      </c>
    </row>
    <row r="30" spans="1:4" x14ac:dyDescent="0.35">
      <c r="A30">
        <v>5</v>
      </c>
      <c r="B30" t="s">
        <v>8</v>
      </c>
      <c r="C30">
        <v>1.9501526232375629E-22</v>
      </c>
      <c r="D30">
        <v>0</v>
      </c>
    </row>
    <row r="31" spans="1:4" x14ac:dyDescent="0.35">
      <c r="A31">
        <v>0.5</v>
      </c>
      <c r="B31" t="s">
        <v>8</v>
      </c>
      <c r="C31">
        <v>6.0014968898616072E-25</v>
      </c>
      <c r="D31">
        <v>0</v>
      </c>
    </row>
    <row r="32" spans="1:4" x14ac:dyDescent="0.35">
      <c r="A32">
        <v>5000</v>
      </c>
      <c r="B32" t="s">
        <v>9</v>
      </c>
      <c r="C32">
        <v>7.4972468823774644E-25</v>
      </c>
      <c r="D32">
        <v>0</v>
      </c>
    </row>
    <row r="33" spans="1:4" x14ac:dyDescent="0.35">
      <c r="A33">
        <v>500</v>
      </c>
      <c r="B33" t="s">
        <v>9</v>
      </c>
      <c r="C33">
        <v>4.128179349203519E-25</v>
      </c>
      <c r="D33">
        <v>0</v>
      </c>
    </row>
    <row r="34" spans="1:4" x14ac:dyDescent="0.35">
      <c r="A34">
        <v>50</v>
      </c>
      <c r="B34" t="s">
        <v>9</v>
      </c>
      <c r="C34">
        <v>1.218017530445243E-24</v>
      </c>
      <c r="D34">
        <v>0</v>
      </c>
    </row>
    <row r="35" spans="1:4" x14ac:dyDescent="0.35">
      <c r="A35">
        <v>5</v>
      </c>
      <c r="B35" t="s">
        <v>9</v>
      </c>
      <c r="C35">
        <v>4.3108231598226536E-25</v>
      </c>
      <c r="D35">
        <v>0</v>
      </c>
    </row>
    <row r="36" spans="1:4" x14ac:dyDescent="0.35">
      <c r="A36">
        <v>0.5</v>
      </c>
      <c r="B36" t="s">
        <v>9</v>
      </c>
      <c r="C36">
        <v>1.3276247988574349E-26</v>
      </c>
      <c r="D36">
        <v>0</v>
      </c>
    </row>
    <row r="37" spans="1:4" x14ac:dyDescent="0.35">
      <c r="A37">
        <v>5000</v>
      </c>
      <c r="B37" t="s">
        <v>10</v>
      </c>
      <c r="C37">
        <v>7.4972468828333951E-24</v>
      </c>
      <c r="D37">
        <v>0</v>
      </c>
    </row>
    <row r="38" spans="1:4" x14ac:dyDescent="0.35">
      <c r="A38">
        <v>500</v>
      </c>
      <c r="B38" t="s">
        <v>10</v>
      </c>
      <c r="C38">
        <v>4.1281790340586489E-24</v>
      </c>
      <c r="D38">
        <v>0</v>
      </c>
    </row>
    <row r="39" spans="1:4" x14ac:dyDescent="0.35">
      <c r="A39">
        <v>50</v>
      </c>
      <c r="B39" t="s">
        <v>10</v>
      </c>
      <c r="C39">
        <v>1.218013421341759E-23</v>
      </c>
      <c r="D39">
        <v>0</v>
      </c>
    </row>
    <row r="40" spans="1:4" x14ac:dyDescent="0.35">
      <c r="A40">
        <v>5</v>
      </c>
      <c r="B40" t="s">
        <v>10</v>
      </c>
      <c r="C40">
        <v>4.2526803034391257E-24</v>
      </c>
      <c r="D40">
        <v>0</v>
      </c>
    </row>
    <row r="41" spans="1:4" x14ac:dyDescent="0.35">
      <c r="A41">
        <v>0.5</v>
      </c>
      <c r="B41" t="s">
        <v>10</v>
      </c>
      <c r="C41">
        <v>1.17850724327301E-25</v>
      </c>
      <c r="D41">
        <v>0</v>
      </c>
    </row>
    <row r="42" spans="1:4" x14ac:dyDescent="0.35">
      <c r="A42">
        <v>5000</v>
      </c>
      <c r="B42" t="s">
        <v>7</v>
      </c>
      <c r="C42">
        <v>0</v>
      </c>
      <c r="D42">
        <v>2.8390570018863488E-17</v>
      </c>
    </row>
    <row r="43" spans="1:4" x14ac:dyDescent="0.35">
      <c r="A43">
        <v>500</v>
      </c>
      <c r="B43" t="s">
        <v>7</v>
      </c>
      <c r="C43">
        <v>0</v>
      </c>
      <c r="D43">
        <v>2.0322422577227469E-16</v>
      </c>
    </row>
    <row r="44" spans="1:4" x14ac:dyDescent="0.35">
      <c r="A44">
        <v>50</v>
      </c>
      <c r="B44" t="s">
        <v>7</v>
      </c>
      <c r="C44">
        <v>0</v>
      </c>
      <c r="D44">
        <v>4.0889596510679632E-16</v>
      </c>
    </row>
    <row r="45" spans="1:4" x14ac:dyDescent="0.35">
      <c r="A45">
        <v>5</v>
      </c>
      <c r="B45" t="s">
        <v>7</v>
      </c>
      <c r="C45">
        <v>0</v>
      </c>
      <c r="D45">
        <v>1.004640696508237E-16</v>
      </c>
    </row>
    <row r="46" spans="1:4" x14ac:dyDescent="0.35">
      <c r="A46">
        <v>0.5</v>
      </c>
      <c r="B46" t="s">
        <v>7</v>
      </c>
      <c r="C46">
        <v>0</v>
      </c>
      <c r="D46">
        <v>2.524177392692361E-18</v>
      </c>
    </row>
    <row r="47" spans="1:4" x14ac:dyDescent="0.35">
      <c r="A47">
        <v>5000</v>
      </c>
      <c r="B47" t="s">
        <v>8</v>
      </c>
      <c r="C47">
        <v>0</v>
      </c>
      <c r="D47">
        <v>4.987229854226851E-37</v>
      </c>
    </row>
    <row r="48" spans="1:4" x14ac:dyDescent="0.35">
      <c r="A48">
        <v>500</v>
      </c>
      <c r="B48" t="s">
        <v>8</v>
      </c>
      <c r="C48">
        <v>0</v>
      </c>
      <c r="D48">
        <v>4.0264027087945452E-36</v>
      </c>
    </row>
    <row r="49" spans="1:4" x14ac:dyDescent="0.35">
      <c r="A49">
        <v>50</v>
      </c>
      <c r="B49" t="s">
        <v>8</v>
      </c>
      <c r="C49">
        <v>0</v>
      </c>
      <c r="D49">
        <v>8.1172122253885066E-36</v>
      </c>
    </row>
    <row r="50" spans="1:4" x14ac:dyDescent="0.35">
      <c r="A50">
        <v>5</v>
      </c>
      <c r="B50" t="s">
        <v>8</v>
      </c>
      <c r="C50">
        <v>0</v>
      </c>
      <c r="D50">
        <v>1.8880570002659699E-36</v>
      </c>
    </row>
    <row r="51" spans="1:4" x14ac:dyDescent="0.35">
      <c r="A51">
        <v>0.5</v>
      </c>
      <c r="B51" t="s">
        <v>8</v>
      </c>
      <c r="C51">
        <v>0</v>
      </c>
      <c r="D51">
        <v>2.3852329388347029E-38</v>
      </c>
    </row>
    <row r="52" spans="1:4" x14ac:dyDescent="0.35">
      <c r="A52">
        <v>5000</v>
      </c>
      <c r="B52" t="s">
        <v>9</v>
      </c>
      <c r="C52">
        <v>0</v>
      </c>
      <c r="D52">
        <v>4.5918578446372002E-38</v>
      </c>
    </row>
    <row r="53" spans="1:4" x14ac:dyDescent="0.35">
      <c r="A53">
        <v>500</v>
      </c>
      <c r="B53" t="s">
        <v>9</v>
      </c>
      <c r="C53">
        <v>0</v>
      </c>
      <c r="D53">
        <v>2.8091204600172499E-37</v>
      </c>
    </row>
    <row r="54" spans="1:4" x14ac:dyDescent="0.35">
      <c r="A54">
        <v>50</v>
      </c>
      <c r="B54" t="s">
        <v>9</v>
      </c>
      <c r="C54">
        <v>0</v>
      </c>
      <c r="D54">
        <v>4.0569301832276281E-37</v>
      </c>
    </row>
    <row r="55" spans="1:4" x14ac:dyDescent="0.35">
      <c r="A55">
        <v>5</v>
      </c>
      <c r="B55" t="s">
        <v>9</v>
      </c>
      <c r="C55">
        <v>0</v>
      </c>
      <c r="D55">
        <v>1.1889931307650141E-37</v>
      </c>
    </row>
    <row r="56" spans="1:4" x14ac:dyDescent="0.35">
      <c r="A56">
        <v>0.5</v>
      </c>
      <c r="B56" t="s">
        <v>9</v>
      </c>
      <c r="C56">
        <v>0</v>
      </c>
      <c r="D56">
        <v>7.7896635169488514E-39</v>
      </c>
    </row>
    <row r="57" spans="1:4" x14ac:dyDescent="0.35">
      <c r="A57">
        <v>5000</v>
      </c>
      <c r="B57" t="s">
        <v>10</v>
      </c>
      <c r="C57">
        <v>0</v>
      </c>
      <c r="D57">
        <v>8.1288890150967412E-36</v>
      </c>
    </row>
    <row r="58" spans="1:4" x14ac:dyDescent="0.35">
      <c r="A58">
        <v>500</v>
      </c>
      <c r="B58" t="s">
        <v>10</v>
      </c>
      <c r="C58">
        <v>0</v>
      </c>
      <c r="D58">
        <v>6.6297965625268089E-38</v>
      </c>
    </row>
    <row r="59" spans="1:4" x14ac:dyDescent="0.35">
      <c r="A59">
        <v>50</v>
      </c>
      <c r="B59" t="s">
        <v>10</v>
      </c>
      <c r="C59">
        <v>0</v>
      </c>
      <c r="D59">
        <v>3.089391697247748E-37</v>
      </c>
    </row>
    <row r="60" spans="1:4" x14ac:dyDescent="0.35">
      <c r="A60">
        <v>5</v>
      </c>
      <c r="B60" t="s">
        <v>10</v>
      </c>
      <c r="C60">
        <v>0</v>
      </c>
      <c r="D60">
        <v>4.9838709527486773E-37</v>
      </c>
    </row>
    <row r="61" spans="1:4" x14ac:dyDescent="0.35">
      <c r="A61">
        <v>0.5</v>
      </c>
      <c r="B61" t="s">
        <v>10</v>
      </c>
      <c r="C61">
        <v>0</v>
      </c>
      <c r="D61">
        <v>2.4490874730423419E-38</v>
      </c>
    </row>
    <row r="62" spans="1:4" x14ac:dyDescent="0.35">
      <c r="A62">
        <v>5000</v>
      </c>
      <c r="B62" t="s">
        <v>7</v>
      </c>
      <c r="C62">
        <v>0</v>
      </c>
      <c r="D62">
        <v>1.403609647524569E-34</v>
      </c>
    </row>
    <row r="63" spans="1:4" x14ac:dyDescent="0.35">
      <c r="A63">
        <v>500</v>
      </c>
      <c r="B63" t="s">
        <v>7</v>
      </c>
      <c r="C63">
        <v>0</v>
      </c>
      <c r="D63">
        <v>8.4822591198953777E-33</v>
      </c>
    </row>
    <row r="64" spans="1:4" x14ac:dyDescent="0.35">
      <c r="A64">
        <v>50</v>
      </c>
      <c r="B64" t="s">
        <v>7</v>
      </c>
      <c r="C64">
        <v>0</v>
      </c>
      <c r="D64">
        <v>5.9356089009658135E-32</v>
      </c>
    </row>
    <row r="65" spans="1:4" x14ac:dyDescent="0.35">
      <c r="A65">
        <v>5</v>
      </c>
      <c r="B65" t="s">
        <v>7</v>
      </c>
      <c r="C65">
        <v>0</v>
      </c>
      <c r="D65">
        <v>2.7271588489431599E-32</v>
      </c>
    </row>
    <row r="66" spans="1:4" x14ac:dyDescent="0.35">
      <c r="A66">
        <v>0.5</v>
      </c>
      <c r="B66" t="s">
        <v>7</v>
      </c>
      <c r="C66">
        <v>0</v>
      </c>
      <c r="D66">
        <v>1.01122985509813E-33</v>
      </c>
    </row>
    <row r="67" spans="1:4" x14ac:dyDescent="0.35">
      <c r="A67">
        <v>5000</v>
      </c>
      <c r="B67" t="s">
        <v>8</v>
      </c>
      <c r="C67">
        <v>0</v>
      </c>
      <c r="D67">
        <v>7.8801781326573727E-37</v>
      </c>
    </row>
    <row r="68" spans="1:4" x14ac:dyDescent="0.35">
      <c r="A68">
        <v>500</v>
      </c>
      <c r="B68" t="s">
        <v>8</v>
      </c>
      <c r="C68">
        <v>0</v>
      </c>
      <c r="D68">
        <v>6.3620028566006346E-36</v>
      </c>
    </row>
    <row r="69" spans="1:4" x14ac:dyDescent="0.35">
      <c r="A69">
        <v>50</v>
      </c>
      <c r="B69" t="s">
        <v>8</v>
      </c>
      <c r="C69">
        <v>0</v>
      </c>
      <c r="D69">
        <v>1.2825773053638781E-35</v>
      </c>
    </row>
    <row r="70" spans="1:4" x14ac:dyDescent="0.35">
      <c r="A70">
        <v>5</v>
      </c>
      <c r="B70" t="s">
        <v>8</v>
      </c>
      <c r="C70">
        <v>0</v>
      </c>
      <c r="D70">
        <v>2.9832644417013911E-36</v>
      </c>
    </row>
    <row r="71" spans="1:4" x14ac:dyDescent="0.35">
      <c r="A71">
        <v>0.5</v>
      </c>
      <c r="B71" t="s">
        <v>8</v>
      </c>
      <c r="C71">
        <v>0</v>
      </c>
      <c r="D71">
        <v>3.7688378108277868E-38</v>
      </c>
    </row>
    <row r="72" spans="1:4" x14ac:dyDescent="0.35">
      <c r="A72">
        <v>5000</v>
      </c>
      <c r="B72" t="s">
        <v>9</v>
      </c>
      <c r="C72">
        <v>0</v>
      </c>
      <c r="D72">
        <v>7.2554622171491689E-38</v>
      </c>
    </row>
    <row r="73" spans="1:4" x14ac:dyDescent="0.35">
      <c r="A73">
        <v>500</v>
      </c>
      <c r="B73" t="s">
        <v>9</v>
      </c>
      <c r="C73">
        <v>0</v>
      </c>
      <c r="D73">
        <v>4.438610264226545E-37</v>
      </c>
    </row>
    <row r="74" spans="1:4" x14ac:dyDescent="0.35">
      <c r="A74">
        <v>50</v>
      </c>
      <c r="B74" t="s">
        <v>9</v>
      </c>
      <c r="C74">
        <v>0</v>
      </c>
      <c r="D74">
        <v>6.4102384389788853E-37</v>
      </c>
    </row>
    <row r="75" spans="1:4" x14ac:dyDescent="0.35">
      <c r="A75">
        <v>5</v>
      </c>
      <c r="B75" t="s">
        <v>9</v>
      </c>
      <c r="C75">
        <v>0</v>
      </c>
      <c r="D75">
        <v>1.878693772454329E-37</v>
      </c>
    </row>
    <row r="76" spans="1:4" x14ac:dyDescent="0.35">
      <c r="A76">
        <v>0.5</v>
      </c>
      <c r="B76" t="s">
        <v>9</v>
      </c>
      <c r="C76">
        <v>0</v>
      </c>
      <c r="D76">
        <v>1.2308222781228789E-38</v>
      </c>
    </row>
    <row r="77" spans="1:4" x14ac:dyDescent="0.35">
      <c r="A77">
        <v>5000</v>
      </c>
      <c r="B77" t="s">
        <v>10</v>
      </c>
      <c r="C77">
        <v>0</v>
      </c>
      <c r="D77">
        <v>1.2844223212466021E-35</v>
      </c>
    </row>
    <row r="78" spans="1:4" x14ac:dyDescent="0.35">
      <c r="A78">
        <v>500</v>
      </c>
      <c r="B78" t="s">
        <v>10</v>
      </c>
      <c r="C78">
        <v>0</v>
      </c>
      <c r="D78">
        <v>1.0475550440433821E-37</v>
      </c>
    </row>
    <row r="79" spans="1:4" x14ac:dyDescent="0.35">
      <c r="A79">
        <v>50</v>
      </c>
      <c r="B79" t="s">
        <v>10</v>
      </c>
      <c r="C79">
        <v>0</v>
      </c>
      <c r="D79">
        <v>4.8814587671814939E-37</v>
      </c>
    </row>
    <row r="80" spans="1:4" x14ac:dyDescent="0.35">
      <c r="A80">
        <v>5</v>
      </c>
      <c r="B80" t="s">
        <v>10</v>
      </c>
      <c r="C80">
        <v>0</v>
      </c>
      <c r="D80">
        <v>7.8748708292541391E-37</v>
      </c>
    </row>
    <row r="81" spans="1:4" x14ac:dyDescent="0.35">
      <c r="A81">
        <v>0.5</v>
      </c>
      <c r="B81" t="s">
        <v>10</v>
      </c>
      <c r="C81">
        <v>0</v>
      </c>
      <c r="D81">
        <v>3.8697325196825618E-38</v>
      </c>
    </row>
    <row r="82" spans="1:4" x14ac:dyDescent="0.35">
      <c r="A82">
        <v>5000</v>
      </c>
      <c r="B82" t="s">
        <v>7</v>
      </c>
      <c r="C82">
        <v>0</v>
      </c>
      <c r="D82">
        <v>4.678698825081895E-36</v>
      </c>
    </row>
    <row r="83" spans="1:4" x14ac:dyDescent="0.35">
      <c r="A83">
        <v>500</v>
      </c>
      <c r="B83" t="s">
        <v>7</v>
      </c>
      <c r="C83">
        <v>0</v>
      </c>
      <c r="D83">
        <v>2.8274197066317931E-34</v>
      </c>
    </row>
    <row r="84" spans="1:4" x14ac:dyDescent="0.35">
      <c r="A84">
        <v>50</v>
      </c>
      <c r="B84" t="s">
        <v>7</v>
      </c>
      <c r="C84">
        <v>0</v>
      </c>
      <c r="D84">
        <v>1.978536300321938E-33</v>
      </c>
    </row>
    <row r="85" spans="1:4" x14ac:dyDescent="0.35">
      <c r="A85">
        <v>5</v>
      </c>
      <c r="B85" t="s">
        <v>7</v>
      </c>
      <c r="C85">
        <v>0</v>
      </c>
      <c r="D85">
        <v>9.0905294964772008E-34</v>
      </c>
    </row>
    <row r="86" spans="1:4" x14ac:dyDescent="0.35">
      <c r="A86">
        <v>0.5</v>
      </c>
      <c r="B86" t="s">
        <v>7</v>
      </c>
      <c r="C86">
        <v>0</v>
      </c>
      <c r="D86">
        <v>3.3707661836604318E-35</v>
      </c>
    </row>
    <row r="87" spans="1:4" x14ac:dyDescent="0.35">
      <c r="A87">
        <v>5000</v>
      </c>
      <c r="B87" t="s">
        <v>8</v>
      </c>
      <c r="C87">
        <v>0</v>
      </c>
      <c r="D87">
        <v>2.6267260442191251E-38</v>
      </c>
    </row>
    <row r="88" spans="1:4" x14ac:dyDescent="0.35">
      <c r="A88">
        <v>500</v>
      </c>
      <c r="B88" t="s">
        <v>8</v>
      </c>
      <c r="C88">
        <v>0</v>
      </c>
      <c r="D88">
        <v>2.120667618866878E-37</v>
      </c>
    </row>
    <row r="89" spans="1:4" x14ac:dyDescent="0.35">
      <c r="A89">
        <v>50</v>
      </c>
      <c r="B89" t="s">
        <v>8</v>
      </c>
      <c r="C89">
        <v>0</v>
      </c>
      <c r="D89">
        <v>4.2752576845462591E-37</v>
      </c>
    </row>
    <row r="90" spans="1:4" x14ac:dyDescent="0.35">
      <c r="A90">
        <v>5</v>
      </c>
      <c r="B90" t="s">
        <v>8</v>
      </c>
      <c r="C90">
        <v>0</v>
      </c>
      <c r="D90">
        <v>9.9442148056713034E-38</v>
      </c>
    </row>
    <row r="91" spans="1:4" x14ac:dyDescent="0.35">
      <c r="A91">
        <v>0.5</v>
      </c>
      <c r="B91" t="s">
        <v>8</v>
      </c>
      <c r="C91">
        <v>0</v>
      </c>
      <c r="D91">
        <v>1.256279270275929E-39</v>
      </c>
    </row>
    <row r="92" spans="1:4" x14ac:dyDescent="0.35">
      <c r="A92">
        <v>5000</v>
      </c>
      <c r="B92" t="s">
        <v>9</v>
      </c>
      <c r="C92">
        <v>0</v>
      </c>
      <c r="D92">
        <v>2.41848740571639E-39</v>
      </c>
    </row>
    <row r="93" spans="1:4" x14ac:dyDescent="0.35">
      <c r="A93">
        <v>500</v>
      </c>
      <c r="B93" t="s">
        <v>9</v>
      </c>
      <c r="C93">
        <v>0</v>
      </c>
      <c r="D93">
        <v>1.4795367547421811E-38</v>
      </c>
    </row>
    <row r="94" spans="1:4" x14ac:dyDescent="0.35">
      <c r="A94">
        <v>50</v>
      </c>
      <c r="B94" t="s">
        <v>9</v>
      </c>
      <c r="C94">
        <v>0</v>
      </c>
      <c r="D94">
        <v>2.1367461463262961E-38</v>
      </c>
    </row>
    <row r="95" spans="1:4" x14ac:dyDescent="0.35">
      <c r="A95">
        <v>5</v>
      </c>
      <c r="B95" t="s">
        <v>9</v>
      </c>
      <c r="C95">
        <v>0</v>
      </c>
      <c r="D95">
        <v>6.2623125748477632E-39</v>
      </c>
    </row>
    <row r="96" spans="1:4" x14ac:dyDescent="0.35">
      <c r="A96">
        <v>0.5</v>
      </c>
      <c r="B96" t="s">
        <v>9</v>
      </c>
      <c r="C96">
        <v>0</v>
      </c>
      <c r="D96">
        <v>4.1027409270762632E-40</v>
      </c>
    </row>
    <row r="97" spans="1:5" x14ac:dyDescent="0.35">
      <c r="A97">
        <v>5000</v>
      </c>
      <c r="B97" t="s">
        <v>10</v>
      </c>
      <c r="C97">
        <v>0</v>
      </c>
      <c r="D97">
        <v>4.2814077374886748E-37</v>
      </c>
    </row>
    <row r="98" spans="1:5" x14ac:dyDescent="0.35">
      <c r="A98">
        <v>500</v>
      </c>
      <c r="B98" t="s">
        <v>10</v>
      </c>
      <c r="C98">
        <v>0</v>
      </c>
      <c r="D98">
        <v>3.4918501468112728E-39</v>
      </c>
    </row>
    <row r="99" spans="1:5" x14ac:dyDescent="0.35">
      <c r="A99">
        <v>50</v>
      </c>
      <c r="B99" t="s">
        <v>10</v>
      </c>
      <c r="C99">
        <v>0</v>
      </c>
      <c r="D99">
        <v>1.6271529223938309E-38</v>
      </c>
    </row>
    <row r="100" spans="1:5" x14ac:dyDescent="0.35">
      <c r="A100">
        <v>5</v>
      </c>
      <c r="B100" t="s">
        <v>10</v>
      </c>
      <c r="C100">
        <v>0</v>
      </c>
      <c r="D100">
        <v>2.6249569430847131E-38</v>
      </c>
    </row>
    <row r="101" spans="1:5" x14ac:dyDescent="0.35">
      <c r="A101">
        <v>0.5</v>
      </c>
      <c r="B101" t="s">
        <v>10</v>
      </c>
      <c r="C101">
        <v>0</v>
      </c>
      <c r="D101">
        <v>1.289910839894187E-39</v>
      </c>
    </row>
    <row r="102" spans="1:5" x14ac:dyDescent="0.35">
      <c r="C102">
        <f>SUM(C2:C101)</f>
        <v>2.4371912124315895E-19</v>
      </c>
      <c r="D102">
        <f>SUM(D2:D101)</f>
        <v>7.4349900794145074E-16</v>
      </c>
      <c r="E102">
        <f>SUM(C102:D102)</f>
        <v>7.4374272706269391E-16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Output_flows</vt:lpstr>
      <vt:lpstr>Input_flows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prado.domercq</cp:lastModifiedBy>
  <dcterms:created xsi:type="dcterms:W3CDTF">2024-02-02T11:02:13Z</dcterms:created>
  <dcterms:modified xsi:type="dcterms:W3CDTF">2024-02-05T07:27:09Z</dcterms:modified>
</cp:coreProperties>
</file>