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4"/>
  <workbookPr defaultThemeVersion="202300"/>
  <mc:AlternateContent xmlns:mc="http://schemas.openxmlformats.org/markup-compatibility/2006">
    <mc:Choice Requires="x15">
      <x15ac:absPath xmlns:x15ac="http://schemas.microsoft.com/office/spreadsheetml/2010/11/ac" url="C:\src\Bio-Compliancy-M365\"/>
    </mc:Choice>
  </mc:AlternateContent>
  <xr:revisionPtr revIDLastSave="0" documentId="13_ncr:1_{AEDCB5A9-01BE-4509-BF2C-E09D75610EF2}" xr6:coauthVersionLast="47" xr6:coauthVersionMax="47" xr10:uidLastSave="{00000000-0000-0000-0000-000000000000}"/>
  <bookViews>
    <workbookView xWindow="6360" yWindow="2310" windowWidth="29010" windowHeight="16125" tabRatio="827" xr2:uid="{96C3B788-7EC1-43C2-86A8-D4631EA6C0A8}"/>
  </bookViews>
  <sheets>
    <sheet name="Introduction" sheetId="5" r:id="rId1"/>
    <sheet name="BIO-&gt;ISO27002" sheetId="8" r:id="rId2"/>
    <sheet name="ISO27002 Controls" sheetId="4" r:id="rId3"/>
    <sheet name="ISO27002 Controls-&gt;CIS Controls" sheetId="12" r:id="rId4"/>
    <sheet name="CIS Safeguard Controls" sheetId="13" r:id="rId5"/>
    <sheet name="CISSafeguard-&gt;CISBenchmark" sheetId="14" r:id="rId6"/>
    <sheet name="CIS Benchmark for Microsoft 365" sheetId="1" r:id="rId7"/>
  </sheets>
  <definedNames>
    <definedName name="_xlnm._FilterDatabase" localSheetId="1" hidden="1">'BIO-&gt;ISO27002'!$A$12:$E$16</definedName>
    <definedName name="_xlnm._FilterDatabase" localSheetId="6" hidden="1">'CIS Benchmark for Microsoft 365'!$A$10:$I$29</definedName>
    <definedName name="_xlnm._FilterDatabase" localSheetId="5" hidden="1">'CISSafeguard-&gt;CISBenchmark'!$A$6:$D$259</definedName>
    <definedName name="_xlnm._FilterDatabase" localSheetId="3" hidden="1">'ISO27002 Controls-&gt;CIS Controls'!$A$6:$D$89</definedName>
    <definedName name="CISControls" localSheetId="4">'CIS Safeguard Controls'!$B$7:$E$179</definedName>
    <definedName name="CISControls">'CISSafeguard-&gt;CISBenchmark'!$A$7:$D$259</definedName>
    <definedName name="ISOControls" localSheetId="3">'ISO27002 Controls-&gt;CIS Controls'!$A$7:$B$274</definedName>
    <definedName name="ISOControls">'ISO27002 Controls'!$A$6:$B$105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3" i="4" l="1"/>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52" i="4"/>
  <c r="C51" i="4"/>
  <c r="C50" i="4"/>
  <c r="C49" i="4"/>
  <c r="C48" i="4"/>
  <c r="C47" i="4"/>
  <c r="C46" i="4"/>
  <c r="C45" i="4"/>
  <c r="C67" i="4"/>
  <c r="C66" i="4"/>
  <c r="C65" i="4"/>
  <c r="C64" i="4"/>
  <c r="C63" i="4"/>
  <c r="C62" i="4"/>
  <c r="C61" i="4"/>
  <c r="C60" i="4"/>
  <c r="C59" i="4"/>
  <c r="C58" i="4"/>
  <c r="C57" i="4"/>
  <c r="C56" i="4"/>
  <c r="C55" i="4"/>
  <c r="C54"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105" i="4"/>
  <c r="C104" i="4"/>
  <c r="G63" i="13"/>
  <c r="G20" i="13"/>
  <c r="G8" i="13"/>
  <c r="B239" i="14"/>
  <c r="B203" i="14"/>
  <c r="B172" i="14"/>
  <c r="B171" i="14"/>
  <c r="B170" i="14"/>
  <c r="B126" i="14"/>
  <c r="B125" i="14"/>
  <c r="B124" i="14"/>
  <c r="B122" i="14"/>
  <c r="B121" i="14"/>
  <c r="B120" i="14"/>
  <c r="B119" i="14"/>
  <c r="B118" i="14"/>
  <c r="B117" i="14"/>
  <c r="B116" i="14"/>
  <c r="B112" i="14"/>
  <c r="B96" i="14"/>
  <c r="B9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D248" i="12"/>
  <c r="D245" i="12"/>
  <c r="D244" i="12"/>
  <c r="D243" i="12"/>
  <c r="D226" i="12"/>
  <c r="D200" i="12"/>
  <c r="D191" i="12"/>
  <c r="D126" i="12"/>
  <c r="D125" i="12"/>
  <c r="D124" i="12"/>
  <c r="D123" i="12"/>
  <c r="D122" i="12"/>
  <c r="D121" i="12"/>
  <c r="D120" i="12"/>
  <c r="D119" i="12"/>
  <c r="D118" i="12"/>
  <c r="D117" i="12"/>
  <c r="D116" i="12"/>
  <c r="D115" i="12"/>
  <c r="D114" i="12"/>
  <c r="D113" i="12"/>
  <c r="D102" i="12"/>
  <c r="D100" i="12"/>
  <c r="D93" i="12"/>
  <c r="D92" i="12"/>
  <c r="D89" i="12"/>
  <c r="D88" i="12"/>
  <c r="D87" i="12"/>
  <c r="D86" i="12"/>
  <c r="D82" i="12"/>
  <c r="D81" i="12"/>
  <c r="D79" i="12"/>
  <c r="D26" i="12"/>
  <c r="D14" i="12"/>
  <c r="D13" i="12"/>
  <c r="D11" i="12"/>
  <c r="I200" i="1"/>
  <c r="I195" i="1"/>
  <c r="I185" i="1"/>
  <c r="I183" i="1"/>
  <c r="I182" i="1"/>
  <c r="I177" i="1"/>
  <c r="I174" i="1"/>
  <c r="I166" i="1"/>
  <c r="I154" i="1"/>
  <c r="I153" i="1"/>
  <c r="I145" i="1"/>
  <c r="I144" i="1"/>
  <c r="I142" i="1"/>
  <c r="I138" i="1"/>
  <c r="I133" i="1"/>
  <c r="I121" i="1"/>
  <c r="I120" i="1"/>
  <c r="I119" i="1"/>
  <c r="I117" i="1"/>
  <c r="I111" i="1"/>
  <c r="I99" i="1"/>
  <c r="I98" i="1"/>
  <c r="I97" i="1"/>
  <c r="I95" i="1"/>
  <c r="I94" i="1"/>
  <c r="I90" i="1"/>
  <c r="I87" i="1"/>
  <c r="I86" i="1"/>
  <c r="I84" i="1"/>
  <c r="I78" i="1"/>
  <c r="I77" i="1"/>
  <c r="I75" i="1"/>
  <c r="I74" i="1"/>
  <c r="I65" i="1"/>
  <c r="I62" i="1"/>
  <c r="I60" i="1"/>
  <c r="I51" i="1"/>
  <c r="I50" i="1"/>
  <c r="I49" i="1"/>
  <c r="I33" i="1"/>
  <c r="I21" i="1"/>
  <c r="I18" i="1"/>
  <c r="I13" i="1"/>
  <c r="D239" i="14"/>
  <c r="D203" i="14"/>
  <c r="D172" i="14"/>
  <c r="D171" i="14"/>
  <c r="D170" i="14"/>
  <c r="D126" i="14"/>
  <c r="D125" i="14"/>
  <c r="D124" i="14"/>
  <c r="D121" i="14"/>
  <c r="D118" i="14"/>
  <c r="D117" i="14"/>
  <c r="D116" i="14"/>
  <c r="D112" i="14"/>
  <c r="D110" i="14"/>
  <c r="D96" i="14"/>
  <c r="D95" i="14"/>
  <c r="D27" i="14"/>
  <c r="D26" i="14"/>
  <c r="D25" i="14"/>
  <c r="D21" i="14"/>
  <c r="F4" i="1"/>
  <c r="F5" i="1"/>
  <c r="D259" i="14"/>
  <c r="D258" i="14"/>
  <c r="D257" i="14"/>
  <c r="D256" i="14"/>
  <c r="D255" i="14"/>
  <c r="D254" i="14"/>
  <c r="D253" i="14"/>
  <c r="D252" i="14"/>
  <c r="D251" i="14"/>
  <c r="D250" i="14"/>
  <c r="D249" i="14"/>
  <c r="D248" i="14"/>
  <c r="D247" i="14"/>
  <c r="D246" i="14"/>
  <c r="D245" i="14"/>
  <c r="D244" i="14"/>
  <c r="D243" i="14"/>
  <c r="D242" i="14"/>
  <c r="D241" i="14"/>
  <c r="D240" i="14"/>
  <c r="D238" i="14"/>
  <c r="D237" i="14"/>
  <c r="D236" i="14"/>
  <c r="D235" i="14"/>
  <c r="D234" i="14"/>
  <c r="D233" i="14"/>
  <c r="D232" i="14"/>
  <c r="D231" i="14"/>
  <c r="D230" i="14"/>
  <c r="D229" i="14"/>
  <c r="D228" i="14"/>
  <c r="D227" i="14"/>
  <c r="D226" i="14"/>
  <c r="D225" i="14"/>
  <c r="D224" i="14"/>
  <c r="D223" i="14"/>
  <c r="D222" i="14"/>
  <c r="D221" i="14"/>
  <c r="D220" i="14"/>
  <c r="D219" i="14"/>
  <c r="D218" i="14"/>
  <c r="D217" i="14"/>
  <c r="D216" i="14"/>
  <c r="D215" i="14"/>
  <c r="D214" i="14"/>
  <c r="D213" i="14"/>
  <c r="D212" i="14"/>
  <c r="D211" i="14"/>
  <c r="D210" i="14"/>
  <c r="D209" i="14"/>
  <c r="D208" i="14"/>
  <c r="D207" i="14"/>
  <c r="D206" i="14"/>
  <c r="D205" i="14"/>
  <c r="D204"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3" i="14"/>
  <c r="D122" i="14"/>
  <c r="D120" i="14"/>
  <c r="D119" i="14"/>
  <c r="D115" i="14"/>
  <c r="D114" i="14"/>
  <c r="D113" i="14"/>
  <c r="D111" i="14"/>
  <c r="D109" i="14"/>
  <c r="D108" i="14"/>
  <c r="D107" i="14"/>
  <c r="D106" i="14"/>
  <c r="D105" i="14"/>
  <c r="D104" i="14"/>
  <c r="D103" i="14"/>
  <c r="D102" i="14"/>
  <c r="D101" i="14"/>
  <c r="D100" i="14"/>
  <c r="D99" i="14"/>
  <c r="D98" i="14"/>
  <c r="D97"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4" i="14"/>
  <c r="D23" i="14"/>
  <c r="D22" i="14"/>
  <c r="D20" i="14"/>
  <c r="D19" i="14"/>
  <c r="D18" i="14"/>
  <c r="D17" i="14"/>
  <c r="D16" i="14"/>
  <c r="D15" i="14"/>
  <c r="D14" i="14"/>
  <c r="D13" i="14"/>
  <c r="D12" i="14"/>
  <c r="D11" i="14"/>
  <c r="D10" i="14"/>
  <c r="D9" i="14"/>
  <c r="D8" i="14"/>
  <c r="D7" i="14"/>
  <c r="B259" i="14"/>
  <c r="D184" i="12" s="1"/>
  <c r="G179" i="13" s="1"/>
  <c r="B258" i="14"/>
  <c r="D183" i="12" s="1"/>
  <c r="G178" i="13" s="1"/>
  <c r="B257" i="14"/>
  <c r="D182" i="12" s="1"/>
  <c r="G177" i="13" s="1"/>
  <c r="B256" i="14"/>
  <c r="D181" i="12" s="1"/>
  <c r="G176" i="13" s="1"/>
  <c r="B255" i="14"/>
  <c r="D180" i="12" s="1"/>
  <c r="G175" i="13" s="1"/>
  <c r="B254" i="14"/>
  <c r="B253" i="14"/>
  <c r="B252" i="14"/>
  <c r="D80" i="12" s="1"/>
  <c r="G171" i="13" s="1"/>
  <c r="B251" i="14"/>
  <c r="D70" i="12" s="1"/>
  <c r="G170" i="13" s="1"/>
  <c r="B250" i="14"/>
  <c r="B249" i="14"/>
  <c r="D9" i="12" s="1"/>
  <c r="G169" i="13" s="1"/>
  <c r="B248" i="14"/>
  <c r="B247" i="14"/>
  <c r="D110" i="12" s="1"/>
  <c r="G167" i="13" s="1"/>
  <c r="B246" i="14"/>
  <c r="D12" i="12" s="1"/>
  <c r="G166" i="13" s="1"/>
  <c r="B245" i="14"/>
  <c r="D66" i="12" s="1"/>
  <c r="G165" i="13" s="1"/>
  <c r="B244" i="14"/>
  <c r="D240" i="12" s="1"/>
  <c r="G163" i="13" s="1"/>
  <c r="B243" i="14"/>
  <c r="B242" i="14"/>
  <c r="B241" i="14"/>
  <c r="B240" i="14"/>
  <c r="B238" i="14"/>
  <c r="B237" i="14"/>
  <c r="D236" i="12" s="1"/>
  <c r="G158" i="13" s="1"/>
  <c r="B236" i="14"/>
  <c r="D242" i="12" s="1"/>
  <c r="G157" i="13" s="1"/>
  <c r="B235" i="14"/>
  <c r="D178" i="12" s="1"/>
  <c r="G156" i="13" s="1"/>
  <c r="B234" i="14"/>
  <c r="D177" i="12" s="1"/>
  <c r="G155" i="13" s="1"/>
  <c r="B233" i="14"/>
  <c r="D231" i="12" s="1"/>
  <c r="G154" i="13" s="1"/>
  <c r="B232" i="14"/>
  <c r="B231" i="14"/>
  <c r="B230" i="14"/>
  <c r="D175" i="12" s="1"/>
  <c r="G151" i="13" s="1"/>
  <c r="B229" i="14"/>
  <c r="D15" i="12" s="1"/>
  <c r="G150" i="13" s="1"/>
  <c r="B228" i="14"/>
  <c r="B227" i="14"/>
  <c r="B226" i="14"/>
  <c r="B225" i="14"/>
  <c r="B224" i="14"/>
  <c r="D50" i="12" s="1"/>
  <c r="G144" i="13" s="1"/>
  <c r="B223" i="14"/>
  <c r="B222" i="14"/>
  <c r="D48" i="12" s="1"/>
  <c r="G142" i="13" s="1"/>
  <c r="B221" i="14"/>
  <c r="D99" i="12" s="1"/>
  <c r="G140" i="13" s="1"/>
  <c r="B220" i="14"/>
  <c r="D98" i="12" s="1"/>
  <c r="G139" i="13" s="1"/>
  <c r="B219" i="14"/>
  <c r="D97" i="12" s="1"/>
  <c r="G138" i="13" s="1"/>
  <c r="B218" i="14"/>
  <c r="B217" i="14"/>
  <c r="D95" i="12" s="1"/>
  <c r="G136" i="13" s="1"/>
  <c r="B216" i="14"/>
  <c r="D24" i="12" s="1"/>
  <c r="G135" i="13" s="1"/>
  <c r="B215" i="14"/>
  <c r="D274" i="12" s="1"/>
  <c r="G134" i="13" s="1"/>
  <c r="B214" i="14"/>
  <c r="D162" i="12" s="1"/>
  <c r="G133" i="13" s="1"/>
  <c r="B213" i="14"/>
  <c r="D94" i="12" s="1"/>
  <c r="G132" i="13" s="1"/>
  <c r="B212" i="14"/>
  <c r="D273" i="12" s="1"/>
  <c r="G130" i="13" s="1"/>
  <c r="B211" i="14"/>
  <c r="D174" i="12" s="1"/>
  <c r="G129" i="13" s="1"/>
  <c r="B210" i="14"/>
  <c r="D173" i="12" s="1"/>
  <c r="G128" i="13" s="1"/>
  <c r="B209" i="14"/>
  <c r="D172" i="12" s="1"/>
  <c r="G127" i="13" s="1"/>
  <c r="B208" i="14"/>
  <c r="D171" i="12" s="1"/>
  <c r="G126" i="13" s="1"/>
  <c r="B207" i="14"/>
  <c r="B206" i="14"/>
  <c r="B205" i="14"/>
  <c r="B204" i="14"/>
  <c r="B202" i="14"/>
  <c r="B201" i="14"/>
  <c r="D208" i="12" s="1"/>
  <c r="G121" i="13" s="1"/>
  <c r="B200" i="14"/>
  <c r="D206" i="12" s="1"/>
  <c r="G120" i="13" s="1"/>
  <c r="B199" i="14"/>
  <c r="B198" i="14"/>
  <c r="B197" i="14"/>
  <c r="B196" i="14"/>
  <c r="D271" i="12" s="1"/>
  <c r="G115" i="13" s="1"/>
  <c r="B195" i="14"/>
  <c r="D270" i="12" s="1"/>
  <c r="G114" i="13" s="1"/>
  <c r="B194" i="14"/>
  <c r="B193" i="14"/>
  <c r="B192" i="14"/>
  <c r="D269" i="12" s="1"/>
  <c r="G111" i="13" s="1"/>
  <c r="B191" i="14"/>
  <c r="D199" i="12" s="1"/>
  <c r="G109" i="13" s="1"/>
  <c r="B190" i="14"/>
  <c r="D198" i="12" s="1"/>
  <c r="G108" i="13" s="1"/>
  <c r="B189" i="14"/>
  <c r="B188" i="14"/>
  <c r="D196" i="12" s="1"/>
  <c r="G106" i="13" s="1"/>
  <c r="B187" i="14"/>
  <c r="D195" i="12" s="1"/>
  <c r="G105" i="13" s="1"/>
  <c r="B186" i="14"/>
  <c r="B185" i="14"/>
  <c r="D160" i="12" s="1"/>
  <c r="G102" i="13" s="1"/>
  <c r="B184" i="14"/>
  <c r="B183" i="14"/>
  <c r="D158" i="12" s="1"/>
  <c r="G100" i="13" s="1"/>
  <c r="B182" i="14"/>
  <c r="D268" i="12" s="1"/>
  <c r="G99" i="13" s="1"/>
  <c r="B181" i="14"/>
  <c r="D157" i="12" s="1"/>
  <c r="G98" i="13" s="1"/>
  <c r="B180" i="14"/>
  <c r="B179" i="14"/>
  <c r="B178" i="14"/>
  <c r="B177" i="14"/>
  <c r="B176" i="14"/>
  <c r="B175" i="14"/>
  <c r="B174" i="14"/>
  <c r="B173" i="14"/>
  <c r="B169" i="14"/>
  <c r="B168" i="14"/>
  <c r="B167" i="14"/>
  <c r="B166" i="14"/>
  <c r="B165" i="14"/>
  <c r="B164" i="14"/>
  <c r="B163" i="14"/>
  <c r="B162" i="14"/>
  <c r="B161" i="14"/>
  <c r="B160" i="14"/>
  <c r="B159" i="14"/>
  <c r="D224" i="12" s="1"/>
  <c r="G90" i="13" s="1"/>
  <c r="B158" i="14"/>
  <c r="D135" i="12" s="1"/>
  <c r="G89" i="13" s="1"/>
  <c r="B157" i="14"/>
  <c r="D264" i="12" s="1"/>
  <c r="G87" i="13" s="1"/>
  <c r="B156" i="14"/>
  <c r="D73" i="12" s="1"/>
  <c r="G86" i="13" s="1"/>
  <c r="B155" i="14"/>
  <c r="D78" i="12" s="1"/>
  <c r="G85" i="13" s="1"/>
  <c r="B154" i="14"/>
  <c r="D263" i="12" s="1"/>
  <c r="G84" i="13" s="1"/>
  <c r="B153" i="14"/>
  <c r="D205" i="12" s="1"/>
  <c r="G83" i="13" s="1"/>
  <c r="B152" i="14"/>
  <c r="D262" i="12" s="1"/>
  <c r="G82" i="13" s="1"/>
  <c r="B151" i="14"/>
  <c r="D261" i="12" s="1"/>
  <c r="G81" i="13" s="1"/>
  <c r="B150" i="14"/>
  <c r="B149" i="14"/>
  <c r="D212" i="12" s="1"/>
  <c r="G79" i="13" s="1"/>
  <c r="B148" i="14"/>
  <c r="D152" i="12" s="1"/>
  <c r="G78" i="13" s="1"/>
  <c r="B147" i="14"/>
  <c r="B146" i="14"/>
  <c r="B145" i="14"/>
  <c r="B144" i="14"/>
  <c r="B143" i="14"/>
  <c r="D202" i="12" s="1"/>
  <c r="G76" i="13" s="1"/>
  <c r="B142" i="14"/>
  <c r="D170" i="12" s="1"/>
  <c r="G74" i="13" s="1"/>
  <c r="B141" i="14"/>
  <c r="D169" i="12" s="1"/>
  <c r="G73" i="13" s="1"/>
  <c r="B140" i="14"/>
  <c r="D168" i="12" s="1"/>
  <c r="G72" i="13" s="1"/>
  <c r="B139" i="14"/>
  <c r="D167" i="12" s="1"/>
  <c r="G71" i="13" s="1"/>
  <c r="B138" i="14"/>
  <c r="D166" i="12" s="1"/>
  <c r="G70" i="13" s="1"/>
  <c r="B137" i="14"/>
  <c r="D165" i="12" s="1"/>
  <c r="G69" i="13" s="1"/>
  <c r="B136" i="14"/>
  <c r="D164" i="12" s="1"/>
  <c r="G68" i="13" s="1"/>
  <c r="B135" i="14"/>
  <c r="B134" i="14"/>
  <c r="B133" i="14"/>
  <c r="B132" i="14"/>
  <c r="B131" i="14"/>
  <c r="D151" i="12" s="1"/>
  <c r="G64" i="13" s="1"/>
  <c r="B130" i="14"/>
  <c r="B129" i="14"/>
  <c r="B128" i="14"/>
  <c r="B127" i="14"/>
  <c r="B123" i="14"/>
  <c r="B115" i="14"/>
  <c r="B114" i="14"/>
  <c r="D37" i="12" s="1"/>
  <c r="G57" i="13" s="1"/>
  <c r="B113" i="14"/>
  <c r="B111" i="14"/>
  <c r="B110" i="14"/>
  <c r="B109" i="14"/>
  <c r="B108" i="14"/>
  <c r="B107" i="14"/>
  <c r="B106" i="14"/>
  <c r="B105" i="14"/>
  <c r="B104" i="14"/>
  <c r="B103" i="14"/>
  <c r="B102" i="14"/>
  <c r="B101" i="14"/>
  <c r="B100" i="14"/>
  <c r="B99" i="14"/>
  <c r="D150" i="12" s="1"/>
  <c r="G48" i="13" s="1"/>
  <c r="B98" i="14"/>
  <c r="D259" i="12" s="1"/>
  <c r="G47" i="13" s="1"/>
  <c r="B97" i="14"/>
  <c r="B94" i="14"/>
  <c r="B93" i="14"/>
  <c r="B92" i="14"/>
  <c r="B91" i="14"/>
  <c r="B90" i="14"/>
  <c r="B89" i="14"/>
  <c r="B88" i="14"/>
  <c r="B87" i="14"/>
  <c r="D258" i="12" s="1"/>
  <c r="G44" i="13" s="1"/>
  <c r="B86" i="14"/>
  <c r="B85" i="14"/>
  <c r="D257" i="12" s="1"/>
  <c r="G42" i="13" s="1"/>
  <c r="B84" i="14"/>
  <c r="B83" i="14"/>
  <c r="B82" i="14"/>
  <c r="D186" i="12" s="1"/>
  <c r="G40" i="13" s="1"/>
  <c r="B81" i="14"/>
  <c r="B80" i="14"/>
  <c r="D201" i="12" s="1"/>
  <c r="G37" i="13" s="1"/>
  <c r="B79" i="14"/>
  <c r="B78" i="14"/>
  <c r="B77" i="14"/>
  <c r="D85" i="12" s="1"/>
  <c r="G34" i="13" s="1"/>
  <c r="B76" i="14"/>
  <c r="B75" i="14"/>
  <c r="B74" i="14"/>
  <c r="D30" i="12" s="1"/>
  <c r="G32" i="13" s="1"/>
  <c r="B73" i="14"/>
  <c r="D29" i="12" s="1"/>
  <c r="G31" i="13" s="1"/>
  <c r="B72" i="14"/>
  <c r="B71" i="14"/>
  <c r="B70" i="14"/>
  <c r="B69" i="14"/>
  <c r="D23" i="12" s="1"/>
  <c r="G28" i="13" s="1"/>
  <c r="B68" i="14"/>
  <c r="D83" i="12" s="1"/>
  <c r="G27" i="13" s="1"/>
  <c r="B67" i="14"/>
  <c r="B66" i="14"/>
  <c r="B65" i="14"/>
  <c r="B64" i="14"/>
  <c r="B63" i="14"/>
  <c r="B62" i="14"/>
  <c r="B61" i="14"/>
  <c r="B60" i="14"/>
  <c r="B59" i="14"/>
  <c r="B58" i="14"/>
  <c r="B57" i="14"/>
  <c r="B56" i="14"/>
  <c r="B55" i="14"/>
  <c r="B54" i="14"/>
  <c r="B53" i="14"/>
  <c r="B52" i="14"/>
  <c r="B51" i="14"/>
  <c r="B50" i="14"/>
  <c r="B49" i="14"/>
  <c r="B48" i="14"/>
  <c r="B47" i="14"/>
  <c r="D215" i="12" s="1"/>
  <c r="G21" i="13" s="1"/>
  <c r="B46" i="14"/>
  <c r="B45" i="14"/>
  <c r="B44" i="14"/>
  <c r="B43" i="14"/>
  <c r="D255" i="12" s="1"/>
  <c r="G19" i="13" s="1"/>
  <c r="B42" i="14"/>
  <c r="D254" i="12" s="1"/>
  <c r="G18" i="13" s="1"/>
  <c r="B41" i="14"/>
  <c r="B40" i="14"/>
  <c r="D17" i="12" s="1"/>
  <c r="G16" i="13" s="1"/>
  <c r="B39" i="14"/>
  <c r="D252" i="12" s="1"/>
  <c r="G14" i="13" s="1"/>
  <c r="B38" i="14"/>
  <c r="D251" i="12" s="1"/>
  <c r="G13" i="13" s="1"/>
  <c r="B37" i="14"/>
  <c r="D250" i="12" s="1"/>
  <c r="G12" i="13" s="1"/>
  <c r="B36" i="14"/>
  <c r="D249" i="12" s="1"/>
  <c r="G11" i="13" s="1"/>
  <c r="B35" i="14"/>
  <c r="B7" i="14"/>
  <c r="D39" i="12" l="1"/>
  <c r="G61" i="13" s="1"/>
  <c r="I101" i="1"/>
  <c r="D101" i="12"/>
  <c r="D43" i="12"/>
  <c r="G60" i="13" s="1"/>
  <c r="D46" i="12"/>
  <c r="D74" i="12"/>
  <c r="D72" i="12"/>
  <c r="G173" i="13" s="1"/>
  <c r="D76" i="12"/>
  <c r="D71" i="12"/>
  <c r="G172" i="13" s="1"/>
  <c r="D234" i="12"/>
  <c r="G159" i="13" s="1"/>
  <c r="I204" i="1"/>
  <c r="I194" i="1"/>
  <c r="I193" i="1"/>
  <c r="I115" i="1"/>
  <c r="I110" i="1"/>
  <c r="I116" i="1"/>
  <c r="I109" i="1"/>
  <c r="I123" i="1"/>
  <c r="I129" i="1"/>
  <c r="I36" i="1"/>
  <c r="I40" i="1"/>
  <c r="D69" i="12"/>
  <c r="D68" i="12"/>
  <c r="G168" i="13" s="1"/>
  <c r="D75" i="12"/>
  <c r="D58" i="12"/>
  <c r="D67" i="12"/>
  <c r="D239" i="12"/>
  <c r="D179" i="12"/>
  <c r="G162" i="13" s="1"/>
  <c r="D237" i="12"/>
  <c r="D229" i="12"/>
  <c r="G161" i="13" s="1"/>
  <c r="D238" i="12"/>
  <c r="D228" i="12"/>
  <c r="G160" i="13" s="1"/>
  <c r="D232" i="12"/>
  <c r="D241" i="12"/>
  <c r="D230" i="12"/>
  <c r="G153" i="13" s="1"/>
  <c r="D176" i="12"/>
  <c r="G152" i="13" s="1"/>
  <c r="I82" i="1"/>
  <c r="D235" i="12"/>
  <c r="D148" i="12"/>
  <c r="D227" i="12"/>
  <c r="D53" i="12"/>
  <c r="G148" i="13" s="1"/>
  <c r="D57" i="12"/>
  <c r="D52" i="12"/>
  <c r="G147" i="13" s="1"/>
  <c r="D60" i="12"/>
  <c r="D56" i="12"/>
  <c r="D62" i="12"/>
  <c r="D51" i="12"/>
  <c r="G146" i="13" s="1"/>
  <c r="D61" i="12"/>
  <c r="D65" i="12"/>
  <c r="D59" i="12"/>
  <c r="D55" i="12"/>
  <c r="D64" i="12"/>
  <c r="D33" i="12"/>
  <c r="G145" i="13" s="1"/>
  <c r="D49" i="12"/>
  <c r="D54" i="12"/>
  <c r="D25" i="12"/>
  <c r="D63" i="12"/>
  <c r="D8" i="12"/>
  <c r="G143" i="13" s="1"/>
  <c r="D96" i="12"/>
  <c r="G137" i="13" s="1"/>
  <c r="D109" i="12"/>
  <c r="D211" i="12"/>
  <c r="D207" i="12"/>
  <c r="G125" i="13" s="1"/>
  <c r="D146" i="12"/>
  <c r="D108" i="12"/>
  <c r="G124" i="13" s="1"/>
  <c r="D139" i="12"/>
  <c r="D223" i="12"/>
  <c r="D210" i="12"/>
  <c r="G123" i="13" s="1"/>
  <c r="I106" i="1"/>
  <c r="D209" i="12"/>
  <c r="G122" i="13" s="1"/>
  <c r="I108" i="1"/>
  <c r="I105" i="1"/>
  <c r="D143" i="12"/>
  <c r="G118" i="13" s="1"/>
  <c r="D222" i="12"/>
  <c r="D107" i="12"/>
  <c r="G117" i="13" s="1"/>
  <c r="D138" i="12"/>
  <c r="I149" i="1"/>
  <c r="D272" i="12"/>
  <c r="G116" i="13" s="1"/>
  <c r="D219" i="12"/>
  <c r="D218" i="12"/>
  <c r="G113" i="13" s="1"/>
  <c r="D221" i="12"/>
  <c r="G112" i="13" s="1"/>
  <c r="D233" i="12"/>
  <c r="D197" i="12"/>
  <c r="D194" i="12"/>
  <c r="G107" i="13" s="1"/>
  <c r="D161" i="12"/>
  <c r="D137" i="12"/>
  <c r="G103" i="13" s="1"/>
  <c r="D159" i="12"/>
  <c r="G101" i="13" s="1"/>
  <c r="I55" i="1"/>
  <c r="I56" i="1"/>
  <c r="I167" i="1"/>
  <c r="D156" i="12"/>
  <c r="D136" i="12"/>
  <c r="G97" i="13" s="1"/>
  <c r="I54" i="1"/>
  <c r="I39" i="1"/>
  <c r="I34" i="1"/>
  <c r="I26" i="1"/>
  <c r="I52" i="1"/>
  <c r="I48" i="1"/>
  <c r="D155" i="12"/>
  <c r="G95" i="13" s="1"/>
  <c r="I47" i="1"/>
  <c r="I46" i="1"/>
  <c r="I53" i="1"/>
  <c r="I37" i="1"/>
  <c r="I41" i="1"/>
  <c r="I38" i="1"/>
  <c r="I45" i="1"/>
  <c r="D267" i="12"/>
  <c r="G94" i="13" s="1"/>
  <c r="I35" i="1"/>
  <c r="I44" i="1"/>
  <c r="I43" i="1"/>
  <c r="D266" i="12"/>
  <c r="G93" i="13" s="1"/>
  <c r="I42" i="1"/>
  <c r="I143" i="1"/>
  <c r="D265" i="12"/>
  <c r="G92" i="13" s="1"/>
  <c r="D154" i="12"/>
  <c r="G91" i="13" s="1"/>
  <c r="D225" i="12"/>
  <c r="D204" i="12"/>
  <c r="D77" i="12"/>
  <c r="G80" i="13" s="1"/>
  <c r="I137" i="1"/>
  <c r="D203" i="12"/>
  <c r="G77" i="13" s="1"/>
  <c r="D217" i="12"/>
  <c r="D145" i="12"/>
  <c r="D10" i="12"/>
  <c r="G66" i="13" s="1"/>
  <c r="I202" i="1"/>
  <c r="D142" i="12"/>
  <c r="I188" i="1"/>
  <c r="D40" i="12"/>
  <c r="I162" i="1"/>
  <c r="D47" i="12"/>
  <c r="G65" i="13" s="1"/>
  <c r="I96" i="1"/>
  <c r="I100" i="1"/>
  <c r="I104" i="1"/>
  <c r="I112" i="1"/>
  <c r="D106" i="12"/>
  <c r="G62" i="13" s="1"/>
  <c r="I93" i="1"/>
  <c r="D42" i="12"/>
  <c r="D38" i="12"/>
  <c r="G59" i="13" s="1"/>
  <c r="I122" i="1"/>
  <c r="I128" i="1"/>
  <c r="I91" i="1"/>
  <c r="I92" i="1"/>
  <c r="D45" i="12"/>
  <c r="D213" i="12"/>
  <c r="D36" i="12"/>
  <c r="G56" i="13" s="1"/>
  <c r="D141" i="12"/>
  <c r="I14" i="1"/>
  <c r="D35" i="12"/>
  <c r="G55" i="13" s="1"/>
  <c r="I17" i="1"/>
  <c r="I125" i="1"/>
  <c r="I127" i="1"/>
  <c r="D260" i="12"/>
  <c r="G54" i="13" s="1"/>
  <c r="I114" i="1"/>
  <c r="I113" i="1"/>
  <c r="D44" i="12"/>
  <c r="G53" i="13" s="1"/>
  <c r="I22" i="1"/>
  <c r="I124" i="1"/>
  <c r="I126" i="1"/>
  <c r="D41" i="12"/>
  <c r="G52" i="13" s="1"/>
  <c r="I15" i="1"/>
  <c r="I16" i="1"/>
  <c r="D105" i="12"/>
  <c r="G50" i="13" s="1"/>
  <c r="D134" i="12"/>
  <c r="D190" i="12"/>
  <c r="D133" i="12"/>
  <c r="G49" i="13" s="1"/>
  <c r="I210" i="1"/>
  <c r="D189" i="12"/>
  <c r="G46" i="13" s="1"/>
  <c r="I212" i="1"/>
  <c r="I29" i="1"/>
  <c r="I25" i="1"/>
  <c r="I24" i="1"/>
  <c r="I83" i="1"/>
  <c r="I211" i="1"/>
  <c r="I102" i="1"/>
  <c r="I205" i="1"/>
  <c r="D140" i="12"/>
  <c r="G45" i="13" s="1"/>
  <c r="D188" i="12"/>
  <c r="D104" i="12"/>
  <c r="G43" i="13" s="1"/>
  <c r="D132" i="12"/>
  <c r="D149" i="12"/>
  <c r="G41" i="13" s="1"/>
  <c r="I103" i="1"/>
  <c r="D187" i="12"/>
  <c r="I23" i="1"/>
  <c r="D185" i="12"/>
  <c r="D131" i="12"/>
  <c r="G39" i="13" s="1"/>
  <c r="D32" i="12"/>
  <c r="G36" i="13" s="1"/>
  <c r="D193" i="12"/>
  <c r="D220" i="12"/>
  <c r="D216" i="12"/>
  <c r="G35" i="13" s="1"/>
  <c r="I146" i="1"/>
  <c r="D31" i="12"/>
  <c r="G33" i="13" s="1"/>
  <c r="I155" i="1"/>
  <c r="D192" i="12"/>
  <c r="D84" i="12"/>
  <c r="D28" i="12"/>
  <c r="I66" i="1"/>
  <c r="D27" i="12"/>
  <c r="D20" i="12"/>
  <c r="G30" i="13" s="1"/>
  <c r="I207" i="1"/>
  <c r="D103" i="12"/>
  <c r="G29" i="13" s="1"/>
  <c r="D130" i="12"/>
  <c r="I85" i="1"/>
  <c r="I157" i="1"/>
  <c r="I159" i="1"/>
  <c r="I160" i="1"/>
  <c r="I161" i="1"/>
  <c r="I201" i="1"/>
  <c r="D34" i="12"/>
  <c r="I88" i="1"/>
  <c r="I158" i="1"/>
  <c r="D144" i="12"/>
  <c r="D22" i="12"/>
  <c r="G26" i="13" s="1"/>
  <c r="I208" i="1"/>
  <c r="I148" i="1"/>
  <c r="I209" i="1"/>
  <c r="I175" i="1"/>
  <c r="I28" i="1"/>
  <c r="D147" i="12"/>
  <c r="I19" i="1"/>
  <c r="I203" i="1"/>
  <c r="I206" i="1"/>
  <c r="D19" i="12"/>
  <c r="G25" i="13" s="1"/>
  <c r="D129" i="12"/>
  <c r="I64" i="1"/>
  <c r="D21" i="12"/>
  <c r="D18" i="12"/>
  <c r="G24" i="13" s="1"/>
  <c r="I63" i="1"/>
  <c r="D256" i="12"/>
  <c r="G22" i="13" s="1"/>
  <c r="I170" i="1"/>
  <c r="I169" i="1"/>
  <c r="D153" i="12"/>
  <c r="G17" i="13" s="1"/>
  <c r="D253" i="12"/>
  <c r="D214" i="12"/>
  <c r="D16" i="12"/>
  <c r="G10" i="13" s="1"/>
  <c r="D163" i="12"/>
  <c r="I181" i="1"/>
  <c r="I81" i="1"/>
  <c r="I192" i="1"/>
  <c r="I191" i="1"/>
  <c r="I190" i="1"/>
  <c r="I76" i="1"/>
  <c r="I156" i="1"/>
  <c r="I164" i="1"/>
  <c r="I80" i="1"/>
  <c r="I168" i="1"/>
  <c r="I163" i="1"/>
  <c r="I176" i="1"/>
  <c r="I118" i="1"/>
  <c r="I178" i="1"/>
  <c r="I189" i="1"/>
  <c r="I107" i="1"/>
  <c r="I27" i="1"/>
  <c r="I179" i="1"/>
  <c r="I187" i="1"/>
  <c r="I186" i="1"/>
  <c r="I147" i="1"/>
  <c r="I141" i="1"/>
  <c r="I20" i="1"/>
  <c r="I180" i="1"/>
  <c r="I140" i="1"/>
  <c r="I139" i="1"/>
  <c r="I196" i="1"/>
  <c r="I165" i="1"/>
  <c r="I136" i="1"/>
  <c r="I135" i="1"/>
  <c r="I134" i="1"/>
  <c r="I61" i="1"/>
  <c r="I184" i="1"/>
  <c r="I89" i="1"/>
  <c r="I79" i="1"/>
  <c r="F2" i="1"/>
  <c r="F6" i="1"/>
  <c r="F3" i="1"/>
  <c r="I199" i="1"/>
  <c r="I198" i="1"/>
  <c r="I173" i="1"/>
  <c r="I172" i="1"/>
  <c r="I152" i="1"/>
  <c r="I151" i="1"/>
  <c r="I132" i="1"/>
  <c r="I131" i="1"/>
  <c r="I73" i="1"/>
  <c r="I72" i="1"/>
  <c r="I70" i="1"/>
  <c r="I69" i="1"/>
  <c r="I68" i="1"/>
  <c r="I59" i="1"/>
  <c r="I58" i="1"/>
  <c r="I32" i="1"/>
  <c r="I31"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tc={449F6772-AA0B-4335-9D5F-4757F91B0CCA}</author>
    <author>tc={CF94D6EE-BB5A-44E3-BE99-F0F99A34D24F}</author>
    <author>tc={176BC3B3-995A-49B1-A2F6-75CE5D37B722}</author>
    <author>tc={C9DB7927-4985-4CA9-A003-9BE85C2C32EA}</author>
    <author>tc={AD660B76-8DA4-42C7-AA37-11FD7B9539BA}</author>
    <author>tc={B23A36E6-9641-4E00-93A8-C4408E3CEBC7}</author>
    <author>tc={D4BEDA43-6F26-4D2B-B16D-B9ABBA19B301}</author>
    <author>tc={405EE923-B391-443F-B74C-B69D4E0764EC}</author>
    <author>tc={87DDCFBD-D84E-432D-B3FA-93BD3C0869C1}</author>
    <author>tc={EAD0FE63-A401-4C7C-9141-D55033C8A9E7}</author>
    <author>tc={AC04536B-5E0A-4528-A4A1-630319912AF0}</author>
    <author>tc={039C2C14-C47C-49DF-9D4A-EB773B6C13EE}</author>
    <author>tc={30A815AF-E3A2-435F-B865-F44D1ED2B9BE}</author>
    <author>tc={2298B3D4-6824-4466-9EBA-0359F496C7A2}</author>
    <author>tc={683C29B1-D1A7-4787-9042-C211DACAEBD2}</author>
    <author>tc={78725B5B-379E-428D-BBC6-E3AE24ED002D}</author>
    <author>tc={A906BE2D-4BAE-47A3-A90E-90DD7A4DB270}</author>
    <author>tc={2BAF7F19-A2F8-40E6-AE87-9C6C158F498C}</author>
    <author>tc={0BD6D22F-3198-47C6-B1CB-B26280DF76A8}</author>
    <author>tc={D27CDD49-8184-4E3C-86A2-C6B50F6CD91A}</author>
    <author>tc={1501F489-9942-4BD8-95D3-2663A37AECB2}</author>
    <author>tc={88AAEDB3-C6A1-492A-AC5B-E1C1260555D5}</author>
    <author>tc={A09AA82E-8393-4E7C-95F3-6A05CF2FCB80}</author>
    <author>tc={C3B69CE5-F0D7-4575-B6D9-0F18FFB1A89B}</author>
    <author>tc={579CC7C2-5561-4761-8B1D-B1F873E2F76D}</author>
    <author>tc={B2CCF2BA-FE7B-4C95-A5F2-A58175B32F28}</author>
    <author>tc={F5C2CD8F-4607-4B63-BFF2-4B09016DAF36}</author>
    <author>tc={AB47069C-A5C3-4C15-89C6-17448EE08368}</author>
    <author>tc={79BDF9CA-AE78-40C0-A047-7ED0CE3FE4A3}</author>
    <author>tc={37C4311D-4FD7-407D-94F4-2DF11D4412F7}</author>
    <author>tc={5D562D0E-DB56-42ED-92E4-9D9F174F0E43}</author>
    <author>tc={84991BAA-8738-4D34-AB9C-828F4C4F524A}</author>
  </authors>
  <commentList>
    <comment ref="C4" authorId="0" shapeId="0" xr:uid="{449F6772-AA0B-4335-9D5F-4757F91B0CCA}">
      <text>
        <t>[Threaded comment]
Your version of Excel allows you to read this threaded comment; however, any edits to it will get removed if the file is opened in a newer version of Excel. Learn more: https://go.microsoft.com/fwlink/?linkid=870924
Comment:
    The item could not be covered fully, but is partly covered.
Reason is added to the item.</t>
      </text>
    </comment>
    <comment ref="C5" authorId="1" shapeId="0" xr:uid="{CF94D6EE-BB5A-44E3-BE99-F0F99A34D24F}">
      <text>
        <t>[Threaded comment]
Your version of Excel allows you to read this threaded comment; however, any edits to it will get removed if the file is opened in a newer version of Excel. Learn more: https://go.microsoft.com/fwlink/?linkid=870924
Comment:
    Because of missing API, review of reports or review of tenant specific information.
Reason is added to the item.</t>
      </text>
    </comment>
    <comment ref="C6" authorId="2" shapeId="0" xr:uid="{176BC3B3-995A-49B1-A2F6-75CE5D37B722}">
      <text>
        <t>[Threaded comment]
Your version of Excel allows you to read this threaded comment; however, any edits to it will get removed if the file is opened in a newer version of Excel. Learn more: https://go.microsoft.com/fwlink/?linkid=870924
Comment:
    This item is currently not checked. Reason is added to the item.</t>
      </text>
    </comment>
    <comment ref="F10" authorId="3" shapeId="0" xr:uid="{C9DB7927-4985-4CA9-A003-9BE85C2C32EA}">
      <text>
        <t>[Threaded comment]
Your version of Excel allows you to read this threaded comment; however, any edits to it will get removed if the file is opened in a newer version of Excel. Learn more: https://go.microsoft.com/fwlink/?linkid=870924
Comment:
    See section “Profile Definitions” (Page 12) for more information.</t>
      </text>
    </comment>
    <comment ref="D29" authorId="4" shapeId="0" xr:uid="{AD660B76-8DA4-42C7-AA37-11FD7B9539BA}">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52" authorId="5" shapeId="0" xr:uid="{B23A36E6-9641-4E00-93A8-C4408E3CEBC7}">
      <text>
        <t>[Threaded comment]
Your version of Excel allows you to read this threaded comment; however, any edits to it will get removed if the file is opened in a newer version of Excel. Learn more: https://go.microsoft.com/fwlink/?linkid=870924
Comment:
    Review of Priority Accounts is a manual step</t>
      </text>
    </comment>
    <comment ref="D53" authorId="6" shapeId="0" xr:uid="{D4BEDA43-6F26-4D2B-B16D-B9ABBA19B301}">
      <text>
        <t>[Threaded comment]
Your version of Excel allows you to read this threaded comment; however, any edits to it will get removed if the file is opened in a newer version of Excel. Learn more: https://go.microsoft.com/fwlink/?linkid=870924
Comment:
    Review of Priority Accounts is a manual step</t>
      </text>
    </comment>
    <comment ref="D54" authorId="7" shapeId="0" xr:uid="{405EE923-B391-443F-B74C-B69D4E0764EC}">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64" authorId="8" shapeId="0" xr:uid="{87DDCFBD-D84E-432D-B3FA-93BD3C0869C1}">
      <text>
        <t>[Threaded comment]
Your version of Excel allows you to read this threaded comment; however, any edits to it will get removed if the file is opened in a newer version of Excel. Learn more: https://go.microsoft.com/fwlink/?linkid=870924
Comment:
    Checks all policies for Mode=Enable and Location=Teams</t>
      </text>
    </comment>
    <comment ref="D78" authorId="9" shapeId="0" xr:uid="{EAD0FE63-A401-4C7C-9141-D55033C8A9E7}">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81" authorId="10" shapeId="0" xr:uid="{AC04536B-5E0A-4528-A4A1-630319912AF0}">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82" authorId="11" shapeId="0" xr:uid="{039C2C14-C47C-49DF-9D4A-EB773B6C13EE}">
      <text>
        <t>[Threaded comment]
Your version of Excel allows you to read this threaded comment; however, any edits to it will get removed if the file is opened in a newer version of Excel. Learn more: https://go.microsoft.com/fwlink/?linkid=870924
Comment:
    CIS Baseline describes changing “User Settings”. This can also be enforce by using Conditional Access Policies.</t>
      </text>
    </comment>
    <comment ref="D83" authorId="12" shapeId="0" xr:uid="{30A815AF-E3A2-435F-B865-F44D1ED2B9BE}">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113" authorId="13" shapeId="0" xr:uid="{2298B3D4-6824-4466-9EBA-0359F496C7A2}">
      <text>
        <t>[Threaded comment]
Your version of Excel allows you to read this threaded comment; however, any edits to it will get removed if the file is opened in a newer version of Excel. Learn more: https://go.microsoft.com/fwlink/?linkid=870924
Comment:
    Banned Password List must be checked manually</t>
      </text>
    </comment>
    <comment ref="D118" authorId="14" shapeId="0" xr:uid="{683C29B1-D1A7-4787-9042-C211DACAEBD2}">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141" authorId="15" shapeId="0" xr:uid="{78725B5B-379E-428D-BBC6-E3AE24ED002D}">
      <text>
        <t>[Threaded comment]
Your version of Excel allows you to read this threaded comment; however, any edits to it will get removed if the file is opened in a newer version of Excel. Learn more: https://go.microsoft.com/fwlink/?linkid=870924
Comment:
    AllowList must be checked manually</t>
      </text>
    </comment>
    <comment ref="D156" authorId="16" shapeId="0" xr:uid="{A906BE2D-4BAE-47A3-A90E-90DD7A4DB270}">
      <text>
        <t>[Threaded comment]
Your version of Excel allows you to read this threaded comment; however, any edits to it will get removed if the file is opened in a newer version of Excel. Learn more: https://go.microsoft.com/fwlink/?linkid=870924
Comment:
    Manual check required.
Parameter currently not supported in used version of PnP (v1.12).</t>
      </text>
    </comment>
    <comment ref="D162" authorId="17" shapeId="0" xr:uid="{2BAF7F19-A2F8-40E6-AE87-9C6C158F498C}">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169" authorId="18" shapeId="0" xr:uid="{0BD6D22F-3198-47C6-B1CB-B26280DF76A8}">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178" authorId="19" shapeId="0" xr:uid="{D27CDD49-8184-4E3C-86A2-C6B50F6CD91A}">
      <text>
        <t>[Threaded comment]
Your version of Excel allows you to read this threaded comment; however, any edits to it will get removed if the file is opened in a newer version of Excel. Learn more: https://go.microsoft.com/fwlink/?linkid=870924
Comment:
    Now checks for AllowedDomains=[], should contain data.</t>
      </text>
    </comment>
    <comment ref="D184" authorId="20" shapeId="0" xr:uid="{1501F489-9942-4BD8-95D3-2663A37AECB2}">
      <text>
        <t>[Threaded comment]
Your version of Excel allows you to read this threaded comment; however, any edits to it will get removed if the file is opened in a newer version of Excel. Learn more: https://go.microsoft.com/fwlink/?linkid=870924
Comment:
    Teams App Permission Policy instead of Org-Wide app settings</t>
      </text>
    </comment>
    <comment ref="D201" authorId="21" shapeId="0" xr:uid="{88AAEDB3-C6A1-492A-AC5B-E1C1260555D5}">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02" authorId="22" shapeId="0" xr:uid="{A09AA82E-8393-4E7C-95F3-6A05CF2FCB80}">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03" authorId="23" shapeId="0" xr:uid="{C3B69CE5-F0D7-4575-B6D9-0F18FFB1A89B}">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04" authorId="24" shapeId="0" xr:uid="{579CC7C2-5561-4761-8B1D-B1F873E2F76D}">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05" authorId="25" shapeId="0" xr:uid="{B2CCF2BA-FE7B-4C95-A5F2-A58175B32F28}">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06" authorId="26" shapeId="0" xr:uid="{F5C2CD8F-4607-4B63-BFF2-4B09016DAF36}">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08" authorId="27" shapeId="0" xr:uid="{AB47069C-A5C3-4C15-89C6-17448EE08368}">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09" authorId="28" shapeId="0" xr:uid="{79BDF9CA-AE78-40C0-A047-7ED0CE3FE4A3}">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10" authorId="29" shapeId="0" xr:uid="{37C4311D-4FD7-407D-94F4-2DF11D4412F7}">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11" authorId="30" shapeId="0" xr:uid="{5D562D0E-DB56-42ED-92E4-9D9F174F0E43}">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D212" authorId="31" shapeId="0" xr:uid="{84991BAA-8738-4D34-AB9C-828F4C4F524A}">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List>
</comments>
</file>

<file path=xl/sharedStrings.xml><?xml version="1.0" encoding="utf-8"?>
<sst xmlns="http://schemas.openxmlformats.org/spreadsheetml/2006/main" count="3416" uniqueCount="1382">
  <si>
    <t>Title</t>
  </si>
  <si>
    <t>Level</t>
  </si>
  <si>
    <t>E3</t>
  </si>
  <si>
    <t>5.4</t>
  </si>
  <si>
    <t>5.1</t>
  </si>
  <si>
    <t>5.3</t>
  </si>
  <si>
    <t>3.3</t>
  </si>
  <si>
    <t>Explicitly Not Mapped</t>
  </si>
  <si>
    <t>5.2</t>
  </si>
  <si>
    <t>Use Unique Passwords</t>
  </si>
  <si>
    <t>4.3</t>
  </si>
  <si>
    <t>Configure Automatic Session Locking on Enterprise Assets</t>
  </si>
  <si>
    <t>Uninstall or Disable Unnecessary Services on Enterprise Assets and Software</t>
  </si>
  <si>
    <t>4.8</t>
  </si>
  <si>
    <t>Deploy and Maintain Anti-Malware Software</t>
  </si>
  <si>
    <t>E5</t>
  </si>
  <si>
    <t>10.1</t>
  </si>
  <si>
    <t>Configure Data Access Control Lists</t>
  </si>
  <si>
    <t>2 Microsoft 365 Defender</t>
  </si>
  <si>
    <t>9.6</t>
  </si>
  <si>
    <t>Block Unnecessary File Types</t>
  </si>
  <si>
    <t>Assign Key Roles and Responsibilities</t>
  </si>
  <si>
    <t>17.5</t>
  </si>
  <si>
    <t>Deploy and Maintain Email Server Anti-Malware Protections</t>
  </si>
  <si>
    <t>9.7</t>
  </si>
  <si>
    <t>Implement DMARC</t>
  </si>
  <si>
    <t>9.5</t>
  </si>
  <si>
    <t>8.11</t>
  </si>
  <si>
    <t>Conduct Audit Log Reviews</t>
  </si>
  <si>
    <t>10.5</t>
  </si>
  <si>
    <t>Enable Anti-Exploitation Features</t>
  </si>
  <si>
    <t>8.2</t>
  </si>
  <si>
    <t>Collect Audit Logs</t>
  </si>
  <si>
    <t>Establish and Maintain a Data Management Process</t>
  </si>
  <si>
    <t>3.1</t>
  </si>
  <si>
    <t>3.7</t>
  </si>
  <si>
    <t>Establish and Maintain a Data Classification Scheme</t>
  </si>
  <si>
    <t>Own benchmarks for Windows / iOS / iPadOS</t>
  </si>
  <si>
    <t>Require MFA for Externally-Exposed Applications</t>
  </si>
  <si>
    <t>6.3</t>
  </si>
  <si>
    <t>2.5</t>
  </si>
  <si>
    <t>Allowlist Authorized Software</t>
  </si>
  <si>
    <t>16.3</t>
  </si>
  <si>
    <t>Establish an Access Granting Process</t>
  </si>
  <si>
    <t>6.1</t>
  </si>
  <si>
    <t>6.7</t>
  </si>
  <si>
    <t>Centralize Access Control</t>
  </si>
  <si>
    <t>6.5</t>
  </si>
  <si>
    <t>Require MFA for Administrative Access</t>
  </si>
  <si>
    <t>Deploy a Network Intrusion Detection Solution</t>
  </si>
  <si>
    <t>13.3</t>
  </si>
  <si>
    <t>6.4</t>
  </si>
  <si>
    <t>Require MFA for Remote Network Access</t>
  </si>
  <si>
    <t>6.2</t>
  </si>
  <si>
    <t>Establish an Access Revoking Process</t>
  </si>
  <si>
    <t>Establish and Maintain an Inventory of Accounts</t>
  </si>
  <si>
    <t>Disable Dormant Accounts</t>
  </si>
  <si>
    <t>Collect Detailed Audit Logs</t>
  </si>
  <si>
    <t>8.5</t>
  </si>
  <si>
    <t>9.4</t>
  </si>
  <si>
    <t>Restrict Unnecessary or Unauthorized Browser and Email Client Extensions</t>
  </si>
  <si>
    <t>3.10</t>
  </si>
  <si>
    <t>Encrypt Sensitive Data in Transit</t>
  </si>
  <si>
    <t>Define and Maintain Role-Based Access Control</t>
  </si>
  <si>
    <t>6.8</t>
  </si>
  <si>
    <t>2.7</t>
  </si>
  <si>
    <t>Allowlist Authorized Scripts</t>
  </si>
  <si>
    <t>Inventory and Control of Enterprise Assets</t>
  </si>
  <si>
    <t>1.1</t>
  </si>
  <si>
    <t>Establish and Maintain Detailed Enterprise Asset Inventory</t>
  </si>
  <si>
    <t>1.2</t>
  </si>
  <si>
    <t>1.3</t>
  </si>
  <si>
    <t>1.5</t>
  </si>
  <si>
    <t>Address Unauthorized Assets</t>
  </si>
  <si>
    <t>Utilize an Active Discovery Tool</t>
  </si>
  <si>
    <t>Asset Type</t>
  </si>
  <si>
    <t>Devices</t>
  </si>
  <si>
    <t>Security Function</t>
  </si>
  <si>
    <t>CIS Control</t>
  </si>
  <si>
    <t>CIS Safeguard</t>
  </si>
  <si>
    <t>Description</t>
  </si>
  <si>
    <t>1 </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</si>
  <si>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</si>
  <si>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Identify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</si>
  <si>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</si>
  <si>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Respond</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</si>
  <si>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</si>
  <si>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</si>
  <si>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</si>
  <si>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</si>
  <si>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</si>
  <si>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</si>
  <si>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</si>
  <si>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</si>
  <si>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</si>
  <si>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</si>
  <si>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</si>
  <si>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</si>
  <si>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</si>
  <si>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</si>
  <si>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</si>
  <si>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</si>
  <si>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</si>
  <si>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</si>
  <si>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</si>
  <si>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</si>
  <si>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</si>
  <si>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</si>
  <si>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Use technical controls, such as application allowlisting, to ensure that only authorized software can execute or be accessed. Reassess bi-annually, or more frequently.</t>
  </si>
  <si>
    <t>Allowlist Authorized Libraries</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</si>
  <si>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</si>
  <si>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</si>
  <si>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</si>
  <si>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</si>
  <si>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</si>
  <si>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</si>
  <si>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</si>
  <si>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</si>
  <si>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</si>
  <si>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</si>
  <si>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</si>
  <si>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</si>
  <si>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</si>
  <si>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</si>
  <si>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</si>
  <si>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</si>
  <si>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</si>
  <si>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</si>
  <si>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</si>
  <si>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</si>
  <si>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</si>
  <si>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</si>
  <si>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</si>
  <si>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</si>
  <si>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</si>
  <si>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</si>
  <si>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</si>
  <si>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</si>
  <si>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</si>
  <si>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</si>
  <si>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</si>
  <si>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</si>
  <si>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</si>
  <si>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</si>
  <si>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</si>
  <si>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</si>
  <si>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</si>
  <si>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</si>
  <si>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</si>
  <si>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</si>
  <si>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</si>
  <si>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</si>
  <si>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</si>
  <si>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</si>
  <si>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</si>
  <si>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</si>
  <si>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</si>
  <si>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</si>
  <si>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</si>
  <si>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</si>
  <si>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</si>
  <si>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</si>
  <si>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</si>
  <si>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</si>
  <si>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</si>
  <si>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</si>
  <si>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</si>
  <si>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</si>
  <si>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</si>
  <si>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</si>
  <si>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</si>
  <si>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</si>
  <si>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</si>
  <si>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</si>
  <si>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</si>
  <si>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</si>
  <si>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</si>
  <si>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</si>
  <si>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</si>
  <si>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</si>
  <si>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</si>
  <si>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</si>
  <si>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</si>
  <si>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</si>
  <si>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</si>
  <si>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</si>
  <si>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</si>
  <si>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</si>
  <si>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</si>
  <si>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</si>
  <si>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</si>
  <si>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</si>
  <si>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</si>
  <si>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</si>
  <si>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</si>
  <si>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</si>
  <si>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</si>
  <si>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</si>
  <si>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</si>
  <si>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</si>
  <si>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</si>
  <si>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</si>
  <si>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</si>
  <si>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</si>
  <si>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</si>
  <si>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</si>
  <si>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</si>
  <si>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</si>
  <si>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</si>
  <si>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</si>
  <si>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</si>
  <si>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</si>
  <si>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</si>
  <si>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</si>
  <si>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</si>
  <si>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</si>
  <si>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</si>
  <si>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</si>
  <si>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</si>
  <si>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</si>
  <si>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</si>
  <si>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</si>
  <si>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Centralize, to the extent possible, audit log collection and retention across enterprise assets.</t>
  </si>
  <si>
    <t>Retain Audit Logs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</si>
  <si>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</si>
  <si>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</si>
  <si>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</si>
  <si>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</si>
  <si>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</si>
  <si>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</si>
  <si>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</si>
  <si>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</si>
  <si>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</si>
  <si>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</si>
  <si>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</si>
  <si>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</si>
  <si>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</si>
  <si>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</si>
  <si>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</si>
  <si>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</si>
  <si>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</si>
  <si>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</si>
  <si>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</si>
  <si>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</si>
  <si>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</si>
  <si>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</si>
  <si>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</si>
  <si>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</si>
  <si>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</si>
  <si>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</si>
  <si>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</si>
  <si>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</si>
  <si>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</si>
  <si>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</si>
  <si>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</si>
  <si>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</si>
  <si>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</si>
  <si>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</si>
  <si>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</si>
  <si>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</si>
  <si>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</si>
  <si>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</si>
  <si>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</si>
  <si>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</si>
  <si>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</si>
  <si>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</si>
  <si>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</si>
  <si>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</si>
  <si>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</si>
  <si>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</si>
  <si>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</si>
  <si>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</si>
  <si>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</si>
  <si>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</si>
  <si>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</si>
  <si>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</si>
  <si>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</si>
  <si>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</si>
  <si>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</si>
  <si>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</si>
  <si>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</si>
  <si>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</si>
  <si>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</si>
  <si>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</si>
  <si>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</si>
  <si>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</si>
  <si>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</si>
  <si>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</si>
  <si>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</si>
  <si>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</si>
  <si>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</si>
  <si>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</si>
  <si>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</si>
  <si>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</si>
  <si>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</si>
  <si>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</si>
  <si>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</si>
  <si>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</si>
  <si>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</si>
  <si>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</si>
  <si>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</si>
  <si>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</si>
  <si>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</si>
  <si>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</si>
  <si>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</si>
  <si>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</si>
  <si>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</si>
  <si>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</si>
  <si>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</si>
  <si>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</si>
  <si>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</si>
  <si>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</si>
  <si>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</si>
  <si>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</si>
  <si>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</si>
  <si>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</si>
  <si>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</si>
  <si>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</si>
  <si>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</si>
  <si>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</si>
  <si>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</si>
  <si>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</si>
  <si>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</si>
  <si>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</si>
  <si>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</si>
  <si>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</si>
  <si>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</si>
  <si>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</si>
  <si>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</si>
  <si>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</si>
  <si>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</si>
  <si>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</si>
  <si>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</si>
  <si>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</si>
  <si>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</si>
  <si>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</si>
  <si>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</si>
  <si>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</si>
  <si>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</si>
  <si>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</si>
  <si>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</si>
  <si>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</si>
  <si>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</si>
  <si>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</si>
  <si>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</si>
  <si>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</si>
  <si>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</si>
  <si>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</si>
  <si>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</si>
  <si>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</si>
  <si>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</si>
  <si>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</si>
  <si>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</si>
  <si>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</si>
  <si>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</si>
  <si>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</si>
  <si>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</si>
  <si>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</si>
  <si>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</si>
  <si>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</si>
  <si>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</si>
  <si>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</si>
  <si>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</si>
  <si>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</si>
  <si>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</si>
  <si>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</si>
  <si>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</si>
  <si>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</si>
  <si>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</si>
  <si>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</si>
  <si>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</si>
  <si>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</si>
  <si>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</si>
  <si>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</si>
  <si>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</si>
  <si>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</si>
  <si>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</si>
  <si>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</si>
  <si>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</si>
  <si>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</si>
  <si>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</si>
  <si>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</si>
  <si>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</si>
  <si>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</si>
  <si>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</si>
  <si>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</si>
  <si>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</si>
  <si>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</si>
  <si>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</si>
  <si>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</si>
  <si>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</si>
  <si>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</si>
  <si>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</si>
  <si>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</si>
  <si>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</si>
  <si>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</si>
  <si>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</si>
  <si>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</si>
  <si>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</si>
  <si>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</si>
  <si>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</si>
  <si>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</si>
  <si>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</si>
  <si>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</si>
  <si>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</si>
  <si>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</si>
  <si>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</si>
  <si>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</si>
  <si>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</si>
  <si>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</si>
  <si>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</si>
  <si>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</si>
  <si>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</si>
  <si>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1.4</t>
  </si>
  <si>
    <t>2.1</t>
  </si>
  <si>
    <t>2.2</t>
  </si>
  <si>
    <t>2.3</t>
  </si>
  <si>
    <t>2.4</t>
  </si>
  <si>
    <t>2.6</t>
  </si>
  <si>
    <t>3.2</t>
  </si>
  <si>
    <t>3.4</t>
  </si>
  <si>
    <t>3.5</t>
  </si>
  <si>
    <t>3.6</t>
  </si>
  <si>
    <t>3.8</t>
  </si>
  <si>
    <t>3.9</t>
  </si>
  <si>
    <t>3.11</t>
  </si>
  <si>
    <t>3.12</t>
  </si>
  <si>
    <t>3.13</t>
  </si>
  <si>
    <t>3.14</t>
  </si>
  <si>
    <t>4.1</t>
  </si>
  <si>
    <t>4.2</t>
  </si>
  <si>
    <t>4.4</t>
  </si>
  <si>
    <t>4.5</t>
  </si>
  <si>
    <t>4.6</t>
  </si>
  <si>
    <t>4.7</t>
  </si>
  <si>
    <t>4.9</t>
  </si>
  <si>
    <t>4.10</t>
  </si>
  <si>
    <t>4.11</t>
  </si>
  <si>
    <t>4.12</t>
  </si>
  <si>
    <t>5.5</t>
  </si>
  <si>
    <t>5.6</t>
  </si>
  <si>
    <t>6.6</t>
  </si>
  <si>
    <t>7.8</t>
  </si>
  <si>
    <t>8.8</t>
  </si>
  <si>
    <t>7.1</t>
  </si>
  <si>
    <t>7.2</t>
  </si>
  <si>
    <t>7.3</t>
  </si>
  <si>
    <t>7.4</t>
  </si>
  <si>
    <t>7.5</t>
  </si>
  <si>
    <t>7.6</t>
  </si>
  <si>
    <t>7.7</t>
  </si>
  <si>
    <t>8.1</t>
  </si>
  <si>
    <t>8.3</t>
  </si>
  <si>
    <t>8.4</t>
  </si>
  <si>
    <t>8.6</t>
  </si>
  <si>
    <t>8.7</t>
  </si>
  <si>
    <t>8.9</t>
  </si>
  <si>
    <t>8.10</t>
  </si>
  <si>
    <t>8.12</t>
  </si>
  <si>
    <t>9.1</t>
  </si>
  <si>
    <t>9.2</t>
  </si>
  <si>
    <t>9.3</t>
  </si>
  <si>
    <t>10.2</t>
  </si>
  <si>
    <t>10.3</t>
  </si>
  <si>
    <t>10.4</t>
  </si>
  <si>
    <t>10.6</t>
  </si>
  <si>
    <t>10.7</t>
  </si>
  <si>
    <t>11.1</t>
  </si>
  <si>
    <t>11.2</t>
  </si>
  <si>
    <t>11.3</t>
  </si>
  <si>
    <t>11.4</t>
  </si>
  <si>
    <t>11.5</t>
  </si>
  <si>
    <t>12.1</t>
  </si>
  <si>
    <t>12.2</t>
  </si>
  <si>
    <t>12.3</t>
  </si>
  <si>
    <t>12.4</t>
  </si>
  <si>
    <t>12.5</t>
  </si>
  <si>
    <t>12.6</t>
  </si>
  <si>
    <t>12.7</t>
  </si>
  <si>
    <t>12.8</t>
  </si>
  <si>
    <t>13.1</t>
  </si>
  <si>
    <t>13.2</t>
  </si>
  <si>
    <t>13.4</t>
  </si>
  <si>
    <t>13.5</t>
  </si>
  <si>
    <t>13.6</t>
  </si>
  <si>
    <t>13.7</t>
  </si>
  <si>
    <t>13.8</t>
  </si>
  <si>
    <t>13.9</t>
  </si>
  <si>
    <t>13.10</t>
  </si>
  <si>
    <t>13.11</t>
  </si>
  <si>
    <t>14.1</t>
  </si>
  <si>
    <t>14.2</t>
  </si>
  <si>
    <t>14.3</t>
  </si>
  <si>
    <t>14.4</t>
  </si>
  <si>
    <t>14.5</t>
  </si>
  <si>
    <t>14.6</t>
  </si>
  <si>
    <t>14.7</t>
  </si>
  <si>
    <t>14.8</t>
  </si>
  <si>
    <t>14.9</t>
  </si>
  <si>
    <t>15.1</t>
  </si>
  <si>
    <t>15.2</t>
  </si>
  <si>
    <t>15.3</t>
  </si>
  <si>
    <t>15.4</t>
  </si>
  <si>
    <t>15.5</t>
  </si>
  <si>
    <t>15.6</t>
  </si>
  <si>
    <t>15.7</t>
  </si>
  <si>
    <t>16.1</t>
  </si>
  <si>
    <t>16.2</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</si>
  <si>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</si>
  <si>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16.4</t>
  </si>
  <si>
    <t>16.5</t>
  </si>
  <si>
    <t>16.6</t>
  </si>
  <si>
    <t>16.7</t>
  </si>
  <si>
    <t>16.8</t>
  </si>
  <si>
    <t>16.9</t>
  </si>
  <si>
    <t>16.10</t>
  </si>
  <si>
    <t>16.11</t>
  </si>
  <si>
    <t>16.12</t>
  </si>
  <si>
    <t>16.13</t>
  </si>
  <si>
    <t>16.14</t>
  </si>
  <si>
    <t>17.1</t>
  </si>
  <si>
    <t>17.2</t>
  </si>
  <si>
    <t>17.3</t>
  </si>
  <si>
    <t>17.4</t>
  </si>
  <si>
    <t>17.6</t>
  </si>
  <si>
    <t>17.7</t>
  </si>
  <si>
    <t>17.8</t>
  </si>
  <si>
    <t>17.9</t>
  </si>
  <si>
    <t>18.1</t>
  </si>
  <si>
    <t>18.2</t>
  </si>
  <si>
    <t>18.3</t>
  </si>
  <si>
    <t>18.4</t>
  </si>
  <si>
    <t>18.5</t>
  </si>
  <si>
    <t>0.0</t>
  </si>
  <si>
    <t>This control is explicitly not mapped to an existing CIS Control</t>
  </si>
  <si>
    <t>CIS Benchmark for Microsoft 365</t>
  </si>
  <si>
    <t>https://www.cisecurity.org/cis-benchmarks</t>
  </si>
  <si>
    <r>
      <t>Encrypt data on end-user devices containing sensitive data. Example implementations can include: Windows BitLocker</t>
    </r>
    <r>
      <rPr>
        <vertAlign val="superscript"/>
        <sz val="11"/>
        <color rgb="FF000000"/>
        <rFont val="Aptos Narrow"/>
        <family val="2"/>
        <scheme val="minor"/>
      </rPr>
      <t>®</t>
    </r>
    <r>
      <rPr>
        <sz val="11"/>
        <color rgb="FF000000"/>
        <rFont val="Aptos Narrow"/>
        <family val="2"/>
        <scheme val="minor"/>
      </rPr>
      <t>, Apple FileVault</t>
    </r>
    <r>
      <rPr>
        <vertAlign val="superscript"/>
        <sz val="11"/>
        <color rgb="FF000000"/>
        <rFont val="Aptos Narrow"/>
        <family val="2"/>
        <scheme val="minor"/>
      </rPr>
      <t>®</t>
    </r>
    <r>
      <rPr>
        <sz val="11"/>
        <color rgb="FF000000"/>
        <rFont val="Aptos Narrow"/>
        <family val="2"/>
        <scheme val="minor"/>
      </rPr>
      <t>, Linux</t>
    </r>
    <r>
      <rPr>
        <vertAlign val="superscript"/>
        <sz val="11"/>
        <color rgb="FF000000"/>
        <rFont val="Aptos Narrow"/>
        <family val="2"/>
        <scheme val="minor"/>
      </rPr>
      <t>®</t>
    </r>
    <r>
      <rPr>
        <sz val="11"/>
        <color rgb="FF000000"/>
        <rFont val="Aptos Narrow"/>
        <family val="2"/>
        <scheme val="minor"/>
      </rPr>
      <t xml:space="preserve"> dm-crypt.</t>
    </r>
  </si>
  <si>
    <r>
      <t>Log sensitive data access, including modification and disposal.</t>
    </r>
    <r>
      <rPr>
        <sz val="11"/>
        <color rgb="FFFF5630"/>
        <rFont val="Aptos Narrow"/>
        <family val="2"/>
        <scheme val="minor"/>
      </rPr>
      <t xml:space="preserve"> </t>
    </r>
  </si>
  <si>
    <r>
      <t>Implement and Manage a Firewall on</t>
    </r>
    <r>
      <rPr>
        <sz val="11"/>
        <color rgb="FFFF5630"/>
        <rFont val="Aptos Narrow"/>
        <family val="2"/>
        <scheme val="minor"/>
      </rPr>
      <t xml:space="preserve"> </t>
    </r>
    <r>
      <rPr>
        <sz val="11"/>
        <color rgb="FF000000"/>
        <rFont val="Aptos Narrow"/>
        <family val="2"/>
        <scheme val="minor"/>
      </rPr>
      <t>Servers</t>
    </r>
  </si>
  <si>
    <r>
      <t>Perform automated vulnerability scans of internal enterprise</t>
    </r>
    <r>
      <rPr>
        <b/>
        <sz val="11"/>
        <color rgb="FF000000"/>
        <rFont val="Aptos Narrow"/>
        <family val="2"/>
        <scheme val="minor"/>
      </rPr>
      <t xml:space="preserve"> </t>
    </r>
    <r>
      <rPr>
        <sz val="11"/>
        <color rgb="FF000000"/>
        <rFont val="Aptos Narrow"/>
        <family val="2"/>
        <scheme val="minor"/>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</si>
  <si>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1"/>
        <color rgb="FF000000"/>
        <rFont val="Aptos Narrow"/>
        <family val="2"/>
        <scheme val="minor"/>
      </rPr>
      <t xml:space="preserve"> </t>
    </r>
    <r>
      <rPr>
        <sz val="11"/>
        <color rgb="FF000000"/>
        <rFont val="Aptos Narrow"/>
        <family val="2"/>
        <scheme val="minor"/>
      </rPr>
      <t>Review and update documentation annually, or when significant enterprise changes occur that could impact this Safeguard.</t>
    </r>
  </si>
  <si>
    <r>
      <t>Collect command-line audit logs. Example implementations include collecting audit logs from PowerShell</t>
    </r>
    <r>
      <rPr>
        <vertAlign val="superscript"/>
        <sz val="11"/>
        <color rgb="FF000000"/>
        <rFont val="Aptos Narrow"/>
        <family val="2"/>
        <scheme val="minor"/>
      </rPr>
      <t>®</t>
    </r>
    <r>
      <rPr>
        <sz val="11"/>
        <color rgb="FF000000"/>
        <rFont val="Aptos Narrow"/>
        <family val="2"/>
        <scheme val="minor"/>
      </rPr>
      <t>, BASH</t>
    </r>
    <r>
      <rPr>
        <vertAlign val="superscript"/>
        <sz val="11"/>
        <color rgb="FF000000"/>
        <rFont val="Aptos Narrow"/>
        <family val="2"/>
        <scheme val="minor"/>
      </rPr>
      <t>™</t>
    </r>
    <r>
      <rPr>
        <sz val="11"/>
        <color rgb="FF000000"/>
        <rFont val="Aptos Narrow"/>
        <family val="2"/>
        <scheme val="minor"/>
      </rPr>
      <t>, and remote administrative terminals.</t>
    </r>
  </si>
  <si>
    <r>
      <t>Establish and Manage an Inventory of Third</t>
    </r>
    <r>
      <rPr>
        <sz val="11"/>
        <color rgb="FFFF5630"/>
        <rFont val="Aptos Narrow"/>
        <family val="2"/>
        <scheme val="minor"/>
      </rPr>
      <t>-</t>
    </r>
    <r>
      <rPr>
        <sz val="11"/>
        <color rgb="FF000000"/>
        <rFont val="Aptos Narrow"/>
        <family val="2"/>
        <scheme val="minor"/>
      </rPr>
      <t>Party Software Components</t>
    </r>
  </si>
  <si>
    <t>ISO27002:2022 Controls</t>
  </si>
  <si>
    <t>Organizationals Controls</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</si>
  <si>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</si>
  <si>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</si>
  <si>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</si>
  <si>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</si>
  <si>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</si>
  <si>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</si>
  <si>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</si>
  <si>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</si>
  <si>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</si>
  <si>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</si>
  <si>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</si>
  <si>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</si>
  <si>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</si>
  <si>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</si>
  <si>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</si>
  <si>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</si>
  <si>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</si>
  <si>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</si>
  <si>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</si>
  <si>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</si>
  <si>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</si>
  <si>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</si>
  <si>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</si>
  <si>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</si>
  <si>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</si>
  <si>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</si>
  <si>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</si>
  <si>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</si>
  <si>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</si>
  <si>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</si>
  <si>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</si>
  <si>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t>
  </si>
  <si>
    <t>Information security roles and responsibilities</t>
  </si>
  <si>
    <t>Policies for information security</t>
  </si>
  <si>
    <t>Segregation of duties</t>
  </si>
  <si>
    <t>Contact with authorities</t>
  </si>
  <si>
    <t>Contact with special interest groups</t>
  </si>
  <si>
    <t>Threat intelligence</t>
  </si>
  <si>
    <t>Information security in project management</t>
  </si>
  <si>
    <t>Inventory of information and other assiciated assets</t>
  </si>
  <si>
    <t>Acceptable use of information and other associated assets</t>
  </si>
  <si>
    <t>Return of assets</t>
  </si>
  <si>
    <t>Classification of information</t>
  </si>
  <si>
    <t>Labelling of information</t>
  </si>
  <si>
    <t>Information transfer</t>
  </si>
  <si>
    <t>Access control</t>
  </si>
  <si>
    <t>Authentication information</t>
  </si>
  <si>
    <t>Identity managment</t>
  </si>
  <si>
    <t>Access rights</t>
  </si>
  <si>
    <t>Information security in supplier relationships</t>
  </si>
  <si>
    <t>Addressing information security within supplier agreements</t>
  </si>
  <si>
    <t>Managing information security in the ICT supply chain</t>
  </si>
  <si>
    <t>Monitoring, review and change management of supplier services</t>
  </si>
  <si>
    <t>Information security for use of cloud services</t>
  </si>
  <si>
    <t>Information security incident management planning and preparation</t>
  </si>
  <si>
    <t>Assessment and decision on information security events</t>
  </si>
  <si>
    <t>Response to information security incidents</t>
  </si>
  <si>
    <t>Learning from information security incidents</t>
  </si>
  <si>
    <t>Collection of evidence</t>
  </si>
  <si>
    <t>Information security during disruption</t>
  </si>
  <si>
    <t>ICT readiness for business continuity</t>
  </si>
  <si>
    <t>Legal, statutory, regulatory and contractual requirements</t>
  </si>
  <si>
    <t>Intellectual propety rights</t>
  </si>
  <si>
    <t>Protection of records</t>
  </si>
  <si>
    <t>Privacy and protection of PII</t>
  </si>
  <si>
    <t>Independant review of information security</t>
  </si>
  <si>
    <t>Compliance with policies, rules and standards for information security</t>
  </si>
  <si>
    <t>Documented operating procedures</t>
  </si>
  <si>
    <t>6</t>
  </si>
  <si>
    <t>7</t>
  </si>
  <si>
    <t>7.9</t>
  </si>
  <si>
    <t>7.10</t>
  </si>
  <si>
    <t>7.11</t>
  </si>
  <si>
    <t>7.12</t>
  </si>
  <si>
    <t>7.13</t>
  </si>
  <si>
    <t>7.14</t>
  </si>
  <si>
    <t>8</t>
  </si>
  <si>
    <t>8.13</t>
  </si>
  <si>
    <t>8.14</t>
  </si>
  <si>
    <t>8.15</t>
  </si>
  <si>
    <t>8.16</t>
  </si>
  <si>
    <t>8.17</t>
  </si>
  <si>
    <t>8.18</t>
  </si>
  <si>
    <t>8.19</t>
  </si>
  <si>
    <t>8.20</t>
  </si>
  <si>
    <t>8.21</t>
  </si>
  <si>
    <t>8.22</t>
  </si>
  <si>
    <t>8.23</t>
  </si>
  <si>
    <t>8.24</t>
  </si>
  <si>
    <t>8.25</t>
  </si>
  <si>
    <t>8.26</t>
  </si>
  <si>
    <t>8.27</t>
  </si>
  <si>
    <t>8.28</t>
  </si>
  <si>
    <t>8.29</t>
  </si>
  <si>
    <t>8.30</t>
  </si>
  <si>
    <t>8.31</t>
  </si>
  <si>
    <t>8.32</t>
  </si>
  <si>
    <t>8.33</t>
  </si>
  <si>
    <t>8.34</t>
  </si>
  <si>
    <t>Screening</t>
  </si>
  <si>
    <t>Terms and conditions of employment</t>
  </si>
  <si>
    <t>Information security awareness, education and training</t>
  </si>
  <si>
    <t>Disciplinary process</t>
  </si>
  <si>
    <t>Responsibilities after termination or change of employment</t>
  </si>
  <si>
    <t>Confidentiality or non-disclosure agreements</t>
  </si>
  <si>
    <t>Remote working</t>
  </si>
  <si>
    <t>Information security event reporting</t>
  </si>
  <si>
    <t>Physical security perimeters</t>
  </si>
  <si>
    <t>Physical entry</t>
  </si>
  <si>
    <t>Securing offices, rooms and facilities</t>
  </si>
  <si>
    <t>Physical security monitoring</t>
  </si>
  <si>
    <t>Protecting against physical and environmental threats</t>
  </si>
  <si>
    <t>Working in secure areas</t>
  </si>
  <si>
    <t>Clear desk and clear screen</t>
  </si>
  <si>
    <t>Equipment siting and protection</t>
  </si>
  <si>
    <t>Security of assets off-premises</t>
  </si>
  <si>
    <t>Storage media</t>
  </si>
  <si>
    <t>Supporting utilities</t>
  </si>
  <si>
    <t>Cabling security</t>
  </si>
  <si>
    <t>Equipment maintenance</t>
  </si>
  <si>
    <t>Secure disposal or re-use of equipment</t>
  </si>
  <si>
    <t>User endpoint devices</t>
  </si>
  <si>
    <t>Privileged access rights</t>
  </si>
  <si>
    <t>Information access restriction</t>
  </si>
  <si>
    <t>Access to source code</t>
  </si>
  <si>
    <t>Secure authentication</t>
  </si>
  <si>
    <t>Capacity management</t>
  </si>
  <si>
    <t>Protection against malware</t>
  </si>
  <si>
    <t>Management of technical vulnerabilities</t>
  </si>
  <si>
    <t>Configuration management</t>
  </si>
  <si>
    <t>Information deletion</t>
  </si>
  <si>
    <t>Data masking</t>
  </si>
  <si>
    <t>Data leakage prevention</t>
  </si>
  <si>
    <t>Information backup</t>
  </si>
  <si>
    <t>Redundancy of information processing facilities</t>
  </si>
  <si>
    <t>Logging</t>
  </si>
  <si>
    <t>Monitoring activities</t>
  </si>
  <si>
    <t>Clock synchronization</t>
  </si>
  <si>
    <t>Use of privileged utility programs</t>
  </si>
  <si>
    <t>Installation of software on operational systems</t>
  </si>
  <si>
    <t>Networks security</t>
  </si>
  <si>
    <t>Security of network services</t>
  </si>
  <si>
    <t>Segregation of networks</t>
  </si>
  <si>
    <t>Web filtering</t>
  </si>
  <si>
    <t>Use of cryptography</t>
  </si>
  <si>
    <t>Secure development life cycle</t>
  </si>
  <si>
    <t>Application security requirements</t>
  </si>
  <si>
    <t>Secure system architecture and engineering principles</t>
  </si>
  <si>
    <t>Secure coding</t>
  </si>
  <si>
    <t>Security testing in development and acceptance</t>
  </si>
  <si>
    <t>Outsourced development</t>
  </si>
  <si>
    <t>Separation of development, test and production environments</t>
  </si>
  <si>
    <t>Change management</t>
  </si>
  <si>
    <t>Test information</t>
  </si>
  <si>
    <t>Protection of information systems during audit testing</t>
  </si>
  <si>
    <t>Control ID</t>
  </si>
  <si>
    <t>Management responsibilities</t>
  </si>
  <si>
    <t>100</t>
  </si>
  <si>
    <t>https://www.cisecurity.org/insights/white-papers/cis-controls-v8-mapping-to-iso-iec-27001-2022</t>
  </si>
  <si>
    <t>CIS Controls</t>
  </si>
  <si>
    <t>100.1</t>
  </si>
  <si>
    <t>100.2</t>
  </si>
  <si>
    <t>M365 Benchmark not mapped on CIS Control</t>
  </si>
  <si>
    <t>CIS Control not mapped to ISO Controls (Documented)</t>
  </si>
  <si>
    <t>Unmapped Controls</t>
  </si>
  <si>
    <t>Technological Controls</t>
  </si>
  <si>
    <t>Physical Controls</t>
  </si>
  <si>
    <t>People Controls</t>
  </si>
  <si>
    <t>Required
License</t>
  </si>
  <si>
    <t>Page Nr.</t>
  </si>
  <si>
    <t>https://www.bio-overheid.nl/</t>
  </si>
  <si>
    <t>https://www.bio-overheid.nl/over-de-bio/</t>
  </si>
  <si>
    <t>https://www.iso.org/standard/75652.html</t>
  </si>
  <si>
    <t>De BIO is gebaseerd op de ISO27002:2022 standaard, gepubliceerd door de "International Organization for Standardization":</t>
  </si>
  <si>
    <t>https://www.cisecurity.org/benchmark/microsoft_365</t>
  </si>
  <si>
    <t>Voor clouddiensten is er een specifieke BIO thema-uitwerking opgesteld, die beschijft hoe de BIO is toe te passen in Cloud omgevingen:</t>
  </si>
  <si>
    <t>https://cip-overheid.nl/productcategorieen-en-workshops/producten?product=Clouddiensten</t>
  </si>
  <si>
    <t>Deze oplossing maakt gebruik van de CIS Benchmark voor Microsoft 365, van het "Center for Internet Security" (CIS):</t>
  </si>
  <si>
    <t>De "Baseline Informatiebeveiliging Overheid" (BIO) beschrijft het basisniveau voor informatiebeveiliging. De BIO wordt gehanteerd binnen de Nederlandse overheid, door het Rijk, Gemeenten, Waterschappen</t>
  </si>
  <si>
    <t>en Provincies. Dit is één basisniveau voor informatiebeveiliging, één gezamenlijke taal voor alle overheidsorganisaties. Voor meer informatie over de BIO, kijk hier:</t>
  </si>
  <si>
    <t>https://www.cisecurity.org/insights/white-papers/cis-controls-v8-mapping-to-iso-iec2-27002-2022</t>
  </si>
  <si>
    <t>https://www.cisecurity.org/controls/v8</t>
  </si>
  <si>
    <t>Iedere control in de benchmark zijn gemapped op de CIS Control Safeguards:</t>
  </si>
  <si>
    <t>CIS heeft vervolgens een mapping van de CIS Controls op de ISO27002:2022 controls gepubliceerd:</t>
  </si>
  <si>
    <t>Dit document voegt al deze data samen en laat zien tot welke ISO Control ieder benchmark item behoord. Er zijn echter een aantal items waarbij CIS óf geen mapping heeft gemaakt</t>
  </si>
  <si>
    <t>naar de CIS Control óf geen mapping van de CIS Control naar de ISO Controls. Hiervoor zijn de volgende categorieën opgenomen:</t>
  </si>
  <si>
    <t>- Ontbreken mapping van Benchmark naar CIS Control:</t>
  </si>
  <si>
    <t>- Ontbreken mapping van CIS Control naar ISO Control:</t>
  </si>
  <si>
    <r>
      <rPr>
        <sz val="11"/>
        <color theme="1"/>
        <rFont val="Aptos Narrow"/>
        <family val="2"/>
        <scheme val="minor"/>
      </rPr>
      <t>"</t>
    </r>
    <r>
      <rPr>
        <b/>
        <sz val="11"/>
        <color theme="1"/>
        <rFont val="Aptos Narrow"/>
        <family val="2"/>
        <scheme val="minor"/>
      </rPr>
      <t>M365 Benchmark not mapped on CIS Control</t>
    </r>
    <r>
      <rPr>
        <sz val="11"/>
        <color theme="1"/>
        <rFont val="Aptos Narrow"/>
        <family val="2"/>
        <scheme val="minor"/>
      </rPr>
      <t>"</t>
    </r>
  </si>
  <si>
    <r>
      <rPr>
        <sz val="11"/>
        <color theme="1"/>
        <rFont val="Aptos Narrow"/>
        <family val="2"/>
        <scheme val="minor"/>
      </rPr>
      <t>"</t>
    </r>
    <r>
      <rPr>
        <b/>
        <sz val="11"/>
        <color theme="1"/>
        <rFont val="Aptos Narrow"/>
        <family val="2"/>
        <scheme val="minor"/>
      </rPr>
      <t>CIS Control not mapped to ISO Controls (Documented)</t>
    </r>
    <r>
      <rPr>
        <sz val="11"/>
        <color theme="1"/>
        <rFont val="Aptos Narrow"/>
        <family val="2"/>
        <scheme val="minor"/>
      </rPr>
      <t>"</t>
    </r>
  </si>
  <si>
    <t>Bron:</t>
  </si>
  <si>
    <t>https://github.com/microsoft/Bio-Compliancy</t>
  </si>
  <si>
    <t>Type</t>
  </si>
  <si>
    <t>Manual</t>
  </si>
  <si>
    <t>Automated</t>
  </si>
  <si>
    <t>Settings</t>
  </si>
  <si>
    <t>1</t>
  </si>
  <si>
    <t>Microsoft 365 admin center</t>
  </si>
  <si>
    <t>1.1.1</t>
  </si>
  <si>
    <t>1.1.2</t>
  </si>
  <si>
    <t>1.1.3</t>
  </si>
  <si>
    <t>1.1.4</t>
  </si>
  <si>
    <t>1.2.1</t>
  </si>
  <si>
    <t>1.2.2</t>
  </si>
  <si>
    <t>1.3.1</t>
  </si>
  <si>
    <t>1.3.2</t>
  </si>
  <si>
    <t>1.3.3</t>
  </si>
  <si>
    <t>1.3.4</t>
  </si>
  <si>
    <t>1.3.5</t>
  </si>
  <si>
    <t>1.3.6</t>
  </si>
  <si>
    <t>1.3.7</t>
  </si>
  <si>
    <t>1.3.8</t>
  </si>
  <si>
    <t>Ensure Administrative accounts are separate and cloud-only</t>
  </si>
  <si>
    <t>Ensure two emergency access accounts have been defined</t>
  </si>
  <si>
    <t>Ensure that between two and four global admins are designated</t>
  </si>
  <si>
    <t>Teams &amp; groups</t>
  </si>
  <si>
    <t>Ensure that only organizationally managed/approved public groups exist</t>
  </si>
  <si>
    <t>Ensure sign-in to shared mailboxes is blocked</t>
  </si>
  <si>
    <t>Ensure the 'Password expiration policy' is set to 'Set passwords to never expire (recommended)'</t>
  </si>
  <si>
    <t>Ensure 'Idle session timeout' is set to '3 hours (or less)' for unmanaged devices</t>
  </si>
  <si>
    <t>Ensure 'External sharing' of calendars is not available</t>
  </si>
  <si>
    <t>Ensure 'User owned apps and services' is restricted</t>
  </si>
  <si>
    <t>Ensure the customer lockbox feature is enabled</t>
  </si>
  <si>
    <t>Ensure internal phishing protection for Forms is enabled</t>
  </si>
  <si>
    <t>Ensure 'third-party storage services' are restricted in 'Microsoft 365 on the web'</t>
  </si>
  <si>
    <t>Ensure that Sways cannot be shared with people outside of your organization</t>
  </si>
  <si>
    <t>Microsoft Purview</t>
  </si>
  <si>
    <t>Audit</t>
  </si>
  <si>
    <t>Ensure Microsoft 365 audit log search is Enabled</t>
  </si>
  <si>
    <t>Data loss protection</t>
  </si>
  <si>
    <t>Ensure DLP policies are enabled</t>
  </si>
  <si>
    <t>Ensure DLP policies are enabled for Microsoft Teams</t>
  </si>
  <si>
    <t>Information Protection</t>
  </si>
  <si>
    <t>Ensure SharePoint Online Information Protection policies are set up and used</t>
  </si>
  <si>
    <t>3.3.1</t>
  </si>
  <si>
    <t>3.2.1</t>
  </si>
  <si>
    <t>3.2.2</t>
  </si>
  <si>
    <t>3.1.1</t>
  </si>
  <si>
    <t>3</t>
  </si>
  <si>
    <t>Microsoft Intune admin center</t>
  </si>
  <si>
    <t>4</t>
  </si>
  <si>
    <t>Microsoft Entra admin center</t>
  </si>
  <si>
    <t>Exchange admin center</t>
  </si>
  <si>
    <t>SharePoint admin center</t>
  </si>
  <si>
    <t>Microsoft Teams admin center</t>
  </si>
  <si>
    <t>Microsoft Fabric</t>
  </si>
  <si>
    <t>9</t>
  </si>
  <si>
    <t>9.1.1</t>
  </si>
  <si>
    <t>9.1.2</t>
  </si>
  <si>
    <t>9.1.3</t>
  </si>
  <si>
    <t>9.1.4</t>
  </si>
  <si>
    <t>9.1.5</t>
  </si>
  <si>
    <t>9.1.6</t>
  </si>
  <si>
    <t>9.1.7</t>
  </si>
  <si>
    <t>9.1.8</t>
  </si>
  <si>
    <t>9.1.9</t>
  </si>
  <si>
    <t>Tenant settings</t>
  </si>
  <si>
    <t>Ensure guest user access is restricted</t>
  </si>
  <si>
    <t>Ensure external user invitations are restricted</t>
  </si>
  <si>
    <t>Ensure guest access to content is restricted</t>
  </si>
  <si>
    <t>Ensure 'Publish to web' is restricted</t>
  </si>
  <si>
    <t>Ensure 'Interact with and share R and Python' visuals is 'Disabled'</t>
  </si>
  <si>
    <t>Ensure 'Allow users to apply sensitivity labels for content' is 'Enabled'</t>
  </si>
  <si>
    <t>Ensure shareable links are restricted</t>
  </si>
  <si>
    <t>Ensure enabling of external data sharing is restricted</t>
  </si>
  <si>
    <t>Ensure 'Block ResourceKey Authentication' is 'Enabled'</t>
  </si>
  <si>
    <t>2.1.1</t>
  </si>
  <si>
    <t>2.1.2</t>
  </si>
  <si>
    <t>2.1.3</t>
  </si>
  <si>
    <t>2.1.4</t>
  </si>
  <si>
    <t>2.1.5</t>
  </si>
  <si>
    <t>2.1.6</t>
  </si>
  <si>
    <t>2.1.7</t>
  </si>
  <si>
    <t>2.1.8</t>
  </si>
  <si>
    <t>2.1.9</t>
  </si>
  <si>
    <t>2.1.10</t>
  </si>
  <si>
    <t>2.1.11</t>
  </si>
  <si>
    <t>2.1.12</t>
  </si>
  <si>
    <t>2.1.13</t>
  </si>
  <si>
    <t>2.1.14</t>
  </si>
  <si>
    <t>2.4.1</t>
  </si>
  <si>
    <t>2.4.2</t>
  </si>
  <si>
    <t>2.4.3</t>
  </si>
  <si>
    <t>2.4.4</t>
  </si>
  <si>
    <t>Ensure Zero-hour auto purge for Microsoft Teams is on</t>
  </si>
  <si>
    <t>Ensure Priority account protection is enabled and configured</t>
  </si>
  <si>
    <t>Ensure Priority accounts have 'Strict protection' presets applied</t>
  </si>
  <si>
    <t>Ensure Microsoft Defender for Cloud Apps is enabled and configured</t>
  </si>
  <si>
    <t>Cloud apps</t>
  </si>
  <si>
    <t>Ensure comprehensive attachment filtering is applied</t>
  </si>
  <si>
    <t>Ensure Exchange Online Spam Policies are set to notify administrators</t>
  </si>
  <si>
    <t>Ensure that an anti-phishing policy has been created</t>
  </si>
  <si>
    <t>Ensure that SPF records are published for all Exchange Domains</t>
  </si>
  <si>
    <t>Ensure that DKIM is enabled for all Exchange Online Domains</t>
  </si>
  <si>
    <t>Ensure DMARC Records for all Exchange Online domains are published</t>
  </si>
  <si>
    <t>Email &amp; collaboration</t>
  </si>
  <si>
    <t>Ensure Safe Links for Office Applications is Enabled</t>
  </si>
  <si>
    <t>Ensure the Common Attachment Types Filter is enabled</t>
  </si>
  <si>
    <t>Ensure notifications for internal users sending malware is Enabled</t>
  </si>
  <si>
    <t>Ensure Safe Attachments policy is enabled</t>
  </si>
  <si>
    <t>Ensure Safe Attachments for SharePoint, OneDrive, and Microsoft Teams is Enabled</t>
  </si>
  <si>
    <t>6.1.1</t>
  </si>
  <si>
    <t>6.1.2</t>
  </si>
  <si>
    <t>6.1.3</t>
  </si>
  <si>
    <t>6.1.4</t>
  </si>
  <si>
    <t>6.2.1</t>
  </si>
  <si>
    <t>6.2.2</t>
  </si>
  <si>
    <t>6.2.3</t>
  </si>
  <si>
    <t>6.3.1</t>
  </si>
  <si>
    <t>6.5.1</t>
  </si>
  <si>
    <t>6.5.2</t>
  </si>
  <si>
    <t>6.5.3</t>
  </si>
  <si>
    <t>Ensure 'AuditDisabled' organizationally is set to 'False'</t>
  </si>
  <si>
    <t>Ensure mailbox auditing for E3 users is Enabled</t>
  </si>
  <si>
    <t>Ensure mailbox auditing for E5 users is Enabled</t>
  </si>
  <si>
    <t>Ensure 'AuditBypassEnabled' is not enabled on mailboxes</t>
  </si>
  <si>
    <t>Mail flow</t>
  </si>
  <si>
    <t>Ensure all forms of mail forwarding are blocked and/or disabled</t>
  </si>
  <si>
    <t>Ensure mail transport rules do not whitelist specific domains</t>
  </si>
  <si>
    <t>Ensure email from external senders is identified</t>
  </si>
  <si>
    <t>Roles</t>
  </si>
  <si>
    <t>Ensure users installing Outlook add-ins is not allowed</t>
  </si>
  <si>
    <t>Reports</t>
  </si>
  <si>
    <t>Ensure modern authentication for Exchange Online is enabled</t>
  </si>
  <si>
    <t>Ensure MailTips are enabled for end users</t>
  </si>
  <si>
    <t>Ensure additional storage providers are restricted in Outlook on the web</t>
  </si>
  <si>
    <t>ID</t>
  </si>
  <si>
    <t>Sites</t>
  </si>
  <si>
    <t>Policies</t>
  </si>
  <si>
    <t>Ensure modern authentication for SharePoint applications is required</t>
  </si>
  <si>
    <t>7.2.1</t>
  </si>
  <si>
    <t>7.2.2</t>
  </si>
  <si>
    <t>7.2.3</t>
  </si>
  <si>
    <t>7.2.4</t>
  </si>
  <si>
    <t>7.2.5</t>
  </si>
  <si>
    <t>7.2.6</t>
  </si>
  <si>
    <t>7.2.7</t>
  </si>
  <si>
    <t>7.2.8</t>
  </si>
  <si>
    <t>7.2.9</t>
  </si>
  <si>
    <t>7.2.10</t>
  </si>
  <si>
    <t>7.3.1</t>
  </si>
  <si>
    <t>7.3.2</t>
  </si>
  <si>
    <t>7.3.3</t>
  </si>
  <si>
    <t>7.3.4</t>
  </si>
  <si>
    <t>Ensure SharePoint and OneDrive integration with Azure AD B2B is enabled</t>
  </si>
  <si>
    <t>Ensure external content sharing is restricted</t>
  </si>
  <si>
    <t>Ensure OneDrive content sharing is restricted</t>
  </si>
  <si>
    <t>Ensure that SharePoint guest users cannot share items they don't own</t>
  </si>
  <si>
    <t>Ensure SharePoint external sharing is managed through domain whitelist/blacklists</t>
  </si>
  <si>
    <t>Ensure link sharing is restricted in SharePoint and OneDrive</t>
  </si>
  <si>
    <t>Ensure external sharing is restricted by security group</t>
  </si>
  <si>
    <t>Ensure guest access to a site or OneDrive will expire automatically</t>
  </si>
  <si>
    <t>Ensure reauthentication with verification code is restricted</t>
  </si>
  <si>
    <t>Ensure Office 365 SharePoint infected files are disallowed for download</t>
  </si>
  <si>
    <t>Ensure OneDrive sync is restricted for unmanaged devices</t>
  </si>
  <si>
    <t>Ensure custom script execution is restricted on personal sites</t>
  </si>
  <si>
    <t>Ensure custom script execution is restricted on site collections</t>
  </si>
  <si>
    <t>8.1.1</t>
  </si>
  <si>
    <t>8.1.2</t>
  </si>
  <si>
    <t>8.2.1</t>
  </si>
  <si>
    <t>8.4.1</t>
  </si>
  <si>
    <t>8.5.1</t>
  </si>
  <si>
    <t>8.5.2</t>
  </si>
  <si>
    <t>8.5.3</t>
  </si>
  <si>
    <t>8.5.4</t>
  </si>
  <si>
    <t>8.5.5</t>
  </si>
  <si>
    <t>8.5.6</t>
  </si>
  <si>
    <t>8.5.7</t>
  </si>
  <si>
    <t>8.5.8</t>
  </si>
  <si>
    <t>8.6.1</t>
  </si>
  <si>
    <t>Messaging</t>
  </si>
  <si>
    <t>Ensure users can report security concerns in Teams</t>
  </si>
  <si>
    <t>Teams</t>
  </si>
  <si>
    <t>Ensure external file sharing in Teams is enabled for only approved cloud storage services</t>
  </si>
  <si>
    <t>Ensure users can't send emails to a channel email address</t>
  </si>
  <si>
    <t>Ensure 'external access' is restricted in the Teams admin center</t>
  </si>
  <si>
    <t>Teams devices</t>
  </si>
  <si>
    <t>Teams apps</t>
  </si>
  <si>
    <t>Ensure app permission policies are configured</t>
  </si>
  <si>
    <t>Meetings</t>
  </si>
  <si>
    <t>Ensure anonymous users can't join a meeting</t>
  </si>
  <si>
    <t>Ensure anonymous users and dial-in callers can't start a meeting</t>
  </si>
  <si>
    <t>Ensure only people in my org can bypass the lobby</t>
  </si>
  <si>
    <t>Ensure users dialing in can't bypass the lobby</t>
  </si>
  <si>
    <t>Ensure meeting chat does not allow anonymous users</t>
  </si>
  <si>
    <t>Ensure only organizers and co-organizers can present</t>
  </si>
  <si>
    <t>Ensure external participants can't give or request control</t>
  </si>
  <si>
    <t>Ensure external meeting chat is off</t>
  </si>
  <si>
    <t>5.1.1</t>
  </si>
  <si>
    <t>5.1.1.1</t>
  </si>
  <si>
    <t>5.1.2</t>
  </si>
  <si>
    <t>5.1.2.1</t>
  </si>
  <si>
    <t>5.1.2.2</t>
  </si>
  <si>
    <t>5.1.2.3</t>
  </si>
  <si>
    <t>5.1.2.4</t>
  </si>
  <si>
    <t>5.1.2.5</t>
  </si>
  <si>
    <t>5.1.2.6</t>
  </si>
  <si>
    <t>5.1.3</t>
  </si>
  <si>
    <t>5.1.3.1</t>
  </si>
  <si>
    <t>5.1.4</t>
  </si>
  <si>
    <t>5.1.5</t>
  </si>
  <si>
    <t>5.1.5.1</t>
  </si>
  <si>
    <t>5.1.5.2</t>
  </si>
  <si>
    <t>5.1.6</t>
  </si>
  <si>
    <t>5.1.6.1</t>
  </si>
  <si>
    <t>5.1.7</t>
  </si>
  <si>
    <t>5.1.8</t>
  </si>
  <si>
    <t>5.1.8.1</t>
  </si>
  <si>
    <t>5.2.1</t>
  </si>
  <si>
    <t>5.2.2</t>
  </si>
  <si>
    <t>5.2.2.1</t>
  </si>
  <si>
    <t>5.2.2.2</t>
  </si>
  <si>
    <t>5.2.2.3</t>
  </si>
  <si>
    <t>5.2.2.4</t>
  </si>
  <si>
    <t>5.2.2.5</t>
  </si>
  <si>
    <t>5.2.2.6</t>
  </si>
  <si>
    <t>5.2.2.7</t>
  </si>
  <si>
    <t>5.2.2.8</t>
  </si>
  <si>
    <t>5.2.3</t>
  </si>
  <si>
    <t>5.2.3.1</t>
  </si>
  <si>
    <t>5.2.3.2</t>
  </si>
  <si>
    <t>5.2.3.3</t>
  </si>
  <si>
    <t>5.2.3.4</t>
  </si>
  <si>
    <t>5.2.4</t>
  </si>
  <si>
    <t>5.2.4.1</t>
  </si>
  <si>
    <t>5.2.5</t>
  </si>
  <si>
    <t>5.2.6</t>
  </si>
  <si>
    <t>5.3.1</t>
  </si>
  <si>
    <t>5.3.2</t>
  </si>
  <si>
    <t>5.3.3</t>
  </si>
  <si>
    <t>Identity</t>
  </si>
  <si>
    <t>Overview</t>
  </si>
  <si>
    <t>Ensure 'Per-user MFA' is disabled</t>
  </si>
  <si>
    <t>Ensure third party integrated applications are not allowed</t>
  </si>
  <si>
    <t>Ensure 'Restrict non-admin users from creating tenants' is set to 'Yes'</t>
  </si>
  <si>
    <t>Ensure the option to remain signed in is hidden</t>
  </si>
  <si>
    <t>Ensure 'LinkedIn account connections' is disabled</t>
  </si>
  <si>
    <t>Groups</t>
  </si>
  <si>
    <t>Ensure a dynamic group for guest users is created</t>
  </si>
  <si>
    <t>Ensure user consent to apps accessing company data on their behalf is not allowed</t>
  </si>
  <si>
    <t>Ensure the admin consent workflow is enabled</t>
  </si>
  <si>
    <t>External Identities</t>
  </si>
  <si>
    <t>Ensure that collaboration invitations are sent to allowed domains only</t>
  </si>
  <si>
    <t>User experiences</t>
  </si>
  <si>
    <t>Hybrid management</t>
  </si>
  <si>
    <t>Ensure that password hash sync is enabled for hybrid deployments</t>
  </si>
  <si>
    <t>Protection</t>
  </si>
  <si>
    <t>Identity Protection</t>
  </si>
  <si>
    <t>Conditional Access</t>
  </si>
  <si>
    <t>Ensure multifactor authentication is enabled for all users in administrative roles</t>
  </si>
  <si>
    <t>Ensure multifactor authentication is enabled for all users</t>
  </si>
  <si>
    <t>Enable Conditional Access policies to block legacy authentication</t>
  </si>
  <si>
    <t>Ensure Sign-in frequency is enabled and browser sessions are not persistent for Administrative users</t>
  </si>
  <si>
    <t>Ensure 'Phishing-resistant MFA strength' is required for Administrators</t>
  </si>
  <si>
    <t>Ensure admin center access is limited to administrative roles</t>
  </si>
  <si>
    <t>Authentication Methods</t>
  </si>
  <si>
    <t>Ensure Microsoft Authenticator is configured to protect against MFA fatigue</t>
  </si>
  <si>
    <t>Ensure custom banned passwords lists are used</t>
  </si>
  <si>
    <t>Ensure password protection is enabled for on-prem Active Directory</t>
  </si>
  <si>
    <t>Ensure all member users are 'MFA capable'</t>
  </si>
  <si>
    <t>Password reset</t>
  </si>
  <si>
    <t>Ensure 'Self service password reset enabled' is set to 'All'</t>
  </si>
  <si>
    <t>Custom security attributes</t>
  </si>
  <si>
    <t>Risky activities</t>
  </si>
  <si>
    <t>Identity Governance</t>
  </si>
  <si>
    <t>Ensure 'Privileged Identity Management' is used to manage roles</t>
  </si>
  <si>
    <t>Ensure 'Access reviews' for Guest Users are configured</t>
  </si>
  <si>
    <t>Checked by M365 BIO template</t>
  </si>
  <si>
    <t>Total</t>
  </si>
  <si>
    <t>Controls</t>
  </si>
  <si>
    <t>Covered</t>
  </si>
  <si>
    <t>Missed</t>
  </si>
  <si>
    <t>Unknown</t>
  </si>
  <si>
    <t>Count</t>
  </si>
  <si>
    <t>Applicable CIS Critical Security Controls (v8) as mentioned in the Benchmark document</t>
  </si>
  <si>
    <t>mapping to the ISO27002:2022 controls and if they are included in the M365 BIO Template.</t>
  </si>
  <si>
    <t>This sheet shows all "CIS Benchmark for Microsoft 365" controls and their details, their</t>
  </si>
  <si>
    <t>✓</t>
  </si>
  <si>
    <t>⮾</t>
  </si>
  <si>
    <t>!</t>
  </si>
  <si>
    <t>5.3.4</t>
  </si>
  <si>
    <t>Beleidsregels voor informatiebeveiliging</t>
  </si>
  <si>
    <t>Beoordeling van het informatiebeveiligingsbeleid</t>
  </si>
  <si>
    <t>BIO Control</t>
  </si>
  <si>
    <t>ISO Control</t>
  </si>
  <si>
    <t>Rollen en verantwoordelijkheden bij informatiebeveiliging</t>
  </si>
  <si>
    <t>Scheiding van taken</t>
  </si>
  <si>
    <t>Contact met overheidsinstanties</t>
  </si>
  <si>
    <t>6.1.5</t>
  </si>
  <si>
    <t>Vervallen</t>
  </si>
  <si>
    <t>Informatiebeveiliging in projectbeheer</t>
  </si>
  <si>
    <t>Beleid voor mobiele apparatuur</t>
  </si>
  <si>
    <t>Telewerken</t>
  </si>
  <si>
    <t>bio-versie-104zv_def.pdf</t>
  </si>
  <si>
    <t>7.1.1</t>
  </si>
  <si>
    <t>7.1.2</t>
  </si>
  <si>
    <t>Arbeidsvoorwaarden</t>
  </si>
  <si>
    <t>Directieverantwoordelijkheden</t>
  </si>
  <si>
    <t>Bewustzijn, opleiding en training ten aanzien van informatiebeveiliging</t>
  </si>
  <si>
    <t>Disciplinaire procedure</t>
  </si>
  <si>
    <t>Beëindiging of wijziging van verantwoordelijkheden van het dienstverband</t>
  </si>
  <si>
    <t>Inventariseren van bedrijfsmiddelen</t>
  </si>
  <si>
    <t>8.1.3</t>
  </si>
  <si>
    <t>8.1.4</t>
  </si>
  <si>
    <t>Eigendom van bedrijfsmiddelen</t>
  </si>
  <si>
    <t>Aanvaardbaar gebruik van bedrijfsmiddelen</t>
  </si>
  <si>
    <t>Teruggeven van bedrijfsmiddelen</t>
  </si>
  <si>
    <t>Inventory of information and other associated assets</t>
  </si>
  <si>
    <t>8.2.2</t>
  </si>
  <si>
    <t>8.2.3</t>
  </si>
  <si>
    <t>Classificatie van informatie</t>
  </si>
  <si>
    <t>Informatie labelen</t>
  </si>
  <si>
    <t>Behandelen van bedrijfsmiddelen</t>
  </si>
  <si>
    <t>Labeling of information</t>
  </si>
  <si>
    <t>8.3.1</t>
  </si>
  <si>
    <t>8.3.2</t>
  </si>
  <si>
    <t>8.3.3</t>
  </si>
  <si>
    <t>Beheer van verwijderbare media</t>
  </si>
  <si>
    <t>Verwijderen van media</t>
  </si>
  <si>
    <t>Media fysiek overdragen</t>
  </si>
  <si>
    <t>Beleid voor toegangsbeveiliging</t>
  </si>
  <si>
    <t>9.2.1</t>
  </si>
  <si>
    <t>Registratie en afmelden van gebruikers</t>
  </si>
  <si>
    <t>Toegang tot netwerken en netwerkdiensten</t>
  </si>
  <si>
    <t>9.2.2</t>
  </si>
  <si>
    <t>9.2.3</t>
  </si>
  <si>
    <t>9.2.4</t>
  </si>
  <si>
    <t>9.2.5</t>
  </si>
  <si>
    <t>9.2.6</t>
  </si>
  <si>
    <t>Toegangsrechten intrekken of aanpassen</t>
  </si>
  <si>
    <t>Beoordeling van toegangsrechten van gebruikers</t>
  </si>
  <si>
    <t>Beheer van geheime authenticatie-informatie van gebruikers</t>
  </si>
  <si>
    <t>Beheren van speciale toegangsrechten</t>
  </si>
  <si>
    <t>Gebruikers toegang verlenen</t>
  </si>
  <si>
    <t>Access Rights</t>
  </si>
  <si>
    <t>Identity management</t>
  </si>
  <si>
    <t>9.3.1</t>
  </si>
  <si>
    <t>Geheime authenticatie-informatie gebruiken</t>
  </si>
  <si>
    <t>9.4.1</t>
  </si>
  <si>
    <t>Beperking toegang tot informatie</t>
  </si>
  <si>
    <t>9.4.2</t>
  </si>
  <si>
    <t>Beveiligde inlogprocedures</t>
  </si>
  <si>
    <t>Systeem voor wachtwoordbeheer</t>
  </si>
  <si>
    <t>9.4.3</t>
  </si>
  <si>
    <t>9.4.4</t>
  </si>
  <si>
    <t>9.4.5</t>
  </si>
  <si>
    <t>Speciale systeemhulpmiddelen gebruiken</t>
  </si>
  <si>
    <t>Toegangsbeveiliging op programmabroncode</t>
  </si>
  <si>
    <t>10.1.1</t>
  </si>
  <si>
    <t>Sleutelbeheer</t>
  </si>
  <si>
    <t>10.1.2</t>
  </si>
  <si>
    <t>Beleid inzake het gebruik van cryptografische beheersmaatregelen</t>
  </si>
  <si>
    <t>11.1.1</t>
  </si>
  <si>
    <t>Fysieke beveiligingszone</t>
  </si>
  <si>
    <t>11.1.2</t>
  </si>
  <si>
    <t>11.1.3</t>
  </si>
  <si>
    <t>11.1.4</t>
  </si>
  <si>
    <t>Fysieke toegangsbeveiliging</t>
  </si>
  <si>
    <t>Kantoren, ruimten en faciliteiten beveiligen</t>
  </si>
  <si>
    <t>Beschermen tegen bedreigingen van buitenaf</t>
  </si>
  <si>
    <t>Physical security perimeter</t>
  </si>
  <si>
    <t>Physical entry controls</t>
  </si>
  <si>
    <t>11.1.5</t>
  </si>
  <si>
    <t>11.1.6</t>
  </si>
  <si>
    <t>Werken in beveiligde gebieden</t>
  </si>
  <si>
    <t>Laad- en loslocatie</t>
  </si>
  <si>
    <t>11.2.1</t>
  </si>
  <si>
    <t>Plaatsing en bescherming van apparatuur</t>
  </si>
  <si>
    <t>11.2.2</t>
  </si>
  <si>
    <t>11.2.3</t>
  </si>
  <si>
    <t>11.2.4</t>
  </si>
  <si>
    <t>11.2.5</t>
  </si>
  <si>
    <t>11.2.6</t>
  </si>
  <si>
    <t>11.2.7</t>
  </si>
  <si>
    <t>11.2.8</t>
  </si>
  <si>
    <t>11.2.9</t>
  </si>
  <si>
    <t>‘Clear desk’- en ‘clear screen’-beleid</t>
  </si>
  <si>
    <t>Onbeheerde gebruikersapparatuur</t>
  </si>
  <si>
    <t>Nutsvoorzieningen</t>
  </si>
  <si>
    <t>Beveiliging van bekabeling</t>
  </si>
  <si>
    <t>Onderhoud van apparatuur</t>
  </si>
  <si>
    <t>Verwijdering van bedrijfsmiddelen</t>
  </si>
  <si>
    <t>Beveiliging van apparatuur en bedrijfsmiddelen buiten het terrein</t>
  </si>
  <si>
    <t>Veilig verwijderen of hergebruiken van apparatuur</t>
  </si>
  <si>
    <t>Beveiliging bedrijfsvoering</t>
  </si>
  <si>
    <t>12.1.1</t>
  </si>
  <si>
    <t>12.1.2</t>
  </si>
  <si>
    <t>12.1.3</t>
  </si>
  <si>
    <t>12.1.4</t>
  </si>
  <si>
    <t>Gedocumenteerde bedieningsprocedures</t>
  </si>
  <si>
    <t>Wijzigingsbeheer</t>
  </si>
  <si>
    <t>Capaciteitsbeheer</t>
  </si>
  <si>
    <t>Scheiding van ontwikkel-, test- en productieomgevingen</t>
  </si>
  <si>
    <t>Bedieningsprocedures en verantwoordelijkheden</t>
  </si>
  <si>
    <t>12.2.1</t>
  </si>
  <si>
    <t>Bescherming tegen malware</t>
  </si>
  <si>
    <t>Beheersmaatregelen tegen malware</t>
  </si>
  <si>
    <t>Back-up</t>
  </si>
  <si>
    <t>12.3.1</t>
  </si>
  <si>
    <t>Back-up van informatie</t>
  </si>
  <si>
    <t>Verslaglegging en monitoren</t>
  </si>
  <si>
    <t>12.4.1</t>
  </si>
  <si>
    <t>Gebeurtenissen registreren</t>
  </si>
  <si>
    <t>12.4.2</t>
  </si>
  <si>
    <t>12.4.3</t>
  </si>
  <si>
    <t>12.4.4</t>
  </si>
  <si>
    <t>Kloksynchronisatie</t>
  </si>
  <si>
    <t>Clock synchronisation</t>
  </si>
  <si>
    <t>Beschermen van informatie in logbestanden</t>
  </si>
  <si>
    <t>Logbestanden van beheerders en operators</t>
  </si>
  <si>
    <t>Beheersing van operationele software</t>
  </si>
  <si>
    <t>12.5.1</t>
  </si>
  <si>
    <t>Software installeren op operationele systemen</t>
  </si>
  <si>
    <t>Beheer van technische kwetsbaarheden</t>
  </si>
  <si>
    <t>12.6.1</t>
  </si>
  <si>
    <t>12.6.2</t>
  </si>
  <si>
    <t>Beperkingen voor het installeren van software</t>
  </si>
  <si>
    <t>Overwegingen betreffende audits van informatiesystemen</t>
  </si>
  <si>
    <t>12.7.1</t>
  </si>
  <si>
    <t>Beheersmaatregelen betreffende audits van informatiesystemen</t>
  </si>
  <si>
    <t>Protection of information systems during audit and testing</t>
  </si>
  <si>
    <t>Communicatiebeveiliging</t>
  </si>
  <si>
    <t>Beheer van netwerkbeveiliging</t>
  </si>
  <si>
    <t>Beheersmaatregelen voor netwerken</t>
  </si>
  <si>
    <t>13.1.1</t>
  </si>
  <si>
    <t>13.1.2</t>
  </si>
  <si>
    <t>13.1.3</t>
  </si>
  <si>
    <t>Beveiliging van netwerkdiensten</t>
  </si>
  <si>
    <t>Scheiding in netwerken</t>
  </si>
  <si>
    <t>Network controls</t>
  </si>
  <si>
    <t>Segregation in networks</t>
  </si>
  <si>
    <t>Informatietransport</t>
  </si>
  <si>
    <t>Beleid en procedures voor informatietransport</t>
  </si>
  <si>
    <t>13.2.1</t>
  </si>
  <si>
    <t>13.2.2</t>
  </si>
  <si>
    <t>13.2.3</t>
  </si>
  <si>
    <t>13.2.4</t>
  </si>
  <si>
    <t>Overeenkomsten over informatietransport</t>
  </si>
  <si>
    <t>Elektronische berichten</t>
  </si>
  <si>
    <t>Vertrouwelijkheids- of geheimhoudingsovereenkomst</t>
  </si>
  <si>
    <t>Acquisitie, ontwikkeling en onderhoud van informatiesystemen</t>
  </si>
  <si>
    <t>Beveiligingseisen voor informatiesystemen</t>
  </si>
  <si>
    <t>14.1.1</t>
  </si>
  <si>
    <t>Analyse en specificatie van informatiebeveiligingseisen</t>
  </si>
  <si>
    <t>Toepassingen op openbare netwerken beveiligen</t>
  </si>
  <si>
    <t>14.1.2</t>
  </si>
  <si>
    <t>14.1.3</t>
  </si>
  <si>
    <t>Transacties van toepassingen beschermen</t>
  </si>
  <si>
    <t>Beveiliging in ontwikkelings- en ondersteunende processen</t>
  </si>
  <si>
    <t>14.2.1</t>
  </si>
  <si>
    <t>14.2.2</t>
  </si>
  <si>
    <t>14.2.3</t>
  </si>
  <si>
    <t>14.2.4</t>
  </si>
  <si>
    <t>14.2.5</t>
  </si>
  <si>
    <t>14.2.6</t>
  </si>
  <si>
    <t>Beleid voor beveiligd ontwikkelen</t>
  </si>
  <si>
    <t>Secure development lifecycle</t>
  </si>
  <si>
    <t>Procedures voor wijzigingsbeheer met betrekking tot systemen</t>
  </si>
  <si>
    <t>Technische beoordeling van toepassingen na wijzigingen besturingsplatform</t>
  </si>
  <si>
    <t>Principes voor engineering van beveiligde systemen</t>
  </si>
  <si>
    <t>Beveiligde ontwikkelomgeving</t>
  </si>
  <si>
    <t>14.2.7</t>
  </si>
  <si>
    <t>14.2.8</t>
  </si>
  <si>
    <t>14.2.9</t>
  </si>
  <si>
    <t>Uitbestede softwareontwikkeling</t>
  </si>
  <si>
    <t>Testen van systeembeveiliging</t>
  </si>
  <si>
    <t>Systeemacceptatietests</t>
  </si>
  <si>
    <t>Testgegevens</t>
  </si>
  <si>
    <t>14.3.1</t>
  </si>
  <si>
    <t>Bescherming van testgegevens</t>
  </si>
  <si>
    <t>Leveranciersrelaties</t>
  </si>
  <si>
    <t>Informatiebeveiliging in leveranciersrelaties</t>
  </si>
  <si>
    <t>15.1.1</t>
  </si>
  <si>
    <t>15.1.2</t>
  </si>
  <si>
    <t>15.1.3</t>
  </si>
  <si>
    <t>Opnemen van beveiligingsaspecten in leveranciersovereenkomsten</t>
  </si>
  <si>
    <t>Toeleveringsketen van informatie- en communicatietechnologie</t>
  </si>
  <si>
    <t>Informatiebeveiligingsbeleid voor leveranciersrelaties</t>
  </si>
  <si>
    <t>Beheer van dienstverlening van leveranciers</t>
  </si>
  <si>
    <t>15.2.1</t>
  </si>
  <si>
    <t>Monitoring en beoordeling van dienstverlening van leveranciers</t>
  </si>
  <si>
    <t>15.2.2</t>
  </si>
  <si>
    <t>Beheer van veranderingen in dienstverlening van leveranciers</t>
  </si>
  <si>
    <t>Beheer van informatie beveiligingsincidenten</t>
  </si>
  <si>
    <t>Beheer van informatiebeveiligingsincidenten en -verbeteringen</t>
  </si>
  <si>
    <t>16.1.1</t>
  </si>
  <si>
    <t>16.1.2</t>
  </si>
  <si>
    <t>16.1.3</t>
  </si>
  <si>
    <t>16.1.4</t>
  </si>
  <si>
    <t>16.1.5</t>
  </si>
  <si>
    <t>16.1.6</t>
  </si>
  <si>
    <t>16.1.7</t>
  </si>
  <si>
    <t>Verantwoordelijkheden en procedures</t>
  </si>
  <si>
    <t>Rapportage van informatiebeveiligingsgebeurtenissen</t>
  </si>
  <si>
    <t>Rapportage van zwakke plekken in de informatiebeveiliging</t>
  </si>
  <si>
    <t>Beoordeling van en besluitvorming over informatiebeveiligingsgebeurtenissen</t>
  </si>
  <si>
    <t>Respons op informatiebeveiligingsincidenten</t>
  </si>
  <si>
    <t>Lering uit informatiebeveiligingsincidenten</t>
  </si>
  <si>
    <t>Verzamelen van bewijsmateriaal</t>
  </si>
  <si>
    <t>Informatiebeveiligingscontinuïteit</t>
  </si>
  <si>
    <t>Informatiebeveiligings aspecten van bedrijfs continuïteitsbeheer</t>
  </si>
  <si>
    <t>17.1.1</t>
  </si>
  <si>
    <t>17.1.2</t>
  </si>
  <si>
    <t>17.1.3</t>
  </si>
  <si>
    <t>Redundante componenten</t>
  </si>
  <si>
    <t>17.2.1</t>
  </si>
  <si>
    <t>Beschikbaarheid van informatie verwerkende faciliteiten</t>
  </si>
  <si>
    <t>Informatiebeveiligingscontinuïteit plannen</t>
  </si>
  <si>
    <t>Informatiebeveiligingscontinuïteit implementeren</t>
  </si>
  <si>
    <t>Informatiebeveiligingscontinuïteit verifiëren, beoordelen en evalueren</t>
  </si>
  <si>
    <t>Naleving</t>
  </si>
  <si>
    <t>Naleving van wettelijke en contractuele eisen</t>
  </si>
  <si>
    <t>18.1.1</t>
  </si>
  <si>
    <t>18.1.2</t>
  </si>
  <si>
    <t>18.1.3</t>
  </si>
  <si>
    <t>18.1.4</t>
  </si>
  <si>
    <t>18.1.5</t>
  </si>
  <si>
    <t>Informatiebeveiligingsbeoordelingen</t>
  </si>
  <si>
    <t>18.2.1</t>
  </si>
  <si>
    <t>18.2.2</t>
  </si>
  <si>
    <t>18.2.3</t>
  </si>
  <si>
    <t>Independent review of information security</t>
  </si>
  <si>
    <t>Compliance with policies and standards for information security</t>
  </si>
  <si>
    <t>Onafhankelijke beoordeling van informatiebeveiliging</t>
  </si>
  <si>
    <t>Naleving van beveiligingsbeleid en -normen</t>
  </si>
  <si>
    <t>Beoordeling van technische naleving</t>
  </si>
  <si>
    <t>Vaststellen van toepasselijke wetgeving en contractuele eisen</t>
  </si>
  <si>
    <t>Intellectuele-eigendomsrechten</t>
  </si>
  <si>
    <t>Intellectual property rights</t>
  </si>
  <si>
    <t>Identification of legal, statutory, regulatory and contractual requirements</t>
  </si>
  <si>
    <t>Beschermen van registraties</t>
  </si>
  <si>
    <t>Protection of records </t>
  </si>
  <si>
    <t>Privacy en bescherming van persoonsgegevens</t>
  </si>
  <si>
    <t>Privacy and protection of Personal Identifiable Information (PII)</t>
  </si>
  <si>
    <t>Voorschriften voor het gebruik van cryptografische beheersmaatregelen</t>
  </si>
  <si>
    <t>Informatiebeveiligingsbeleid</t>
  </si>
  <si>
    <t>Aansturing door de directie van de informatiebeveiliging</t>
  </si>
  <si>
    <t>Organiseren van informatiebeveiliging</t>
  </si>
  <si>
    <t>Interne organisatie</t>
  </si>
  <si>
    <t>Mobiele apparatuur en telewerken</t>
  </si>
  <si>
    <t>Veilig personeel</t>
  </si>
  <si>
    <t>Voorafgaand aan het dienstverband</t>
  </si>
  <si>
    <t>Tijdens het dienstverband</t>
  </si>
  <si>
    <t>Beëindiging en wijziging van dienstverband</t>
  </si>
  <si>
    <t>Beheer van bedrijfsmiddelen</t>
  </si>
  <si>
    <t>Verantwoordelijkheid voor bedrijfsmiddelen</t>
  </si>
  <si>
    <t>Behandelen van media</t>
  </si>
  <si>
    <t>Informatieclassificatie</t>
  </si>
  <si>
    <t>Toegangsbeveiliging</t>
  </si>
  <si>
    <t>Bedrijfseisen voor toegangsbeveiliging</t>
  </si>
  <si>
    <t>Beheer van toegangsrechten van gebruikers</t>
  </si>
  <si>
    <t>Verantwoordelijkheden van gebruikers</t>
  </si>
  <si>
    <t>Toegangsbeveiliging van systeem en toepassing</t>
  </si>
  <si>
    <t>Cryptografie</t>
  </si>
  <si>
    <t>Cryptografische beheersmaatregelen</t>
  </si>
  <si>
    <t>Fysieke beveiliging en beveiliging van de omgeving</t>
  </si>
  <si>
    <t>Beveiligde gebieden</t>
  </si>
  <si>
    <t>Apparatuur</t>
  </si>
  <si>
    <t>Change Management</t>
  </si>
  <si>
    <t>Configuration Management</t>
  </si>
  <si>
    <t>Used in BIO</t>
  </si>
  <si>
    <t>Mapping</t>
  </si>
  <si>
    <t>BIOv1.04 to ISO27002:2022 mapping</t>
  </si>
  <si>
    <t>Links:</t>
  </si>
  <si>
    <t>ICT Institute | ISO27002:2022 explained – Organizational controls</t>
  </si>
  <si>
    <t>ICT Institute | ISO27002:2022 explained – People controls</t>
  </si>
  <si>
    <t>ICT Institute | ISO27002:2022 explained – Physical controls</t>
  </si>
  <si>
    <t>ICT Institute | ISO27002:2022 explained – Technological controls</t>
  </si>
  <si>
    <t>Benchmark v4.0</t>
  </si>
  <si>
    <t>This sheet shows all ISO27002:2022 controls, and their mapping to the CIS Safeguard controls.</t>
  </si>
  <si>
    <t>Based on:</t>
  </si>
  <si>
    <t>ISO27002:2022 Controls to CIS Safeguard Controls Mapping</t>
  </si>
  <si>
    <t>This sheet shows all "CIS Controls", all corresponding CIS Safeguard controls</t>
  </si>
  <si>
    <t>CIS Benchmark</t>
  </si>
  <si>
    <t>Benchmark Title</t>
  </si>
  <si>
    <t>Safeguard Title</t>
  </si>
  <si>
    <t>↗</t>
  </si>
  <si>
    <t>Partly Covered</t>
  </si>
  <si>
    <t>Ensure Security Defaults is disabled</t>
  </si>
  <si>
    <t>Ensure access to the Entra admin center is restricted</t>
  </si>
  <si>
    <t>Enable Identity Protection user risk policies</t>
  </si>
  <si>
    <t>Enable Identity Protection sign-in risk policies</t>
  </si>
  <si>
    <t>7.2.11</t>
  </si>
  <si>
    <t>Ensure the SharePoint default sharing link permission is set</t>
  </si>
  <si>
    <t>8.5.9</t>
  </si>
  <si>
    <t>Ensure meeting recording is off by default</t>
  </si>
  <si>
    <t>System</t>
  </si>
  <si>
    <t>Ensure communication with unmanaged Teams users is disabled</t>
  </si>
  <si>
    <t>8.2.4</t>
  </si>
  <si>
    <t>Ensure external Teams users cannot initiate conversations</t>
  </si>
  <si>
    <t>Ensure communication with Skype users is disabled</t>
  </si>
  <si>
    <t>9.1.10</t>
  </si>
  <si>
    <t>Ensure access to APIs by Service Principals is restricted</t>
  </si>
  <si>
    <t>9.1.11</t>
  </si>
  <si>
    <t>Ensure Service Principals cannot create and use profiles</t>
  </si>
  <si>
    <t>6.5.4</t>
  </si>
  <si>
    <t>Ensure SMTP AUTH is disabled</t>
  </si>
  <si>
    <t>Ensure the connection filter IP allow list is not used</t>
  </si>
  <si>
    <t>Ensure the connection filter safe list is off</t>
  </si>
  <si>
    <t>Ensure inbound anti-spam policies do not contain allowed domains</t>
  </si>
  <si>
    <t>Ensure 'sign-in risk' is blocked for medium and high risk</t>
  </si>
  <si>
    <t>5.2.2.9</t>
  </si>
  <si>
    <t>5.2.2.10</t>
  </si>
  <si>
    <t>5.2.2.11</t>
  </si>
  <si>
    <t>Ensure a managed device is required for authentication</t>
  </si>
  <si>
    <t>Ensure a managed device is required for MFA registration</t>
  </si>
  <si>
    <t>5.2.3.5</t>
  </si>
  <si>
    <t>Ensure weak authentication methods are disabled</t>
  </si>
  <si>
    <t>Ensure approval is required for Global Administrator role activation</t>
  </si>
  <si>
    <t>5.1.6.2</t>
  </si>
  <si>
    <t>Ensure that guest user access is restricted</t>
  </si>
  <si>
    <t>5.1.6.3</t>
  </si>
  <si>
    <t>Ensure guest user invitations are limited to the Guest Inviter role</t>
  </si>
  <si>
    <t>Ensure administrative accounts use licenses with a reduced application footprint</t>
  </si>
  <si>
    <t>Ensure 'Access reviews' for privileged roles are configured</t>
  </si>
  <si>
    <t>CIS Benchmark for Microsoft 365 mapping to BIO v1.04</t>
  </si>
  <si>
    <t>Used in ISO mapping?</t>
  </si>
  <si>
    <t>Tabbladen in deze file:</t>
  </si>
  <si>
    <t>ISO27002 Controls</t>
  </si>
  <si>
    <t>ISO27002 Controls-&gt;CIS Controls</t>
  </si>
  <si>
    <t>BIO-&gt;ISO27002</t>
  </si>
  <si>
    <t>CIS SafeGuard Controls</t>
  </si>
  <si>
    <t>CISSafeGuard-&gt;CISBenchmark</t>
  </si>
  <si>
    <t>Mapping van de BIO Controls naar de ISO27002 Controls</t>
  </si>
  <si>
    <t>Overzicht van alle ISO27002 Controls</t>
  </si>
  <si>
    <t>Mapping van de ISO27002 Controls naar de CIS SafeGuard Controls</t>
  </si>
  <si>
    <t>Overzicht van alle CIS SafeGuard Controls</t>
  </si>
  <si>
    <t>Mapping van de CIS SafeGuard Controls naar de CIS Benchmark for Microsoft 365</t>
  </si>
  <si>
    <t>Overzicht van alle CIS Benchmark for Microsoft 365 controls</t>
  </si>
  <si>
    <t>Snel naar tabblad:</t>
  </si>
  <si>
    <t>Overige</t>
  </si>
  <si>
    <t>Microsoft 365 Benchmark toewijzing ontbreekt</t>
  </si>
  <si>
    <t>Microsoft 365 Benchmark toewijzing naar CIS Control ontbreekt</t>
  </si>
  <si>
    <t>ISO Control toewijzing naar ISO Control ontbreekt</t>
  </si>
  <si>
    <t>This sheet shows all ISO27002:2022 controls and if they are mapped against a BIO control.</t>
  </si>
  <si>
    <t>This sheet shows all BIO controls and their mapping against the ISO27002:2022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</si>
</sst>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8"/>
      <name val="Aptos Narrow"/>
      <family val="2"/>
      <scheme val="minor"/>
    </font>
    <font>
      <sz val="20"/>
      <color theme="1"/>
      <name val="Aptos Narrow"/>
      <family val="2"/>
      <scheme val="minor"/>
    </font>
    <font>
      <b/>
      <sz val="11"/>
      <color rgb="FFFFFFFF"/>
      <name val="Aptos Narrow"/>
      <family val="2"/>
      <scheme val="minor"/>
    </font>
    <font>
      <b/>
      <i/>
      <sz val="11"/>
      <color rgb="FFFFFFFF"/>
      <name val="Aptos Narrow"/>
      <family val="2"/>
      <scheme val="minor"/>
    </font>
    <font>
      <sz val="11"/>
      <color rgb="FF000000"/>
      <name val="Aptos Narrow"/>
      <family val="2"/>
      <scheme val="minor"/>
    </font>
    <font>
      <b/>
      <sz val="11"/>
      <name val="Aptos Narrow"/>
      <family val="2"/>
      <scheme val="minor"/>
    </font>
    <font>
      <b/>
      <sz val="11"/>
      <color rgb="FF519FD7"/>
      <name val="Aptos Narrow"/>
      <family val="2"/>
      <scheme val="minor"/>
    </font>
    <font>
      <b/>
      <sz val="11"/>
      <color rgb="FFEF4044"/>
      <name val="Aptos Narrow"/>
      <family val="2"/>
      <scheme val="minor"/>
    </font>
    <font>
      <b/>
      <sz val="11"/>
      <color rgb="FFF99D1C"/>
      <name val="Aptos Narrow"/>
      <family val="2"/>
      <scheme val="minor"/>
    </font>
    <font>
      <b/>
      <sz val="11"/>
      <color rgb="FF875295"/>
      <name val="Aptos Narrow"/>
      <family val="2"/>
      <scheme val="minor"/>
    </font>
    <font>
      <vertAlign val="superscript"/>
      <sz val="11"/>
      <color rgb="FF000000"/>
      <name val="Aptos Narrow"/>
      <family val="2"/>
      <scheme val="minor"/>
    </font>
    <font>
      <sz val="11"/>
      <name val="Aptos Narrow"/>
      <family val="2"/>
      <scheme val="minor"/>
    </font>
    <font>
      <sz val="11"/>
      <color rgb="FFFF5630"/>
      <name val="Aptos Narrow"/>
      <family val="2"/>
      <scheme val="minor"/>
    </font>
    <font>
      <b/>
      <sz val="11"/>
      <color rgb="FF000000"/>
      <name val="Aptos Narrow"/>
      <family val="2"/>
      <scheme val="minor"/>
    </font>
    <font>
      <b/>
      <sz val="11"/>
      <color rgb="FF39B54A"/>
      <name val="Aptos Narrow"/>
      <family val="2"/>
      <scheme val="minor"/>
    </font>
    <font>
      <sz val="20"/>
      <color theme="0"/>
      <name val="Aptos Narrow"/>
      <family val="2"/>
      <scheme val="minor"/>
    </font>
    <font>
      <i/>
      <sz val="11"/>
      <color theme="1"/>
      <name val="Aptos Narrow"/>
      <family val="2"/>
      <scheme val="minor"/>
    </font>
    <font>
      <b/>
      <sz val="11"/>
      <color rgb="FFC00000"/>
      <name val="Aptos Narrow"/>
      <family val="2"/>
      <scheme val="minor"/>
    </font>
    <font>
      <b/>
      <sz val="11"/>
      <color rgb="FFFFC000"/>
      <name val="Aptos Narrow"/>
      <family val="2"/>
      <scheme val="minor"/>
    </font>
    <font>
      <b/>
      <sz val="11"/>
      <color theme="3" tint="0.499984740745262"/>
      <name val="Aptos Narrow"/>
      <family val="2"/>
      <scheme val="minor"/>
    </font>
    <font>
      <b/>
      <sz val="11"/>
      <color rgb="FF00B050"/>
      <name val="Aptos Narrow"/>
      <family val="2"/>
      <scheme val="minor"/>
    </font>
    <font>
      <b/>
      <sz val="14"/>
      <color theme="1"/>
      <name val="Aptos Narrow"/>
      <family val="2"/>
      <scheme val="minor"/>
    </font>
    <font>
      <u/>
      <sz val="11"/>
      <color theme="1"/>
      <name val="Aptos Narrow"/>
      <family val="2"/>
      <scheme val="minor"/>
    </font>
  </fonts>
  <fills count="8">
    <fill>
      <patternFill patternType="none"/>
    </fill>
    <fill>
      <patternFill patternType="gray125"/>
    </fill>
    <fill>
      <patternFill patternType="solid">
        <fgColor rgb="FFFFFFFF"/>
        <bgColor rgb="FF000000"/>
      </patternFill>
    </fill>
    <fill>
      <patternFill patternType="solid">
        <fgColor rgb="FF0070C0"/>
        <bgColor indexed="64"/>
      </patternFill>
    </fill>
    <fill>
      <patternFill patternType="solid">
        <fgColor theme="4"/>
        <bgColor rgb="FF000000"/>
      </patternFill>
    </fill>
    <fill>
      <patternFill patternType="solid">
        <fgColor theme="0"/>
        <bgColor indexed="64"/>
      </patternFill>
    </fill>
    <fill>
      <patternFill patternType="solid">
        <fgColor theme="3" tint="0.749992370372631"/>
        <bgColor indexed="64"/>
      </patternFill>
    </fill>
    <fill>
      <patternFill patternType="solid">
        <fgColor theme="5"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86BF"/>
      </left>
      <right style="thin">
        <color rgb="FF0086BF"/>
      </right>
      <top style="thin">
        <color indexed="64"/>
      </top>
      <bottom style="thin">
        <color rgb="FF0086BF"/>
      </bottom>
      <diagonal/>
    </border>
    <border>
      <left style="thin">
        <color rgb="FF0086BF"/>
      </left>
      <right style="thin">
        <color rgb="FF0086BF"/>
      </right>
      <top style="thin">
        <color rgb="FF0086BF"/>
      </top>
      <bottom style="thin">
        <color rgb="FF0086B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rgb="FF0086BF"/>
      </top>
      <bottom/>
      <diagonal/>
    </border>
    <border>
      <left/>
      <right/>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86BF"/>
      </left>
      <right style="thin">
        <color rgb="FF0086BF"/>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top style="medium">
        <color indexed="64"/>
      </top>
      <bottom/>
      <diagonal/>
    </border>
    <border>
      <left style="medium">
        <color indexed="64"/>
      </left>
      <right style="medium">
        <color indexed="64"/>
      </right>
      <top style="medium">
        <color indexed="64"/>
      </top>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94">
    <xf numFmtId="0" fontId="0" fillId="0" borderId="0" xfId="0"/>
    <xf numFmtId="0" fontId="2" fillId="0" borderId="7" xfId="0" applyFont="1" applyBorder="1"/>
    <xf numFmtId="0" fontId="2" fillId="0" borderId="11" xfId="0" applyFont="1" applyBorder="1"/>
    <xf numFmtId="0" fontId="2" fillId="0" borderId="12" xfId="0" applyFont="1" applyBorder="1"/>
    <xf numFmtId="0" fontId="1" fillId="3" borderId="7" xfId="0" applyFont="1" applyFill="1" applyBorder="1"/>
    <xf numFmtId="0" fontId="3" fillId="3" borderId="11" xfId="0" applyFont="1" applyFill="1" applyBorder="1" applyAlignment="1">
      <alignment horizontal="center"/>
    </xf>
    <xf numFmtId="0" fontId="3" fillId="3" borderId="7" xfId="0" applyFont="1" applyFill="1" applyBorder="1" applyAlignment="1">
      <alignment horizontal="center"/>
    </xf>
    <xf numFmtId="0" fontId="3" fillId="3" borderId="12" xfId="0" applyFont="1" applyFill="1" applyBorder="1" applyAlignment="1">
      <alignment horizontal="center"/>
    </xf>
    <xf numFmtId="0" fontId="3" fillId="3" borderId="12" xfId="0" applyFont="1" applyFill="1" applyBorder="1"/>
    <xf numFmtId="0" fontId="9"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1" xfId="0" applyFont="1" applyBorder="1" applyAlignment="1">
      <alignment vertic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9" fillId="2" borderId="1" xfId="0" applyFont="1" applyFill="1" applyBorder="1" applyAlignment="1">
      <alignment vertical="center" wrapText="1"/>
    </xf>
    <xf numFmtId="0" fontId="16"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9" fillId="2" borderId="1" xfId="0" applyFont="1" applyFill="1" applyBorder="1" applyAlignment="1">
      <alignment wrapText="1"/>
    </xf>
    <xf numFmtId="0" fontId="9"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9" fillId="0" borderId="4" xfId="0" applyFont="1" applyBorder="1" applyAlignment="1">
      <alignment vertical="center" wrapText="1"/>
    </xf>
    <xf numFmtId="0" fontId="1" fillId="3" borderId="8" xfId="0" applyFont="1" applyFill="1" applyBorder="1"/>
    <xf numFmtId="0" fontId="7" fillId="4" borderId="5" xfId="0" applyFont="1" applyFill="1" applyBorder="1" applyAlignment="1">
      <alignment horizontal="center" vertical="center" wrapText="1"/>
    </xf>
    <xf numFmtId="0" fontId="7" fillId="4" borderId="5" xfId="0" applyFont="1" applyFill="1" applyBorder="1" applyAlignment="1">
      <alignment vertical="center" wrapText="1"/>
    </xf>
    <xf numFmtId="0" fontId="1" fillId="3" borderId="13" xfId="0" applyFont="1" applyFill="1" applyBorder="1"/>
    <xf numFmtId="0" fontId="1" fillId="3" borderId="9" xfId="0" applyFont="1" applyFill="1" applyBorder="1" applyAlignment="1">
      <alignment horizontal="center"/>
    </xf>
    <xf numFmtId="0" fontId="7" fillId="4" borderId="16" xfId="0"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 fillId="3" borderId="14" xfId="0" applyFont="1" applyFill="1" applyBorder="1"/>
    <xf numFmtId="0" fontId="1" fillId="3" borderId="0" xfId="0" applyFont="1" applyFill="1"/>
    <xf numFmtId="0" fontId="1" fillId="3" borderId="0" xfId="0" applyFont="1" applyFill="1" applyAlignment="1">
      <alignment horizontal="center"/>
    </xf>
    <xf numFmtId="0" fontId="8" fillId="4" borderId="0" xfId="0" applyFont="1" applyFill="1" applyAlignment="1">
      <alignment vertical="center" wrapText="1"/>
    </xf>
    <xf numFmtId="0" fontId="9" fillId="2" borderId="0" xfId="0" applyFont="1" applyFill="1" applyAlignment="1">
      <alignment vertical="center" wrapText="1"/>
    </xf>
    <xf numFmtId="0" fontId="9" fillId="2" borderId="0" xfId="0" applyFont="1" applyFill="1" applyAlignment="1">
      <alignment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9" fillId="0" borderId="20" xfId="0" applyFont="1" applyBorder="1" applyAlignment="1">
      <alignment vertical="center" wrapText="1"/>
    </xf>
    <xf numFmtId="0" fontId="0" fillId="5" borderId="0" xfId="0" applyFill="1"/>
    <xf numFmtId="0" fontId="4" fillId="5" borderId="0" xfId="1" applyFill="1"/>
    <xf numFmtId="0" fontId="0" fillId="5" borderId="0" xfId="0" quotePrefix="1" applyFill="1"/>
    <xf numFmtId="0" fontId="2" fillId="5" borderId="0" xfId="0" applyFont="1" applyFill="1"/>
    <xf numFmtId="0" fontId="1" fillId="3" borderId="22" xfId="0" applyFont="1" applyFill="1" applyBorder="1"/>
    <xf numFmtId="0" fontId="2" fillId="0" borderId="22" xfId="0" applyFont="1" applyBorder="1"/>
    <xf numFmtId="0" fontId="3" fillId="3" borderId="22" xfId="0" applyFont="1" applyFill="1" applyBorder="1" applyAlignment="1">
      <alignment horizontal="center"/>
    </xf>
    <xf numFmtId="0" fontId="1" fillId="3" borderId="14" xfId="0" applyFont="1" applyFill="1" applyBorder="1" applyAlignment="1">
      <alignment horizontal="center" vertical="center"/>
    </xf>
    <xf numFmtId="0" fontId="2" fillId="6" borderId="0" xfId="0" applyFont="1" applyFill="1"/>
    <xf numFmtId="0" fontId="2" fillId="6" borderId="23" xfId="0" applyFont="1" applyFill="1" applyBorder="1"/>
    <xf numFmtId="0" fontId="0" fillId="6" borderId="23" xfId="0" applyFill="1" applyBorder="1" applyAlignment="1">
      <alignment horizontal="center"/>
    </xf>
    <xf numFmtId="0" fontId="0" fillId="6" borderId="9" xfId="0" applyFill="1" applyBorder="1" applyAlignment="1">
      <alignment horizontal="center"/>
    </xf>
    <xf numFmtId="0" fontId="0" fillId="6" borderId="0" xfId="0" applyFill="1" applyAlignment="1">
      <alignment horizontal="center"/>
    </xf>
    <xf numFmtId="0" fontId="0" fillId="6" borderId="10" xfId="0" applyFill="1" applyBorder="1" applyAlignment="1">
      <alignment horizontal="center"/>
    </xf>
    <xf numFmtId="0" fontId="0" fillId="6" borderId="10" xfId="0" applyFill="1" applyBorder="1"/>
    <xf numFmtId="0" fontId="2" fillId="6" borderId="25" xfId="0" applyFont="1" applyFill="1" applyBorder="1"/>
    <xf numFmtId="0" fontId="6" fillId="5" borderId="0" xfId="0" applyFont="1" applyFill="1"/>
    <xf numFmtId="0" fontId="0" fillId="5" borderId="9" xfId="0" applyFill="1" applyBorder="1"/>
    <xf numFmtId="0" fontId="2" fillId="5" borderId="11" xfId="0" applyFont="1" applyFill="1" applyBorder="1" applyAlignment="1">
      <alignment vertical="center" wrapText="1"/>
    </xf>
    <xf numFmtId="0" fontId="2" fillId="5" borderId="7" xfId="0" applyFont="1" applyFill="1" applyBorder="1" applyAlignment="1">
      <alignment vertical="center"/>
    </xf>
    <xf numFmtId="0" fontId="0" fillId="5" borderId="23" xfId="0" applyFill="1" applyBorder="1"/>
    <xf numFmtId="0" fontId="2" fillId="5" borderId="9" xfId="0" applyFont="1" applyFill="1" applyBorder="1"/>
    <xf numFmtId="0" fontId="2" fillId="5" borderId="10" xfId="0" applyFont="1" applyFill="1" applyBorder="1"/>
    <xf numFmtId="0" fontId="0" fillId="5" borderId="10" xfId="0" applyFill="1" applyBorder="1"/>
    <xf numFmtId="0" fontId="2" fillId="5" borderId="22" xfId="0" applyFont="1" applyFill="1" applyBorder="1" applyAlignment="1">
      <alignment vertical="center"/>
    </xf>
    <xf numFmtId="0" fontId="2" fillId="5" borderId="22" xfId="0" applyFont="1" applyFill="1" applyBorder="1" applyAlignment="1">
      <alignment vertical="center" wrapText="1"/>
    </xf>
    <xf numFmtId="0" fontId="2" fillId="5" borderId="11" xfId="0" applyFont="1" applyFill="1" applyBorder="1" applyAlignment="1">
      <alignment horizontal="center" vertical="center" wrapText="1"/>
    </xf>
    <xf numFmtId="0" fontId="2" fillId="5" borderId="7"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1" xfId="0" applyFont="1" applyFill="1" applyBorder="1" applyAlignment="1">
      <alignment vertical="center"/>
    </xf>
    <xf numFmtId="0" fontId="2" fillId="5" borderId="12" xfId="0" applyFont="1" applyFill="1" applyBorder="1" applyAlignment="1">
      <alignment vertical="center"/>
    </xf>
    <xf numFmtId="0" fontId="0" fillId="5" borderId="28" xfId="0" applyFill="1" applyBorder="1"/>
    <xf numFmtId="0" fontId="0" fillId="5" borderId="31" xfId="0" applyFill="1" applyBorder="1"/>
    <xf numFmtId="0" fontId="0" fillId="5" borderId="34" xfId="0" applyFill="1" applyBorder="1"/>
    <xf numFmtId="0" fontId="0" fillId="5" borderId="23" xfId="0" applyFill="1" applyBorder="1" applyAlignment="1">
      <alignment horizontal="center"/>
    </xf>
    <xf numFmtId="0" fontId="0" fillId="5" borderId="9" xfId="0" applyFill="1" applyBorder="1" applyAlignment="1">
      <alignment horizontal="center"/>
    </xf>
    <xf numFmtId="0" fontId="0" fillId="5" borderId="0" xfId="0" applyFill="1" applyAlignment="1">
      <alignment horizontal="center"/>
    </xf>
    <xf numFmtId="0" fontId="0" fillId="5" borderId="10" xfId="0" applyFill="1" applyBorder="1" applyAlignment="1">
      <alignment horizontal="center"/>
    </xf>
    <xf numFmtId="0" fontId="0" fillId="5" borderId="7" xfId="0" applyFill="1" applyBorder="1"/>
    <xf numFmtId="0" fontId="0" fillId="5" borderId="22" xfId="0" applyFill="1" applyBorder="1"/>
    <xf numFmtId="0" fontId="0" fillId="5" borderId="22" xfId="0" applyFill="1" applyBorder="1" applyAlignment="1">
      <alignment horizontal="center"/>
    </xf>
    <xf numFmtId="0" fontId="0" fillId="5" borderId="11" xfId="0" applyFill="1" applyBorder="1" applyAlignment="1">
      <alignment horizontal="center"/>
    </xf>
    <xf numFmtId="0" fontId="0" fillId="5" borderId="7" xfId="0" applyFill="1" applyBorder="1" applyAlignment="1">
      <alignment horizontal="center"/>
    </xf>
    <xf numFmtId="0" fontId="0" fillId="5" borderId="12" xfId="0" applyFill="1" applyBorder="1" applyAlignment="1">
      <alignment horizontal="center"/>
    </xf>
    <xf numFmtId="0" fontId="0" fillId="5" borderId="12" xfId="0" applyFill="1" applyBorder="1"/>
    <xf numFmtId="0" fontId="0" fillId="5" borderId="15" xfId="0" applyFill="1" applyBorder="1"/>
    <xf numFmtId="0" fontId="0" fillId="5" borderId="15" xfId="0" applyFill="1" applyBorder="1" applyAlignment="1">
      <alignment horizontal="center"/>
    </xf>
    <xf numFmtId="0" fontId="0" fillId="5" borderId="13" xfId="0" applyFill="1" applyBorder="1"/>
    <xf numFmtId="0" fontId="0" fillId="5" borderId="24" xfId="0" applyFill="1" applyBorder="1" applyAlignment="1">
      <alignment horizontal="center"/>
    </xf>
    <xf numFmtId="0" fontId="0" fillId="5" borderId="8" xfId="0" applyFill="1" applyBorder="1"/>
    <xf numFmtId="0" fontId="0" fillId="5" borderId="8" xfId="0" applyFill="1" applyBorder="1" applyAlignment="1">
      <alignment horizontal="center"/>
    </xf>
    <xf numFmtId="0" fontId="1" fillId="3" borderId="11" xfId="0" quotePrefix="1" applyFont="1" applyFill="1" applyBorder="1"/>
    <xf numFmtId="0" fontId="2" fillId="6" borderId="9" xfId="0" applyFont="1" applyFill="1" applyBorder="1"/>
    <xf numFmtId="0" fontId="0" fillId="5" borderId="11" xfId="0" applyFill="1" applyBorder="1"/>
    <xf numFmtId="0" fontId="2" fillId="6" borderId="35" xfId="0" applyFont="1" applyFill="1" applyBorder="1"/>
    <xf numFmtId="0" fontId="2" fillId="6" borderId="9" xfId="0" quotePrefix="1" applyFont="1" applyFill="1" applyBorder="1"/>
    <xf numFmtId="0" fontId="0" fillId="5" borderId="9" xfId="0" quotePrefix="1" applyFill="1" applyBorder="1"/>
    <xf numFmtId="0" fontId="0" fillId="5" borderId="11" xfId="0" quotePrefix="1" applyFill="1" applyBorder="1"/>
    <xf numFmtId="0" fontId="1" fillId="3" borderId="11" xfId="0" applyFont="1" applyFill="1" applyBorder="1"/>
    <xf numFmtId="0" fontId="21" fillId="5" borderId="0" xfId="0" applyFont="1" applyFill="1"/>
    <xf numFmtId="0" fontId="21" fillId="5" borderId="10" xfId="0" applyFont="1" applyFill="1" applyBorder="1"/>
    <xf numFmtId="0" fontId="1" fillId="5" borderId="11" xfId="0" applyFont="1" applyFill="1" applyBorder="1"/>
    <xf numFmtId="0" fontId="1" fillId="5" borderId="12" xfId="0" applyFont="1" applyFill="1" applyBorder="1"/>
    <xf numFmtId="0" fontId="1" fillId="5" borderId="11" xfId="0" quotePrefix="1" applyFont="1" applyFill="1" applyBorder="1"/>
    <xf numFmtId="0" fontId="1" fillId="3" borderId="35" xfId="0" applyFont="1" applyFill="1" applyBorder="1" applyAlignment="1">
      <alignment horizontal="center"/>
    </xf>
    <xf numFmtId="0" fontId="1" fillId="3" borderId="15" xfId="0" applyFont="1" applyFill="1" applyBorder="1"/>
    <xf numFmtId="0" fontId="2" fillId="6" borderId="9" xfId="0" applyFont="1" applyFill="1" applyBorder="1" applyAlignment="1">
      <alignment horizontal="center"/>
    </xf>
    <xf numFmtId="0" fontId="1" fillId="3" borderId="15" xfId="0" applyFont="1" applyFill="1" applyBorder="1" applyAlignment="1">
      <alignment horizontal="center"/>
    </xf>
    <xf numFmtId="0" fontId="0" fillId="7" borderId="9" xfId="0" applyFill="1" applyBorder="1" applyAlignment="1">
      <alignment horizontal="center"/>
    </xf>
    <xf numFmtId="0" fontId="0" fillId="7" borderId="0" xfId="0" applyFill="1"/>
    <xf numFmtId="0" fontId="2" fillId="6" borderId="0" xfId="0" applyFont="1" applyFill="1" applyAlignment="1">
      <alignment horizontal="center"/>
    </xf>
    <xf numFmtId="0" fontId="0" fillId="7" borderId="0" xfId="0" applyFill="1" applyAlignment="1">
      <alignment horizontal="center"/>
    </xf>
    <xf numFmtId="0" fontId="0" fillId="5" borderId="36" xfId="0" applyFill="1" applyBorder="1" applyAlignment="1">
      <alignment horizontal="center"/>
    </xf>
    <xf numFmtId="0" fontId="2" fillId="5" borderId="23" xfId="0" applyFont="1" applyFill="1" applyBorder="1" applyAlignment="1">
      <alignment horizontal="center"/>
    </xf>
    <xf numFmtId="0" fontId="2" fillId="5" borderId="22" xfId="0" applyFont="1" applyFill="1" applyBorder="1" applyAlignment="1">
      <alignment horizontal="center"/>
    </xf>
    <xf numFmtId="0" fontId="2" fillId="5" borderId="11" xfId="0" applyFont="1" applyFill="1" applyBorder="1"/>
    <xf numFmtId="0" fontId="2" fillId="5" borderId="9" xfId="0" applyFont="1" applyFill="1" applyBorder="1" applyAlignment="1">
      <alignment horizontal="center"/>
    </xf>
    <xf numFmtId="0" fontId="2" fillId="5" borderId="12" xfId="0" applyFont="1" applyFill="1" applyBorder="1"/>
    <xf numFmtId="0" fontId="1" fillId="3" borderId="13" xfId="0" applyFont="1" applyFill="1" applyBorder="1" applyAlignment="1">
      <alignment horizontal="center"/>
    </xf>
    <xf numFmtId="0" fontId="1" fillId="3" borderId="13" xfId="0" quotePrefix="1" applyFont="1" applyFill="1" applyBorder="1"/>
    <xf numFmtId="0" fontId="1" fillId="3" borderId="8" xfId="0" applyFont="1" applyFill="1" applyBorder="1" applyAlignment="1">
      <alignment horizontal="center"/>
    </xf>
    <xf numFmtId="0" fontId="2" fillId="5" borderId="10" xfId="0" applyFont="1" applyFill="1" applyBorder="1" applyAlignment="1">
      <alignment horizontal="left"/>
    </xf>
    <xf numFmtId="0" fontId="2" fillId="3" borderId="14" xfId="0" applyFont="1" applyFill="1" applyBorder="1" applyAlignment="1">
      <alignment horizontal="left"/>
    </xf>
    <xf numFmtId="0" fontId="0" fillId="5" borderId="10" xfId="0" applyFill="1" applyBorder="1" applyAlignment="1">
      <alignment horizontal="left"/>
    </xf>
    <xf numFmtId="0" fontId="0" fillId="5" borderId="8" xfId="0" applyFill="1" applyBorder="1" applyAlignment="1">
      <alignment horizontal="left"/>
    </xf>
    <xf numFmtId="0" fontId="0" fillId="3" borderId="14" xfId="0" applyFill="1" applyBorder="1" applyAlignment="1">
      <alignment horizontal="left"/>
    </xf>
    <xf numFmtId="0" fontId="0" fillId="5" borderId="25" xfId="0" applyFill="1" applyBorder="1" applyAlignment="1">
      <alignment horizontal="left"/>
    </xf>
    <xf numFmtId="0" fontId="0" fillId="5" borderId="12" xfId="0" applyFill="1" applyBorder="1" applyAlignment="1">
      <alignment horizontal="left"/>
    </xf>
    <xf numFmtId="0" fontId="0" fillId="5" borderId="40" xfId="0" applyFill="1" applyBorder="1" applyAlignment="1">
      <alignment horizontal="center"/>
    </xf>
    <xf numFmtId="0" fontId="0" fillId="5" borderId="42" xfId="0" applyFill="1" applyBorder="1"/>
    <xf numFmtId="0" fontId="0" fillId="5" borderId="41" xfId="0" applyFill="1" applyBorder="1" applyAlignment="1">
      <alignment horizontal="center"/>
    </xf>
    <xf numFmtId="0" fontId="0" fillId="5" borderId="42" xfId="0" applyFill="1" applyBorder="1" applyAlignment="1">
      <alignment horizontal="left"/>
    </xf>
    <xf numFmtId="0" fontId="0" fillId="5" borderId="43" xfId="0" applyFill="1" applyBorder="1" applyAlignment="1">
      <alignment horizontal="center"/>
    </xf>
    <xf numFmtId="0" fontId="0" fillId="5" borderId="45" xfId="0" applyFill="1" applyBorder="1"/>
    <xf numFmtId="0" fontId="0" fillId="5" borderId="44" xfId="0" applyFill="1" applyBorder="1" applyAlignment="1">
      <alignment horizontal="center"/>
    </xf>
    <xf numFmtId="0" fontId="0" fillId="5" borderId="45" xfId="0" applyFill="1" applyBorder="1" applyAlignment="1">
      <alignment horizontal="left"/>
    </xf>
    <xf numFmtId="0" fontId="0" fillId="5" borderId="37" xfId="0" applyFill="1" applyBorder="1" applyAlignment="1">
      <alignment horizontal="center"/>
    </xf>
    <xf numFmtId="0" fontId="0" fillId="5" borderId="39" xfId="0" applyFill="1" applyBorder="1"/>
    <xf numFmtId="0" fontId="0" fillId="5" borderId="38" xfId="0" applyFill="1" applyBorder="1" applyAlignment="1">
      <alignment horizontal="center"/>
    </xf>
    <xf numFmtId="0" fontId="0" fillId="5" borderId="39" xfId="0" applyFill="1" applyBorder="1" applyAlignment="1">
      <alignment horizontal="left"/>
    </xf>
    <xf numFmtId="0" fontId="1" fillId="3" borderId="25" xfId="0" applyFont="1" applyFill="1" applyBorder="1"/>
    <xf numFmtId="0" fontId="0" fillId="3" borderId="25" xfId="0" applyFill="1" applyBorder="1" applyAlignment="1">
      <alignment horizontal="left"/>
    </xf>
    <xf numFmtId="0" fontId="1" fillId="3" borderId="35" xfId="0" applyFont="1" applyFill="1" applyBorder="1"/>
    <xf numFmtId="0" fontId="0" fillId="5" borderId="35" xfId="0" applyFill="1" applyBorder="1"/>
    <xf numFmtId="0" fontId="0" fillId="5" borderId="25" xfId="0" applyFill="1" applyBorder="1"/>
    <xf numFmtId="0" fontId="0" fillId="5" borderId="43" xfId="0" applyFill="1" applyBorder="1"/>
    <xf numFmtId="0" fontId="0" fillId="5" borderId="44" xfId="0" applyFill="1" applyBorder="1"/>
    <xf numFmtId="0" fontId="0" fillId="5" borderId="37" xfId="0" applyFill="1" applyBorder="1"/>
    <xf numFmtId="0" fontId="0" fillId="5" borderId="38" xfId="0" applyFill="1" applyBorder="1"/>
    <xf numFmtId="0" fontId="0" fillId="5" borderId="41" xfId="0" applyFill="1" applyBorder="1"/>
    <xf numFmtId="0" fontId="1" fillId="3" borderId="8" xfId="0" applyFont="1" applyFill="1" applyBorder="1" applyAlignment="1">
      <alignment horizontal="center" vertical="center"/>
    </xf>
    <xf numFmtId="0" fontId="2" fillId="5" borderId="27" xfId="0" applyFont="1" applyFill="1" applyBorder="1" applyAlignment="1">
      <alignment horizontal="center"/>
    </xf>
    <xf numFmtId="0" fontId="2" fillId="5" borderId="33" xfId="0" applyFont="1" applyFill="1" applyBorder="1" applyAlignment="1">
      <alignment horizontal="center"/>
    </xf>
    <xf numFmtId="0" fontId="25" fillId="5" borderId="30" xfId="0" applyFont="1" applyFill="1" applyBorder="1" applyAlignment="1">
      <alignment horizontal="center"/>
    </xf>
    <xf numFmtId="0" fontId="22" fillId="5" borderId="30" xfId="0" applyFont="1" applyFill="1" applyBorder="1" applyAlignment="1">
      <alignment horizontal="center"/>
    </xf>
    <xf numFmtId="0" fontId="24" fillId="5" borderId="30" xfId="0" applyFont="1" applyFill="1" applyBorder="1" applyAlignment="1">
      <alignment horizontal="center" wrapText="1"/>
    </xf>
    <xf numFmtId="0" fontId="23" fillId="5" borderId="30" xfId="0" applyFont="1" applyFill="1" applyBorder="1" applyAlignment="1">
      <alignment horizontal="center"/>
    </xf>
    <xf numFmtId="0" fontId="3" fillId="5" borderId="9" xfId="0" applyFont="1" applyFill="1" applyBorder="1"/>
    <xf numFmtId="0" fontId="3" fillId="5" borderId="0" xfId="0" applyFont="1" applyFill="1"/>
    <xf numFmtId="0" fontId="3" fillId="5" borderId="11" xfId="0" applyFont="1" applyFill="1" applyBorder="1"/>
    <xf numFmtId="0" fontId="3" fillId="5" borderId="7" xfId="0" applyFont="1" applyFill="1" applyBorder="1"/>
    <xf numFmtId="0" fontId="3" fillId="5" borderId="40" xfId="0" applyFont="1" applyFill="1" applyBorder="1"/>
    <xf numFmtId="0" fontId="3" fillId="5" borderId="41" xfId="0" applyFont="1" applyFill="1" applyBorder="1"/>
    <xf numFmtId="0" fontId="3" fillId="5" borderId="37" xfId="0" applyFont="1" applyFill="1" applyBorder="1"/>
    <xf numFmtId="0" fontId="7" fillId="4" borderId="46" xfId="0" applyFont="1" applyFill="1" applyBorder="1" applyAlignment="1">
      <alignment horizontal="center" vertical="center" wrapText="1"/>
    </xf>
    <xf numFmtId="0" fontId="27" fillId="5" borderId="0" xfId="0" applyFont="1" applyFill="1"/>
    <xf numFmtId="0" fontId="0" fillId="5" borderId="47" xfId="0" applyFill="1" applyBorder="1"/>
    <xf numFmtId="0" fontId="26" fillId="5" borderId="0" xfId="0" applyFont="1" applyFill="1"/>
    <xf numFmtId="0" fontId="3" fillId="3" borderId="35" xfId="0" applyFont="1" applyFill="1" applyBorder="1" applyAlignment="1">
      <alignment horizontal="center"/>
    </xf>
    <xf numFmtId="0" fontId="3" fillId="3" borderId="25" xfId="0" applyFont="1" applyFill="1" applyBorder="1"/>
    <xf numFmtId="0" fontId="0" fillId="7" borderId="10" xfId="0" applyFill="1" applyBorder="1"/>
    <xf numFmtId="0" fontId="3" fillId="3" borderId="15" xfId="0" applyFont="1" applyFill="1" applyBorder="1" applyAlignment="1">
      <alignment horizontal="center"/>
    </xf>
    <xf numFmtId="0" fontId="3" fillId="3" borderId="15" xfId="0" applyFont="1" applyFill="1" applyBorder="1"/>
    <xf numFmtId="0" fontId="3" fillId="3" borderId="9" xfId="0" applyFont="1" applyFill="1" applyBorder="1" applyAlignment="1">
      <alignment horizontal="center"/>
    </xf>
    <xf numFmtId="0" fontId="3" fillId="3" borderId="10" xfId="0" applyFont="1" applyFill="1" applyBorder="1"/>
    <xf numFmtId="0" fontId="4" fillId="5" borderId="0" xfId="1" applyFill="1" applyProtection="1"/>
    <xf numFmtId="0" fontId="20" fillId="3" borderId="0" xfId="0" applyFont="1" applyFill="1" applyAlignment="1">
      <alignment horizontal="center" vertical="center" wrapText="1"/>
    </xf>
    <xf numFmtId="0" fontId="2" fillId="5" borderId="0" xfId="0" applyFont="1" applyFill="1" applyAlignment="1">
      <alignment horizontal="center"/>
    </xf>
    <xf numFmtId="0" fontId="4" fillId="5" borderId="0" xfId="1" applyFill="1" applyProtection="1"/>
    <xf numFmtId="0" fontId="4" fillId="5" borderId="0" xfId="1" applyFill="1"/>
    <xf numFmtId="0" fontId="1" fillId="3" borderId="13" xfId="0" applyFont="1" applyFill="1" applyBorder="1" applyAlignment="1">
      <alignment horizontal="center" vertical="center"/>
    </xf>
    <xf numFmtId="0" fontId="1" fillId="3" borderId="8" xfId="0" applyFont="1" applyFill="1" applyBorder="1" applyAlignment="1">
      <alignment horizontal="center" vertical="center"/>
    </xf>
    <xf numFmtId="0" fontId="21" fillId="5" borderId="0" xfId="0" applyFont="1" applyFill="1" applyAlignment="1">
      <alignment horizontal="left"/>
    </xf>
    <xf numFmtId="0" fontId="21" fillId="5" borderId="10" xfId="0" applyFont="1" applyFill="1" applyBorder="1" applyAlignment="1">
      <alignment horizontal="left"/>
    </xf>
    <xf numFmtId="0" fontId="2" fillId="5" borderId="26" xfId="0" applyFont="1" applyFill="1" applyBorder="1" applyAlignment="1">
      <alignment horizontal="center"/>
    </xf>
    <xf numFmtId="0" fontId="2" fillId="5" borderId="27" xfId="0" applyFont="1" applyFill="1" applyBorder="1" applyAlignment="1">
      <alignment horizontal="center"/>
    </xf>
    <xf numFmtId="0" fontId="2" fillId="5" borderId="29" xfId="0" applyFont="1" applyFill="1" applyBorder="1" applyAlignment="1">
      <alignment horizontal="center"/>
    </xf>
    <xf numFmtId="0" fontId="2" fillId="5" borderId="30" xfId="0" applyFont="1" applyFill="1" applyBorder="1" applyAlignment="1">
      <alignment horizontal="center"/>
    </xf>
    <xf numFmtId="0" fontId="2" fillId="5" borderId="32" xfId="0" applyFont="1" applyFill="1" applyBorder="1" applyAlignment="1">
      <alignment horizontal="center"/>
    </xf>
    <xf numFmtId="0" fontId="2" fillId="5" borderId="33" xfId="0" applyFont="1" applyFill="1" applyBorder="1" applyAlignment="1">
      <alignment horizontal="center"/>
    </xf>
    <xf numFmtId="0" fontId="2" fillId="5" borderId="29" xfId="0" applyFont="1" applyFill="1" applyBorder="1" applyAlignment="1">
      <alignment horizontal="center" wrapText="1"/>
    </xf>
    <xf numFmtId="0" fontId="2" fillId="5" borderId="30" xfId="0" applyFont="1" applyFill="1" applyBorder="1" applyAlignment="1">
      <alignment horizontal="center" wrapText="1"/>
    </xf>
    <xf numFmtId="0" fontId="4" fillId="5" borderId="10" xfId="1" applyFill="1" applyBorder="1"/>
  </cellXfs>
  <cellStyles count="2">
    <cellStyle name="Hyperlink" xfId="1" builtinId="8"/>
    <cellStyle name="Normal" xfId="0" builtinId="0"/>
  </cellStyles>
  <dxfs count="7">
    <dxf>
      <font>
        <b/>
        <i val="0"/>
        <color rgb="FFC00000"/>
      </font>
      <fill>
        <patternFill patternType="solid">
          <bgColor theme="0"/>
        </patternFill>
      </fill>
    </dxf>
    <dxf>
      <font>
        <b/>
        <i val="0"/>
        <color theme="9"/>
      </font>
      <fill>
        <patternFill patternType="solid">
          <bgColor theme="0"/>
        </patternFill>
      </fill>
    </dxf>
    <dxf>
      <font>
        <b/>
        <i val="0"/>
        <color rgb="FFFFC000"/>
      </font>
      <fill>
        <patternFill patternType="solid">
          <bgColor theme="0"/>
        </patternFill>
      </fill>
    </dxf>
    <dxf>
      <font>
        <b/>
        <i val="0"/>
        <color theme="3" tint="0.499984740745262"/>
      </font>
      <fill>
        <patternFill patternType="solid">
          <bgColor theme="0"/>
        </patternFill>
      </fill>
    </dxf>
    <dxf>
      <fill>
        <patternFill>
          <bgColor theme="5" tint="0.59996337778862885"/>
        </patternFill>
      </fill>
    </dxf>
    <dxf>
      <fill>
        <patternFill>
          <bgColor rgb="FFFFFF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ISO27002 Controls'!A1"/><Relationship Id="rId7" Type="http://schemas.openxmlformats.org/officeDocument/2006/relationships/hyperlink" Target="#'CIS Benchmark for Microsoft 365'!A1"/><Relationship Id="rId2" Type="http://schemas.openxmlformats.org/officeDocument/2006/relationships/hyperlink" Target="#'BIO-&gt;ISO27002'!A1"/><Relationship Id="rId1" Type="http://schemas.openxmlformats.org/officeDocument/2006/relationships/image" Target="../media/image1.png"/><Relationship Id="rId6" Type="http://schemas.openxmlformats.org/officeDocument/2006/relationships/hyperlink" Target="#'CISSafeguard-&gt;CISBenchmark'!A1"/><Relationship Id="rId5" Type="http://schemas.openxmlformats.org/officeDocument/2006/relationships/hyperlink" Target="#'CIS Safeguard Controls'!A1"/><Relationship Id="rId4" Type="http://schemas.openxmlformats.org/officeDocument/2006/relationships/hyperlink" Target="#'ISO27002 Controls-&gt;CIS Controls'!A1"/></Relationships>
</file>

<file path=xl/drawings/_rels/drawing2.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7.xml.rels><?xml version="1.0" encoding="UTF-8" standalone="yes"?>
<Relationships xmlns="http://schemas.openxmlformats.org/package/2006/relationships"><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171626</xdr:rowOff>
    </xdr:from>
    <xdr:to>
      <xdr:col>16</xdr:col>
      <xdr:colOff>38100</xdr:colOff>
      <xdr:row>27</xdr:row>
      <xdr:rowOff>168669</xdr:rowOff>
    </xdr:to>
    <xdr:pic>
      <xdr:nvPicPr>
        <xdr:cNvPr id="2" name="Picture 1">
          <a:extLst>
            <a:ext uri="{FF2B5EF4-FFF2-40B4-BE49-F238E27FC236}">
              <a16:creationId xmlns:a16="http://schemas.microsoft.com/office/drawing/2014/main" id="{EA62F912-3080-21AC-5108-C9DE58E985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4536561"/>
          <a:ext cx="9844709" cy="1140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502025</xdr:colOff>
      <xdr:row>37</xdr:row>
      <xdr:rowOff>220013</xdr:rowOff>
    </xdr:from>
    <xdr:to>
      <xdr:col>16</xdr:col>
      <xdr:colOff>98006</xdr:colOff>
      <xdr:row>40</xdr:row>
      <xdr:rowOff>162863</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748CEB3A-77A0-1EF5-4ABD-A537A527BCB6}"/>
            </a:ext>
          </a:extLst>
        </xdr:cNvPr>
        <xdr:cNvSpPr/>
      </xdr:nvSpPr>
      <xdr:spPr>
        <a:xfrm>
          <a:off x="7244068" y="7632948"/>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BIO to ISO27002 mapping</a:t>
          </a:r>
        </a:p>
      </xdr:txBody>
    </xdr:sp>
    <xdr:clientData/>
  </xdr:twoCellAnchor>
  <xdr:twoCellAnchor>
    <xdr:from>
      <xdr:col>11</xdr:col>
      <xdr:colOff>501548</xdr:colOff>
      <xdr:row>41</xdr:row>
      <xdr:rowOff>30466</xdr:rowOff>
    </xdr:from>
    <xdr:to>
      <xdr:col>16</xdr:col>
      <xdr:colOff>97529</xdr:colOff>
      <xdr:row>43</xdr:row>
      <xdr:rowOff>163816</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87F8BF7C-EACC-4A3E-9DDD-D9E8B2268D5B}"/>
            </a:ext>
          </a:extLst>
        </xdr:cNvPr>
        <xdr:cNvSpPr/>
      </xdr:nvSpPr>
      <xdr:spPr>
        <a:xfrm>
          <a:off x="7243591" y="8255096"/>
          <a:ext cx="2660547"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All ISO27002 controls</a:t>
          </a:r>
        </a:p>
      </xdr:txBody>
    </xdr:sp>
    <xdr:clientData/>
  </xdr:twoCellAnchor>
  <xdr:twoCellAnchor>
    <xdr:from>
      <xdr:col>11</xdr:col>
      <xdr:colOff>501072</xdr:colOff>
      <xdr:row>44</xdr:row>
      <xdr:rowOff>31419</xdr:rowOff>
    </xdr:from>
    <xdr:to>
      <xdr:col>16</xdr:col>
      <xdr:colOff>97053</xdr:colOff>
      <xdr:row>46</xdr:row>
      <xdr:rowOff>164769</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4D5623D3-8698-4652-9D5E-9241A85A168F}"/>
            </a:ext>
          </a:extLst>
        </xdr:cNvPr>
        <xdr:cNvSpPr/>
      </xdr:nvSpPr>
      <xdr:spPr>
        <a:xfrm>
          <a:off x="7243115" y="8827549"/>
          <a:ext cx="2660547"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ISO to CIS controls mapping</a:t>
          </a:r>
        </a:p>
      </xdr:txBody>
    </xdr:sp>
    <xdr:clientData/>
  </xdr:twoCellAnchor>
  <xdr:twoCellAnchor>
    <xdr:from>
      <xdr:col>11</xdr:col>
      <xdr:colOff>500596</xdr:colOff>
      <xdr:row>47</xdr:row>
      <xdr:rowOff>32372</xdr:rowOff>
    </xdr:from>
    <xdr:to>
      <xdr:col>16</xdr:col>
      <xdr:colOff>96577</xdr:colOff>
      <xdr:row>49</xdr:row>
      <xdr:rowOff>165722</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167129BE-E94A-4AA9-88EB-3C2B16E4AA0A}"/>
            </a:ext>
          </a:extLst>
        </xdr:cNvPr>
        <xdr:cNvSpPr/>
      </xdr:nvSpPr>
      <xdr:spPr>
        <a:xfrm>
          <a:off x="7242639" y="9400002"/>
          <a:ext cx="2660547"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All CIS controls</a:t>
          </a:r>
        </a:p>
      </xdr:txBody>
    </xdr:sp>
    <xdr:clientData/>
  </xdr:twoCellAnchor>
  <xdr:twoCellAnchor>
    <xdr:from>
      <xdr:col>11</xdr:col>
      <xdr:colOff>500120</xdr:colOff>
      <xdr:row>50</xdr:row>
      <xdr:rowOff>33325</xdr:rowOff>
    </xdr:from>
    <xdr:to>
      <xdr:col>16</xdr:col>
      <xdr:colOff>96101</xdr:colOff>
      <xdr:row>53</xdr:row>
      <xdr:rowOff>33325</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AF7E17B4-7B6C-4ABC-9D61-59B042D9F02C}"/>
            </a:ext>
          </a:extLst>
        </xdr:cNvPr>
        <xdr:cNvSpPr/>
      </xdr:nvSpPr>
      <xdr:spPr>
        <a:xfrm>
          <a:off x="7242163" y="9972455"/>
          <a:ext cx="2660547"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CIS controls to CIS Benchmark</a:t>
          </a:r>
        </a:p>
      </xdr:txBody>
    </xdr:sp>
    <xdr:clientData/>
  </xdr:twoCellAnchor>
  <xdr:twoCellAnchor>
    <xdr:from>
      <xdr:col>11</xdr:col>
      <xdr:colOff>502025</xdr:colOff>
      <xdr:row>53</xdr:row>
      <xdr:rowOff>91426</xdr:rowOff>
    </xdr:from>
    <xdr:to>
      <xdr:col>16</xdr:col>
      <xdr:colOff>95625</xdr:colOff>
      <xdr:row>56</xdr:row>
      <xdr:rowOff>34276</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D396E731-7C62-4389-AB8D-0CEB55ADF2D0}"/>
            </a:ext>
          </a:extLst>
        </xdr:cNvPr>
        <xdr:cNvSpPr/>
      </xdr:nvSpPr>
      <xdr:spPr>
        <a:xfrm>
          <a:off x="7244068" y="10602056"/>
          <a:ext cx="2658166"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All CIS Benchmark</a:t>
          </a:r>
          <a:r>
            <a:rPr lang="en-NL" sz="1400" b="1" kern="1200" baseline="0"/>
            <a:t> controls</a:t>
          </a:r>
          <a:endParaRPr lang="en-NL" sz="1400" b="1"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0</xdr:row>
      <xdr:rowOff>200025</xdr:rowOff>
    </xdr:from>
    <xdr:to>
      <xdr:col>4</xdr:col>
      <xdr:colOff>2736747</xdr:colOff>
      <xdr:row>3</xdr:row>
      <xdr:rowOff>49695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AD4FAFE-31A3-4013-AC62-0AA36E53CBB0}"/>
            </a:ext>
          </a:extLst>
        </xdr:cNvPr>
        <xdr:cNvSpPr/>
      </xdr:nvSpPr>
      <xdr:spPr>
        <a:xfrm>
          <a:off x="7362825" y="200025"/>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742950</xdr:colOff>
      <xdr:row>0</xdr:row>
      <xdr:rowOff>95250</xdr:rowOff>
    </xdr:from>
    <xdr:to>
      <xdr:col>4</xdr:col>
      <xdr:colOff>317397</xdr:colOff>
      <xdr:row>2</xdr:row>
      <xdr:rowOff>135420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88C9833-141A-481C-BB27-2FB53A5A57D0}"/>
            </a:ext>
          </a:extLst>
        </xdr:cNvPr>
        <xdr:cNvSpPr/>
      </xdr:nvSpPr>
      <xdr:spPr>
        <a:xfrm>
          <a:off x="5934075" y="9525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1352550</xdr:colOff>
      <xdr:row>0</xdr:row>
      <xdr:rowOff>114300</xdr:rowOff>
    </xdr:from>
    <xdr:to>
      <xdr:col>3</xdr:col>
      <xdr:colOff>4013097</xdr:colOff>
      <xdr:row>2</xdr:row>
      <xdr:rowOff>154470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1A833B7-FF0A-4749-A1F7-30E555CC046A}"/>
            </a:ext>
          </a:extLst>
        </xdr:cNvPr>
        <xdr:cNvSpPr/>
      </xdr:nvSpPr>
      <xdr:spPr>
        <a:xfrm>
          <a:off x="7562850" y="11430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xdr:colOff>
      <xdr:row>0</xdr:row>
      <xdr:rowOff>133350</xdr:rowOff>
    </xdr:from>
    <xdr:to>
      <xdr:col>5</xdr:col>
      <xdr:colOff>2708172</xdr:colOff>
      <xdr:row>2</xdr:row>
      <xdr:rowOff>173520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8E6DC91-0585-4B13-9988-1A46C2FAABD3}"/>
            </a:ext>
          </a:extLst>
        </xdr:cNvPr>
        <xdr:cNvSpPr/>
      </xdr:nvSpPr>
      <xdr:spPr>
        <a:xfrm>
          <a:off x="7162800" y="13335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1200150</xdr:colOff>
      <xdr:row>0</xdr:row>
      <xdr:rowOff>85725</xdr:rowOff>
    </xdr:from>
    <xdr:to>
      <xdr:col>3</xdr:col>
      <xdr:colOff>2622447</xdr:colOff>
      <xdr:row>2</xdr:row>
      <xdr:rowOff>125895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799DC93-B400-4D51-879F-F57AB6904F22}"/>
            </a:ext>
          </a:extLst>
        </xdr:cNvPr>
        <xdr:cNvSpPr/>
      </xdr:nvSpPr>
      <xdr:spPr>
        <a:xfrm>
          <a:off x="8486775" y="85725"/>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114300</xdr:rowOff>
    </xdr:from>
    <xdr:to>
      <xdr:col>8</xdr:col>
      <xdr:colOff>1679472</xdr:colOff>
      <xdr:row>2</xdr:row>
      <xdr:rowOff>144945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D4E8AB2-F540-4C01-BCEA-F5BCF7FB8755}"/>
            </a:ext>
          </a:extLst>
        </xdr:cNvPr>
        <xdr:cNvSpPr/>
      </xdr:nvSpPr>
      <xdr:spPr>
        <a:xfrm>
          <a:off x="9658350" y="11430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persons/person.xml><?xml version="1.0" encoding="utf-8"?>
<personList xmlns="http://schemas.microsoft.com/office/spreadsheetml/2018/threadedcomments" xmlns:x="http://schemas.openxmlformats.org/spreadsheetml/2006/main">
  <person displayName="Yorick Kuijs" id="{5662DD40-B3C3-4FE7-A815-0785327656A2}" userId="S::ykuijs@microsoft.com::2d302df9-b94b-46c1-9f03-dbd5f7a9c2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 dT="2024-11-29T15:27:35.55" personId="{5662DD40-B3C3-4FE7-A815-0785327656A2}" id="{449F6772-AA0B-4335-9D5F-4757F91B0CCA}">
    <text>The item could not be covered fully, but is partly covered.
Reason is added to the item.</text>
  </threadedComment>
  <threadedComment ref="C5" dT="2024-11-29T15:26:19.19" personId="{5662DD40-B3C3-4FE7-A815-0785327656A2}" id="{CF94D6EE-BB5A-44E3-BE99-F0F99A34D24F}">
    <text>Because of missing API, review of reports or review of tenant specific information.
Reason is added to the item.</text>
  </threadedComment>
  <threadedComment ref="C6" dT="2024-11-29T15:26:34.39" personId="{5662DD40-B3C3-4FE7-A815-0785327656A2}" id="{176BC3B3-995A-49B1-A2F6-75CE5D37B722}">
    <text>This item is currently not checked. Reason is added to the item.</text>
  </threadedComment>
  <threadedComment ref="F10" dT="2024-09-16T14:34:19.84" personId="{5662DD40-B3C3-4FE7-A815-0785327656A2}" id="{C9DB7927-4985-4CA9-A003-9BE85C2C32EA}">
    <text>See section “Profile Definitions” (Page 12) for more information.</text>
  </threadedComment>
  <threadedComment ref="D29" dT="2024-11-13T12:45:27.21" personId="{5662DD40-B3C3-4FE7-A815-0785327656A2}" id="{AD660B76-8DA4-42C7-AA37-11FD7B9539BA}">
    <text>No API available, manual action required</text>
  </threadedComment>
  <threadedComment ref="D52" dT="2024-11-13T15:19:38.03" personId="{5662DD40-B3C3-4FE7-A815-0785327656A2}" id="{B23A36E6-9641-4E00-93A8-C4408E3CEBC7}">
    <text>Review of Priority Accounts is a manual step</text>
  </threadedComment>
  <threadedComment ref="D53" dT="2024-11-22T15:26:01.26" personId="{5662DD40-B3C3-4FE7-A815-0785327656A2}" id="{D4BEDA43-6F26-4D2B-B16D-B9ABBA19B301}">
    <text>Review of Priority Accounts is a manual step</text>
  </threadedComment>
  <threadedComment ref="D54" dT="2024-11-29T12:50:11.84" personId="{5662DD40-B3C3-4FE7-A815-0785327656A2}" id="{405EE923-B391-443F-B74C-B69D4E0764EC}">
    <text>No API available, manual action required</text>
  </threadedComment>
  <threadedComment ref="D64" dT="2024-10-18T13:38:52.18" personId="{5662DD40-B3C3-4FE7-A815-0785327656A2}" id="{87DDCFBD-D84E-432D-B3FA-93BD3C0869C1}">
    <text>Checks all policies for Mode=Enable and Location=Teams</text>
  </threadedComment>
  <threadedComment ref="D78" dT="2024-10-09T11:14:37.49" personId="{5662DD40-B3C3-4FE7-A815-0785327656A2}" id="{EAD0FE63-A401-4C7C-9141-D55033C8A9E7}">
    <text>No API available, manual action required</text>
  </threadedComment>
  <threadedComment ref="D81" dT="2024-11-29T12:00:59.24" personId="{5662DD40-B3C3-4FE7-A815-0785327656A2}" id="{AC04536B-5E0A-4528-A4A1-630319912AF0}">
    <text>No API available, manual action required</text>
  </threadedComment>
  <threadedComment ref="D82" dT="2024-10-09T11:24:27.63" personId="{5662DD40-B3C3-4FE7-A815-0785327656A2}" id="{039C2C14-C47C-49DF-9D4A-EB773B6C13EE}">
    <text>CIS Baseline describes changing “User Settings”. This can also be enforce by using Conditional Access Policies.</text>
  </threadedComment>
  <threadedComment ref="D83" dT="2024-11-29T12:19:45.44" personId="{5662DD40-B3C3-4FE7-A815-0785327656A2}" id="{30A815AF-E3A2-435F-B865-F44D1ED2B9BE}">
    <text>No API available, manual action required</text>
  </threadedComment>
  <threadedComment ref="D113" dT="2024-11-29T14:39:49.89" personId="{5662DD40-B3C3-4FE7-A815-0785327656A2}" id="{2298B3D4-6824-4466-9EBA-0359F496C7A2}">
    <text>Banned Password List must be checked manually</text>
  </threadedComment>
  <threadedComment ref="D118" dT="2024-11-29T15:24:45.94" personId="{5662DD40-B3C3-4FE7-A815-0785327656A2}" id="{683C29B1-D1A7-4787-9042-C211DACAEBD2}">
    <text>No API available, manual action required</text>
  </threadedComment>
  <threadedComment ref="D141" dT="2024-12-18T09:57:16.12" personId="{5662DD40-B3C3-4FE7-A815-0785327656A2}" id="{78725B5B-379E-428D-BBC6-E3AE24ED002D}">
    <text>AllowList must be checked manually</text>
  </threadedComment>
  <threadedComment ref="D156" dT="2024-12-18T10:09:24.76" personId="{5662DD40-B3C3-4FE7-A815-0785327656A2}" id="{A906BE2D-4BAE-47A3-A90E-90DD7A4DB270}">
    <text>Manual check required.
Parameter currently not supported in used version of PnP (v1.12).</text>
  </threadedComment>
  <threadedComment ref="D162" dT="2024-12-18T10:44:04.89" personId="{5662DD40-B3C3-4FE7-A815-0785327656A2}" id="{2BAF7F19-A2F8-40E6-AE87-9C6C158F498C}">
    <text>No API available, manual action required</text>
  </threadedComment>
  <threadedComment ref="D169" dT="2024-12-18T10:59:38.21" personId="{5662DD40-B3C3-4FE7-A815-0785327656A2}" id="{0BD6D22F-3198-47C6-B1CB-B26280DF76A8}">
    <text>No API available, manual action required</text>
  </threadedComment>
  <threadedComment ref="D178" dT="2024-10-18T13:48:03.21" personId="{5662DD40-B3C3-4FE7-A815-0785327656A2}" id="{D27CDD49-8184-4E3C-86A2-C6B50F6CD91A}">
    <text>Now checks for AllowedDomains=[], should contain data.</text>
  </threadedComment>
  <threadedComment ref="D184" dT="2024-10-18T14:08:56.90" personId="{5662DD40-B3C3-4FE7-A815-0785327656A2}" id="{1501F489-9942-4BD8-95D3-2663A37AECB2}">
    <text>Teams App Permission Policy instead of Org-Wide app settings</text>
  </threadedComment>
  <threadedComment ref="D201" dT="2024-12-18T12:39:19.30" personId="{5662DD40-B3C3-4FE7-A815-0785327656A2}" id="{88AAEDB3-C6A1-492A-AC5B-E1C1260555D5}">
    <text>No API available, manual action required</text>
  </threadedComment>
  <threadedComment ref="D202" dT="2024-12-18T12:40:15.83" personId="{5662DD40-B3C3-4FE7-A815-0785327656A2}" id="{A09AA82E-8393-4E7C-95F3-6A05CF2FCB80}">
    <text>No API available, manual action required</text>
  </threadedComment>
  <threadedComment ref="D203" dT="2024-12-18T12:40:11.75" personId="{5662DD40-B3C3-4FE7-A815-0785327656A2}" id="{C3B69CE5-F0D7-4575-B6D9-0F18FFB1A89B}">
    <text>No API available, manual action required</text>
  </threadedComment>
  <threadedComment ref="D204" dT="2024-12-18T12:40:07.21" personId="{5662DD40-B3C3-4FE7-A815-0785327656A2}" id="{579CC7C2-5561-4761-8B1D-B1F873E2F76D}">
    <text>No API available, manual action required</text>
  </threadedComment>
  <threadedComment ref="D205" dT="2024-12-18T12:40:02.91" personId="{5662DD40-B3C3-4FE7-A815-0785327656A2}" id="{B2CCF2BA-FE7B-4C95-A5F2-A58175B32F28}">
    <text>No API available, manual action required</text>
  </threadedComment>
  <threadedComment ref="D206" dT="2024-12-18T12:39:59.25" personId="{5662DD40-B3C3-4FE7-A815-0785327656A2}" id="{F5C2CD8F-4607-4B63-BFF2-4B09016DAF36}">
    <text>No API available, manual action required</text>
  </threadedComment>
  <threadedComment ref="D208" dT="2024-12-18T12:39:26.73" personId="{5662DD40-B3C3-4FE7-A815-0785327656A2}" id="{AB47069C-A5C3-4C15-89C6-17448EE08368}">
    <text>No API available, manual action required</text>
  </threadedComment>
  <threadedComment ref="D209" dT="2024-12-18T12:39:33.68" personId="{5662DD40-B3C3-4FE7-A815-0785327656A2}" id="{79BDF9CA-AE78-40C0-A047-7ED0CE3FE4A3}">
    <text>No API available, manual action required</text>
  </threadedComment>
  <threadedComment ref="D210" dT="2024-12-18T12:39:33.68" personId="{5662DD40-B3C3-4FE7-A815-0785327656A2}" id="{37C4311D-4FD7-407D-94F4-2DF11D4412F7}">
    <text>No API available, manual action required</text>
  </threadedComment>
  <threadedComment ref="D211" dT="2024-12-18T12:39:33.68" personId="{5662DD40-B3C3-4FE7-A815-0785327656A2}" id="{5D562D0E-DB56-42ED-92E4-9D9F174F0E43}">
    <text>No API available, manual action required</text>
  </threadedComment>
  <threadedComment ref="D212" dT="2024-12-18T12:39:54.61" personId="{5662DD40-B3C3-4FE7-A815-0785327656A2}" id="{84991BAA-8738-4D34-AB9C-828F4C4F524A}">
    <text>No API available, manual action required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microsoft/Bio-Compliancy" TargetMode="External"/><Relationship Id="rId3" Type="http://schemas.openxmlformats.org/officeDocument/2006/relationships/hyperlink" Target="https://www.iso.org/standard/75652.html" TargetMode="External"/><Relationship Id="rId7" Type="http://schemas.openxmlformats.org/officeDocument/2006/relationships/hyperlink" Target="https://www.cisecurity.org/controls/v8" TargetMode="External"/><Relationship Id="rId2" Type="http://schemas.openxmlformats.org/officeDocument/2006/relationships/hyperlink" Target="https://www.bio-overheid.nl/over-de-bio/" TargetMode="External"/><Relationship Id="rId1" Type="http://schemas.openxmlformats.org/officeDocument/2006/relationships/hyperlink" Target="https://www.bio-overheid.nl/" TargetMode="External"/><Relationship Id="rId6" Type="http://schemas.openxmlformats.org/officeDocument/2006/relationships/hyperlink" Target="https://www.cisecurity.org/insights/white-papers/cis-controls-v8-mapping-to-iso-iec2-27002-2022" TargetMode="External"/><Relationship Id="rId5" Type="http://schemas.openxmlformats.org/officeDocument/2006/relationships/hyperlink" Target="https://cip-overheid.nl/productcategorieen-en-workshops/producten?product=Clouddiensten" TargetMode="External"/><Relationship Id="rId4" Type="http://schemas.openxmlformats.org/officeDocument/2006/relationships/hyperlink" Target="https://www.cisecurity.org/benchmark/microsoft_365"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ictinstitute.nl/iso270022022-explained-people-controls/" TargetMode="External"/><Relationship Id="rId7" Type="http://schemas.openxmlformats.org/officeDocument/2006/relationships/drawing" Target="../drawings/drawing2.xml"/><Relationship Id="rId2" Type="http://schemas.openxmlformats.org/officeDocument/2006/relationships/hyperlink" Target="https://ictinstitute.nl/iso27002-2022-explained-1/" TargetMode="External"/><Relationship Id="rId1" Type="http://schemas.openxmlformats.org/officeDocument/2006/relationships/hyperlink" Target="https://www.bio-overheid.nl/media/13kduqsi/bio-versie-104zv_def.pdf" TargetMode="External"/><Relationship Id="rId6" Type="http://schemas.openxmlformats.org/officeDocument/2006/relationships/printerSettings" Target="../printerSettings/printerSettings1.bin"/><Relationship Id="rId5" Type="http://schemas.openxmlformats.org/officeDocument/2006/relationships/hyperlink" Target="https://ictinstitute.nl/iso270022022-explained-technological-controls/" TargetMode="External"/><Relationship Id="rId4" Type="http://schemas.openxmlformats.org/officeDocument/2006/relationships/hyperlink" Target="https://ictinstitute.nl/iso270022022-explained-physical-control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isecurity.org/insights/white-papers/cis-controls-v8-mapping-to-iso-iec-27001-2022"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isecurity.org/insights/white-papers/cis-controls-v8-mapping-to-iso-iec-27001-2022"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isecurity.org/insights/white-papers/cis-controls-v8-mapping-to-iso-iec-27001-2022"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hyperlink" Target="https://www.cisecurity.org/cis-benchmarks"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DA6C-7093-4E23-BE49-380F99F1F85A}">
  <dimension ref="A1:W57"/>
  <sheetViews>
    <sheetView tabSelected="1" zoomScale="115" zoomScaleNormal="115" workbookViewId="0">
      <selection sqref="A1:W1"/>
    </sheetView>
  </sheetViews>
  <sheetFormatPr defaultRowHeight="15" x14ac:dyDescent="0.25"/>
  <cols>
    <col min="1" max="1" width="9.140625" customWidth="1"/>
  </cols>
  <sheetData>
    <row r="1" spans="1:23" ht="43.5" customHeight="1" x14ac:dyDescent="0.25">
      <c r="A1" s="177" t="s">
        <v>1361</v>
      </c>
      <c r="B1" s="177"/>
      <c r="C1" s="177"/>
      <c r="D1" s="177"/>
      <c r="E1" s="177"/>
      <c r="F1" s="177"/>
      <c r="G1" s="177"/>
      <c r="H1" s="177"/>
      <c r="I1" s="177"/>
      <c r="J1" s="177"/>
      <c r="K1" s="177"/>
      <c r="L1" s="177"/>
      <c r="M1" s="177"/>
      <c r="N1" s="177"/>
      <c r="O1" s="177"/>
      <c r="P1" s="177"/>
      <c r="Q1" s="177"/>
      <c r="R1" s="177"/>
      <c r="S1" s="177"/>
      <c r="T1" s="177"/>
      <c r="U1" s="177"/>
      <c r="V1" s="177"/>
      <c r="W1" s="177"/>
    </row>
    <row r="2" spans="1:23" x14ac:dyDescent="0.25">
      <c r="A2" s="41"/>
      <c r="B2" s="41"/>
      <c r="C2" s="41"/>
      <c r="D2" s="41"/>
      <c r="E2" s="41"/>
      <c r="F2" s="41"/>
      <c r="G2" s="41"/>
      <c r="H2" s="41"/>
      <c r="I2" s="41"/>
      <c r="J2" s="41"/>
      <c r="K2" s="41"/>
      <c r="L2" s="41"/>
      <c r="M2" s="41"/>
      <c r="N2" s="41"/>
      <c r="O2" s="41"/>
      <c r="P2" s="41"/>
      <c r="Q2" s="41"/>
      <c r="R2" s="41"/>
      <c r="S2" s="41"/>
      <c r="T2" s="41"/>
      <c r="U2" s="41"/>
      <c r="V2" s="41"/>
      <c r="W2" s="41"/>
    </row>
    <row r="3" spans="1:23" x14ac:dyDescent="0.25">
      <c r="A3" s="41" t="s">
        <v>724</v>
      </c>
      <c r="B3" s="41"/>
      <c r="C3" s="41"/>
      <c r="D3" s="41"/>
      <c r="E3" s="41"/>
      <c r="F3" s="41"/>
      <c r="G3" s="41"/>
      <c r="H3" s="41"/>
      <c r="I3" s="41"/>
      <c r="J3" s="41"/>
      <c r="K3" s="41"/>
      <c r="L3" s="41"/>
      <c r="M3" s="41"/>
      <c r="N3" s="41"/>
      <c r="O3" s="41"/>
      <c r="P3" s="41"/>
      <c r="Q3" s="41"/>
      <c r="R3" s="41"/>
      <c r="S3" s="41"/>
      <c r="T3" s="41"/>
      <c r="U3" s="41"/>
      <c r="V3" s="41"/>
      <c r="W3" s="41"/>
    </row>
    <row r="4" spans="1:23" x14ac:dyDescent="0.25">
      <c r="A4" s="41" t="s">
        <v>725</v>
      </c>
      <c r="B4" s="41"/>
      <c r="C4" s="41"/>
      <c r="D4" s="41"/>
      <c r="E4" s="41"/>
      <c r="F4" s="41"/>
      <c r="G4" s="41"/>
      <c r="H4" s="41"/>
      <c r="I4" s="41"/>
      <c r="J4" s="41"/>
      <c r="K4" s="41"/>
      <c r="L4" s="41"/>
      <c r="M4" s="41"/>
      <c r="N4" s="41"/>
      <c r="O4" s="41"/>
      <c r="P4" s="41"/>
      <c r="Q4" s="41"/>
      <c r="R4" s="41"/>
      <c r="S4" s="41"/>
      <c r="T4" s="41"/>
      <c r="U4" s="41"/>
      <c r="V4" s="41"/>
      <c r="W4" s="41"/>
    </row>
    <row r="5" spans="1:23" x14ac:dyDescent="0.25">
      <c r="B5" s="42" t="s">
        <v>716</v>
      </c>
      <c r="C5" s="41"/>
      <c r="D5" s="41"/>
      <c r="E5" s="41"/>
      <c r="F5" s="41"/>
      <c r="G5" s="41"/>
      <c r="H5" s="41"/>
      <c r="I5" s="41"/>
      <c r="J5" s="41"/>
      <c r="K5" s="41"/>
      <c r="L5" s="41"/>
      <c r="M5" s="41"/>
      <c r="N5" s="41"/>
      <c r="O5" s="41"/>
      <c r="P5" s="41"/>
      <c r="Q5" s="41"/>
      <c r="R5" s="41"/>
      <c r="S5" s="41"/>
      <c r="T5" s="41"/>
      <c r="U5" s="41"/>
      <c r="V5" s="41"/>
      <c r="W5" s="41"/>
    </row>
    <row r="6" spans="1:23" x14ac:dyDescent="0.25">
      <c r="A6" s="41"/>
      <c r="B6" s="42" t="s">
        <v>717</v>
      </c>
      <c r="C6" s="41"/>
      <c r="D6" s="41"/>
      <c r="E6" s="41"/>
      <c r="F6" s="41"/>
      <c r="G6" s="41"/>
      <c r="H6" s="41"/>
      <c r="I6" s="41"/>
      <c r="J6" s="41"/>
      <c r="K6" s="41"/>
      <c r="L6" s="41"/>
      <c r="M6" s="41"/>
      <c r="N6" s="41"/>
      <c r="O6" s="41"/>
      <c r="P6" s="41"/>
      <c r="Q6" s="41"/>
      <c r="R6" s="41"/>
      <c r="S6" s="41"/>
      <c r="T6" s="41"/>
      <c r="U6" s="41"/>
      <c r="V6" s="41"/>
      <c r="W6" s="41"/>
    </row>
    <row r="7" spans="1:23" x14ac:dyDescent="0.25">
      <c r="B7" s="41"/>
      <c r="C7" s="41"/>
      <c r="D7" s="41"/>
      <c r="E7" s="41"/>
      <c r="F7" s="41"/>
      <c r="G7" s="41"/>
      <c r="H7" s="41"/>
      <c r="I7" s="41"/>
      <c r="J7" s="41"/>
      <c r="K7" s="41"/>
      <c r="L7" s="41"/>
      <c r="M7" s="41"/>
      <c r="N7" s="41"/>
      <c r="O7" s="41"/>
      <c r="P7" s="41"/>
      <c r="Q7" s="41"/>
      <c r="R7" s="41"/>
      <c r="S7" s="41"/>
      <c r="T7" s="41"/>
      <c r="U7" s="41"/>
      <c r="V7" s="41"/>
      <c r="W7" s="41"/>
    </row>
    <row r="8" spans="1:23" x14ac:dyDescent="0.25">
      <c r="A8" s="41" t="s">
        <v>721</v>
      </c>
      <c r="B8" s="41"/>
      <c r="C8" s="41"/>
      <c r="D8" s="41"/>
      <c r="E8" s="41"/>
      <c r="F8" s="41"/>
      <c r="G8" s="41"/>
      <c r="H8" s="41"/>
      <c r="I8" s="41"/>
      <c r="J8" s="41"/>
      <c r="K8" s="41"/>
      <c r="L8" s="41"/>
      <c r="M8" s="41"/>
      <c r="N8" s="41"/>
      <c r="O8" s="41"/>
      <c r="P8" s="41"/>
      <c r="Q8" s="41"/>
      <c r="R8" s="41"/>
      <c r="S8" s="41"/>
      <c r="T8" s="41"/>
      <c r="U8" s="41"/>
      <c r="V8" s="41"/>
      <c r="W8" s="41"/>
    </row>
    <row r="9" spans="1:23" x14ac:dyDescent="0.25">
      <c r="A9" s="41"/>
      <c r="B9" s="42" t="s">
        <v>722</v>
      </c>
      <c r="C9" s="41"/>
      <c r="D9" s="41"/>
      <c r="E9" s="41"/>
      <c r="F9" s="41"/>
      <c r="G9" s="41"/>
      <c r="H9" s="41"/>
      <c r="I9" s="41"/>
      <c r="J9" s="41"/>
      <c r="K9" s="41"/>
      <c r="L9" s="41"/>
      <c r="M9" s="41"/>
      <c r="N9" s="41"/>
      <c r="O9" s="41"/>
      <c r="P9" s="41"/>
      <c r="Q9" s="41"/>
      <c r="R9" s="41"/>
      <c r="S9" s="41"/>
      <c r="T9" s="41"/>
      <c r="U9" s="41"/>
      <c r="V9" s="41"/>
      <c r="W9" s="41"/>
    </row>
    <row r="10" spans="1:23" x14ac:dyDescent="0.25">
      <c r="A10" s="41"/>
      <c r="B10" s="41"/>
      <c r="C10" s="41"/>
      <c r="D10" s="41"/>
      <c r="E10" s="41"/>
      <c r="F10" s="41"/>
      <c r="G10" s="41"/>
      <c r="H10" s="41"/>
      <c r="I10" s="41"/>
      <c r="J10" s="41"/>
      <c r="K10" s="41"/>
      <c r="L10" s="41"/>
      <c r="M10" s="41"/>
      <c r="N10" s="41"/>
      <c r="O10" s="41"/>
      <c r="P10" s="41"/>
      <c r="Q10" s="41"/>
      <c r="R10" s="41"/>
      <c r="S10" s="178"/>
      <c r="T10" s="178"/>
      <c r="U10" s="178"/>
      <c r="V10" s="178"/>
      <c r="W10" s="178"/>
    </row>
    <row r="11" spans="1:23" x14ac:dyDescent="0.25">
      <c r="A11" s="41" t="s">
        <v>719</v>
      </c>
      <c r="B11" s="41"/>
      <c r="C11" s="41"/>
      <c r="D11" s="41"/>
      <c r="E11" s="41"/>
      <c r="F11" s="41"/>
      <c r="G11" s="41"/>
      <c r="H11" s="41"/>
      <c r="I11" s="41"/>
      <c r="J11" s="41"/>
      <c r="K11" s="41"/>
      <c r="L11" s="41"/>
      <c r="M11" s="41"/>
      <c r="N11" s="41"/>
      <c r="O11" s="41"/>
      <c r="P11" s="41"/>
      <c r="Q11" s="41"/>
      <c r="R11" s="41"/>
      <c r="S11" s="41"/>
      <c r="T11" s="41"/>
      <c r="U11" s="41"/>
      <c r="V11" s="41"/>
      <c r="W11" s="41"/>
    </row>
    <row r="12" spans="1:23" x14ac:dyDescent="0.25">
      <c r="B12" s="42" t="s">
        <v>718</v>
      </c>
      <c r="C12" s="41"/>
      <c r="D12" s="41"/>
      <c r="E12" s="41"/>
      <c r="F12" s="41"/>
      <c r="G12" s="41"/>
      <c r="H12" s="41"/>
      <c r="I12" s="41"/>
      <c r="J12" s="41"/>
      <c r="K12" s="41"/>
      <c r="L12" s="41"/>
      <c r="M12" s="41"/>
      <c r="N12" s="41"/>
      <c r="O12" s="41"/>
      <c r="P12" s="41"/>
      <c r="Q12" s="41"/>
      <c r="R12" s="41"/>
      <c r="S12" s="41"/>
      <c r="T12" s="41"/>
      <c r="U12" s="41"/>
      <c r="V12" s="41"/>
      <c r="W12" s="41"/>
    </row>
    <row r="13" spans="1:23" x14ac:dyDescent="0.25">
      <c r="A13" s="41"/>
      <c r="B13" s="41"/>
      <c r="C13" s="41"/>
      <c r="D13" s="41"/>
      <c r="E13" s="41"/>
      <c r="F13" s="41"/>
      <c r="G13" s="41"/>
      <c r="H13" s="41"/>
      <c r="I13" s="41"/>
      <c r="J13" s="41"/>
      <c r="K13" s="41"/>
      <c r="L13" s="41"/>
      <c r="M13" s="41"/>
      <c r="N13" s="41"/>
      <c r="O13" s="41"/>
      <c r="P13" s="41"/>
      <c r="Q13" s="41"/>
      <c r="R13" s="41"/>
      <c r="S13" s="41"/>
      <c r="T13" s="41"/>
      <c r="U13" s="41"/>
      <c r="V13" s="41"/>
      <c r="W13" s="41"/>
    </row>
    <row r="14" spans="1:23" x14ac:dyDescent="0.25">
      <c r="A14" s="41" t="s">
        <v>723</v>
      </c>
      <c r="B14" s="41"/>
      <c r="C14" s="41"/>
      <c r="D14" s="41"/>
      <c r="E14" s="41"/>
      <c r="F14" s="41"/>
      <c r="G14" s="41"/>
      <c r="H14" s="41"/>
      <c r="I14" s="41"/>
      <c r="J14" s="41"/>
      <c r="K14" s="41"/>
      <c r="L14" s="41"/>
      <c r="M14" s="41"/>
      <c r="N14" s="41"/>
      <c r="O14" s="41"/>
      <c r="P14" s="41"/>
      <c r="Q14" s="41"/>
      <c r="R14" s="41"/>
      <c r="S14" s="41"/>
      <c r="T14" s="41"/>
      <c r="U14" s="41"/>
      <c r="V14" s="41"/>
      <c r="W14" s="41"/>
    </row>
    <row r="15" spans="1:23" x14ac:dyDescent="0.25">
      <c r="A15" s="41"/>
      <c r="B15" s="42" t="s">
        <v>720</v>
      </c>
      <c r="C15" s="41"/>
      <c r="D15" s="41"/>
      <c r="E15" s="41"/>
      <c r="F15" s="41"/>
      <c r="G15" s="41"/>
      <c r="H15" s="41"/>
      <c r="I15" s="41"/>
      <c r="J15" s="41"/>
      <c r="K15" s="41"/>
      <c r="L15" s="41"/>
      <c r="M15" s="41"/>
      <c r="N15" s="41"/>
      <c r="O15" s="41"/>
      <c r="P15" s="41"/>
      <c r="Q15" s="41"/>
      <c r="R15" s="41"/>
      <c r="S15" s="41"/>
      <c r="T15" s="41"/>
      <c r="U15" s="41"/>
      <c r="V15" s="41"/>
      <c r="W15" s="41"/>
    </row>
    <row r="16" spans="1:23" x14ac:dyDescent="0.25">
      <c r="A16" s="41"/>
      <c r="B16" s="41"/>
      <c r="C16" s="41"/>
      <c r="D16" s="41"/>
      <c r="E16" s="41"/>
      <c r="F16" s="41"/>
      <c r="G16" s="41"/>
      <c r="H16" s="41"/>
      <c r="I16" s="41"/>
      <c r="J16" s="41"/>
      <c r="K16" s="41"/>
      <c r="L16" s="41"/>
      <c r="M16" s="41"/>
      <c r="N16" s="41"/>
      <c r="O16" s="41"/>
      <c r="P16" s="41"/>
      <c r="Q16" s="41"/>
      <c r="R16" s="41"/>
      <c r="S16" s="41"/>
      <c r="T16" s="41"/>
      <c r="U16" s="41"/>
      <c r="V16" s="41"/>
      <c r="W16" s="41"/>
    </row>
    <row r="17" spans="1:23" x14ac:dyDescent="0.25">
      <c r="A17" s="41" t="s">
        <v>728</v>
      </c>
      <c r="B17" s="41"/>
      <c r="C17" s="41"/>
      <c r="D17" s="41"/>
      <c r="E17" s="41"/>
      <c r="F17" s="41"/>
      <c r="G17" s="41"/>
      <c r="H17" s="41"/>
      <c r="I17" s="41"/>
      <c r="J17" s="41"/>
      <c r="K17" s="41"/>
      <c r="L17" s="41"/>
      <c r="M17" s="41"/>
      <c r="N17" s="41"/>
      <c r="O17" s="41"/>
      <c r="P17" s="41"/>
      <c r="Q17" s="41"/>
      <c r="R17" s="41"/>
      <c r="S17" s="41"/>
      <c r="T17" s="41"/>
      <c r="U17" s="41"/>
      <c r="V17" s="41"/>
      <c r="W17" s="41"/>
    </row>
    <row r="18" spans="1:23" x14ac:dyDescent="0.25">
      <c r="A18" s="41"/>
      <c r="B18" s="42" t="s">
        <v>727</v>
      </c>
      <c r="C18" s="41"/>
      <c r="D18" s="41"/>
      <c r="E18" s="41"/>
      <c r="F18" s="41"/>
      <c r="G18" s="41"/>
      <c r="H18" s="41"/>
      <c r="I18" s="41"/>
      <c r="J18" s="41"/>
      <c r="K18" s="41"/>
      <c r="L18" s="41"/>
      <c r="M18" s="41"/>
      <c r="N18" s="41"/>
      <c r="O18" s="41"/>
      <c r="P18" s="41"/>
      <c r="Q18" s="41"/>
      <c r="R18" s="41"/>
      <c r="S18" s="41"/>
      <c r="T18" s="41"/>
      <c r="U18" s="41"/>
      <c r="V18" s="41"/>
      <c r="W18" s="41"/>
    </row>
    <row r="19" spans="1:23" x14ac:dyDescent="0.25">
      <c r="A19" s="41"/>
      <c r="B19" s="41"/>
      <c r="C19" s="41"/>
      <c r="D19" s="41"/>
      <c r="E19" s="41"/>
      <c r="F19" s="41"/>
      <c r="G19" s="41"/>
      <c r="H19" s="41"/>
      <c r="I19" s="41"/>
      <c r="J19" s="41"/>
      <c r="K19" s="41"/>
      <c r="L19" s="41"/>
      <c r="M19" s="41"/>
      <c r="N19" s="41"/>
      <c r="O19" s="41"/>
      <c r="P19" s="41"/>
      <c r="Q19" s="41"/>
      <c r="R19" s="41"/>
      <c r="S19" s="41"/>
      <c r="T19" s="41"/>
      <c r="U19" s="41"/>
      <c r="V19" s="41"/>
      <c r="W19" s="41"/>
    </row>
    <row r="20" spans="1:23" x14ac:dyDescent="0.25">
      <c r="A20" s="41" t="s">
        <v>729</v>
      </c>
      <c r="B20" s="41"/>
      <c r="C20" s="41"/>
      <c r="D20" s="41"/>
      <c r="E20" s="41"/>
      <c r="F20" s="41"/>
      <c r="G20" s="41"/>
      <c r="H20" s="41"/>
      <c r="I20" s="41"/>
      <c r="J20" s="41"/>
      <c r="K20" s="41"/>
      <c r="L20" s="41"/>
      <c r="M20" s="41"/>
      <c r="N20" s="41"/>
      <c r="O20" s="41"/>
      <c r="P20" s="41"/>
      <c r="Q20" s="41"/>
      <c r="R20" s="41"/>
      <c r="S20" s="41"/>
      <c r="T20" s="41"/>
      <c r="U20" s="41"/>
      <c r="V20" s="41"/>
      <c r="W20" s="41"/>
    </row>
    <row r="21" spans="1:23" x14ac:dyDescent="0.25">
      <c r="A21" s="41"/>
      <c r="B21" s="42" t="s">
        <v>726</v>
      </c>
      <c r="C21" s="41"/>
      <c r="D21" s="41"/>
      <c r="E21" s="41"/>
      <c r="F21" s="41"/>
      <c r="G21" s="41"/>
      <c r="H21" s="41"/>
      <c r="I21" s="41"/>
      <c r="J21" s="41"/>
      <c r="K21" s="41"/>
      <c r="L21" s="41"/>
      <c r="M21" s="41"/>
      <c r="N21" s="41"/>
      <c r="O21" s="41"/>
      <c r="P21" s="41"/>
      <c r="Q21" s="41"/>
      <c r="R21" s="41"/>
      <c r="S21" s="41"/>
      <c r="T21" s="41"/>
      <c r="U21" s="41"/>
      <c r="V21" s="41"/>
      <c r="W21" s="41"/>
    </row>
    <row r="22" spans="1:23" x14ac:dyDescent="0.25">
      <c r="A22" s="41"/>
      <c r="B22" s="41"/>
      <c r="C22" s="41"/>
      <c r="D22" s="41"/>
      <c r="E22" s="41"/>
      <c r="F22" s="41"/>
      <c r="G22" s="41"/>
      <c r="H22" s="41"/>
      <c r="I22" s="41"/>
      <c r="J22" s="41"/>
      <c r="K22" s="41"/>
      <c r="L22" s="41"/>
      <c r="M22" s="41"/>
      <c r="N22" s="41"/>
      <c r="O22" s="41"/>
      <c r="P22" s="41"/>
      <c r="Q22" s="41"/>
      <c r="R22" s="41"/>
      <c r="S22" s="41"/>
      <c r="T22" s="41"/>
      <c r="U22" s="41"/>
      <c r="V22" s="41"/>
      <c r="W22" s="41"/>
    </row>
    <row r="23" spans="1:23" x14ac:dyDescent="0.25">
      <c r="A23" s="41"/>
      <c r="B23" s="41"/>
      <c r="C23" s="41"/>
      <c r="D23" s="41"/>
      <c r="E23" s="41"/>
      <c r="F23" s="41"/>
      <c r="G23" s="41"/>
      <c r="H23" s="41"/>
      <c r="I23" s="41"/>
      <c r="J23" s="41"/>
      <c r="K23" s="41"/>
      <c r="L23" s="41"/>
      <c r="M23" s="41"/>
      <c r="N23" s="41"/>
      <c r="O23" s="41"/>
      <c r="P23" s="41"/>
      <c r="Q23" s="41"/>
      <c r="R23" s="41"/>
      <c r="S23" s="41"/>
      <c r="T23" s="41"/>
      <c r="U23" s="41"/>
      <c r="V23" s="41"/>
      <c r="W23" s="41"/>
    </row>
    <row r="24" spans="1:23" x14ac:dyDescent="0.25">
      <c r="A24" s="41"/>
      <c r="B24" s="41"/>
      <c r="C24" s="41"/>
      <c r="D24" s="41"/>
      <c r="E24" s="41"/>
      <c r="F24" s="41"/>
      <c r="G24" s="41"/>
      <c r="H24" s="41"/>
      <c r="I24" s="41"/>
      <c r="J24" s="41"/>
      <c r="K24" s="41"/>
      <c r="L24" s="41"/>
      <c r="M24" s="41"/>
      <c r="N24" s="41"/>
      <c r="O24" s="41"/>
      <c r="P24" s="41"/>
      <c r="Q24" s="41"/>
      <c r="R24" s="41"/>
      <c r="S24" s="41"/>
      <c r="T24" s="41"/>
      <c r="U24" s="41"/>
      <c r="V24" s="41"/>
      <c r="W24" s="41"/>
    </row>
    <row r="25" spans="1:23" x14ac:dyDescent="0.25">
      <c r="A25" s="41"/>
      <c r="B25" s="41"/>
      <c r="C25" s="41"/>
      <c r="D25" s="41"/>
      <c r="E25" s="41"/>
      <c r="F25" s="41"/>
      <c r="G25" s="41"/>
      <c r="H25" s="41"/>
      <c r="I25" s="41"/>
      <c r="J25" s="41"/>
      <c r="K25" s="41"/>
      <c r="L25" s="41"/>
      <c r="M25" s="41"/>
      <c r="N25" s="41"/>
      <c r="O25" s="41"/>
      <c r="P25" s="41"/>
      <c r="Q25" s="41"/>
      <c r="R25" s="41"/>
      <c r="S25" s="41"/>
      <c r="T25" s="41"/>
      <c r="U25" s="41"/>
      <c r="V25" s="41"/>
      <c r="W25" s="41"/>
    </row>
    <row r="26" spans="1:23" x14ac:dyDescent="0.25">
      <c r="A26" s="41"/>
      <c r="B26" s="41"/>
      <c r="C26" s="41"/>
      <c r="D26" s="41"/>
      <c r="E26" s="41"/>
      <c r="F26" s="41"/>
      <c r="G26" s="41"/>
      <c r="H26" s="41"/>
      <c r="I26" s="41"/>
      <c r="J26" s="41"/>
      <c r="K26" s="41"/>
      <c r="L26" s="41"/>
      <c r="M26" s="41"/>
      <c r="N26" s="41"/>
      <c r="O26" s="41"/>
      <c r="P26" s="41"/>
      <c r="Q26" s="41"/>
      <c r="R26" s="41"/>
      <c r="S26" s="41"/>
      <c r="T26" s="41"/>
      <c r="U26" s="41"/>
      <c r="V26" s="41"/>
      <c r="W26" s="41"/>
    </row>
    <row r="27" spans="1:23" x14ac:dyDescent="0.25">
      <c r="A27" s="41"/>
      <c r="B27" s="41"/>
      <c r="C27" s="41"/>
      <c r="D27" s="41"/>
      <c r="E27" s="41"/>
      <c r="F27" s="41"/>
      <c r="G27" s="41"/>
      <c r="H27" s="41"/>
      <c r="I27" s="41"/>
      <c r="J27" s="41"/>
      <c r="K27" s="41"/>
      <c r="L27" s="41"/>
      <c r="M27" s="41"/>
      <c r="N27" s="41"/>
      <c r="O27" s="41"/>
      <c r="P27" s="41"/>
      <c r="Q27" s="41"/>
      <c r="R27" s="41"/>
      <c r="S27" s="41"/>
      <c r="T27" s="41"/>
      <c r="U27" s="41"/>
      <c r="V27" s="41"/>
      <c r="W27" s="41"/>
    </row>
    <row r="28" spans="1:23" x14ac:dyDescent="0.25">
      <c r="A28" s="41"/>
      <c r="B28" s="41"/>
      <c r="C28" s="41"/>
      <c r="D28" s="41"/>
      <c r="E28" s="41"/>
      <c r="F28" s="41"/>
      <c r="G28" s="41"/>
      <c r="H28" s="41"/>
      <c r="I28" s="41"/>
      <c r="J28" s="41"/>
      <c r="K28" s="41"/>
      <c r="L28" s="41"/>
      <c r="M28" s="41"/>
      <c r="N28" s="41"/>
      <c r="O28" s="41"/>
      <c r="P28" s="41"/>
      <c r="Q28" s="41"/>
      <c r="R28" s="41"/>
      <c r="S28" s="41"/>
      <c r="T28" s="41"/>
      <c r="U28" s="41"/>
      <c r="V28" s="41"/>
      <c r="W28" s="41"/>
    </row>
    <row r="29" spans="1:23" x14ac:dyDescent="0.25">
      <c r="A29" s="41"/>
      <c r="B29" s="41"/>
      <c r="C29" s="41"/>
      <c r="D29" s="41"/>
      <c r="E29" s="41"/>
      <c r="F29" s="41"/>
      <c r="G29" s="41"/>
      <c r="H29" s="41"/>
      <c r="I29" s="41"/>
      <c r="J29" s="41"/>
      <c r="K29" s="41"/>
      <c r="L29" s="41"/>
      <c r="M29" s="41"/>
      <c r="N29" s="41"/>
      <c r="O29" s="41"/>
      <c r="P29" s="41"/>
      <c r="Q29" s="41"/>
      <c r="R29" s="41"/>
      <c r="S29" s="41"/>
      <c r="T29" s="41"/>
      <c r="U29" s="41"/>
      <c r="V29" s="41"/>
      <c r="W29" s="41"/>
    </row>
    <row r="30" spans="1:23" x14ac:dyDescent="0.25">
      <c r="A30" s="41" t="s">
        <v>730</v>
      </c>
      <c r="B30" s="41"/>
      <c r="C30" s="41"/>
      <c r="D30" s="41"/>
      <c r="E30" s="41"/>
      <c r="F30" s="41"/>
      <c r="G30" s="41"/>
      <c r="H30" s="41"/>
      <c r="I30" s="41"/>
      <c r="J30" s="41"/>
      <c r="K30" s="41"/>
      <c r="L30" s="41"/>
      <c r="M30" s="41"/>
      <c r="N30" s="41"/>
      <c r="O30" s="41"/>
      <c r="P30" s="41"/>
      <c r="Q30" s="41"/>
      <c r="R30" s="41"/>
      <c r="S30" s="41"/>
      <c r="T30" s="41"/>
      <c r="U30" s="41"/>
      <c r="V30" s="41"/>
      <c r="W30" s="41"/>
    </row>
    <row r="31" spans="1:23" x14ac:dyDescent="0.25">
      <c r="A31" s="41" t="s">
        <v>731</v>
      </c>
      <c r="B31" s="41"/>
      <c r="C31" s="41"/>
      <c r="D31" s="41"/>
      <c r="E31" s="41"/>
      <c r="F31" s="41"/>
      <c r="G31" s="41"/>
      <c r="H31" s="41"/>
      <c r="I31" s="41"/>
      <c r="J31" s="41"/>
      <c r="K31" s="41"/>
      <c r="L31" s="41"/>
      <c r="M31" s="41"/>
      <c r="N31" s="41"/>
      <c r="O31" s="41"/>
      <c r="P31" s="41"/>
      <c r="Q31" s="41"/>
      <c r="R31" s="41"/>
      <c r="S31" s="41"/>
      <c r="T31" s="41"/>
      <c r="U31" s="41"/>
      <c r="V31" s="41"/>
      <c r="W31" s="41"/>
    </row>
    <row r="32" spans="1:23" x14ac:dyDescent="0.25">
      <c r="A32" s="43" t="s">
        <v>732</v>
      </c>
      <c r="B32" s="41"/>
      <c r="C32" s="41"/>
      <c r="D32" s="41"/>
      <c r="E32" s="41"/>
      <c r="F32" s="41"/>
      <c r="G32" s="44" t="s">
        <v>734</v>
      </c>
      <c r="H32" s="41"/>
      <c r="I32" s="41"/>
      <c r="J32" s="41"/>
      <c r="K32" s="41"/>
      <c r="L32" s="41"/>
      <c r="M32" s="41"/>
      <c r="N32" s="41"/>
      <c r="O32" s="41"/>
      <c r="P32" s="41"/>
      <c r="Q32" s="41"/>
      <c r="R32" s="41"/>
      <c r="S32" s="41"/>
      <c r="T32" s="41"/>
      <c r="U32" s="41"/>
      <c r="V32" s="41"/>
      <c r="W32" s="41"/>
    </row>
    <row r="33" spans="1:23" x14ac:dyDescent="0.25">
      <c r="A33" s="43" t="s">
        <v>733</v>
      </c>
      <c r="B33" s="41"/>
      <c r="C33" s="41"/>
      <c r="D33" s="41"/>
      <c r="E33" s="41"/>
      <c r="F33" s="41"/>
      <c r="G33" s="44" t="s">
        <v>735</v>
      </c>
      <c r="H33" s="41"/>
      <c r="I33" s="41"/>
      <c r="J33" s="41"/>
      <c r="K33" s="41"/>
      <c r="L33" s="41"/>
      <c r="M33" s="41"/>
      <c r="N33" s="41"/>
      <c r="O33" s="41"/>
      <c r="P33" s="41"/>
      <c r="Q33" s="41"/>
      <c r="R33" s="41"/>
      <c r="S33" s="41"/>
      <c r="T33" s="41"/>
      <c r="U33" s="41"/>
      <c r="V33" s="41"/>
      <c r="W33" s="41"/>
    </row>
    <row r="34" spans="1:23" x14ac:dyDescent="0.25">
      <c r="A34" s="41"/>
      <c r="B34" s="41"/>
      <c r="C34" s="41"/>
      <c r="D34" s="41"/>
      <c r="E34" s="41"/>
      <c r="F34" s="41"/>
      <c r="G34" s="41"/>
      <c r="H34" s="41"/>
      <c r="I34" s="41"/>
      <c r="J34" s="41"/>
      <c r="K34" s="41"/>
      <c r="L34" s="41"/>
      <c r="M34" s="41"/>
      <c r="N34" s="41"/>
      <c r="O34" s="41"/>
      <c r="P34" s="41"/>
      <c r="Q34" s="41"/>
      <c r="R34" s="41"/>
      <c r="S34" s="41"/>
      <c r="T34" s="41"/>
      <c r="U34" s="41"/>
      <c r="V34" s="41"/>
      <c r="W34" s="41"/>
    </row>
    <row r="35" spans="1:23" x14ac:dyDescent="0.25">
      <c r="A35" s="41" t="s">
        <v>736</v>
      </c>
      <c r="B35" s="42" t="s">
        <v>737</v>
      </c>
      <c r="C35" s="41"/>
      <c r="D35" s="41"/>
      <c r="E35" s="41"/>
      <c r="F35" s="41"/>
      <c r="G35" s="41"/>
      <c r="H35" s="41"/>
      <c r="I35" s="41"/>
      <c r="J35" s="41"/>
      <c r="K35" s="41"/>
      <c r="L35" s="41"/>
      <c r="M35" s="41"/>
      <c r="N35" s="41"/>
      <c r="O35" s="41"/>
      <c r="P35" s="41"/>
      <c r="Q35" s="41"/>
      <c r="R35" s="41"/>
      <c r="S35" s="41"/>
      <c r="T35" s="41"/>
      <c r="U35" s="41"/>
      <c r="V35" s="41"/>
      <c r="W35" s="41"/>
    </row>
    <row r="36" spans="1:23" x14ac:dyDescent="0.25">
      <c r="A36" s="41"/>
      <c r="B36" s="41"/>
      <c r="C36" s="41"/>
      <c r="D36" s="41"/>
      <c r="E36" s="41"/>
      <c r="F36" s="41"/>
      <c r="G36" s="41"/>
      <c r="H36" s="41"/>
      <c r="I36" s="41"/>
      <c r="J36" s="41"/>
      <c r="K36" s="41"/>
      <c r="L36" s="41"/>
      <c r="M36" s="41"/>
      <c r="N36" s="41"/>
      <c r="O36" s="41"/>
      <c r="P36" s="41"/>
      <c r="Q36" s="41"/>
      <c r="R36" s="41"/>
      <c r="S36" s="41"/>
      <c r="T36" s="41"/>
      <c r="U36" s="41"/>
      <c r="V36" s="41"/>
      <c r="W36" s="41"/>
    </row>
    <row r="37" spans="1:23" x14ac:dyDescent="0.25">
      <c r="A37" s="167"/>
      <c r="B37" s="167"/>
      <c r="C37" s="167"/>
      <c r="D37" s="167"/>
      <c r="E37" s="167"/>
      <c r="F37" s="167"/>
      <c r="G37" s="167"/>
      <c r="H37" s="167"/>
      <c r="I37" s="167"/>
      <c r="J37" s="167"/>
      <c r="K37" s="167"/>
      <c r="L37" s="167"/>
      <c r="M37" s="167"/>
      <c r="N37" s="167"/>
      <c r="O37" s="167"/>
      <c r="P37" s="167"/>
      <c r="Q37" s="167"/>
      <c r="R37" s="167"/>
      <c r="S37" s="167"/>
      <c r="T37" s="167"/>
      <c r="U37" s="167"/>
      <c r="V37" s="167"/>
      <c r="W37" s="167"/>
    </row>
    <row r="38" spans="1:23" ht="18.75" x14ac:dyDescent="0.3">
      <c r="A38" s="168" t="s">
        <v>1363</v>
      </c>
      <c r="B38" s="41"/>
      <c r="C38" s="41"/>
      <c r="D38" s="41"/>
      <c r="E38" s="41"/>
      <c r="F38" s="41"/>
      <c r="G38" s="41"/>
      <c r="H38" s="41"/>
      <c r="I38" s="41"/>
      <c r="J38" s="41"/>
      <c r="K38" s="41"/>
      <c r="L38" s="41"/>
      <c r="M38" s="41"/>
      <c r="N38" s="41" t="s">
        <v>1375</v>
      </c>
      <c r="O38" s="41"/>
      <c r="P38" s="41"/>
      <c r="Q38" s="41"/>
      <c r="R38" s="41"/>
      <c r="S38" s="41"/>
      <c r="T38" s="41"/>
      <c r="U38" s="41"/>
      <c r="V38" s="41"/>
      <c r="W38" s="41"/>
    </row>
    <row r="39" spans="1:23" x14ac:dyDescent="0.25">
      <c r="A39" s="41"/>
      <c r="B39" s="41"/>
      <c r="C39" s="41"/>
      <c r="D39" s="41"/>
      <c r="E39" s="41"/>
      <c r="F39" s="41"/>
      <c r="G39" s="41"/>
      <c r="H39" s="41"/>
      <c r="I39" s="41"/>
      <c r="J39" s="41"/>
      <c r="K39" s="41"/>
      <c r="L39" s="41"/>
      <c r="M39" s="41"/>
      <c r="N39" s="41"/>
      <c r="O39" s="41"/>
      <c r="P39" s="41"/>
      <c r="Q39" s="41"/>
      <c r="R39" s="41"/>
      <c r="S39" s="41"/>
      <c r="T39" s="41"/>
      <c r="U39" s="41"/>
      <c r="V39" s="41"/>
      <c r="W39" s="41"/>
    </row>
    <row r="40" spans="1:23" x14ac:dyDescent="0.25">
      <c r="A40" s="166" t="s">
        <v>1366</v>
      </c>
      <c r="B40" s="41"/>
      <c r="C40" s="41"/>
      <c r="D40" s="41"/>
      <c r="E40" s="41" t="s">
        <v>1369</v>
      </c>
      <c r="F40" s="41"/>
      <c r="G40" s="41"/>
      <c r="H40" s="41"/>
      <c r="I40" s="41"/>
      <c r="J40" s="41"/>
      <c r="K40" s="41"/>
      <c r="L40" s="41"/>
      <c r="M40" s="41"/>
      <c r="N40" s="41"/>
      <c r="O40" s="41"/>
      <c r="P40" s="41"/>
      <c r="Q40" s="41"/>
      <c r="R40" s="41"/>
      <c r="S40" s="41"/>
      <c r="T40" s="41"/>
      <c r="U40" s="41"/>
      <c r="V40" s="41"/>
      <c r="W40" s="41"/>
    </row>
    <row r="41" spans="1:23" x14ac:dyDescent="0.25">
      <c r="A41" s="166"/>
      <c r="B41" s="41"/>
      <c r="C41" s="41"/>
      <c r="D41" s="41"/>
      <c r="E41" s="41"/>
      <c r="F41" s="41"/>
      <c r="G41" s="41"/>
      <c r="H41" s="41"/>
      <c r="I41" s="41"/>
      <c r="J41" s="41"/>
      <c r="K41" s="41"/>
      <c r="L41" s="41"/>
      <c r="M41" s="41"/>
      <c r="N41" s="41"/>
      <c r="O41" s="41"/>
      <c r="P41" s="41"/>
      <c r="Q41" s="41"/>
      <c r="R41" s="41"/>
      <c r="S41" s="41"/>
      <c r="T41" s="41"/>
      <c r="U41" s="41"/>
      <c r="V41" s="41"/>
      <c r="W41" s="41"/>
    </row>
    <row r="42" spans="1:23" x14ac:dyDescent="0.25">
      <c r="A42" s="166"/>
      <c r="B42" s="41"/>
      <c r="C42" s="41"/>
      <c r="D42" s="41"/>
      <c r="E42" s="41"/>
      <c r="F42" s="41"/>
      <c r="G42" s="41"/>
      <c r="H42" s="41"/>
      <c r="I42" s="41"/>
      <c r="J42" s="41"/>
      <c r="K42" s="41"/>
      <c r="L42" s="41"/>
      <c r="M42" s="41"/>
      <c r="N42" s="41"/>
      <c r="O42" s="41"/>
      <c r="P42" s="41"/>
      <c r="Q42" s="41"/>
      <c r="R42" s="41"/>
      <c r="S42" s="41"/>
      <c r="T42" s="41"/>
      <c r="U42" s="41"/>
      <c r="V42" s="41"/>
      <c r="W42" s="41"/>
    </row>
    <row r="43" spans="1:23" x14ac:dyDescent="0.25">
      <c r="A43" s="166" t="s">
        <v>1364</v>
      </c>
      <c r="B43" s="41"/>
      <c r="C43" s="41"/>
      <c r="D43" s="41"/>
      <c r="E43" s="41" t="s">
        <v>1370</v>
      </c>
      <c r="F43" s="41"/>
      <c r="G43" s="41"/>
      <c r="H43" s="41"/>
      <c r="I43" s="41"/>
      <c r="J43" s="41"/>
      <c r="K43" s="41"/>
      <c r="L43" s="41"/>
      <c r="M43" s="41"/>
      <c r="N43" s="41"/>
      <c r="O43" s="41"/>
      <c r="P43" s="41"/>
      <c r="Q43" s="41"/>
      <c r="R43" s="41"/>
      <c r="S43" s="41"/>
      <c r="T43" s="41"/>
      <c r="U43" s="41"/>
      <c r="V43" s="41"/>
      <c r="W43" s="41"/>
    </row>
    <row r="44" spans="1:23" x14ac:dyDescent="0.25">
      <c r="A44" s="166"/>
      <c r="B44" s="41"/>
      <c r="C44" s="41"/>
      <c r="D44" s="41"/>
      <c r="E44" s="41"/>
      <c r="F44" s="41"/>
      <c r="G44" s="41"/>
      <c r="H44" s="41"/>
      <c r="I44" s="41"/>
      <c r="J44" s="41"/>
      <c r="K44" s="41"/>
      <c r="L44" s="41"/>
      <c r="M44" s="41"/>
      <c r="N44" s="41"/>
      <c r="O44" s="41"/>
      <c r="P44" s="41"/>
      <c r="Q44" s="41"/>
      <c r="R44" s="41"/>
      <c r="S44" s="41"/>
      <c r="T44" s="41"/>
      <c r="U44" s="41"/>
      <c r="V44" s="41"/>
      <c r="W44" s="41"/>
    </row>
    <row r="45" spans="1:23" x14ac:dyDescent="0.25">
      <c r="A45" s="166"/>
      <c r="B45" s="41"/>
      <c r="C45" s="41"/>
      <c r="D45" s="41"/>
      <c r="E45" s="41"/>
      <c r="F45" s="41"/>
      <c r="G45" s="41"/>
      <c r="H45" s="41"/>
      <c r="I45" s="41"/>
      <c r="J45" s="41"/>
      <c r="K45" s="41"/>
      <c r="L45" s="41"/>
      <c r="M45" s="41"/>
      <c r="N45" s="41"/>
      <c r="O45" s="41"/>
      <c r="P45" s="41"/>
      <c r="Q45" s="41"/>
      <c r="R45" s="41"/>
      <c r="S45" s="41"/>
      <c r="T45" s="41"/>
      <c r="U45" s="41"/>
      <c r="V45" s="41"/>
      <c r="W45" s="41"/>
    </row>
    <row r="46" spans="1:23" x14ac:dyDescent="0.25">
      <c r="A46" s="166" t="s">
        <v>1365</v>
      </c>
      <c r="B46" s="41"/>
      <c r="C46" s="41"/>
      <c r="D46" s="41"/>
      <c r="E46" s="41" t="s">
        <v>1371</v>
      </c>
      <c r="F46" s="41"/>
      <c r="G46" s="41"/>
      <c r="H46" s="41"/>
      <c r="I46" s="41"/>
      <c r="J46" s="41"/>
      <c r="K46" s="41"/>
      <c r="L46" s="41"/>
      <c r="M46" s="41"/>
      <c r="N46" s="41"/>
      <c r="O46" s="41"/>
      <c r="P46" s="41"/>
      <c r="Q46" s="41"/>
      <c r="R46" s="41"/>
      <c r="S46" s="41"/>
      <c r="T46" s="41"/>
      <c r="U46" s="41"/>
      <c r="V46" s="41"/>
      <c r="W46" s="41"/>
    </row>
    <row r="47" spans="1:23" x14ac:dyDescent="0.25">
      <c r="A47" s="166"/>
      <c r="B47" s="41"/>
      <c r="C47" s="41"/>
      <c r="D47" s="41"/>
      <c r="E47" s="41"/>
      <c r="F47" s="41"/>
      <c r="G47" s="41"/>
      <c r="H47" s="41"/>
      <c r="I47" s="41"/>
      <c r="J47" s="41"/>
      <c r="K47" s="41"/>
      <c r="L47" s="41"/>
      <c r="M47" s="41"/>
      <c r="N47" s="41"/>
      <c r="O47" s="41"/>
      <c r="P47" s="41"/>
      <c r="Q47" s="41"/>
      <c r="R47" s="41"/>
      <c r="S47" s="41"/>
      <c r="T47" s="41"/>
      <c r="U47" s="41"/>
      <c r="V47" s="41"/>
      <c r="W47" s="41"/>
    </row>
    <row r="48" spans="1:23" x14ac:dyDescent="0.25">
      <c r="A48" s="166"/>
      <c r="B48" s="41"/>
      <c r="C48" s="41"/>
      <c r="D48" s="41"/>
      <c r="E48" s="41"/>
      <c r="F48" s="41"/>
      <c r="G48" s="41"/>
      <c r="H48" s="41"/>
      <c r="I48" s="41"/>
      <c r="J48" s="41"/>
      <c r="K48" s="41"/>
      <c r="L48" s="41"/>
      <c r="M48" s="41"/>
      <c r="N48" s="41"/>
      <c r="O48" s="41"/>
      <c r="P48" s="41"/>
      <c r="Q48" s="41"/>
      <c r="R48" s="41"/>
      <c r="S48" s="41"/>
      <c r="T48" s="41"/>
      <c r="U48" s="41"/>
      <c r="V48" s="41"/>
      <c r="W48" s="41"/>
    </row>
    <row r="49" spans="1:23" x14ac:dyDescent="0.25">
      <c r="A49" s="166" t="s">
        <v>1367</v>
      </c>
      <c r="B49" s="41"/>
      <c r="C49" s="41"/>
      <c r="D49" s="41"/>
      <c r="E49" s="41" t="s">
        <v>1372</v>
      </c>
      <c r="F49" s="41"/>
      <c r="G49" s="41"/>
      <c r="H49" s="41"/>
      <c r="I49" s="41"/>
      <c r="J49" s="41"/>
      <c r="K49" s="41"/>
      <c r="L49" s="41"/>
      <c r="M49" s="41"/>
      <c r="N49" s="41"/>
      <c r="O49" s="41"/>
      <c r="P49" s="41"/>
      <c r="Q49" s="41"/>
      <c r="R49" s="41"/>
      <c r="S49" s="41"/>
      <c r="T49" s="41"/>
      <c r="U49" s="41"/>
      <c r="V49" s="41"/>
      <c r="W49" s="41"/>
    </row>
    <row r="50" spans="1:23" x14ac:dyDescent="0.25">
      <c r="A50" s="166"/>
      <c r="B50" s="41"/>
      <c r="C50" s="41"/>
      <c r="D50" s="41"/>
      <c r="E50" s="41"/>
      <c r="F50" s="41"/>
      <c r="G50" s="41"/>
      <c r="H50" s="41"/>
      <c r="I50" s="41"/>
      <c r="J50" s="41"/>
      <c r="K50" s="41"/>
      <c r="L50" s="41"/>
      <c r="M50" s="41"/>
      <c r="N50" s="41"/>
      <c r="O50" s="41"/>
      <c r="P50" s="41"/>
      <c r="Q50" s="41"/>
      <c r="R50" s="41"/>
      <c r="S50" s="41"/>
      <c r="T50" s="41"/>
      <c r="U50" s="41"/>
      <c r="V50" s="41"/>
      <c r="W50" s="41"/>
    </row>
    <row r="51" spans="1:23" x14ac:dyDescent="0.25">
      <c r="A51" s="166"/>
      <c r="B51" s="41"/>
      <c r="C51" s="41"/>
      <c r="D51" s="41"/>
      <c r="E51" s="41"/>
      <c r="F51" s="41"/>
      <c r="G51" s="41"/>
      <c r="H51" s="41"/>
      <c r="I51" s="41"/>
      <c r="J51" s="41"/>
      <c r="K51" s="41"/>
      <c r="L51" s="41"/>
      <c r="M51" s="41"/>
      <c r="N51" s="41"/>
      <c r="O51" s="41"/>
      <c r="P51" s="41"/>
      <c r="Q51" s="41"/>
      <c r="R51" s="41"/>
      <c r="S51" s="41"/>
      <c r="T51" s="41"/>
      <c r="U51" s="41"/>
      <c r="V51" s="41"/>
      <c r="W51" s="41"/>
    </row>
    <row r="52" spans="1:23" x14ac:dyDescent="0.25">
      <c r="A52" s="166" t="s">
        <v>1368</v>
      </c>
      <c r="B52" s="41"/>
      <c r="C52" s="41"/>
      <c r="D52" s="41"/>
      <c r="E52" s="41" t="s">
        <v>1373</v>
      </c>
      <c r="F52" s="41"/>
      <c r="G52" s="41"/>
      <c r="H52" s="41"/>
      <c r="I52" s="41"/>
      <c r="J52" s="41"/>
      <c r="K52" s="41"/>
      <c r="L52" s="41"/>
      <c r="M52" s="41"/>
      <c r="N52" s="41"/>
      <c r="O52" s="41"/>
      <c r="P52" s="41"/>
      <c r="Q52" s="41"/>
      <c r="R52" s="41"/>
      <c r="S52" s="41"/>
      <c r="T52" s="41"/>
      <c r="U52" s="41"/>
      <c r="V52" s="41"/>
      <c r="W52" s="41"/>
    </row>
    <row r="53" spans="1:23" x14ac:dyDescent="0.25">
      <c r="A53" s="166"/>
      <c r="B53" s="41"/>
      <c r="C53" s="41"/>
      <c r="D53" s="41"/>
      <c r="E53" s="41"/>
      <c r="F53" s="41"/>
      <c r="G53" s="41"/>
      <c r="H53" s="41"/>
      <c r="I53" s="41"/>
      <c r="J53" s="41"/>
      <c r="K53" s="41"/>
      <c r="L53" s="41"/>
      <c r="M53" s="41"/>
      <c r="N53" s="41"/>
      <c r="O53" s="41"/>
      <c r="P53" s="41"/>
      <c r="Q53" s="41"/>
      <c r="R53" s="41"/>
      <c r="S53" s="41"/>
      <c r="T53" s="41"/>
      <c r="U53" s="41"/>
      <c r="V53" s="41"/>
      <c r="W53" s="41"/>
    </row>
    <row r="54" spans="1:23" x14ac:dyDescent="0.25">
      <c r="A54" s="166"/>
      <c r="B54" s="41"/>
      <c r="C54" s="41"/>
      <c r="D54" s="41"/>
      <c r="E54" s="41"/>
      <c r="F54" s="41"/>
      <c r="G54" s="41"/>
      <c r="H54" s="41"/>
      <c r="I54" s="41"/>
      <c r="J54" s="41"/>
      <c r="K54" s="41"/>
      <c r="L54" s="41"/>
      <c r="M54" s="41"/>
      <c r="N54" s="41"/>
      <c r="O54" s="41"/>
      <c r="P54" s="41"/>
      <c r="Q54" s="41"/>
      <c r="R54" s="41"/>
      <c r="S54" s="41"/>
      <c r="T54" s="41"/>
      <c r="U54" s="41"/>
      <c r="V54" s="41"/>
      <c r="W54" s="41"/>
    </row>
    <row r="55" spans="1:23" x14ac:dyDescent="0.25">
      <c r="A55" s="166" t="s">
        <v>535</v>
      </c>
      <c r="B55" s="41"/>
      <c r="C55" s="41"/>
      <c r="D55" s="41"/>
      <c r="E55" s="41" t="s">
        <v>1374</v>
      </c>
      <c r="F55" s="41"/>
      <c r="G55" s="41"/>
      <c r="H55" s="41"/>
      <c r="I55" s="41"/>
      <c r="J55" s="41"/>
      <c r="K55" s="41"/>
      <c r="L55" s="41"/>
      <c r="M55" s="41"/>
      <c r="N55" s="41"/>
      <c r="O55" s="41"/>
      <c r="P55" s="41"/>
      <c r="Q55" s="41"/>
      <c r="R55" s="41"/>
      <c r="S55" s="41"/>
      <c r="T55" s="41"/>
      <c r="U55" s="41"/>
      <c r="V55" s="41"/>
      <c r="W55" s="41"/>
    </row>
    <row r="56" spans="1:23" x14ac:dyDescent="0.25">
      <c r="A56" s="41"/>
      <c r="B56" s="41"/>
      <c r="C56" s="41"/>
      <c r="D56" s="41"/>
      <c r="E56" s="41"/>
      <c r="F56" s="41"/>
      <c r="G56" s="41"/>
      <c r="H56" s="41"/>
      <c r="I56" s="41"/>
      <c r="J56" s="41"/>
      <c r="K56" s="41"/>
      <c r="L56" s="41"/>
      <c r="M56" s="41"/>
      <c r="N56" s="41"/>
      <c r="O56" s="41"/>
      <c r="P56" s="41"/>
      <c r="Q56" s="41"/>
      <c r="R56" s="41"/>
      <c r="S56" s="41"/>
      <c r="T56" s="41"/>
      <c r="U56" s="41"/>
      <c r="V56" s="41"/>
      <c r="W56" s="41"/>
    </row>
    <row r="57" spans="1:23" x14ac:dyDescent="0.25">
      <c r="A57" s="41"/>
      <c r="B57" s="41"/>
      <c r="C57" s="41"/>
      <c r="D57" s="41"/>
      <c r="E57" s="41"/>
      <c r="F57" s="41"/>
      <c r="G57" s="41"/>
      <c r="H57" s="41"/>
      <c r="I57" s="41"/>
      <c r="J57" s="41"/>
      <c r="K57" s="41"/>
      <c r="L57" s="41"/>
      <c r="M57" s="41"/>
      <c r="N57" s="41"/>
      <c r="O57" s="41"/>
      <c r="P57" s="41"/>
      <c r="Q57" s="41"/>
      <c r="R57" s="41"/>
      <c r="S57" s="41"/>
      <c r="T57" s="41"/>
      <c r="U57" s="41"/>
      <c r="V57" s="41"/>
      <c r="W57" s="41"/>
    </row>
  </sheetData>
  <sheetProtection sheet="1" objects="1" scenarios="1" selectLockedCells="1"/>
  <mergeCells count="2">
    <mergeCell ref="A1:W1"/>
    <mergeCell ref="S10:W10"/>
  </mergeCells>
  <hyperlinks>
    <hyperlink ref="B5" r:id="rId1" xr:uid="{DE05C8C9-C437-4003-8AFF-4BE191044E19}"/>
    <hyperlink ref="B6" r:id="rId2" xr:uid="{6343F932-0E83-49B9-B854-1C1D742C925D}"/>
    <hyperlink ref="B12" r:id="rId3" xr:uid="{449B473B-29AE-41D5-935C-B641531AD3DF}"/>
    <hyperlink ref="B15" r:id="rId4" xr:uid="{54ED047B-B1C9-4F79-82A6-D83B99873D9B}"/>
    <hyperlink ref="B9" r:id="rId5" xr:uid="{0D8308B9-6C78-4F62-9277-1BAF4D113C91}"/>
    <hyperlink ref="B21" r:id="rId6" xr:uid="{9DA889FE-E062-4E2D-96E9-860BA90FE362}"/>
    <hyperlink ref="B18" r:id="rId7" xr:uid="{64DCEEDA-1258-49E8-B1E6-74C02E50138B}"/>
    <hyperlink ref="B35" r:id="rId8" xr:uid="{5ECD4E92-A9EA-42C2-8828-0FFB5D98EF11}"/>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3A6B-F1ED-461E-8E3A-034CB42419B7}">
  <dimension ref="A1:J207"/>
  <sheetViews>
    <sheetView workbookViewId="0"/>
  </sheetViews>
  <sheetFormatPr defaultRowHeight="15" x14ac:dyDescent="0.25"/>
  <cols>
    <col min="1" max="1" width="7.7109375" customWidth="1"/>
    <col min="2" max="2" width="11.85546875" customWidth="1"/>
    <col min="3" max="3" width="74.5703125" customWidth="1"/>
    <col min="4" max="4" width="15.140625" customWidth="1"/>
    <col min="5" max="5" width="74.7109375" bestFit="1" customWidth="1"/>
  </cols>
  <sheetData>
    <row r="1" spans="1:10" ht="26.25" x14ac:dyDescent="0.4">
      <c r="A1" s="57" t="s">
        <v>1308</v>
      </c>
      <c r="B1" s="42"/>
      <c r="C1" s="41"/>
      <c r="D1" s="41"/>
      <c r="E1" s="41"/>
      <c r="F1" s="41"/>
      <c r="G1" s="41"/>
      <c r="H1" s="41"/>
      <c r="I1" s="41"/>
      <c r="J1" s="41"/>
    </row>
    <row r="2" spans="1:10" x14ac:dyDescent="0.25">
      <c r="A2" s="179" t="s">
        <v>1039</v>
      </c>
      <c r="B2" s="179"/>
      <c r="C2" s="179"/>
      <c r="D2" s="41"/>
      <c r="E2" s="41"/>
      <c r="F2" s="41"/>
      <c r="G2" s="41"/>
      <c r="H2" s="41"/>
      <c r="I2" s="41"/>
      <c r="J2" s="41"/>
    </row>
    <row r="3" spans="1:10" x14ac:dyDescent="0.25">
      <c r="A3" s="176"/>
      <c r="B3" s="42"/>
      <c r="C3" s="41"/>
      <c r="D3" s="41"/>
      <c r="E3" s="41"/>
      <c r="F3" s="41"/>
      <c r="G3" s="41"/>
      <c r="H3" s="41"/>
      <c r="I3" s="41"/>
      <c r="J3" s="41"/>
    </row>
    <row r="4" spans="1:10" x14ac:dyDescent="0.25">
      <c r="A4" s="41" t="s">
        <v>1309</v>
      </c>
      <c r="B4" s="42"/>
      <c r="C4" s="41"/>
      <c r="D4" s="41"/>
      <c r="E4" s="41"/>
      <c r="F4" s="41"/>
      <c r="G4" s="41"/>
      <c r="H4" s="41"/>
      <c r="I4" s="41"/>
      <c r="J4" s="41"/>
    </row>
    <row r="5" spans="1:10" x14ac:dyDescent="0.25">
      <c r="A5" s="179" t="s">
        <v>1310</v>
      </c>
      <c r="B5" s="179"/>
      <c r="C5" s="179"/>
      <c r="D5" s="41"/>
      <c r="E5" s="41"/>
      <c r="F5" s="41"/>
      <c r="G5" s="41"/>
      <c r="H5" s="41"/>
      <c r="I5" s="41"/>
      <c r="J5" s="41"/>
    </row>
    <row r="6" spans="1:10" x14ac:dyDescent="0.25">
      <c r="A6" s="179" t="s">
        <v>1311</v>
      </c>
      <c r="B6" s="179"/>
      <c r="C6" s="179"/>
      <c r="D6" s="41"/>
      <c r="E6" s="41"/>
      <c r="F6" s="41"/>
      <c r="G6" s="41"/>
      <c r="H6" s="41"/>
      <c r="I6" s="41"/>
      <c r="J6" s="41"/>
    </row>
    <row r="7" spans="1:10" x14ac:dyDescent="0.25">
      <c r="A7" s="179" t="s">
        <v>1312</v>
      </c>
      <c r="B7" s="179"/>
      <c r="C7" s="179"/>
      <c r="D7" s="41"/>
      <c r="E7" s="41"/>
      <c r="F7" s="41"/>
      <c r="G7" s="41"/>
      <c r="H7" s="41"/>
      <c r="I7" s="41"/>
      <c r="J7" s="41"/>
    </row>
    <row r="8" spans="1:10" x14ac:dyDescent="0.25">
      <c r="A8" s="179" t="s">
        <v>1313</v>
      </c>
      <c r="B8" s="179"/>
      <c r="C8" s="179"/>
      <c r="D8" s="41"/>
      <c r="E8" s="41"/>
      <c r="F8" s="41"/>
      <c r="G8" s="41"/>
      <c r="H8" s="41"/>
      <c r="I8" s="41"/>
      <c r="J8" s="41"/>
    </row>
    <row r="9" spans="1:10" x14ac:dyDescent="0.25">
      <c r="A9" s="41"/>
      <c r="B9" s="41"/>
      <c r="C9" s="41"/>
      <c r="D9" s="41"/>
      <c r="E9" s="41"/>
      <c r="F9" s="41"/>
      <c r="G9" s="41"/>
      <c r="H9" s="41"/>
      <c r="I9" s="41"/>
      <c r="J9" s="41"/>
    </row>
    <row r="10" spans="1:10" x14ac:dyDescent="0.25">
      <c r="A10" s="100" t="s">
        <v>1381</v>
      </c>
      <c r="B10" s="100"/>
      <c r="C10" s="41"/>
      <c r="D10" s="41"/>
      <c r="E10" s="41"/>
    </row>
    <row r="11" spans="1:10" x14ac:dyDescent="0.25">
      <c r="A11" s="41"/>
      <c r="B11" s="41"/>
      <c r="C11" s="41"/>
      <c r="D11" s="41"/>
      <c r="E11" s="41"/>
      <c r="F11" s="41"/>
      <c r="G11" s="41"/>
      <c r="H11" s="41"/>
      <c r="I11" s="41"/>
      <c r="J11" s="41"/>
    </row>
    <row r="12" spans="1:10" ht="15.75" thickBot="1" x14ac:dyDescent="0.3">
      <c r="A12" s="116" t="s">
        <v>1029</v>
      </c>
      <c r="B12" s="44"/>
      <c r="C12" s="44" t="s">
        <v>0</v>
      </c>
      <c r="D12" s="117" t="s">
        <v>1030</v>
      </c>
      <c r="E12" s="118" t="s">
        <v>0</v>
      </c>
      <c r="F12" s="41"/>
      <c r="G12" s="41"/>
      <c r="H12" s="41"/>
      <c r="I12" s="41"/>
      <c r="J12" s="41"/>
    </row>
    <row r="13" spans="1:10" x14ac:dyDescent="0.25">
      <c r="A13" s="105">
        <v>5</v>
      </c>
      <c r="B13" s="108"/>
      <c r="C13" s="106" t="s">
        <v>1281</v>
      </c>
      <c r="D13" s="169"/>
      <c r="E13" s="170"/>
      <c r="F13" s="77"/>
      <c r="G13" s="41"/>
      <c r="H13" s="41"/>
      <c r="I13" s="41"/>
      <c r="J13" s="41"/>
    </row>
    <row r="14" spans="1:10" x14ac:dyDescent="0.25">
      <c r="A14" s="107" t="s">
        <v>4</v>
      </c>
      <c r="B14" s="111"/>
      <c r="C14" s="49" t="s">
        <v>1282</v>
      </c>
      <c r="D14" s="52"/>
      <c r="E14" s="55"/>
      <c r="F14" s="77"/>
      <c r="G14" s="41"/>
      <c r="H14" s="41"/>
      <c r="I14" s="41"/>
      <c r="J14" s="41"/>
    </row>
    <row r="15" spans="1:10" x14ac:dyDescent="0.25">
      <c r="A15" s="76"/>
      <c r="B15" s="77" t="s">
        <v>934</v>
      </c>
      <c r="C15" s="41" t="s">
        <v>1027</v>
      </c>
      <c r="D15" s="76" t="s">
        <v>4</v>
      </c>
      <c r="E15" s="64" t="s">
        <v>579</v>
      </c>
      <c r="F15" s="77"/>
      <c r="G15" s="41"/>
      <c r="H15" s="41"/>
      <c r="I15" s="41"/>
      <c r="J15" s="41"/>
    </row>
    <row r="16" spans="1:10" ht="15.75" thickBot="1" x14ac:dyDescent="0.3">
      <c r="A16" s="82"/>
      <c r="B16" s="83" t="s">
        <v>936</v>
      </c>
      <c r="C16" s="79" t="s">
        <v>1028</v>
      </c>
      <c r="D16" s="82" t="s">
        <v>4</v>
      </c>
      <c r="E16" s="85" t="s">
        <v>579</v>
      </c>
      <c r="F16" s="77"/>
      <c r="G16" s="41"/>
      <c r="H16" s="41"/>
      <c r="I16" s="41"/>
      <c r="J16" s="41"/>
    </row>
    <row r="17" spans="1:10" ht="15.75" thickBot="1" x14ac:dyDescent="0.3">
      <c r="A17" s="87"/>
      <c r="B17" s="87"/>
      <c r="C17" s="86"/>
      <c r="D17" s="87"/>
      <c r="E17" s="86"/>
      <c r="F17" s="77"/>
      <c r="G17" s="41"/>
      <c r="H17" s="41"/>
      <c r="I17" s="41"/>
      <c r="J17" s="41"/>
    </row>
    <row r="18" spans="1:10" x14ac:dyDescent="0.25">
      <c r="A18" s="105">
        <v>6</v>
      </c>
      <c r="B18" s="108"/>
      <c r="C18" s="106" t="s">
        <v>1283</v>
      </c>
      <c r="D18" s="169"/>
      <c r="E18" s="170"/>
      <c r="F18" s="77"/>
      <c r="G18" s="41"/>
      <c r="H18" s="41"/>
      <c r="I18" s="41"/>
      <c r="J18" s="41"/>
    </row>
    <row r="19" spans="1:10" x14ac:dyDescent="0.25">
      <c r="A19" s="107" t="s">
        <v>44</v>
      </c>
      <c r="B19" s="111"/>
      <c r="C19" s="49" t="s">
        <v>1284</v>
      </c>
      <c r="D19" s="52"/>
      <c r="E19" s="55"/>
      <c r="F19" s="77"/>
      <c r="G19" s="41"/>
      <c r="H19" s="41"/>
      <c r="I19" s="41"/>
      <c r="J19" s="41"/>
    </row>
    <row r="20" spans="1:10" x14ac:dyDescent="0.25">
      <c r="A20" s="76"/>
      <c r="B20" s="77" t="s">
        <v>847</v>
      </c>
      <c r="C20" s="41" t="s">
        <v>1031</v>
      </c>
      <c r="D20" s="76" t="s">
        <v>8</v>
      </c>
      <c r="E20" s="64" t="s">
        <v>578</v>
      </c>
      <c r="F20" s="77"/>
      <c r="G20" s="41"/>
      <c r="H20" s="41"/>
      <c r="I20" s="41"/>
      <c r="J20" s="41"/>
    </row>
    <row r="21" spans="1:10" x14ac:dyDescent="0.25">
      <c r="A21" s="76"/>
      <c r="B21" s="77" t="s">
        <v>848</v>
      </c>
      <c r="C21" s="41" t="s">
        <v>1032</v>
      </c>
      <c r="D21" s="76" t="s">
        <v>5</v>
      </c>
      <c r="E21" s="64" t="s">
        <v>580</v>
      </c>
      <c r="F21" s="77"/>
      <c r="G21" s="41"/>
      <c r="H21" s="41"/>
      <c r="I21" s="41"/>
      <c r="J21" s="41"/>
    </row>
    <row r="22" spans="1:10" x14ac:dyDescent="0.25">
      <c r="A22" s="76"/>
      <c r="B22" s="77" t="s">
        <v>849</v>
      </c>
      <c r="C22" s="41" t="s">
        <v>1033</v>
      </c>
      <c r="D22" s="76" t="s">
        <v>439</v>
      </c>
      <c r="E22" s="64" t="s">
        <v>581</v>
      </c>
      <c r="F22" s="77"/>
      <c r="G22" s="41"/>
      <c r="H22" s="41"/>
      <c r="I22" s="41"/>
      <c r="J22" s="41"/>
    </row>
    <row r="23" spans="1:10" x14ac:dyDescent="0.25">
      <c r="A23" s="76"/>
      <c r="B23" s="77"/>
      <c r="C23" s="41"/>
      <c r="D23" s="76" t="s">
        <v>440</v>
      </c>
      <c r="E23" s="64" t="s">
        <v>582</v>
      </c>
      <c r="F23" s="77"/>
      <c r="G23" s="41"/>
      <c r="H23" s="41"/>
      <c r="I23" s="41"/>
      <c r="J23" s="41"/>
    </row>
    <row r="24" spans="1:10" x14ac:dyDescent="0.25">
      <c r="A24" s="109"/>
      <c r="B24" s="112" t="s">
        <v>850</v>
      </c>
      <c r="C24" s="110" t="s">
        <v>1035</v>
      </c>
      <c r="D24" s="109"/>
      <c r="E24" s="171"/>
      <c r="F24" s="77"/>
      <c r="G24" s="41"/>
      <c r="H24" s="41"/>
      <c r="I24" s="41"/>
      <c r="J24" s="41"/>
    </row>
    <row r="25" spans="1:10" x14ac:dyDescent="0.25">
      <c r="A25" s="76"/>
      <c r="B25" s="77" t="s">
        <v>1034</v>
      </c>
      <c r="C25" s="41" t="s">
        <v>1036</v>
      </c>
      <c r="D25" s="76" t="s">
        <v>547</v>
      </c>
      <c r="E25" s="64" t="s">
        <v>584</v>
      </c>
      <c r="F25" s="77"/>
      <c r="G25" s="41"/>
      <c r="H25" s="41"/>
      <c r="I25" s="41"/>
      <c r="J25" s="41"/>
    </row>
    <row r="26" spans="1:10" x14ac:dyDescent="0.25">
      <c r="A26" s="107" t="s">
        <v>53</v>
      </c>
      <c r="B26" s="111"/>
      <c r="C26" s="49" t="s">
        <v>1285</v>
      </c>
      <c r="D26" s="52"/>
      <c r="E26" s="55"/>
      <c r="F26" s="77"/>
      <c r="G26" s="41"/>
      <c r="H26" s="41"/>
      <c r="I26" s="41"/>
      <c r="J26" s="41"/>
    </row>
    <row r="27" spans="1:10" x14ac:dyDescent="0.25">
      <c r="A27" s="76"/>
      <c r="B27" s="77" t="s">
        <v>851</v>
      </c>
      <c r="C27" s="41" t="s">
        <v>1037</v>
      </c>
      <c r="D27" s="76" t="s">
        <v>451</v>
      </c>
      <c r="E27" s="64" t="s">
        <v>667</v>
      </c>
      <c r="F27" s="77"/>
      <c r="G27" s="41"/>
      <c r="H27" s="41"/>
      <c r="I27" s="41"/>
      <c r="J27" s="41"/>
    </row>
    <row r="28" spans="1:10" ht="15.75" thickBot="1" x14ac:dyDescent="0.3">
      <c r="A28" s="82"/>
      <c r="B28" s="83" t="s">
        <v>852</v>
      </c>
      <c r="C28" s="79" t="s">
        <v>1038</v>
      </c>
      <c r="D28" s="82" t="s">
        <v>45</v>
      </c>
      <c r="E28" s="85" t="s">
        <v>651</v>
      </c>
      <c r="F28" s="77"/>
      <c r="G28" s="41"/>
      <c r="H28" s="41"/>
      <c r="I28" s="41"/>
      <c r="J28" s="41"/>
    </row>
    <row r="29" spans="1:10" ht="15.75" thickBot="1" x14ac:dyDescent="0.3">
      <c r="A29" s="87"/>
      <c r="B29" s="87"/>
      <c r="C29" s="86"/>
      <c r="D29" s="87"/>
      <c r="E29" s="86"/>
      <c r="F29" s="77"/>
      <c r="G29" s="41"/>
      <c r="H29" s="41"/>
      <c r="I29" s="41"/>
      <c r="J29" s="41"/>
    </row>
    <row r="30" spans="1:10" x14ac:dyDescent="0.25">
      <c r="A30" s="105">
        <v>7</v>
      </c>
      <c r="B30" s="108"/>
      <c r="C30" s="106" t="s">
        <v>1286</v>
      </c>
      <c r="D30" s="169"/>
      <c r="E30" s="170"/>
      <c r="F30" s="77"/>
      <c r="G30" s="41"/>
      <c r="H30" s="41"/>
      <c r="I30" s="41"/>
      <c r="J30" s="41"/>
    </row>
    <row r="31" spans="1:10" x14ac:dyDescent="0.25">
      <c r="A31" s="107" t="s">
        <v>444</v>
      </c>
      <c r="B31" s="111"/>
      <c r="C31" s="49" t="s">
        <v>1287</v>
      </c>
      <c r="D31" s="52"/>
      <c r="E31" s="55"/>
      <c r="F31" s="77"/>
      <c r="G31" s="41"/>
      <c r="H31" s="41"/>
      <c r="I31" s="41"/>
      <c r="J31" s="41"/>
    </row>
    <row r="32" spans="1:10" x14ac:dyDescent="0.25">
      <c r="A32" s="76"/>
      <c r="B32" s="77" t="s">
        <v>1040</v>
      </c>
      <c r="C32" s="41" t="s">
        <v>645</v>
      </c>
      <c r="D32" s="76" t="s">
        <v>44</v>
      </c>
      <c r="E32" s="64" t="s">
        <v>645</v>
      </c>
      <c r="F32" s="77"/>
      <c r="G32" s="41"/>
      <c r="H32" s="41"/>
      <c r="I32" s="41"/>
      <c r="J32" s="41"/>
    </row>
    <row r="33" spans="1:10" x14ac:dyDescent="0.25">
      <c r="A33" s="76"/>
      <c r="B33" s="77" t="s">
        <v>1041</v>
      </c>
      <c r="C33" s="41" t="s">
        <v>1042</v>
      </c>
      <c r="D33" s="76" t="s">
        <v>53</v>
      </c>
      <c r="E33" s="64" t="s">
        <v>646</v>
      </c>
      <c r="F33" s="77"/>
      <c r="G33" s="41"/>
      <c r="H33" s="41"/>
      <c r="I33" s="41"/>
      <c r="J33" s="41"/>
    </row>
    <row r="34" spans="1:10" x14ac:dyDescent="0.25">
      <c r="A34" s="107" t="s">
        <v>445</v>
      </c>
      <c r="B34" s="111"/>
      <c r="C34" s="49" t="s">
        <v>1288</v>
      </c>
      <c r="D34" s="52"/>
      <c r="E34" s="55"/>
      <c r="F34" s="77"/>
      <c r="G34" s="41"/>
      <c r="H34" s="41"/>
      <c r="I34" s="41"/>
      <c r="J34" s="41"/>
    </row>
    <row r="35" spans="1:10" x14ac:dyDescent="0.25">
      <c r="A35" s="76"/>
      <c r="B35" s="77" t="s">
        <v>876</v>
      </c>
      <c r="C35" s="41" t="s">
        <v>1043</v>
      </c>
      <c r="D35" s="76" t="s">
        <v>3</v>
      </c>
      <c r="E35" s="64" t="s">
        <v>702</v>
      </c>
      <c r="F35" s="77"/>
      <c r="G35" s="41"/>
      <c r="H35" s="41"/>
      <c r="I35" s="41"/>
      <c r="J35" s="41"/>
    </row>
    <row r="36" spans="1:10" x14ac:dyDescent="0.25">
      <c r="A36" s="76"/>
      <c r="B36" s="77" t="s">
        <v>877</v>
      </c>
      <c r="C36" s="41" t="s">
        <v>1044</v>
      </c>
      <c r="D36" s="76" t="s">
        <v>39</v>
      </c>
      <c r="E36" s="64" t="s">
        <v>647</v>
      </c>
      <c r="F36" s="77"/>
      <c r="G36" s="41"/>
      <c r="H36" s="41"/>
      <c r="I36" s="41"/>
      <c r="J36" s="41"/>
    </row>
    <row r="37" spans="1:10" x14ac:dyDescent="0.25">
      <c r="A37" s="76"/>
      <c r="B37" s="77" t="s">
        <v>878</v>
      </c>
      <c r="C37" s="41" t="s">
        <v>1045</v>
      </c>
      <c r="D37" s="76" t="s">
        <v>51</v>
      </c>
      <c r="E37" s="64" t="s">
        <v>648</v>
      </c>
      <c r="F37" s="77"/>
      <c r="G37" s="41"/>
      <c r="H37" s="41"/>
      <c r="I37" s="41"/>
      <c r="J37" s="41"/>
    </row>
    <row r="38" spans="1:10" x14ac:dyDescent="0.25">
      <c r="A38" s="107" t="s">
        <v>446</v>
      </c>
      <c r="B38" s="111"/>
      <c r="C38" s="49" t="s">
        <v>1289</v>
      </c>
      <c r="D38" s="52"/>
      <c r="E38" s="55"/>
      <c r="F38" s="77"/>
      <c r="G38" s="41"/>
      <c r="H38" s="41"/>
      <c r="I38" s="41"/>
      <c r="J38" s="41"/>
    </row>
    <row r="39" spans="1:10" ht="15.75" thickBot="1" x14ac:dyDescent="0.3">
      <c r="A39" s="82"/>
      <c r="B39" s="83" t="s">
        <v>886</v>
      </c>
      <c r="C39" s="79" t="s">
        <v>1046</v>
      </c>
      <c r="D39" s="82" t="s">
        <v>47</v>
      </c>
      <c r="E39" s="85" t="s">
        <v>649</v>
      </c>
      <c r="F39" s="77"/>
      <c r="G39" s="41"/>
      <c r="H39" s="41"/>
      <c r="I39" s="41"/>
      <c r="J39" s="41"/>
    </row>
    <row r="40" spans="1:10" ht="15.75" thickBot="1" x14ac:dyDescent="0.3">
      <c r="A40" s="87"/>
      <c r="B40" s="87"/>
      <c r="C40" s="86"/>
      <c r="D40" s="87"/>
      <c r="E40" s="86"/>
      <c r="F40" s="77"/>
      <c r="G40" s="41"/>
      <c r="H40" s="41"/>
      <c r="I40" s="41"/>
      <c r="J40" s="41"/>
    </row>
    <row r="41" spans="1:10" x14ac:dyDescent="0.25">
      <c r="A41" s="105">
        <v>8</v>
      </c>
      <c r="B41" s="108"/>
      <c r="C41" s="106" t="s">
        <v>1290</v>
      </c>
      <c r="D41" s="169"/>
      <c r="E41" s="170"/>
      <c r="F41" s="77"/>
      <c r="G41" s="41"/>
      <c r="H41" s="41"/>
      <c r="I41" s="41"/>
      <c r="J41" s="41"/>
    </row>
    <row r="42" spans="1:10" x14ac:dyDescent="0.25">
      <c r="A42" s="107" t="s">
        <v>451</v>
      </c>
      <c r="B42" s="111"/>
      <c r="C42" s="49" t="s">
        <v>1291</v>
      </c>
      <c r="D42" s="52"/>
      <c r="E42" s="55"/>
      <c r="F42" s="77"/>
      <c r="G42" s="41"/>
      <c r="H42" s="41"/>
      <c r="I42" s="41"/>
      <c r="J42" s="41"/>
    </row>
    <row r="43" spans="1:10" x14ac:dyDescent="0.25">
      <c r="A43" s="76"/>
      <c r="B43" s="77" t="s">
        <v>903</v>
      </c>
      <c r="C43" s="41" t="s">
        <v>1047</v>
      </c>
      <c r="D43" s="76" t="s">
        <v>548</v>
      </c>
      <c r="E43" s="64" t="s">
        <v>1053</v>
      </c>
      <c r="F43" s="77"/>
      <c r="G43" s="41"/>
      <c r="H43" s="41"/>
      <c r="I43" s="41"/>
      <c r="J43" s="41"/>
    </row>
    <row r="44" spans="1:10" x14ac:dyDescent="0.25">
      <c r="A44" s="76"/>
      <c r="B44" s="77"/>
      <c r="C44" s="41"/>
      <c r="D44" s="76" t="s">
        <v>456</v>
      </c>
      <c r="E44" s="64" t="s">
        <v>1305</v>
      </c>
      <c r="F44" s="77"/>
      <c r="G44" s="41"/>
      <c r="H44" s="41"/>
      <c r="I44" s="41"/>
      <c r="J44" s="41"/>
    </row>
    <row r="45" spans="1:10" x14ac:dyDescent="0.25">
      <c r="A45" s="76"/>
      <c r="B45" s="77" t="s">
        <v>904</v>
      </c>
      <c r="C45" s="41" t="s">
        <v>1050</v>
      </c>
      <c r="D45" s="76" t="s">
        <v>548</v>
      </c>
      <c r="E45" s="64" t="s">
        <v>1053</v>
      </c>
      <c r="F45" s="77"/>
      <c r="G45" s="41"/>
      <c r="H45" s="41"/>
      <c r="I45" s="41"/>
      <c r="J45" s="41"/>
    </row>
    <row r="46" spans="1:10" x14ac:dyDescent="0.25">
      <c r="A46" s="76"/>
      <c r="B46" s="77"/>
      <c r="C46" s="41"/>
      <c r="D46" s="76" t="s">
        <v>456</v>
      </c>
      <c r="E46" s="64" t="s">
        <v>1305</v>
      </c>
      <c r="F46" s="77"/>
      <c r="G46" s="41"/>
      <c r="H46" s="41"/>
      <c r="I46" s="41"/>
      <c r="J46" s="41"/>
    </row>
    <row r="47" spans="1:10" x14ac:dyDescent="0.25">
      <c r="A47" s="76"/>
      <c r="B47" s="77" t="s">
        <v>1048</v>
      </c>
      <c r="C47" s="41" t="s">
        <v>1051</v>
      </c>
      <c r="D47" s="76" t="s">
        <v>549</v>
      </c>
      <c r="E47" s="64" t="s">
        <v>586</v>
      </c>
      <c r="F47" s="77"/>
      <c r="G47" s="41"/>
      <c r="H47" s="41"/>
      <c r="I47" s="41"/>
      <c r="J47" s="41"/>
    </row>
    <row r="48" spans="1:10" x14ac:dyDescent="0.25">
      <c r="A48" s="76"/>
      <c r="B48" s="77" t="s">
        <v>1049</v>
      </c>
      <c r="C48" s="41" t="s">
        <v>1052</v>
      </c>
      <c r="D48" s="76" t="s">
        <v>550</v>
      </c>
      <c r="E48" s="64" t="s">
        <v>587</v>
      </c>
      <c r="F48" s="77"/>
      <c r="G48" s="41"/>
      <c r="H48" s="41"/>
      <c r="I48" s="41"/>
      <c r="J48" s="41"/>
    </row>
    <row r="49" spans="1:10" x14ac:dyDescent="0.25">
      <c r="A49" s="107" t="s">
        <v>31</v>
      </c>
      <c r="B49" s="111"/>
      <c r="C49" s="49" t="s">
        <v>1293</v>
      </c>
      <c r="D49" s="52"/>
      <c r="E49" s="55"/>
      <c r="F49" s="77"/>
      <c r="G49" s="41"/>
      <c r="H49" s="41"/>
      <c r="I49" s="41"/>
      <c r="J49" s="41"/>
    </row>
    <row r="50" spans="1:10" x14ac:dyDescent="0.25">
      <c r="A50" s="76"/>
      <c r="B50" s="77" t="s">
        <v>905</v>
      </c>
      <c r="C50" s="41" t="s">
        <v>1056</v>
      </c>
      <c r="D50" s="76" t="s">
        <v>551</v>
      </c>
      <c r="E50" s="64" t="s">
        <v>588</v>
      </c>
      <c r="F50" s="77"/>
      <c r="G50" s="41"/>
      <c r="H50" s="41"/>
      <c r="I50" s="41"/>
      <c r="J50" s="41"/>
    </row>
    <row r="51" spans="1:10" x14ac:dyDescent="0.25">
      <c r="A51" s="76"/>
      <c r="B51" s="77" t="s">
        <v>1054</v>
      </c>
      <c r="C51" s="41" t="s">
        <v>1057</v>
      </c>
      <c r="D51" s="76" t="s">
        <v>552</v>
      </c>
      <c r="E51" s="64" t="s">
        <v>1059</v>
      </c>
      <c r="F51" s="77"/>
      <c r="G51" s="41"/>
      <c r="H51" s="41"/>
      <c r="I51" s="41"/>
      <c r="J51" s="41"/>
    </row>
    <row r="52" spans="1:10" x14ac:dyDescent="0.25">
      <c r="A52" s="76"/>
      <c r="B52" s="77" t="s">
        <v>1055</v>
      </c>
      <c r="C52" s="41" t="s">
        <v>1058</v>
      </c>
      <c r="D52" s="76" t="s">
        <v>549</v>
      </c>
      <c r="E52" s="64" t="s">
        <v>586</v>
      </c>
      <c r="F52" s="77"/>
      <c r="G52" s="41"/>
      <c r="H52" s="41"/>
      <c r="I52" s="41"/>
      <c r="J52" s="41"/>
    </row>
    <row r="53" spans="1:10" x14ac:dyDescent="0.25">
      <c r="A53" s="76"/>
      <c r="B53" s="77"/>
      <c r="C53" s="41"/>
      <c r="D53" s="76" t="s">
        <v>458</v>
      </c>
      <c r="E53" s="64" t="s">
        <v>678</v>
      </c>
      <c r="F53" s="77"/>
      <c r="G53" s="41"/>
      <c r="H53" s="41"/>
      <c r="I53" s="41"/>
      <c r="J53" s="41"/>
    </row>
    <row r="54" spans="1:10" x14ac:dyDescent="0.25">
      <c r="A54" s="107" t="s">
        <v>452</v>
      </c>
      <c r="B54" s="111"/>
      <c r="C54" s="49" t="s">
        <v>1292</v>
      </c>
      <c r="D54" s="52"/>
      <c r="E54" s="55"/>
      <c r="F54" s="77"/>
      <c r="G54" s="41"/>
      <c r="H54" s="41"/>
      <c r="I54" s="41"/>
      <c r="J54" s="41"/>
    </row>
    <row r="55" spans="1:10" x14ac:dyDescent="0.25">
      <c r="A55" s="76"/>
      <c r="B55" s="77" t="s">
        <v>1060</v>
      </c>
      <c r="C55" s="41" t="s">
        <v>1063</v>
      </c>
      <c r="D55" s="76" t="s">
        <v>617</v>
      </c>
      <c r="E55" s="64" t="s">
        <v>662</v>
      </c>
      <c r="F55" s="77"/>
      <c r="G55" s="41"/>
      <c r="H55" s="41"/>
      <c r="I55" s="41"/>
      <c r="J55" s="41"/>
    </row>
    <row r="56" spans="1:10" x14ac:dyDescent="0.25">
      <c r="A56" s="76"/>
      <c r="B56" s="77" t="s">
        <v>1061</v>
      </c>
      <c r="C56" s="41" t="s">
        <v>1064</v>
      </c>
      <c r="D56" s="76" t="s">
        <v>617</v>
      </c>
      <c r="E56" s="64" t="s">
        <v>662</v>
      </c>
      <c r="F56" s="77"/>
      <c r="G56" s="41"/>
      <c r="H56" s="41"/>
      <c r="I56" s="41"/>
      <c r="J56" s="41"/>
    </row>
    <row r="57" spans="1:10" ht="15.75" thickBot="1" x14ac:dyDescent="0.3">
      <c r="A57" s="82"/>
      <c r="B57" s="83" t="s">
        <v>1062</v>
      </c>
      <c r="C57" s="79" t="s">
        <v>1065</v>
      </c>
      <c r="D57" s="82" t="s">
        <v>617</v>
      </c>
      <c r="E57" s="85" t="s">
        <v>662</v>
      </c>
      <c r="F57" s="77"/>
      <c r="G57" s="41"/>
      <c r="H57" s="41"/>
      <c r="I57" s="41"/>
      <c r="J57" s="41"/>
    </row>
    <row r="58" spans="1:10" ht="15.75" thickBot="1" x14ac:dyDescent="0.3">
      <c r="A58" s="87"/>
      <c r="B58" s="87"/>
      <c r="C58" s="86"/>
      <c r="D58" s="87"/>
      <c r="E58" s="86"/>
      <c r="F58" s="77"/>
      <c r="G58" s="41"/>
      <c r="H58" s="41"/>
      <c r="I58" s="41"/>
      <c r="J58" s="41"/>
    </row>
    <row r="59" spans="1:10" x14ac:dyDescent="0.25">
      <c r="A59" s="105">
        <v>9</v>
      </c>
      <c r="B59" s="108"/>
      <c r="C59" s="106" t="s">
        <v>1294</v>
      </c>
      <c r="D59" s="169"/>
      <c r="E59" s="170"/>
      <c r="F59" s="77"/>
      <c r="G59" s="41"/>
      <c r="H59" s="41"/>
      <c r="I59" s="41"/>
      <c r="J59" s="41"/>
    </row>
    <row r="60" spans="1:10" x14ac:dyDescent="0.25">
      <c r="A60" s="107" t="s">
        <v>459</v>
      </c>
      <c r="B60" s="111"/>
      <c r="C60" s="49" t="s">
        <v>1295</v>
      </c>
      <c r="D60" s="52"/>
      <c r="E60" s="55"/>
      <c r="F60" s="77"/>
      <c r="G60" s="41"/>
      <c r="H60" s="41"/>
      <c r="I60" s="41"/>
      <c r="J60" s="41"/>
    </row>
    <row r="61" spans="1:10" x14ac:dyDescent="0.25">
      <c r="A61" s="76"/>
      <c r="B61" s="77" t="s">
        <v>793</v>
      </c>
      <c r="C61" s="41" t="s">
        <v>1066</v>
      </c>
      <c r="D61" s="76" t="s">
        <v>554</v>
      </c>
      <c r="E61" s="64" t="s">
        <v>591</v>
      </c>
      <c r="F61" s="77"/>
      <c r="G61" s="41"/>
      <c r="H61" s="41"/>
      <c r="I61" s="41"/>
      <c r="J61" s="41"/>
    </row>
    <row r="62" spans="1:10" x14ac:dyDescent="0.25">
      <c r="A62" s="76"/>
      <c r="B62" s="77" t="s">
        <v>794</v>
      </c>
      <c r="C62" s="41" t="s">
        <v>1069</v>
      </c>
      <c r="D62" s="76" t="s">
        <v>554</v>
      </c>
      <c r="E62" s="64" t="s">
        <v>591</v>
      </c>
      <c r="F62" s="77"/>
      <c r="G62" s="41"/>
      <c r="H62" s="41"/>
      <c r="I62" s="41"/>
      <c r="J62" s="41"/>
    </row>
    <row r="63" spans="1:10" x14ac:dyDescent="0.25">
      <c r="A63" s="107" t="s">
        <v>460</v>
      </c>
      <c r="B63" s="111"/>
      <c r="C63" s="49" t="s">
        <v>1296</v>
      </c>
      <c r="D63" s="52"/>
      <c r="E63" s="55"/>
      <c r="F63" s="77"/>
      <c r="G63" s="41"/>
      <c r="H63" s="41"/>
      <c r="I63" s="41"/>
      <c r="J63" s="41"/>
    </row>
    <row r="64" spans="1:10" x14ac:dyDescent="0.25">
      <c r="A64" s="76"/>
      <c r="B64" s="77" t="s">
        <v>1067</v>
      </c>
      <c r="C64" s="41" t="s">
        <v>1068</v>
      </c>
      <c r="D64" s="76" t="s">
        <v>555</v>
      </c>
      <c r="E64" s="64" t="s">
        <v>1081</v>
      </c>
      <c r="F64" s="77"/>
      <c r="G64" s="41"/>
      <c r="H64" s="41"/>
      <c r="I64" s="41"/>
      <c r="J64" s="41"/>
    </row>
    <row r="65" spans="1:10" x14ac:dyDescent="0.25">
      <c r="A65" s="76"/>
      <c r="B65" s="77" t="s">
        <v>1070</v>
      </c>
      <c r="C65" s="41" t="s">
        <v>1079</v>
      </c>
      <c r="D65" s="76" t="s">
        <v>557</v>
      </c>
      <c r="E65" s="64" t="s">
        <v>1080</v>
      </c>
      <c r="F65" s="77"/>
      <c r="G65" s="41"/>
      <c r="H65" s="41"/>
      <c r="I65" s="41"/>
      <c r="J65" s="41"/>
    </row>
    <row r="66" spans="1:10" x14ac:dyDescent="0.25">
      <c r="A66" s="76"/>
      <c r="B66" s="77" t="s">
        <v>1071</v>
      </c>
      <c r="C66" s="41" t="s">
        <v>1078</v>
      </c>
      <c r="D66" s="76" t="s">
        <v>31</v>
      </c>
      <c r="E66" s="64" t="s">
        <v>668</v>
      </c>
      <c r="F66" s="77"/>
      <c r="G66" s="41"/>
      <c r="H66" s="41"/>
      <c r="I66" s="41"/>
      <c r="J66" s="41"/>
    </row>
    <row r="67" spans="1:10" x14ac:dyDescent="0.25">
      <c r="A67" s="76"/>
      <c r="B67" s="77" t="s">
        <v>1072</v>
      </c>
      <c r="C67" s="41" t="s">
        <v>1077</v>
      </c>
      <c r="D67" s="76" t="s">
        <v>556</v>
      </c>
      <c r="E67" s="64" t="s">
        <v>592</v>
      </c>
      <c r="F67" s="77"/>
      <c r="G67" s="41"/>
      <c r="H67" s="41"/>
      <c r="I67" s="41"/>
      <c r="J67" s="41"/>
    </row>
    <row r="68" spans="1:10" x14ac:dyDescent="0.25">
      <c r="A68" s="76"/>
      <c r="B68" s="77" t="s">
        <v>1073</v>
      </c>
      <c r="C68" s="41" t="s">
        <v>1076</v>
      </c>
      <c r="D68" s="76" t="s">
        <v>557</v>
      </c>
      <c r="E68" s="64" t="s">
        <v>1080</v>
      </c>
      <c r="F68" s="77"/>
      <c r="G68" s="41"/>
      <c r="H68" s="41"/>
      <c r="I68" s="41"/>
      <c r="J68" s="41"/>
    </row>
    <row r="69" spans="1:10" x14ac:dyDescent="0.25">
      <c r="A69" s="76"/>
      <c r="B69" s="77" t="s">
        <v>1074</v>
      </c>
      <c r="C69" s="41" t="s">
        <v>1075</v>
      </c>
      <c r="D69" s="76" t="s">
        <v>557</v>
      </c>
      <c r="E69" s="64" t="s">
        <v>1080</v>
      </c>
      <c r="F69" s="77"/>
      <c r="G69" s="41"/>
      <c r="H69" s="41"/>
      <c r="I69" s="41"/>
      <c r="J69" s="41"/>
    </row>
    <row r="70" spans="1:10" x14ac:dyDescent="0.25">
      <c r="A70" s="107" t="s">
        <v>461</v>
      </c>
      <c r="B70" s="111"/>
      <c r="C70" s="49" t="s">
        <v>1297</v>
      </c>
      <c r="D70" s="52"/>
      <c r="E70" s="55"/>
      <c r="F70" s="77"/>
      <c r="G70" s="41"/>
      <c r="H70" s="41"/>
      <c r="I70" s="41"/>
      <c r="J70" s="41"/>
    </row>
    <row r="71" spans="1:10" x14ac:dyDescent="0.25">
      <c r="A71" s="76"/>
      <c r="B71" s="77" t="s">
        <v>1082</v>
      </c>
      <c r="C71" s="41" t="s">
        <v>1083</v>
      </c>
      <c r="D71" s="76" t="s">
        <v>556</v>
      </c>
      <c r="E71" s="64" t="s">
        <v>592</v>
      </c>
      <c r="F71" s="77"/>
      <c r="G71" s="41"/>
      <c r="H71" s="41"/>
      <c r="I71" s="41"/>
      <c r="J71" s="41"/>
    </row>
    <row r="72" spans="1:10" x14ac:dyDescent="0.25">
      <c r="A72" s="107" t="s">
        <v>59</v>
      </c>
      <c r="B72" s="111"/>
      <c r="C72" s="49" t="s">
        <v>1298</v>
      </c>
      <c r="D72" s="52"/>
      <c r="E72" s="55"/>
      <c r="F72" s="77"/>
      <c r="G72" s="41"/>
      <c r="H72" s="41"/>
      <c r="I72" s="41"/>
      <c r="J72" s="41"/>
    </row>
    <row r="73" spans="1:10" x14ac:dyDescent="0.25">
      <c r="A73" s="76"/>
      <c r="B73" s="77" t="s">
        <v>1084</v>
      </c>
      <c r="C73" s="41" t="s">
        <v>1085</v>
      </c>
      <c r="D73" s="76" t="s">
        <v>452</v>
      </c>
      <c r="E73" s="64" t="s">
        <v>669</v>
      </c>
      <c r="F73" s="77"/>
      <c r="G73" s="41"/>
      <c r="H73" s="41"/>
      <c r="I73" s="41"/>
      <c r="J73" s="41"/>
    </row>
    <row r="74" spans="1:10" x14ac:dyDescent="0.25">
      <c r="A74" s="76"/>
      <c r="B74" s="77"/>
      <c r="C74" s="41"/>
      <c r="D74" s="76" t="s">
        <v>27</v>
      </c>
      <c r="E74" s="64" t="s">
        <v>677</v>
      </c>
      <c r="F74" s="77"/>
      <c r="G74" s="41"/>
      <c r="H74" s="41"/>
      <c r="I74" s="41"/>
      <c r="J74" s="41"/>
    </row>
    <row r="75" spans="1:10" x14ac:dyDescent="0.25">
      <c r="A75" s="76"/>
      <c r="B75" s="77" t="s">
        <v>1086</v>
      </c>
      <c r="C75" s="41" t="s">
        <v>1087</v>
      </c>
      <c r="D75" s="76" t="s">
        <v>58</v>
      </c>
      <c r="E75" s="64" t="s">
        <v>671</v>
      </c>
      <c r="F75" s="77"/>
      <c r="G75" s="41"/>
      <c r="H75" s="41"/>
      <c r="I75" s="41"/>
      <c r="J75" s="41"/>
    </row>
    <row r="76" spans="1:10" x14ac:dyDescent="0.25">
      <c r="A76" s="76"/>
      <c r="B76" s="77" t="s">
        <v>1089</v>
      </c>
      <c r="C76" s="41" t="s">
        <v>1088</v>
      </c>
      <c r="D76" s="76" t="s">
        <v>556</v>
      </c>
      <c r="E76" s="64" t="s">
        <v>592</v>
      </c>
      <c r="F76" s="77"/>
      <c r="G76" s="41"/>
      <c r="H76" s="41"/>
      <c r="I76" s="41"/>
      <c r="J76" s="41"/>
    </row>
    <row r="77" spans="1:10" x14ac:dyDescent="0.25">
      <c r="A77" s="76"/>
      <c r="B77" s="77" t="s">
        <v>1090</v>
      </c>
      <c r="C77" s="41" t="s">
        <v>1092</v>
      </c>
      <c r="D77" s="76" t="s">
        <v>628</v>
      </c>
      <c r="E77" s="64" t="s">
        <v>684</v>
      </c>
      <c r="F77" s="77"/>
      <c r="G77" s="41"/>
      <c r="H77" s="41"/>
      <c r="I77" s="41"/>
      <c r="J77" s="41"/>
    </row>
    <row r="78" spans="1:10" ht="15.75" thickBot="1" x14ac:dyDescent="0.3">
      <c r="A78" s="82"/>
      <c r="B78" s="83" t="s">
        <v>1091</v>
      </c>
      <c r="C78" s="79" t="s">
        <v>1093</v>
      </c>
      <c r="D78" s="82" t="s">
        <v>453</v>
      </c>
      <c r="E78" s="85" t="s">
        <v>670</v>
      </c>
      <c r="F78" s="77"/>
      <c r="G78" s="41"/>
      <c r="H78" s="41"/>
      <c r="I78" s="41"/>
      <c r="J78" s="41"/>
    </row>
    <row r="79" spans="1:10" ht="15.75" thickBot="1" x14ac:dyDescent="0.3">
      <c r="A79" s="87"/>
      <c r="B79" s="87"/>
      <c r="C79" s="86"/>
      <c r="D79" s="87"/>
      <c r="E79" s="86"/>
      <c r="F79" s="77"/>
      <c r="G79" s="41"/>
      <c r="H79" s="41"/>
      <c r="I79" s="41"/>
      <c r="J79" s="41"/>
    </row>
    <row r="80" spans="1:10" x14ac:dyDescent="0.25">
      <c r="A80" s="105">
        <v>10</v>
      </c>
      <c r="B80" s="108"/>
      <c r="C80" s="106" t="s">
        <v>1299</v>
      </c>
      <c r="D80" s="169"/>
      <c r="E80" s="170"/>
      <c r="F80" s="77"/>
      <c r="G80" s="41"/>
      <c r="H80" s="41"/>
      <c r="I80" s="41"/>
      <c r="J80" s="41"/>
    </row>
    <row r="81" spans="1:10" x14ac:dyDescent="0.25">
      <c r="A81" s="107" t="s">
        <v>16</v>
      </c>
      <c r="B81" s="111"/>
      <c r="C81" s="49" t="s">
        <v>1300</v>
      </c>
      <c r="D81" s="52"/>
      <c r="E81" s="55"/>
      <c r="F81" s="77"/>
      <c r="G81" s="41"/>
      <c r="H81" s="41"/>
      <c r="I81" s="41"/>
      <c r="J81" s="41"/>
    </row>
    <row r="82" spans="1:10" x14ac:dyDescent="0.25">
      <c r="A82" s="76"/>
      <c r="B82" s="77" t="s">
        <v>1094</v>
      </c>
      <c r="C82" s="41" t="s">
        <v>1097</v>
      </c>
      <c r="D82" s="76" t="s">
        <v>634</v>
      </c>
      <c r="E82" s="64" t="s">
        <v>690</v>
      </c>
      <c r="F82" s="77"/>
      <c r="G82" s="41"/>
      <c r="H82" s="41"/>
      <c r="I82" s="41"/>
      <c r="J82" s="41"/>
    </row>
    <row r="83" spans="1:10" ht="15.75" thickBot="1" x14ac:dyDescent="0.3">
      <c r="A83" s="82"/>
      <c r="B83" s="83" t="s">
        <v>1096</v>
      </c>
      <c r="C83" s="79" t="s">
        <v>1095</v>
      </c>
      <c r="D83" s="82" t="s">
        <v>634</v>
      </c>
      <c r="E83" s="85" t="s">
        <v>690</v>
      </c>
      <c r="F83" s="77"/>
      <c r="G83" s="41"/>
      <c r="H83" s="41"/>
      <c r="I83" s="41"/>
      <c r="J83" s="41"/>
    </row>
    <row r="84" spans="1:10" ht="15.75" thickBot="1" x14ac:dyDescent="0.3">
      <c r="A84" s="87"/>
      <c r="B84" s="87"/>
      <c r="C84" s="86"/>
      <c r="D84" s="87"/>
      <c r="E84" s="86"/>
      <c r="F84" s="77"/>
      <c r="G84" s="41"/>
      <c r="H84" s="41"/>
      <c r="I84" s="41"/>
      <c r="J84" s="41"/>
    </row>
    <row r="85" spans="1:10" x14ac:dyDescent="0.25">
      <c r="A85" s="105">
        <v>11</v>
      </c>
      <c r="B85" s="108"/>
      <c r="C85" s="106" t="s">
        <v>1301</v>
      </c>
      <c r="D85" s="169"/>
      <c r="E85" s="170"/>
      <c r="F85" s="77"/>
      <c r="G85" s="41"/>
      <c r="H85" s="41"/>
      <c r="I85" s="41"/>
      <c r="J85" s="41"/>
    </row>
    <row r="86" spans="1:10" x14ac:dyDescent="0.25">
      <c r="A86" s="107" t="s">
        <v>467</v>
      </c>
      <c r="B86" s="111"/>
      <c r="C86" s="49" t="s">
        <v>1302</v>
      </c>
      <c r="D86" s="52"/>
      <c r="E86" s="55"/>
      <c r="F86" s="77"/>
      <c r="G86" s="41"/>
      <c r="H86" s="41"/>
      <c r="I86" s="41"/>
      <c r="J86" s="41"/>
    </row>
    <row r="87" spans="1:10" x14ac:dyDescent="0.25">
      <c r="A87" s="76"/>
      <c r="B87" s="77" t="s">
        <v>1098</v>
      </c>
      <c r="C87" s="41" t="s">
        <v>1099</v>
      </c>
      <c r="D87" s="76" t="s">
        <v>444</v>
      </c>
      <c r="E87" s="64" t="s">
        <v>1106</v>
      </c>
      <c r="F87" s="77"/>
      <c r="G87" s="41"/>
      <c r="H87" s="41"/>
      <c r="I87" s="41"/>
      <c r="J87" s="41"/>
    </row>
    <row r="88" spans="1:10" x14ac:dyDescent="0.25">
      <c r="A88" s="76"/>
      <c r="B88" s="77" t="s">
        <v>1100</v>
      </c>
      <c r="C88" s="41" t="s">
        <v>1103</v>
      </c>
      <c r="D88" s="76" t="s">
        <v>445</v>
      </c>
      <c r="E88" s="64" t="s">
        <v>1107</v>
      </c>
      <c r="F88" s="77"/>
      <c r="G88" s="41"/>
      <c r="H88" s="41"/>
      <c r="I88" s="41"/>
      <c r="J88" s="41"/>
    </row>
    <row r="89" spans="1:10" x14ac:dyDescent="0.25">
      <c r="A89" s="76"/>
      <c r="B89" s="77" t="s">
        <v>1101</v>
      </c>
      <c r="C89" s="41" t="s">
        <v>1104</v>
      </c>
      <c r="D89" s="76" t="s">
        <v>446</v>
      </c>
      <c r="E89" s="64" t="s">
        <v>655</v>
      </c>
      <c r="F89" s="77"/>
      <c r="G89" s="41"/>
      <c r="H89" s="41"/>
      <c r="I89" s="41"/>
      <c r="J89" s="41"/>
    </row>
    <row r="90" spans="1:10" x14ac:dyDescent="0.25">
      <c r="A90" s="76"/>
      <c r="B90" s="77" t="s">
        <v>1102</v>
      </c>
      <c r="C90" s="41" t="s">
        <v>1105</v>
      </c>
      <c r="D90" s="76" t="s">
        <v>448</v>
      </c>
      <c r="E90" s="64" t="s">
        <v>657</v>
      </c>
      <c r="F90" s="77"/>
      <c r="G90" s="41"/>
      <c r="H90" s="41"/>
      <c r="I90" s="41"/>
      <c r="J90" s="41"/>
    </row>
    <row r="91" spans="1:10" x14ac:dyDescent="0.25">
      <c r="A91" s="76"/>
      <c r="B91" s="77" t="s">
        <v>1108</v>
      </c>
      <c r="C91" s="41" t="s">
        <v>1110</v>
      </c>
      <c r="D91" s="76" t="s">
        <v>449</v>
      </c>
      <c r="E91" s="64" t="s">
        <v>658</v>
      </c>
      <c r="F91" s="77"/>
      <c r="G91" s="41"/>
      <c r="H91" s="41"/>
      <c r="I91" s="41"/>
      <c r="J91" s="41"/>
    </row>
    <row r="92" spans="1:10" x14ac:dyDescent="0.25">
      <c r="A92" s="76"/>
      <c r="B92" s="77" t="s">
        <v>1109</v>
      </c>
      <c r="C92" s="41" t="s">
        <v>1111</v>
      </c>
      <c r="D92" s="76" t="s">
        <v>447</v>
      </c>
      <c r="E92" s="64" t="s">
        <v>656</v>
      </c>
      <c r="F92" s="77"/>
      <c r="G92" s="41"/>
      <c r="H92" s="41"/>
      <c r="I92" s="41"/>
      <c r="J92" s="41"/>
    </row>
    <row r="93" spans="1:10" x14ac:dyDescent="0.25">
      <c r="A93" s="107" t="s">
        <v>467</v>
      </c>
      <c r="B93" s="111"/>
      <c r="C93" s="49" t="s">
        <v>1303</v>
      </c>
      <c r="D93" s="52"/>
      <c r="E93" s="55"/>
      <c r="F93" s="77"/>
      <c r="G93" s="41"/>
      <c r="H93" s="41"/>
      <c r="I93" s="41"/>
      <c r="J93" s="41"/>
    </row>
    <row r="94" spans="1:10" x14ac:dyDescent="0.25">
      <c r="A94" s="76"/>
      <c r="B94" s="77" t="s">
        <v>1112</v>
      </c>
      <c r="C94" s="41" t="s">
        <v>1113</v>
      </c>
      <c r="D94" s="76" t="s">
        <v>442</v>
      </c>
      <c r="E94" s="64" t="s">
        <v>660</v>
      </c>
      <c r="F94" s="77"/>
      <c r="G94" s="41"/>
      <c r="H94" s="41"/>
      <c r="I94" s="41"/>
      <c r="J94" s="41"/>
    </row>
    <row r="95" spans="1:10" x14ac:dyDescent="0.25">
      <c r="A95" s="76"/>
      <c r="B95" s="77" t="s">
        <v>1114</v>
      </c>
      <c r="C95" s="41" t="s">
        <v>1124</v>
      </c>
      <c r="D95" s="76" t="s">
        <v>618</v>
      </c>
      <c r="E95" s="64" t="s">
        <v>663</v>
      </c>
      <c r="F95" s="77"/>
      <c r="G95" s="41"/>
      <c r="H95" s="41"/>
      <c r="I95" s="41"/>
      <c r="J95" s="41"/>
    </row>
    <row r="96" spans="1:10" x14ac:dyDescent="0.25">
      <c r="A96" s="76"/>
      <c r="B96" s="77" t="s">
        <v>1115</v>
      </c>
      <c r="C96" s="41" t="s">
        <v>1125</v>
      </c>
      <c r="D96" s="76" t="s">
        <v>619</v>
      </c>
      <c r="E96" s="64" t="s">
        <v>664</v>
      </c>
      <c r="F96" s="77"/>
      <c r="G96" s="41"/>
      <c r="H96" s="41"/>
      <c r="I96" s="41"/>
      <c r="J96" s="41"/>
    </row>
    <row r="97" spans="1:10" x14ac:dyDescent="0.25">
      <c r="A97" s="76"/>
      <c r="B97" s="77" t="s">
        <v>1116</v>
      </c>
      <c r="C97" s="41" t="s">
        <v>1126</v>
      </c>
      <c r="D97" s="76" t="s">
        <v>620</v>
      </c>
      <c r="E97" s="64" t="s">
        <v>665</v>
      </c>
      <c r="F97" s="77"/>
      <c r="G97" s="41"/>
      <c r="H97" s="41"/>
      <c r="I97" s="41"/>
      <c r="J97" s="41"/>
    </row>
    <row r="98" spans="1:10" x14ac:dyDescent="0.25">
      <c r="A98" s="76"/>
      <c r="B98" s="77" t="s">
        <v>1117</v>
      </c>
      <c r="C98" s="41" t="s">
        <v>1127</v>
      </c>
      <c r="D98" s="76" t="s">
        <v>621</v>
      </c>
      <c r="E98" s="64" t="s">
        <v>666</v>
      </c>
      <c r="F98" s="77"/>
      <c r="G98" s="41"/>
      <c r="H98" s="41"/>
      <c r="I98" s="41"/>
      <c r="J98" s="41"/>
    </row>
    <row r="99" spans="1:10" x14ac:dyDescent="0.25">
      <c r="A99" s="76"/>
      <c r="B99" s="77"/>
      <c r="C99" s="41"/>
      <c r="D99" s="76" t="s">
        <v>457</v>
      </c>
      <c r="E99" s="64" t="s">
        <v>676</v>
      </c>
      <c r="F99" s="77"/>
      <c r="G99" s="41"/>
      <c r="H99" s="41"/>
      <c r="I99" s="41"/>
      <c r="J99" s="41"/>
    </row>
    <row r="100" spans="1:10" x14ac:dyDescent="0.25">
      <c r="A100" s="76"/>
      <c r="B100" s="77" t="s">
        <v>1118</v>
      </c>
      <c r="C100" s="41" t="s">
        <v>1128</v>
      </c>
      <c r="D100" s="76" t="s">
        <v>616</v>
      </c>
      <c r="E100" s="64" t="s">
        <v>661</v>
      </c>
      <c r="F100" s="77"/>
      <c r="G100" s="41"/>
      <c r="H100" s="41"/>
      <c r="I100" s="41"/>
      <c r="J100" s="41"/>
    </row>
    <row r="101" spans="1:10" x14ac:dyDescent="0.25">
      <c r="A101" s="76"/>
      <c r="B101" s="77" t="s">
        <v>1119</v>
      </c>
      <c r="C101" s="41" t="s">
        <v>1129</v>
      </c>
      <c r="D101" s="76" t="s">
        <v>621</v>
      </c>
      <c r="E101" s="64" t="s">
        <v>666</v>
      </c>
      <c r="F101" s="77"/>
      <c r="G101" s="41"/>
      <c r="H101" s="41"/>
      <c r="I101" s="41"/>
      <c r="J101" s="41"/>
    </row>
    <row r="102" spans="1:10" x14ac:dyDescent="0.25">
      <c r="A102" s="76"/>
      <c r="B102" s="77" t="s">
        <v>1120</v>
      </c>
      <c r="C102" s="41" t="s">
        <v>1123</v>
      </c>
      <c r="D102" s="76" t="s">
        <v>442</v>
      </c>
      <c r="E102" s="64" t="s">
        <v>660</v>
      </c>
      <c r="F102" s="77"/>
      <c r="G102" s="41"/>
      <c r="H102" s="41"/>
      <c r="I102" s="41"/>
      <c r="J102" s="41"/>
    </row>
    <row r="103" spans="1:10" ht="15.75" thickBot="1" x14ac:dyDescent="0.3">
      <c r="A103" s="82"/>
      <c r="B103" s="83" t="s">
        <v>1121</v>
      </c>
      <c r="C103" s="79" t="s">
        <v>1122</v>
      </c>
      <c r="D103" s="82" t="s">
        <v>450</v>
      </c>
      <c r="E103" s="85" t="s">
        <v>659</v>
      </c>
      <c r="F103" s="77"/>
      <c r="G103" s="41"/>
      <c r="H103" s="41"/>
      <c r="I103" s="41"/>
      <c r="J103" s="41"/>
    </row>
    <row r="104" spans="1:10" ht="15.75" thickBot="1" x14ac:dyDescent="0.3">
      <c r="A104" s="87"/>
      <c r="B104" s="87"/>
      <c r="C104" s="86"/>
      <c r="D104" s="87"/>
      <c r="E104" s="86"/>
      <c r="F104" s="77"/>
      <c r="G104" s="41"/>
      <c r="H104" s="41"/>
      <c r="I104" s="41"/>
      <c r="J104" s="41"/>
    </row>
    <row r="105" spans="1:10" x14ac:dyDescent="0.25">
      <c r="A105" s="108">
        <v>12</v>
      </c>
      <c r="B105" s="108"/>
      <c r="C105" s="106" t="s">
        <v>1130</v>
      </c>
      <c r="D105" s="172"/>
      <c r="E105" s="173"/>
      <c r="F105" s="77"/>
      <c r="G105" s="41"/>
      <c r="H105" s="41"/>
      <c r="I105" s="41"/>
      <c r="J105" s="41"/>
    </row>
    <row r="106" spans="1:10" x14ac:dyDescent="0.25">
      <c r="A106" s="107" t="s">
        <v>472</v>
      </c>
      <c r="B106" s="111"/>
      <c r="C106" s="49" t="s">
        <v>1139</v>
      </c>
      <c r="D106" s="52"/>
      <c r="E106" s="55"/>
      <c r="F106" s="77"/>
      <c r="G106" s="41"/>
      <c r="H106" s="41"/>
      <c r="I106" s="41"/>
      <c r="J106" s="41"/>
    </row>
    <row r="107" spans="1:10" x14ac:dyDescent="0.25">
      <c r="A107" s="76"/>
      <c r="B107" s="77" t="s">
        <v>1131</v>
      </c>
      <c r="C107" s="41" t="s">
        <v>1135</v>
      </c>
      <c r="D107" s="76" t="s">
        <v>576</v>
      </c>
      <c r="E107" s="64" t="s">
        <v>613</v>
      </c>
      <c r="F107" s="77"/>
      <c r="G107" s="41"/>
      <c r="H107" s="41"/>
      <c r="I107" s="41"/>
      <c r="J107" s="41"/>
    </row>
    <row r="108" spans="1:10" x14ac:dyDescent="0.25">
      <c r="A108" s="76"/>
      <c r="B108" s="77" t="s">
        <v>1132</v>
      </c>
      <c r="C108" s="41" t="s">
        <v>1136</v>
      </c>
      <c r="D108" s="76" t="s">
        <v>642</v>
      </c>
      <c r="E108" s="64" t="s">
        <v>698</v>
      </c>
      <c r="F108" s="77"/>
      <c r="G108" s="41"/>
      <c r="H108" s="41"/>
      <c r="I108" s="41"/>
      <c r="J108" s="41"/>
    </row>
    <row r="109" spans="1:10" x14ac:dyDescent="0.25">
      <c r="A109" s="76"/>
      <c r="B109" s="77" t="s">
        <v>1133</v>
      </c>
      <c r="C109" s="41" t="s">
        <v>1137</v>
      </c>
      <c r="D109" s="76" t="s">
        <v>454</v>
      </c>
      <c r="E109" s="64" t="s">
        <v>672</v>
      </c>
      <c r="F109" s="77"/>
      <c r="G109" s="41"/>
      <c r="H109" s="41"/>
      <c r="I109" s="41"/>
      <c r="J109" s="41"/>
    </row>
    <row r="110" spans="1:10" x14ac:dyDescent="0.25">
      <c r="A110" s="76"/>
      <c r="B110" s="77" t="s">
        <v>1134</v>
      </c>
      <c r="C110" s="41" t="s">
        <v>1138</v>
      </c>
      <c r="D110" s="76" t="s">
        <v>641</v>
      </c>
      <c r="E110" s="64" t="s">
        <v>697</v>
      </c>
      <c r="F110" s="77"/>
      <c r="G110" s="41"/>
      <c r="H110" s="41"/>
      <c r="I110" s="41"/>
      <c r="J110" s="41"/>
    </row>
    <row r="111" spans="1:10" x14ac:dyDescent="0.25">
      <c r="A111" s="107" t="s">
        <v>473</v>
      </c>
      <c r="B111" s="111"/>
      <c r="C111" s="49" t="s">
        <v>1141</v>
      </c>
      <c r="D111" s="52"/>
      <c r="E111" s="55"/>
      <c r="F111" s="77"/>
      <c r="G111" s="41"/>
      <c r="H111" s="41"/>
      <c r="I111" s="41"/>
      <c r="J111" s="41"/>
    </row>
    <row r="112" spans="1:10" x14ac:dyDescent="0.25">
      <c r="A112" s="76"/>
      <c r="B112" s="77" t="s">
        <v>1140</v>
      </c>
      <c r="C112" s="41" t="s">
        <v>1142</v>
      </c>
      <c r="D112" s="76" t="s">
        <v>455</v>
      </c>
      <c r="E112" s="64" t="s">
        <v>673</v>
      </c>
      <c r="F112" s="77"/>
      <c r="G112" s="41"/>
      <c r="H112" s="41"/>
      <c r="I112" s="41"/>
      <c r="J112" s="41"/>
    </row>
    <row r="113" spans="1:10" x14ac:dyDescent="0.25">
      <c r="A113" s="107" t="s">
        <v>474</v>
      </c>
      <c r="B113" s="111"/>
      <c r="C113" s="49" t="s">
        <v>1143</v>
      </c>
      <c r="D113" s="52"/>
      <c r="E113" s="55"/>
      <c r="F113" s="77"/>
      <c r="G113" s="41"/>
      <c r="H113" s="41"/>
      <c r="I113" s="41"/>
      <c r="J113" s="41"/>
    </row>
    <row r="114" spans="1:10" x14ac:dyDescent="0.25">
      <c r="A114" s="76"/>
      <c r="B114" s="77" t="s">
        <v>1144</v>
      </c>
      <c r="C114" s="41" t="s">
        <v>1145</v>
      </c>
      <c r="D114" s="76" t="s">
        <v>623</v>
      </c>
      <c r="E114" s="64" t="s">
        <v>679</v>
      </c>
      <c r="F114" s="77"/>
      <c r="G114" s="41"/>
      <c r="H114" s="41"/>
      <c r="I114" s="41"/>
      <c r="J114" s="41"/>
    </row>
    <row r="115" spans="1:10" x14ac:dyDescent="0.25">
      <c r="A115" s="107" t="s">
        <v>475</v>
      </c>
      <c r="B115" s="111"/>
      <c r="C115" s="49" t="s">
        <v>1146</v>
      </c>
      <c r="D115" s="52"/>
      <c r="E115" s="55"/>
      <c r="F115" s="77"/>
      <c r="G115" s="41"/>
      <c r="H115" s="41"/>
      <c r="I115" s="41"/>
      <c r="J115" s="41"/>
    </row>
    <row r="116" spans="1:10" x14ac:dyDescent="0.25">
      <c r="A116" s="76"/>
      <c r="B116" s="77" t="s">
        <v>1147</v>
      </c>
      <c r="C116" s="41" t="s">
        <v>1148</v>
      </c>
      <c r="D116" s="76" t="s">
        <v>625</v>
      </c>
      <c r="E116" s="64" t="s">
        <v>681</v>
      </c>
      <c r="F116" s="77"/>
      <c r="G116" s="41"/>
      <c r="H116" s="41"/>
      <c r="I116" s="41"/>
      <c r="J116" s="41"/>
    </row>
    <row r="117" spans="1:10" x14ac:dyDescent="0.25">
      <c r="A117" s="76"/>
      <c r="B117" s="77" t="s">
        <v>1149</v>
      </c>
      <c r="C117" s="41" t="s">
        <v>1154</v>
      </c>
      <c r="D117" s="76" t="s">
        <v>625</v>
      </c>
      <c r="E117" s="64" t="s">
        <v>681</v>
      </c>
      <c r="F117" s="77"/>
      <c r="G117" s="41"/>
      <c r="H117" s="41"/>
      <c r="I117" s="41"/>
      <c r="J117" s="41"/>
    </row>
    <row r="118" spans="1:10" x14ac:dyDescent="0.25">
      <c r="A118" s="76"/>
      <c r="B118" s="77" t="s">
        <v>1150</v>
      </c>
      <c r="C118" s="41" t="s">
        <v>1155</v>
      </c>
      <c r="D118" s="76" t="s">
        <v>626</v>
      </c>
      <c r="E118" s="64" t="s">
        <v>682</v>
      </c>
      <c r="F118" s="77"/>
      <c r="G118" s="41"/>
      <c r="H118" s="41"/>
      <c r="I118" s="41"/>
      <c r="J118" s="41"/>
    </row>
    <row r="119" spans="1:10" x14ac:dyDescent="0.25">
      <c r="A119" s="76"/>
      <c r="B119" s="77" t="s">
        <v>1151</v>
      </c>
      <c r="C119" s="41" t="s">
        <v>1152</v>
      </c>
      <c r="D119" s="76" t="s">
        <v>627</v>
      </c>
      <c r="E119" s="64" t="s">
        <v>1153</v>
      </c>
      <c r="F119" s="77"/>
      <c r="G119" s="41"/>
      <c r="H119" s="41"/>
      <c r="I119" s="41"/>
      <c r="J119" s="41"/>
    </row>
    <row r="120" spans="1:10" x14ac:dyDescent="0.25">
      <c r="A120" s="107" t="s">
        <v>476</v>
      </c>
      <c r="B120" s="111"/>
      <c r="C120" s="49" t="s">
        <v>1156</v>
      </c>
      <c r="D120" s="52"/>
      <c r="E120" s="55"/>
      <c r="F120" s="77"/>
      <c r="G120" s="41"/>
      <c r="H120" s="41"/>
      <c r="I120" s="41"/>
      <c r="J120" s="41"/>
    </row>
    <row r="121" spans="1:10" x14ac:dyDescent="0.25">
      <c r="A121" s="76"/>
      <c r="B121" s="77" t="s">
        <v>1157</v>
      </c>
      <c r="C121" s="41" t="s">
        <v>1158</v>
      </c>
      <c r="D121" s="76" t="s">
        <v>629</v>
      </c>
      <c r="E121" s="64" t="s">
        <v>685</v>
      </c>
      <c r="F121" s="77"/>
      <c r="G121" s="41"/>
      <c r="H121" s="41"/>
      <c r="I121" s="41"/>
      <c r="J121" s="41"/>
    </row>
    <row r="122" spans="1:10" x14ac:dyDescent="0.25">
      <c r="A122" s="107" t="s">
        <v>477</v>
      </c>
      <c r="B122" s="111"/>
      <c r="C122" s="49" t="s">
        <v>1159</v>
      </c>
      <c r="D122" s="52"/>
      <c r="E122" s="55"/>
      <c r="F122" s="77"/>
      <c r="G122" s="41"/>
      <c r="H122" s="41"/>
      <c r="I122" s="41"/>
      <c r="J122" s="41"/>
    </row>
    <row r="123" spans="1:10" x14ac:dyDescent="0.25">
      <c r="A123" s="76"/>
      <c r="B123" s="77" t="s">
        <v>1160</v>
      </c>
      <c r="C123" s="41" t="s">
        <v>1159</v>
      </c>
      <c r="D123" s="76" t="s">
        <v>443</v>
      </c>
      <c r="E123" s="64" t="s">
        <v>674</v>
      </c>
      <c r="F123" s="77"/>
      <c r="G123" s="41"/>
      <c r="H123" s="41"/>
      <c r="I123" s="41"/>
      <c r="J123" s="41"/>
    </row>
    <row r="124" spans="1:10" x14ac:dyDescent="0.25">
      <c r="A124" s="76"/>
      <c r="B124" s="77" t="s">
        <v>1161</v>
      </c>
      <c r="C124" s="41" t="s">
        <v>1162</v>
      </c>
      <c r="D124" s="76" t="s">
        <v>629</v>
      </c>
      <c r="E124" s="64" t="s">
        <v>685</v>
      </c>
      <c r="F124" s="77"/>
      <c r="G124" s="41"/>
      <c r="H124" s="41"/>
      <c r="I124" s="41"/>
      <c r="J124" s="41"/>
    </row>
    <row r="125" spans="1:10" x14ac:dyDescent="0.25">
      <c r="A125" s="107" t="s">
        <v>478</v>
      </c>
      <c r="B125" s="111"/>
      <c r="C125" s="49" t="s">
        <v>1163</v>
      </c>
      <c r="D125" s="52"/>
      <c r="E125" s="55"/>
      <c r="F125" s="77"/>
      <c r="G125" s="41"/>
      <c r="H125" s="41"/>
      <c r="I125" s="41"/>
      <c r="J125" s="41"/>
    </row>
    <row r="126" spans="1:10" ht="15.75" thickBot="1" x14ac:dyDescent="0.3">
      <c r="A126" s="82"/>
      <c r="B126" s="83" t="s">
        <v>1164</v>
      </c>
      <c r="C126" s="79" t="s">
        <v>1165</v>
      </c>
      <c r="D126" s="82" t="s">
        <v>644</v>
      </c>
      <c r="E126" s="85" t="s">
        <v>1166</v>
      </c>
      <c r="F126" s="77"/>
      <c r="G126" s="41"/>
      <c r="H126" s="41"/>
      <c r="I126" s="41"/>
      <c r="J126" s="41"/>
    </row>
    <row r="127" spans="1:10" ht="15.75" thickBot="1" x14ac:dyDescent="0.3">
      <c r="A127" s="87"/>
      <c r="B127" s="87"/>
      <c r="C127" s="86"/>
      <c r="D127" s="87"/>
      <c r="E127" s="86"/>
      <c r="F127" s="77"/>
      <c r="G127" s="41"/>
      <c r="H127" s="41"/>
      <c r="I127" s="41"/>
      <c r="J127" s="41"/>
    </row>
    <row r="128" spans="1:10" x14ac:dyDescent="0.25">
      <c r="A128" s="105">
        <v>13</v>
      </c>
      <c r="B128" s="108"/>
      <c r="C128" s="106" t="s">
        <v>1167</v>
      </c>
      <c r="D128" s="169"/>
      <c r="E128" s="170"/>
      <c r="F128" s="77"/>
      <c r="G128" s="41"/>
      <c r="H128" s="41"/>
      <c r="I128" s="41"/>
      <c r="J128" s="41"/>
    </row>
    <row r="129" spans="1:10" x14ac:dyDescent="0.25">
      <c r="A129" s="107" t="s">
        <v>480</v>
      </c>
      <c r="B129" s="111"/>
      <c r="C129" s="49" t="s">
        <v>1168</v>
      </c>
      <c r="D129" s="52"/>
      <c r="E129" s="55"/>
      <c r="F129" s="77"/>
      <c r="G129" s="41"/>
      <c r="H129" s="41"/>
      <c r="I129" s="41"/>
      <c r="J129" s="41"/>
    </row>
    <row r="130" spans="1:10" x14ac:dyDescent="0.25">
      <c r="A130" s="76"/>
      <c r="B130" s="77" t="s">
        <v>1170</v>
      </c>
      <c r="C130" s="41" t="s">
        <v>1169</v>
      </c>
      <c r="D130" s="76" t="s">
        <v>630</v>
      </c>
      <c r="E130" s="64" t="s">
        <v>1175</v>
      </c>
      <c r="F130" s="77"/>
      <c r="G130" s="41"/>
      <c r="H130" s="41"/>
      <c r="I130" s="41"/>
      <c r="J130" s="41"/>
    </row>
    <row r="131" spans="1:10" x14ac:dyDescent="0.25">
      <c r="A131" s="76"/>
      <c r="B131" s="77" t="s">
        <v>1171</v>
      </c>
      <c r="C131" s="41" t="s">
        <v>1173</v>
      </c>
      <c r="D131" s="76" t="s">
        <v>631</v>
      </c>
      <c r="E131" s="64" t="s">
        <v>687</v>
      </c>
      <c r="F131" s="77"/>
      <c r="G131" s="41"/>
      <c r="H131" s="41"/>
      <c r="I131" s="41"/>
      <c r="J131" s="41"/>
    </row>
    <row r="132" spans="1:10" x14ac:dyDescent="0.25">
      <c r="A132" s="76"/>
      <c r="B132" s="77"/>
      <c r="C132" s="41"/>
      <c r="D132" s="76" t="s">
        <v>633</v>
      </c>
      <c r="E132" s="64" t="s">
        <v>689</v>
      </c>
      <c r="F132" s="77"/>
      <c r="G132" s="41"/>
      <c r="H132" s="41"/>
      <c r="I132" s="41"/>
      <c r="J132" s="41"/>
    </row>
    <row r="133" spans="1:10" x14ac:dyDescent="0.25">
      <c r="A133" s="76"/>
      <c r="B133" s="77" t="s">
        <v>1172</v>
      </c>
      <c r="C133" s="41" t="s">
        <v>1174</v>
      </c>
      <c r="D133" s="76" t="s">
        <v>632</v>
      </c>
      <c r="E133" s="64" t="s">
        <v>1176</v>
      </c>
      <c r="F133" s="77"/>
      <c r="G133" s="41"/>
      <c r="H133" s="41"/>
      <c r="I133" s="41"/>
      <c r="J133" s="41"/>
    </row>
    <row r="134" spans="1:10" x14ac:dyDescent="0.25">
      <c r="A134" s="107" t="s">
        <v>481</v>
      </c>
      <c r="B134" s="111"/>
      <c r="C134" s="49" t="s">
        <v>1177</v>
      </c>
      <c r="D134" s="52"/>
      <c r="E134" s="55"/>
      <c r="F134" s="77"/>
      <c r="G134" s="41"/>
      <c r="H134" s="41"/>
      <c r="I134" s="41"/>
      <c r="J134" s="41"/>
    </row>
    <row r="135" spans="1:10" x14ac:dyDescent="0.25">
      <c r="A135" s="76"/>
      <c r="B135" s="77" t="s">
        <v>1179</v>
      </c>
      <c r="C135" s="41" t="s">
        <v>1178</v>
      </c>
      <c r="D135" s="76" t="s">
        <v>553</v>
      </c>
      <c r="E135" s="64" t="s">
        <v>590</v>
      </c>
      <c r="F135" s="77"/>
      <c r="G135" s="41"/>
      <c r="H135" s="41"/>
      <c r="I135" s="41"/>
      <c r="J135" s="41"/>
    </row>
    <row r="136" spans="1:10" x14ac:dyDescent="0.25">
      <c r="A136" s="76"/>
      <c r="B136" s="77" t="s">
        <v>1180</v>
      </c>
      <c r="C136" s="41" t="s">
        <v>1183</v>
      </c>
      <c r="D136" s="76" t="s">
        <v>558</v>
      </c>
      <c r="E136" s="64" t="s">
        <v>595</v>
      </c>
      <c r="F136" s="77"/>
      <c r="G136" s="41"/>
      <c r="H136" s="41"/>
      <c r="I136" s="41"/>
      <c r="J136" s="41"/>
    </row>
    <row r="137" spans="1:10" x14ac:dyDescent="0.25">
      <c r="A137" s="76"/>
      <c r="B137" s="77" t="s">
        <v>1181</v>
      </c>
      <c r="C137" s="41" t="s">
        <v>1184</v>
      </c>
      <c r="D137" s="76" t="s">
        <v>553</v>
      </c>
      <c r="E137" s="64" t="s">
        <v>590</v>
      </c>
      <c r="F137" s="77"/>
      <c r="G137" s="41"/>
      <c r="H137" s="41"/>
      <c r="I137" s="41"/>
      <c r="J137" s="41"/>
    </row>
    <row r="138" spans="1:10" ht="15.75" thickBot="1" x14ac:dyDescent="0.3">
      <c r="A138" s="82"/>
      <c r="B138" s="83" t="s">
        <v>1182</v>
      </c>
      <c r="C138" s="79" t="s">
        <v>1185</v>
      </c>
      <c r="D138" s="82" t="s">
        <v>441</v>
      </c>
      <c r="E138" s="85" t="s">
        <v>650</v>
      </c>
      <c r="F138" s="77"/>
      <c r="G138" s="41"/>
      <c r="H138" s="41"/>
      <c r="I138" s="41"/>
      <c r="J138" s="41"/>
    </row>
    <row r="139" spans="1:10" ht="15.75" thickBot="1" x14ac:dyDescent="0.3">
      <c r="A139" s="87"/>
      <c r="B139" s="87"/>
      <c r="C139" s="86"/>
      <c r="D139" s="87"/>
      <c r="E139" s="86"/>
      <c r="F139" s="77"/>
      <c r="G139" s="41"/>
      <c r="H139" s="41"/>
      <c r="I139" s="41"/>
      <c r="J139" s="41"/>
    </row>
    <row r="140" spans="1:10" x14ac:dyDescent="0.25">
      <c r="A140" s="105">
        <v>14</v>
      </c>
      <c r="B140" s="108"/>
      <c r="C140" s="106" t="s">
        <v>1186</v>
      </c>
      <c r="D140" s="169"/>
      <c r="E140" s="170"/>
      <c r="F140" s="77"/>
      <c r="G140" s="41"/>
      <c r="H140" s="41"/>
      <c r="I140" s="41"/>
      <c r="J140" s="41"/>
    </row>
    <row r="141" spans="1:10" x14ac:dyDescent="0.25">
      <c r="A141" s="107" t="s">
        <v>490</v>
      </c>
      <c r="B141" s="111"/>
      <c r="C141" s="49" t="s">
        <v>1187</v>
      </c>
      <c r="D141" s="52"/>
      <c r="E141" s="55"/>
      <c r="F141" s="77"/>
      <c r="G141" s="41"/>
      <c r="H141" s="41"/>
      <c r="I141" s="41"/>
      <c r="J141" s="41"/>
    </row>
    <row r="142" spans="1:10" x14ac:dyDescent="0.25">
      <c r="A142" s="76"/>
      <c r="B142" s="77" t="s">
        <v>1188</v>
      </c>
      <c r="C142" s="41" t="s">
        <v>1189</v>
      </c>
      <c r="D142" s="76" t="s">
        <v>636</v>
      </c>
      <c r="E142" s="64" t="s">
        <v>692</v>
      </c>
      <c r="F142" s="77"/>
      <c r="G142" s="41"/>
      <c r="H142" s="41"/>
      <c r="I142" s="41"/>
      <c r="J142" s="41"/>
    </row>
    <row r="143" spans="1:10" x14ac:dyDescent="0.25">
      <c r="A143" s="76"/>
      <c r="B143" s="77" t="s">
        <v>1191</v>
      </c>
      <c r="C143" s="41" t="s">
        <v>1190</v>
      </c>
      <c r="D143" s="76" t="s">
        <v>631</v>
      </c>
      <c r="E143" s="64" t="s">
        <v>687</v>
      </c>
      <c r="F143" s="77"/>
      <c r="G143" s="41"/>
      <c r="H143" s="41"/>
      <c r="I143" s="41"/>
      <c r="J143" s="41"/>
    </row>
    <row r="144" spans="1:10" x14ac:dyDescent="0.25">
      <c r="A144" s="76"/>
      <c r="B144" s="77" t="s">
        <v>1192</v>
      </c>
      <c r="C144" s="41" t="s">
        <v>1193</v>
      </c>
      <c r="D144" s="76" t="s">
        <v>631</v>
      </c>
      <c r="E144" s="64" t="s">
        <v>687</v>
      </c>
      <c r="F144" s="77"/>
      <c r="G144" s="41"/>
      <c r="H144" s="41"/>
      <c r="I144" s="41"/>
      <c r="J144" s="41"/>
    </row>
    <row r="145" spans="1:10" x14ac:dyDescent="0.25">
      <c r="A145" s="107" t="s">
        <v>491</v>
      </c>
      <c r="B145" s="111"/>
      <c r="C145" s="49" t="s">
        <v>1194</v>
      </c>
      <c r="D145" s="52"/>
      <c r="E145" s="55"/>
      <c r="F145" s="77"/>
      <c r="G145" s="41"/>
      <c r="H145" s="41"/>
      <c r="I145" s="41"/>
      <c r="J145" s="41"/>
    </row>
    <row r="146" spans="1:10" x14ac:dyDescent="0.25">
      <c r="A146" s="76"/>
      <c r="B146" s="77" t="s">
        <v>1195</v>
      </c>
      <c r="C146" s="41" t="s">
        <v>1201</v>
      </c>
      <c r="D146" s="76" t="s">
        <v>635</v>
      </c>
      <c r="E146" s="64" t="s">
        <v>1202</v>
      </c>
      <c r="F146" s="77"/>
      <c r="G146" s="41"/>
      <c r="H146" s="41"/>
      <c r="I146" s="41"/>
      <c r="J146" s="41"/>
    </row>
    <row r="147" spans="1:10" x14ac:dyDescent="0.25">
      <c r="A147" s="76"/>
      <c r="B147" s="77" t="s">
        <v>1196</v>
      </c>
      <c r="C147" s="41" t="s">
        <v>1203</v>
      </c>
      <c r="D147" s="76" t="s">
        <v>642</v>
      </c>
      <c r="E147" s="64" t="s">
        <v>1304</v>
      </c>
      <c r="F147" s="77"/>
      <c r="G147" s="41"/>
      <c r="H147" s="41"/>
      <c r="I147" s="41"/>
      <c r="J147" s="41"/>
    </row>
    <row r="148" spans="1:10" x14ac:dyDescent="0.25">
      <c r="A148" s="76"/>
      <c r="B148" s="77" t="s">
        <v>1197</v>
      </c>
      <c r="C148" s="41" t="s">
        <v>1204</v>
      </c>
      <c r="D148" s="76" t="s">
        <v>642</v>
      </c>
      <c r="E148" s="64" t="s">
        <v>1304</v>
      </c>
      <c r="F148" s="77"/>
      <c r="G148" s="41"/>
      <c r="H148" s="41"/>
      <c r="I148" s="41"/>
      <c r="J148" s="41"/>
    </row>
    <row r="149" spans="1:10" x14ac:dyDescent="0.25">
      <c r="A149" s="109"/>
      <c r="B149" s="112" t="s">
        <v>1198</v>
      </c>
      <c r="C149" s="110" t="s">
        <v>1035</v>
      </c>
      <c r="D149" s="109"/>
      <c r="E149" s="171"/>
      <c r="F149" s="77"/>
      <c r="G149" s="41"/>
      <c r="H149" s="41"/>
      <c r="I149" s="41"/>
      <c r="J149" s="41"/>
    </row>
    <row r="150" spans="1:10" x14ac:dyDescent="0.25">
      <c r="A150" s="76"/>
      <c r="B150" s="77" t="s">
        <v>1199</v>
      </c>
      <c r="C150" s="41" t="s">
        <v>1205</v>
      </c>
      <c r="D150" s="76" t="s">
        <v>637</v>
      </c>
      <c r="E150" s="64" t="s">
        <v>693</v>
      </c>
      <c r="F150" s="77"/>
      <c r="G150" s="41"/>
      <c r="H150" s="41"/>
      <c r="I150" s="41"/>
      <c r="J150" s="41"/>
    </row>
    <row r="151" spans="1:10" x14ac:dyDescent="0.25">
      <c r="A151" s="76"/>
      <c r="B151" s="77" t="s">
        <v>1200</v>
      </c>
      <c r="C151" s="41" t="s">
        <v>1206</v>
      </c>
      <c r="D151" s="76" t="s">
        <v>638</v>
      </c>
      <c r="E151" s="64" t="s">
        <v>694</v>
      </c>
      <c r="F151" s="77"/>
      <c r="G151" s="41"/>
      <c r="H151" s="41"/>
      <c r="I151" s="41"/>
      <c r="J151" s="41"/>
    </row>
    <row r="152" spans="1:10" x14ac:dyDescent="0.25">
      <c r="A152" s="76"/>
      <c r="B152" s="77" t="s">
        <v>1207</v>
      </c>
      <c r="C152" s="41" t="s">
        <v>1210</v>
      </c>
      <c r="D152" s="76" t="s">
        <v>640</v>
      </c>
      <c r="E152" s="64" t="s">
        <v>696</v>
      </c>
      <c r="F152" s="77"/>
      <c r="G152" s="41"/>
      <c r="H152" s="41"/>
      <c r="I152" s="41"/>
      <c r="J152" s="41"/>
    </row>
    <row r="153" spans="1:10" x14ac:dyDescent="0.25">
      <c r="A153" s="76"/>
      <c r="B153" s="77" t="s">
        <v>1208</v>
      </c>
      <c r="C153" s="41" t="s">
        <v>1211</v>
      </c>
      <c r="D153" s="76" t="s">
        <v>639</v>
      </c>
      <c r="E153" s="64" t="s">
        <v>695</v>
      </c>
      <c r="F153" s="77"/>
      <c r="G153" s="41"/>
      <c r="H153" s="41"/>
      <c r="I153" s="41"/>
      <c r="J153" s="41"/>
    </row>
    <row r="154" spans="1:10" x14ac:dyDescent="0.25">
      <c r="A154" s="76"/>
      <c r="B154" s="77" t="s">
        <v>1209</v>
      </c>
      <c r="C154" s="41" t="s">
        <v>1212</v>
      </c>
      <c r="D154" s="76" t="s">
        <v>639</v>
      </c>
      <c r="E154" s="64" t="s">
        <v>695</v>
      </c>
      <c r="F154" s="77"/>
      <c r="G154" s="41"/>
      <c r="H154" s="41"/>
      <c r="I154" s="41"/>
      <c r="J154" s="41"/>
    </row>
    <row r="155" spans="1:10" x14ac:dyDescent="0.25">
      <c r="A155" s="107" t="s">
        <v>492</v>
      </c>
      <c r="B155" s="111"/>
      <c r="C155" s="49" t="s">
        <v>1213</v>
      </c>
      <c r="D155" s="52"/>
      <c r="E155" s="55"/>
      <c r="F155" s="77"/>
      <c r="G155" s="41"/>
      <c r="H155" s="41"/>
      <c r="I155" s="41"/>
      <c r="J155" s="41"/>
    </row>
    <row r="156" spans="1:10" ht="15.75" thickBot="1" x14ac:dyDescent="0.3">
      <c r="A156" s="82"/>
      <c r="B156" s="83" t="s">
        <v>1214</v>
      </c>
      <c r="C156" s="79" t="s">
        <v>1215</v>
      </c>
      <c r="D156" s="82" t="s">
        <v>643</v>
      </c>
      <c r="E156" s="85" t="s">
        <v>699</v>
      </c>
      <c r="F156" s="77"/>
      <c r="G156" s="41"/>
      <c r="H156" s="41"/>
      <c r="I156" s="41"/>
      <c r="J156" s="41"/>
    </row>
    <row r="157" spans="1:10" ht="15.75" thickBot="1" x14ac:dyDescent="0.3">
      <c r="A157" s="87"/>
      <c r="B157" s="87"/>
      <c r="C157" s="86"/>
      <c r="D157" s="87"/>
      <c r="E157" s="86"/>
      <c r="F157" s="77"/>
      <c r="G157" s="41"/>
      <c r="H157" s="41"/>
      <c r="I157" s="41"/>
      <c r="J157" s="41"/>
    </row>
    <row r="158" spans="1:10" x14ac:dyDescent="0.25">
      <c r="A158" s="105">
        <v>15</v>
      </c>
      <c r="B158" s="108"/>
      <c r="C158" s="106" t="s">
        <v>1216</v>
      </c>
      <c r="D158" s="169"/>
      <c r="E158" s="170"/>
      <c r="F158" s="77"/>
      <c r="G158" s="41"/>
      <c r="H158" s="41"/>
      <c r="I158" s="41"/>
      <c r="J158" s="41"/>
    </row>
    <row r="159" spans="1:10" x14ac:dyDescent="0.25">
      <c r="A159" s="107" t="s">
        <v>499</v>
      </c>
      <c r="B159" s="111"/>
      <c r="C159" s="49" t="s">
        <v>1217</v>
      </c>
      <c r="D159" s="52"/>
      <c r="E159" s="55"/>
      <c r="F159" s="77"/>
      <c r="G159" s="41"/>
      <c r="H159" s="41"/>
      <c r="I159" s="41"/>
      <c r="J159" s="41"/>
    </row>
    <row r="160" spans="1:10" x14ac:dyDescent="0.25">
      <c r="A160" s="76"/>
      <c r="B160" s="77" t="s">
        <v>1218</v>
      </c>
      <c r="C160" s="41" t="s">
        <v>1223</v>
      </c>
      <c r="D160" s="76" t="s">
        <v>558</v>
      </c>
      <c r="E160" s="64" t="s">
        <v>595</v>
      </c>
      <c r="F160" s="77"/>
      <c r="G160" s="41"/>
      <c r="H160" s="41"/>
      <c r="I160" s="41"/>
      <c r="J160" s="41"/>
    </row>
    <row r="161" spans="1:10" x14ac:dyDescent="0.25">
      <c r="A161" s="76"/>
      <c r="B161" s="77"/>
      <c r="C161" s="41"/>
      <c r="D161" s="76" t="s">
        <v>562</v>
      </c>
      <c r="E161" s="64" t="s">
        <v>599</v>
      </c>
      <c r="F161" s="77"/>
      <c r="G161" s="41"/>
      <c r="H161" s="41"/>
      <c r="I161" s="41"/>
      <c r="J161" s="41"/>
    </row>
    <row r="162" spans="1:10" x14ac:dyDescent="0.25">
      <c r="A162" s="76"/>
      <c r="B162" s="77" t="s">
        <v>1219</v>
      </c>
      <c r="C162" s="41" t="s">
        <v>1221</v>
      </c>
      <c r="D162" s="76" t="s">
        <v>559</v>
      </c>
      <c r="E162" s="64" t="s">
        <v>596</v>
      </c>
      <c r="F162" s="77"/>
      <c r="G162" s="41"/>
      <c r="H162" s="41"/>
      <c r="I162" s="41"/>
      <c r="J162" s="41"/>
    </row>
    <row r="163" spans="1:10" x14ac:dyDescent="0.25">
      <c r="A163" s="76"/>
      <c r="B163" s="77" t="s">
        <v>1220</v>
      </c>
      <c r="C163" s="41" t="s">
        <v>1222</v>
      </c>
      <c r="D163" s="76" t="s">
        <v>560</v>
      </c>
      <c r="E163" s="64" t="s">
        <v>597</v>
      </c>
      <c r="F163" s="77"/>
      <c r="G163" s="41"/>
      <c r="H163" s="41"/>
      <c r="I163" s="41"/>
      <c r="J163" s="41"/>
    </row>
    <row r="164" spans="1:10" x14ac:dyDescent="0.25">
      <c r="A164" s="107" t="s">
        <v>500</v>
      </c>
      <c r="B164" s="111"/>
      <c r="C164" s="49" t="s">
        <v>1224</v>
      </c>
      <c r="D164" s="52"/>
      <c r="E164" s="55"/>
      <c r="F164" s="77"/>
      <c r="G164" s="41"/>
      <c r="H164" s="41"/>
      <c r="I164" s="41"/>
      <c r="J164" s="41"/>
    </row>
    <row r="165" spans="1:10" x14ac:dyDescent="0.25">
      <c r="A165" s="76"/>
      <c r="B165" s="77" t="s">
        <v>1225</v>
      </c>
      <c r="C165" s="41" t="s">
        <v>1226</v>
      </c>
      <c r="D165" s="76" t="s">
        <v>561</v>
      </c>
      <c r="E165" s="64" t="s">
        <v>598</v>
      </c>
      <c r="F165" s="77"/>
      <c r="G165" s="41"/>
      <c r="H165" s="41"/>
      <c r="I165" s="41"/>
      <c r="J165" s="41"/>
    </row>
    <row r="166" spans="1:10" ht="15.75" thickBot="1" x14ac:dyDescent="0.3">
      <c r="A166" s="82"/>
      <c r="B166" s="83" t="s">
        <v>1227</v>
      </c>
      <c r="C166" s="79" t="s">
        <v>1228</v>
      </c>
      <c r="D166" s="82" t="s">
        <v>561</v>
      </c>
      <c r="E166" s="85" t="s">
        <v>598</v>
      </c>
      <c r="F166" s="77"/>
      <c r="G166" s="41"/>
      <c r="H166" s="41"/>
      <c r="I166" s="41"/>
      <c r="J166" s="41"/>
    </row>
    <row r="167" spans="1:10" ht="15.75" thickBot="1" x14ac:dyDescent="0.3">
      <c r="A167" s="87"/>
      <c r="B167" s="87"/>
      <c r="C167" s="86"/>
      <c r="D167" s="87"/>
      <c r="E167" s="86"/>
      <c r="F167" s="77"/>
      <c r="G167" s="41"/>
      <c r="H167" s="41"/>
      <c r="I167" s="41"/>
      <c r="J167" s="41"/>
    </row>
    <row r="168" spans="1:10" x14ac:dyDescent="0.25">
      <c r="A168" s="105">
        <v>16</v>
      </c>
      <c r="B168" s="108"/>
      <c r="C168" s="106" t="s">
        <v>1229</v>
      </c>
      <c r="D168" s="169"/>
      <c r="E168" s="170"/>
      <c r="F168" s="77"/>
      <c r="G168" s="41"/>
      <c r="H168" s="41"/>
      <c r="I168" s="41"/>
      <c r="J168" s="41"/>
    </row>
    <row r="169" spans="1:10" x14ac:dyDescent="0.25">
      <c r="A169" s="107" t="s">
        <v>506</v>
      </c>
      <c r="B169" s="111"/>
      <c r="C169" s="49" t="s">
        <v>1230</v>
      </c>
      <c r="D169" s="52"/>
      <c r="E169" s="55"/>
      <c r="F169" s="77"/>
      <c r="G169" s="41"/>
      <c r="H169" s="41"/>
      <c r="I169" s="41"/>
      <c r="J169" s="41"/>
    </row>
    <row r="170" spans="1:10" x14ac:dyDescent="0.25">
      <c r="A170" s="76"/>
      <c r="B170" s="77" t="s">
        <v>1231</v>
      </c>
      <c r="C170" s="41" t="s">
        <v>1238</v>
      </c>
      <c r="D170" s="76" t="s">
        <v>563</v>
      </c>
      <c r="E170" s="64" t="s">
        <v>600</v>
      </c>
      <c r="F170" s="77"/>
      <c r="G170" s="41"/>
      <c r="H170" s="41"/>
      <c r="I170" s="41"/>
      <c r="J170" s="41"/>
    </row>
    <row r="171" spans="1:10" x14ac:dyDescent="0.25">
      <c r="A171" s="76"/>
      <c r="B171" s="77" t="s">
        <v>1232</v>
      </c>
      <c r="C171" s="41" t="s">
        <v>1239</v>
      </c>
      <c r="D171" s="76" t="s">
        <v>64</v>
      </c>
      <c r="E171" s="64" t="s">
        <v>652</v>
      </c>
      <c r="F171" s="77"/>
      <c r="G171" s="41"/>
      <c r="H171" s="41"/>
      <c r="I171" s="41"/>
      <c r="J171" s="41"/>
    </row>
    <row r="172" spans="1:10" x14ac:dyDescent="0.25">
      <c r="A172" s="76"/>
      <c r="B172" s="77" t="s">
        <v>1233</v>
      </c>
      <c r="C172" s="41" t="s">
        <v>1240</v>
      </c>
      <c r="D172" s="76" t="s">
        <v>443</v>
      </c>
      <c r="E172" s="64" t="s">
        <v>674</v>
      </c>
      <c r="F172" s="77"/>
      <c r="G172" s="41"/>
      <c r="H172" s="41"/>
      <c r="I172" s="41"/>
      <c r="J172" s="41"/>
    </row>
    <row r="173" spans="1:10" x14ac:dyDescent="0.25">
      <c r="A173" s="76"/>
      <c r="B173" s="77" t="s">
        <v>1234</v>
      </c>
      <c r="C173" s="41" t="s">
        <v>1241</v>
      </c>
      <c r="D173" s="76" t="s">
        <v>564</v>
      </c>
      <c r="E173" s="64" t="s">
        <v>601</v>
      </c>
      <c r="F173" s="77"/>
      <c r="G173" s="41"/>
      <c r="H173" s="41"/>
      <c r="I173" s="41"/>
      <c r="J173" s="41"/>
    </row>
    <row r="174" spans="1:10" x14ac:dyDescent="0.25">
      <c r="A174" s="76"/>
      <c r="B174" s="77" t="s">
        <v>1235</v>
      </c>
      <c r="C174" s="41" t="s">
        <v>1242</v>
      </c>
      <c r="D174" s="76" t="s">
        <v>565</v>
      </c>
      <c r="E174" s="64" t="s">
        <v>602</v>
      </c>
      <c r="F174" s="77"/>
      <c r="G174" s="41"/>
      <c r="H174" s="41"/>
      <c r="I174" s="41"/>
      <c r="J174" s="41"/>
    </row>
    <row r="175" spans="1:10" x14ac:dyDescent="0.25">
      <c r="A175" s="76"/>
      <c r="B175" s="77" t="s">
        <v>1236</v>
      </c>
      <c r="C175" s="41" t="s">
        <v>1243</v>
      </c>
      <c r="D175" s="76" t="s">
        <v>566</v>
      </c>
      <c r="E175" s="64" t="s">
        <v>603</v>
      </c>
      <c r="F175" s="77"/>
      <c r="G175" s="41"/>
      <c r="H175" s="41"/>
      <c r="I175" s="41"/>
      <c r="J175" s="41"/>
    </row>
    <row r="176" spans="1:10" x14ac:dyDescent="0.25">
      <c r="A176" s="76"/>
      <c r="B176" s="77"/>
      <c r="C176" s="41"/>
      <c r="D176" s="76" t="s">
        <v>546</v>
      </c>
      <c r="E176" s="64" t="s">
        <v>583</v>
      </c>
      <c r="F176" s="77"/>
      <c r="G176" s="41"/>
      <c r="H176" s="41"/>
      <c r="I176" s="41"/>
      <c r="J176" s="41"/>
    </row>
    <row r="177" spans="1:10" ht="15.75" thickBot="1" x14ac:dyDescent="0.3">
      <c r="A177" s="82"/>
      <c r="B177" s="83" t="s">
        <v>1237</v>
      </c>
      <c r="C177" s="79" t="s">
        <v>1244</v>
      </c>
      <c r="D177" s="82" t="s">
        <v>567</v>
      </c>
      <c r="E177" s="85" t="s">
        <v>604</v>
      </c>
      <c r="F177" s="77"/>
      <c r="G177" s="41"/>
      <c r="H177" s="41"/>
      <c r="I177" s="41"/>
      <c r="J177" s="41"/>
    </row>
    <row r="178" spans="1:10" ht="15.75" thickBot="1" x14ac:dyDescent="0.3">
      <c r="A178" s="87"/>
      <c r="B178" s="87"/>
      <c r="C178" s="86"/>
      <c r="D178" s="87"/>
      <c r="E178" s="86"/>
      <c r="F178" s="77"/>
      <c r="G178" s="41"/>
      <c r="H178" s="41"/>
      <c r="I178" s="41"/>
      <c r="J178" s="41"/>
    </row>
    <row r="179" spans="1:10" x14ac:dyDescent="0.25">
      <c r="A179" s="105">
        <v>17</v>
      </c>
      <c r="B179" s="108"/>
      <c r="C179" s="106" t="s">
        <v>1246</v>
      </c>
      <c r="D179" s="169"/>
      <c r="E179" s="170"/>
      <c r="F179" s="77"/>
      <c r="G179" s="41"/>
      <c r="H179" s="41"/>
      <c r="I179" s="41"/>
      <c r="J179" s="41"/>
    </row>
    <row r="180" spans="1:10" x14ac:dyDescent="0.25">
      <c r="A180" s="107" t="s">
        <v>520</v>
      </c>
      <c r="B180" s="111"/>
      <c r="C180" s="49" t="s">
        <v>1245</v>
      </c>
      <c r="D180" s="52"/>
      <c r="E180" s="55"/>
      <c r="F180" s="77"/>
      <c r="G180" s="41"/>
      <c r="H180" s="41"/>
      <c r="I180" s="41"/>
      <c r="J180" s="41"/>
    </row>
    <row r="181" spans="1:10" x14ac:dyDescent="0.25">
      <c r="A181" s="76"/>
      <c r="B181" s="77" t="s">
        <v>1247</v>
      </c>
      <c r="C181" s="41" t="s">
        <v>1253</v>
      </c>
      <c r="D181" s="76" t="s">
        <v>569</v>
      </c>
      <c r="E181" s="64" t="s">
        <v>606</v>
      </c>
      <c r="F181" s="77"/>
      <c r="G181" s="41"/>
      <c r="H181" s="41"/>
      <c r="I181" s="41"/>
      <c r="J181" s="41"/>
    </row>
    <row r="182" spans="1:10" x14ac:dyDescent="0.25">
      <c r="A182" s="76"/>
      <c r="B182" s="77" t="s">
        <v>1248</v>
      </c>
      <c r="C182" s="41" t="s">
        <v>1254</v>
      </c>
      <c r="D182" s="76" t="s">
        <v>569</v>
      </c>
      <c r="E182" s="64" t="s">
        <v>606</v>
      </c>
      <c r="F182" s="77"/>
      <c r="G182" s="41"/>
      <c r="H182" s="41"/>
      <c r="I182" s="41"/>
      <c r="J182" s="41"/>
    </row>
    <row r="183" spans="1:10" x14ac:dyDescent="0.25">
      <c r="A183" s="76"/>
      <c r="B183" s="77" t="s">
        <v>1249</v>
      </c>
      <c r="C183" s="41" t="s">
        <v>1255</v>
      </c>
      <c r="D183" s="76" t="s">
        <v>568</v>
      </c>
      <c r="E183" s="64" t="s">
        <v>605</v>
      </c>
      <c r="F183" s="77"/>
      <c r="G183" s="41"/>
      <c r="H183" s="41"/>
      <c r="I183" s="41"/>
      <c r="J183" s="41"/>
    </row>
    <row r="184" spans="1:10" x14ac:dyDescent="0.25">
      <c r="A184" s="107" t="s">
        <v>521</v>
      </c>
      <c r="B184" s="111"/>
      <c r="C184" s="49" t="s">
        <v>1250</v>
      </c>
      <c r="D184" s="52"/>
      <c r="E184" s="55"/>
      <c r="F184" s="77"/>
      <c r="G184" s="41"/>
      <c r="H184" s="41"/>
      <c r="I184" s="41"/>
      <c r="J184" s="41"/>
    </row>
    <row r="185" spans="1:10" ht="15.75" thickBot="1" x14ac:dyDescent="0.3">
      <c r="A185" s="82"/>
      <c r="B185" s="83" t="s">
        <v>1251</v>
      </c>
      <c r="C185" s="79" t="s">
        <v>1252</v>
      </c>
      <c r="D185" s="82" t="s">
        <v>624</v>
      </c>
      <c r="E185" s="85" t="s">
        <v>680</v>
      </c>
      <c r="F185" s="77"/>
      <c r="G185" s="41"/>
      <c r="H185" s="41"/>
      <c r="I185" s="41"/>
      <c r="J185" s="41"/>
    </row>
    <row r="186" spans="1:10" x14ac:dyDescent="0.25">
      <c r="A186" s="87"/>
      <c r="B186" s="87"/>
      <c r="C186" s="86"/>
      <c r="D186" s="87"/>
      <c r="E186" s="86"/>
      <c r="F186" s="77"/>
      <c r="G186" s="41"/>
      <c r="H186" s="41"/>
      <c r="I186" s="41"/>
      <c r="J186" s="41"/>
    </row>
    <row r="187" spans="1:10" x14ac:dyDescent="0.25">
      <c r="A187" s="27">
        <v>18</v>
      </c>
      <c r="B187" s="33"/>
      <c r="C187" s="32" t="s">
        <v>1256</v>
      </c>
      <c r="D187" s="174"/>
      <c r="E187" s="175"/>
      <c r="F187" s="77"/>
      <c r="G187" s="41"/>
      <c r="H187" s="41"/>
      <c r="I187" s="41"/>
      <c r="J187" s="41"/>
    </row>
    <row r="188" spans="1:10" x14ac:dyDescent="0.25">
      <c r="A188" s="107" t="s">
        <v>528</v>
      </c>
      <c r="B188" s="111"/>
      <c r="C188" s="49" t="s">
        <v>1257</v>
      </c>
      <c r="D188" s="52"/>
      <c r="E188" s="55"/>
      <c r="F188" s="77"/>
      <c r="G188" s="41"/>
      <c r="H188" s="41"/>
      <c r="I188" s="41"/>
      <c r="J188" s="41"/>
    </row>
    <row r="189" spans="1:10" x14ac:dyDescent="0.25">
      <c r="A189" s="76"/>
      <c r="B189" s="77" t="s">
        <v>1258</v>
      </c>
      <c r="C189" s="41" t="s">
        <v>1272</v>
      </c>
      <c r="D189" s="76" t="s">
        <v>570</v>
      </c>
      <c r="E189" s="64" t="s">
        <v>1275</v>
      </c>
      <c r="F189" s="77"/>
      <c r="G189" s="41"/>
      <c r="H189" s="41"/>
      <c r="I189" s="41"/>
      <c r="J189" s="41"/>
    </row>
    <row r="190" spans="1:10" x14ac:dyDescent="0.25">
      <c r="A190" s="76"/>
      <c r="B190" s="77" t="s">
        <v>1259</v>
      </c>
      <c r="C190" s="41" t="s">
        <v>1273</v>
      </c>
      <c r="D190" s="76" t="s">
        <v>571</v>
      </c>
      <c r="E190" s="64" t="s">
        <v>1274</v>
      </c>
      <c r="F190" s="77"/>
      <c r="G190" s="41"/>
      <c r="H190" s="41"/>
      <c r="I190" s="41"/>
      <c r="J190" s="41"/>
    </row>
    <row r="191" spans="1:10" x14ac:dyDescent="0.25">
      <c r="A191" s="76"/>
      <c r="B191" s="77" t="s">
        <v>1260</v>
      </c>
      <c r="C191" s="41" t="s">
        <v>1276</v>
      </c>
      <c r="D191" s="76" t="s">
        <v>572</v>
      </c>
      <c r="E191" s="64" t="s">
        <v>1277</v>
      </c>
      <c r="F191" s="77"/>
      <c r="G191" s="41"/>
      <c r="H191" s="41"/>
      <c r="I191" s="41"/>
      <c r="J191" s="41"/>
    </row>
    <row r="192" spans="1:10" x14ac:dyDescent="0.25">
      <c r="A192" s="76"/>
      <c r="B192" s="77" t="s">
        <v>1261</v>
      </c>
      <c r="C192" s="41" t="s">
        <v>1278</v>
      </c>
      <c r="D192" s="76" t="s">
        <v>573</v>
      </c>
      <c r="E192" s="64" t="s">
        <v>1279</v>
      </c>
      <c r="F192" s="77"/>
      <c r="G192" s="41"/>
      <c r="H192" s="41"/>
      <c r="I192" s="41"/>
      <c r="J192" s="41"/>
    </row>
    <row r="193" spans="1:10" x14ac:dyDescent="0.25">
      <c r="A193" s="76"/>
      <c r="B193" s="77" t="s">
        <v>1262</v>
      </c>
      <c r="C193" s="41" t="s">
        <v>1280</v>
      </c>
      <c r="D193" s="76" t="s">
        <v>570</v>
      </c>
      <c r="E193" s="64" t="s">
        <v>1275</v>
      </c>
      <c r="F193" s="77"/>
      <c r="G193" s="41"/>
      <c r="H193" s="41"/>
      <c r="I193" s="41"/>
      <c r="J193" s="41"/>
    </row>
    <row r="194" spans="1:10" x14ac:dyDescent="0.25">
      <c r="A194" s="107" t="s">
        <v>529</v>
      </c>
      <c r="B194" s="111"/>
      <c r="C194" s="49" t="s">
        <v>1263</v>
      </c>
      <c r="D194" s="52"/>
      <c r="E194" s="55"/>
      <c r="F194" s="77"/>
      <c r="G194" s="41"/>
      <c r="H194" s="41"/>
      <c r="I194" s="41"/>
      <c r="J194" s="41"/>
    </row>
    <row r="195" spans="1:10" x14ac:dyDescent="0.25">
      <c r="A195" s="76"/>
      <c r="B195" s="77" t="s">
        <v>1264</v>
      </c>
      <c r="C195" s="41" t="s">
        <v>1269</v>
      </c>
      <c r="D195" s="76" t="s">
        <v>574</v>
      </c>
      <c r="E195" s="64" t="s">
        <v>1267</v>
      </c>
      <c r="F195" s="77"/>
      <c r="G195" s="41"/>
      <c r="H195" s="41"/>
      <c r="I195" s="41"/>
      <c r="J195" s="41"/>
    </row>
    <row r="196" spans="1:10" x14ac:dyDescent="0.25">
      <c r="A196" s="76"/>
      <c r="B196" s="77" t="s">
        <v>1265</v>
      </c>
      <c r="C196" s="41" t="s">
        <v>1270</v>
      </c>
      <c r="D196" s="76" t="s">
        <v>575</v>
      </c>
      <c r="E196" s="64" t="s">
        <v>1268</v>
      </c>
      <c r="F196" s="77"/>
      <c r="G196" s="41"/>
      <c r="H196" s="41"/>
      <c r="I196" s="41"/>
      <c r="J196" s="41"/>
    </row>
    <row r="197" spans="1:10" ht="15.75" thickBot="1" x14ac:dyDescent="0.3">
      <c r="A197" s="82"/>
      <c r="B197" s="83" t="s">
        <v>1266</v>
      </c>
      <c r="C197" s="79" t="s">
        <v>1271</v>
      </c>
      <c r="D197" s="82" t="s">
        <v>575</v>
      </c>
      <c r="E197" s="85" t="s">
        <v>1268</v>
      </c>
      <c r="F197" s="77"/>
      <c r="G197" s="41"/>
      <c r="H197" s="41"/>
      <c r="I197" s="41"/>
      <c r="J197" s="41"/>
    </row>
    <row r="198" spans="1:10" x14ac:dyDescent="0.25">
      <c r="A198" s="41"/>
      <c r="B198" s="41"/>
      <c r="C198" s="41"/>
      <c r="D198" s="41"/>
      <c r="E198" s="41"/>
      <c r="F198" s="41"/>
      <c r="G198" s="41"/>
      <c r="H198" s="41"/>
      <c r="I198" s="41"/>
      <c r="J198" s="41"/>
    </row>
    <row r="199" spans="1:10" x14ac:dyDescent="0.25">
      <c r="A199" s="27">
        <v>100</v>
      </c>
      <c r="B199" s="33"/>
      <c r="C199" s="32" t="s">
        <v>1376</v>
      </c>
      <c r="D199" s="174"/>
      <c r="E199" s="175"/>
      <c r="F199" s="41"/>
      <c r="G199" s="41"/>
      <c r="H199" s="41"/>
      <c r="I199" s="41"/>
      <c r="J199" s="41"/>
    </row>
    <row r="200" spans="1:10" x14ac:dyDescent="0.25">
      <c r="A200" s="107" t="s">
        <v>706</v>
      </c>
      <c r="B200" s="111"/>
      <c r="C200" s="49" t="s">
        <v>1377</v>
      </c>
      <c r="D200" s="52"/>
      <c r="E200" s="55"/>
      <c r="F200" s="41"/>
      <c r="G200" s="41"/>
      <c r="H200" s="41"/>
      <c r="I200" s="41"/>
      <c r="J200" s="41"/>
    </row>
    <row r="201" spans="1:10" x14ac:dyDescent="0.25">
      <c r="A201" s="76"/>
      <c r="B201" s="77" t="s">
        <v>706</v>
      </c>
      <c r="C201" s="41" t="s">
        <v>1378</v>
      </c>
      <c r="D201" s="76" t="s">
        <v>706</v>
      </c>
      <c r="E201" s="64" t="s">
        <v>1378</v>
      </c>
      <c r="F201" s="41"/>
      <c r="G201" s="41"/>
      <c r="H201" s="41"/>
      <c r="I201" s="41"/>
      <c r="J201" s="41"/>
    </row>
    <row r="202" spans="1:10" x14ac:dyDescent="0.25">
      <c r="A202" s="107" t="s">
        <v>707</v>
      </c>
      <c r="B202" s="111"/>
      <c r="C202" s="49" t="s">
        <v>1263</v>
      </c>
      <c r="D202" s="52"/>
      <c r="E202" s="55"/>
      <c r="F202" s="41"/>
      <c r="G202" s="41"/>
      <c r="H202" s="41"/>
      <c r="I202" s="41"/>
      <c r="J202" s="41"/>
    </row>
    <row r="203" spans="1:10" ht="15.75" thickBot="1" x14ac:dyDescent="0.3">
      <c r="A203" s="82"/>
      <c r="B203" s="83" t="s">
        <v>707</v>
      </c>
      <c r="C203" s="79" t="s">
        <v>1379</v>
      </c>
      <c r="D203" s="82" t="s">
        <v>707</v>
      </c>
      <c r="E203" s="85" t="s">
        <v>1379</v>
      </c>
      <c r="F203" s="41"/>
      <c r="G203" s="41"/>
      <c r="H203" s="41"/>
      <c r="I203" s="41"/>
      <c r="J203" s="41"/>
    </row>
    <row r="204" spans="1:10" x14ac:dyDescent="0.25">
      <c r="A204" s="41"/>
      <c r="B204" s="41"/>
      <c r="C204" s="41"/>
      <c r="D204" s="41"/>
      <c r="E204" s="41"/>
      <c r="F204" s="41"/>
      <c r="G204" s="41"/>
      <c r="H204" s="41"/>
      <c r="I204" s="41"/>
      <c r="J204" s="41"/>
    </row>
    <row r="205" spans="1:10" x14ac:dyDescent="0.25">
      <c r="A205" s="41"/>
      <c r="B205" s="41"/>
      <c r="C205" s="41"/>
      <c r="D205" s="41"/>
      <c r="E205" s="41"/>
      <c r="F205" s="41"/>
      <c r="G205" s="41"/>
      <c r="H205" s="41"/>
      <c r="I205" s="41"/>
      <c r="J205" s="41"/>
    </row>
    <row r="206" spans="1:10" x14ac:dyDescent="0.25">
      <c r="A206" s="41"/>
      <c r="B206" s="41"/>
      <c r="C206" s="41"/>
      <c r="D206" s="41"/>
      <c r="E206" s="41"/>
      <c r="F206" s="41"/>
      <c r="G206" s="41"/>
      <c r="H206" s="41"/>
      <c r="I206" s="41"/>
      <c r="J206" s="41"/>
    </row>
    <row r="207" spans="1:10" x14ac:dyDescent="0.25">
      <c r="A207" s="41"/>
      <c r="B207" s="41"/>
      <c r="C207" s="41"/>
      <c r="D207" s="41"/>
      <c r="E207" s="41"/>
      <c r="F207" s="41"/>
      <c r="G207" s="41"/>
      <c r="H207" s="41"/>
      <c r="I207" s="41"/>
      <c r="J207" s="41"/>
    </row>
  </sheetData>
  <sheetProtection sheet="1" objects="1" scenarios="1" selectLockedCells="1"/>
  <mergeCells count="5">
    <mergeCell ref="A2:C2"/>
    <mergeCell ref="A8:C8"/>
    <mergeCell ref="A7:C7"/>
    <mergeCell ref="A6:C6"/>
    <mergeCell ref="A5:C5"/>
  </mergeCells>
  <phoneticPr fontId="5" type="noConversion"/>
  <conditionalFormatting sqref="D13:E16 D18:E28 D30:E39 D41:E57 D59:E78 D80:E83 D85:E103 D105:E126 D128:E138 D140:E156 D158:E166 D168:E177 D179:E185 D187:E197 D199:E203">
    <cfRule type="expression" dxfId="6" priority="3">
      <formula>AND(ISBLANK($B13)=FALSE,ISBLANK(D13),$C13&lt;&gt;"Vervallen")</formula>
    </cfRule>
  </conditionalFormatting>
  <conditionalFormatting sqref="F13:F197">
    <cfRule type="expression" dxfId="5" priority="2">
      <formula>F13="??"</formula>
    </cfRule>
  </conditionalFormatting>
  <hyperlinks>
    <hyperlink ref="A2" r:id="rId1" display="https://www.bio-overheid.nl/media/13kduqsi/bio-versie-104zv_def.pdf" xr:uid="{37FFD449-B237-4978-9F03-4F779E1684C5}"/>
    <hyperlink ref="A5" r:id="rId2" display="https://ictinstitute.nl/iso27002-2022-explained-1/" xr:uid="{182F1AE3-3155-4F66-B010-FD84F4D53926}"/>
    <hyperlink ref="A6" r:id="rId3" display="https://ictinstitute.nl/iso270022022-explained-people-controls/" xr:uid="{1FD53752-42D2-4785-94D4-C5A9D1638DC4}"/>
    <hyperlink ref="A7" r:id="rId4" display="https://ictinstitute.nl/iso270022022-explained-physical-controls/" xr:uid="{B744334A-4BFF-471E-9C9A-C3B38BED9ED7}"/>
    <hyperlink ref="A8" r:id="rId5" display="https://ictinstitute.nl/iso270022022-explained-technological-controls/" xr:uid="{E2AADD5D-9717-485F-9EFA-67A904DBC7E5}"/>
  </hyperlinks>
  <pageMargins left="0.7" right="0.7" top="0.75" bottom="0.75" header="0.3" footer="0.3"/>
  <pageSetup orientation="portrait" horizontalDpi="4294967295" verticalDpi="4294967295"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65D2-D0EB-450E-A242-CDAE1E12E95D}">
  <dimension ref="A1:E112"/>
  <sheetViews>
    <sheetView workbookViewId="0"/>
  </sheetViews>
  <sheetFormatPr defaultRowHeight="15" x14ac:dyDescent="0.25"/>
  <cols>
    <col min="1" max="1" width="10.7109375" customWidth="1"/>
    <col min="2" max="2" width="67.140625" customWidth="1"/>
    <col min="3" max="3" width="15.5703125" customWidth="1"/>
    <col min="4" max="5" width="30.7109375" customWidth="1"/>
  </cols>
  <sheetData>
    <row r="1" spans="1:5" ht="26.25" x14ac:dyDescent="0.4">
      <c r="A1" s="57" t="s">
        <v>544</v>
      </c>
      <c r="B1" s="41"/>
      <c r="C1" s="41"/>
      <c r="D1" s="41"/>
      <c r="E1" s="41"/>
    </row>
    <row r="2" spans="1:5" x14ac:dyDescent="0.25">
      <c r="A2" s="41"/>
      <c r="B2" s="41"/>
      <c r="C2" s="41"/>
      <c r="D2" s="41"/>
      <c r="E2" s="41"/>
    </row>
    <row r="3" spans="1:5" x14ac:dyDescent="0.25">
      <c r="A3" s="100" t="s">
        <v>1380</v>
      </c>
      <c r="B3" s="100"/>
      <c r="C3" s="41"/>
      <c r="D3" s="41"/>
      <c r="E3" s="41"/>
    </row>
    <row r="4" spans="1:5" x14ac:dyDescent="0.25">
      <c r="A4" s="41"/>
      <c r="B4" s="41"/>
      <c r="C4" s="41"/>
      <c r="D4" s="41"/>
      <c r="E4" s="41"/>
    </row>
    <row r="5" spans="1:5" x14ac:dyDescent="0.25">
      <c r="A5" s="62" t="s">
        <v>701</v>
      </c>
      <c r="B5" s="63" t="s">
        <v>0</v>
      </c>
      <c r="C5" s="114" t="s">
        <v>1306</v>
      </c>
      <c r="D5" s="41"/>
      <c r="E5" s="41"/>
    </row>
    <row r="6" spans="1:5" ht="15.75" thickBot="1" x14ac:dyDescent="0.3">
      <c r="A6" s="102" t="s">
        <v>577</v>
      </c>
      <c r="B6" s="103" t="s">
        <v>545</v>
      </c>
      <c r="C6" s="115" t="s">
        <v>1307</v>
      </c>
      <c r="D6" s="41"/>
      <c r="E6" s="41"/>
    </row>
    <row r="7" spans="1:5" x14ac:dyDescent="0.25">
      <c r="A7" s="76" t="s">
        <v>4</v>
      </c>
      <c r="B7" s="64" t="s">
        <v>579</v>
      </c>
      <c r="C7" s="113" t="str">
        <f>IF(ISERROR(VLOOKUP(A7,'BIO-&gt;ISO27002'!$D$13:$E$203,2,FALSE)),"Not Used","Used")</f>
        <v>Used</v>
      </c>
      <c r="D7" s="41"/>
      <c r="E7" s="41"/>
    </row>
    <row r="8" spans="1:5" x14ac:dyDescent="0.25">
      <c r="A8" s="76" t="s">
        <v>8</v>
      </c>
      <c r="B8" s="64" t="s">
        <v>578</v>
      </c>
      <c r="C8" s="75" t="str">
        <f>IF(ISERROR(VLOOKUP(A8,'BIO-&gt;ISO27002'!$D$13:$E$203,2,FALSE)),"Not Used","Used")</f>
        <v>Used</v>
      </c>
      <c r="D8" s="41"/>
      <c r="E8" s="41"/>
    </row>
    <row r="9" spans="1:5" x14ac:dyDescent="0.25">
      <c r="A9" s="76" t="s">
        <v>5</v>
      </c>
      <c r="B9" s="64" t="s">
        <v>580</v>
      </c>
      <c r="C9" s="75" t="str">
        <f>IF(ISERROR(VLOOKUP(A9,'BIO-&gt;ISO27002'!$D$13:$E$203,2,FALSE)),"Not Used","Used")</f>
        <v>Used</v>
      </c>
      <c r="D9" s="41"/>
      <c r="E9" s="41"/>
    </row>
    <row r="10" spans="1:5" x14ac:dyDescent="0.25">
      <c r="A10" s="76" t="s">
        <v>3</v>
      </c>
      <c r="B10" s="64" t="s">
        <v>702</v>
      </c>
      <c r="C10" s="75" t="str">
        <f>IF(ISERROR(VLOOKUP(A10,'BIO-&gt;ISO27002'!$D$13:$E$203,2,FALSE)),"Not Used","Used")</f>
        <v>Used</v>
      </c>
      <c r="D10" s="41"/>
      <c r="E10" s="41"/>
    </row>
    <row r="11" spans="1:5" x14ac:dyDescent="0.25">
      <c r="A11" s="76" t="s">
        <v>439</v>
      </c>
      <c r="B11" s="64" t="s">
        <v>581</v>
      </c>
      <c r="C11" s="75" t="str">
        <f>IF(ISERROR(VLOOKUP(A11,'BIO-&gt;ISO27002'!$D$13:$E$203,2,FALSE)),"Not Used","Used")</f>
        <v>Used</v>
      </c>
      <c r="D11" s="41"/>
      <c r="E11" s="41"/>
    </row>
    <row r="12" spans="1:5" x14ac:dyDescent="0.25">
      <c r="A12" s="76" t="s">
        <v>440</v>
      </c>
      <c r="B12" s="64" t="s">
        <v>582</v>
      </c>
      <c r="C12" s="75" t="str">
        <f>IF(ISERROR(VLOOKUP(A12,'BIO-&gt;ISO27002'!$D$13:$E$203,2,FALSE)),"Not Used","Used")</f>
        <v>Used</v>
      </c>
      <c r="D12" s="41"/>
      <c r="E12" s="41"/>
    </row>
    <row r="13" spans="1:5" x14ac:dyDescent="0.25">
      <c r="A13" s="76" t="s">
        <v>546</v>
      </c>
      <c r="B13" s="64" t="s">
        <v>583</v>
      </c>
      <c r="C13" s="75" t="str">
        <f>IF(ISERROR(VLOOKUP(A13,'BIO-&gt;ISO27002'!$D$13:$E$203,2,FALSE)),"Not Used","Used")</f>
        <v>Used</v>
      </c>
      <c r="D13" s="41"/>
      <c r="E13" s="41"/>
    </row>
    <row r="14" spans="1:5" x14ac:dyDescent="0.25">
      <c r="A14" s="76" t="s">
        <v>547</v>
      </c>
      <c r="B14" s="64" t="s">
        <v>584</v>
      </c>
      <c r="C14" s="75" t="str">
        <f>IF(ISERROR(VLOOKUP(A14,'BIO-&gt;ISO27002'!$D$13:$E$203,2,FALSE)),"Not Used","Used")</f>
        <v>Used</v>
      </c>
      <c r="D14" s="41"/>
      <c r="E14" s="41"/>
    </row>
    <row r="15" spans="1:5" x14ac:dyDescent="0.25">
      <c r="A15" s="76" t="s">
        <v>548</v>
      </c>
      <c r="B15" s="64" t="s">
        <v>585</v>
      </c>
      <c r="C15" s="75" t="str">
        <f>IF(ISERROR(VLOOKUP(A15,'BIO-&gt;ISO27002'!$D$13:$E$203,2,FALSE)),"Not Used","Used")</f>
        <v>Used</v>
      </c>
      <c r="D15" s="41"/>
      <c r="E15" s="41"/>
    </row>
    <row r="16" spans="1:5" x14ac:dyDescent="0.25">
      <c r="A16" s="76" t="s">
        <v>549</v>
      </c>
      <c r="B16" s="64" t="s">
        <v>586</v>
      </c>
      <c r="C16" s="75" t="str">
        <f>IF(ISERROR(VLOOKUP(A16,'BIO-&gt;ISO27002'!$D$13:$E$203,2,FALSE)),"Not Used","Used")</f>
        <v>Used</v>
      </c>
      <c r="D16" s="41"/>
      <c r="E16" s="41"/>
    </row>
    <row r="17" spans="1:5" x14ac:dyDescent="0.25">
      <c r="A17" s="76" t="s">
        <v>550</v>
      </c>
      <c r="B17" s="64" t="s">
        <v>587</v>
      </c>
      <c r="C17" s="75" t="str">
        <f>IF(ISERROR(VLOOKUP(A17,'BIO-&gt;ISO27002'!$D$13:$E$203,2,FALSE)),"Not Used","Used")</f>
        <v>Used</v>
      </c>
      <c r="D17" s="41"/>
      <c r="E17" s="41"/>
    </row>
    <row r="18" spans="1:5" x14ac:dyDescent="0.25">
      <c r="A18" s="76" t="s">
        <v>551</v>
      </c>
      <c r="B18" s="64" t="s">
        <v>588</v>
      </c>
      <c r="C18" s="75" t="str">
        <f>IF(ISERROR(VLOOKUP(A18,'BIO-&gt;ISO27002'!$D$13:$E$203,2,FALSE)),"Not Used","Used")</f>
        <v>Used</v>
      </c>
      <c r="D18" s="41"/>
      <c r="E18" s="41"/>
    </row>
    <row r="19" spans="1:5" x14ac:dyDescent="0.25">
      <c r="A19" s="76" t="s">
        <v>552</v>
      </c>
      <c r="B19" s="64" t="s">
        <v>589</v>
      </c>
      <c r="C19" s="75" t="str">
        <f>IF(ISERROR(VLOOKUP(A19,'BIO-&gt;ISO27002'!$D$13:$E$203,2,FALSE)),"Not Used","Used")</f>
        <v>Used</v>
      </c>
      <c r="D19" s="41"/>
      <c r="E19" s="41"/>
    </row>
    <row r="20" spans="1:5" x14ac:dyDescent="0.25">
      <c r="A20" s="76" t="s">
        <v>553</v>
      </c>
      <c r="B20" s="64" t="s">
        <v>590</v>
      </c>
      <c r="C20" s="75" t="str">
        <f>IF(ISERROR(VLOOKUP(A20,'BIO-&gt;ISO27002'!$D$13:$E$203,2,FALSE)),"Not Used","Used")</f>
        <v>Used</v>
      </c>
      <c r="D20" s="41"/>
      <c r="E20" s="41"/>
    </row>
    <row r="21" spans="1:5" x14ac:dyDescent="0.25">
      <c r="A21" s="76" t="s">
        <v>554</v>
      </c>
      <c r="B21" s="64" t="s">
        <v>591</v>
      </c>
      <c r="C21" s="75" t="str">
        <f>IF(ISERROR(VLOOKUP(A21,'BIO-&gt;ISO27002'!$D$13:$E$203,2,FALSE)),"Not Used","Used")</f>
        <v>Used</v>
      </c>
      <c r="D21" s="41"/>
      <c r="E21" s="41"/>
    </row>
    <row r="22" spans="1:5" x14ac:dyDescent="0.25">
      <c r="A22" s="76" t="s">
        <v>555</v>
      </c>
      <c r="B22" s="64" t="s">
        <v>593</v>
      </c>
      <c r="C22" s="75" t="str">
        <f>IF(ISERROR(VLOOKUP(A22,'BIO-&gt;ISO27002'!$D$13:$E$203,2,FALSE)),"Not Used","Used")</f>
        <v>Used</v>
      </c>
      <c r="D22" s="41"/>
      <c r="E22" s="41"/>
    </row>
    <row r="23" spans="1:5" x14ac:dyDescent="0.25">
      <c r="A23" s="76" t="s">
        <v>556</v>
      </c>
      <c r="B23" s="64" t="s">
        <v>592</v>
      </c>
      <c r="C23" s="75" t="str">
        <f>IF(ISERROR(VLOOKUP(A23,'BIO-&gt;ISO27002'!$D$13:$E$203,2,FALSE)),"Not Used","Used")</f>
        <v>Used</v>
      </c>
      <c r="D23" s="41"/>
      <c r="E23" s="41"/>
    </row>
    <row r="24" spans="1:5" x14ac:dyDescent="0.25">
      <c r="A24" s="76" t="s">
        <v>557</v>
      </c>
      <c r="B24" s="64" t="s">
        <v>594</v>
      </c>
      <c r="C24" s="75" t="str">
        <f>IF(ISERROR(VLOOKUP(A24,'BIO-&gt;ISO27002'!$D$13:$E$203,2,FALSE)),"Not Used","Used")</f>
        <v>Used</v>
      </c>
      <c r="D24" s="41"/>
      <c r="E24" s="41"/>
    </row>
    <row r="25" spans="1:5" x14ac:dyDescent="0.25">
      <c r="A25" s="76" t="s">
        <v>558</v>
      </c>
      <c r="B25" s="64" t="s">
        <v>595</v>
      </c>
      <c r="C25" s="75" t="str">
        <f>IF(ISERROR(VLOOKUP(A25,'BIO-&gt;ISO27002'!$D$13:$E$203,2,FALSE)),"Not Used","Used")</f>
        <v>Used</v>
      </c>
      <c r="D25" s="41"/>
      <c r="E25" s="41"/>
    </row>
    <row r="26" spans="1:5" x14ac:dyDescent="0.25">
      <c r="A26" s="76" t="s">
        <v>559</v>
      </c>
      <c r="B26" s="64" t="s">
        <v>596</v>
      </c>
      <c r="C26" s="75" t="str">
        <f>IF(ISERROR(VLOOKUP(A26,'BIO-&gt;ISO27002'!$D$13:$E$203,2,FALSE)),"Not Used","Used")</f>
        <v>Used</v>
      </c>
      <c r="D26" s="41"/>
      <c r="E26" s="41"/>
    </row>
    <row r="27" spans="1:5" x14ac:dyDescent="0.25">
      <c r="A27" s="76" t="s">
        <v>560</v>
      </c>
      <c r="B27" s="64" t="s">
        <v>597</v>
      </c>
      <c r="C27" s="75" t="str">
        <f>IF(ISERROR(VLOOKUP(A27,'BIO-&gt;ISO27002'!$D$13:$E$203,2,FALSE)),"Not Used","Used")</f>
        <v>Used</v>
      </c>
      <c r="D27" s="41"/>
      <c r="E27" s="41"/>
    </row>
    <row r="28" spans="1:5" x14ac:dyDescent="0.25">
      <c r="A28" s="76" t="s">
        <v>561</v>
      </c>
      <c r="B28" s="64" t="s">
        <v>598</v>
      </c>
      <c r="C28" s="75" t="str">
        <f>IF(ISERROR(VLOOKUP(A28,'BIO-&gt;ISO27002'!$D$13:$E$203,2,FALSE)),"Not Used","Used")</f>
        <v>Used</v>
      </c>
      <c r="D28" s="41"/>
      <c r="E28" s="41"/>
    </row>
    <row r="29" spans="1:5" x14ac:dyDescent="0.25">
      <c r="A29" s="76" t="s">
        <v>562</v>
      </c>
      <c r="B29" s="64" t="s">
        <v>599</v>
      </c>
      <c r="C29" s="75" t="str">
        <f>IF(ISERROR(VLOOKUP(A29,'BIO-&gt;ISO27002'!$D$13:$E$203,2,FALSE)),"Not Used","Used")</f>
        <v>Used</v>
      </c>
      <c r="D29" s="41"/>
      <c r="E29" s="41"/>
    </row>
    <row r="30" spans="1:5" x14ac:dyDescent="0.25">
      <c r="A30" s="76" t="s">
        <v>563</v>
      </c>
      <c r="B30" s="64" t="s">
        <v>600</v>
      </c>
      <c r="C30" s="75" t="str">
        <f>IF(ISERROR(VLOOKUP(A30,'BIO-&gt;ISO27002'!$D$13:$E$203,2,FALSE)),"Not Used","Used")</f>
        <v>Used</v>
      </c>
      <c r="D30" s="41"/>
      <c r="E30" s="41"/>
    </row>
    <row r="31" spans="1:5" x14ac:dyDescent="0.25">
      <c r="A31" s="76" t="s">
        <v>564</v>
      </c>
      <c r="B31" s="64" t="s">
        <v>601</v>
      </c>
      <c r="C31" s="75" t="str">
        <f>IF(ISERROR(VLOOKUP(A31,'BIO-&gt;ISO27002'!$D$13:$E$203,2,FALSE)),"Not Used","Used")</f>
        <v>Used</v>
      </c>
      <c r="D31" s="41"/>
      <c r="E31" s="41"/>
    </row>
    <row r="32" spans="1:5" x14ac:dyDescent="0.25">
      <c r="A32" s="76" t="s">
        <v>565</v>
      </c>
      <c r="B32" s="64" t="s">
        <v>602</v>
      </c>
      <c r="C32" s="75" t="str">
        <f>IF(ISERROR(VLOOKUP(A32,'BIO-&gt;ISO27002'!$D$13:$E$203,2,FALSE)),"Not Used","Used")</f>
        <v>Used</v>
      </c>
      <c r="D32" s="41"/>
      <c r="E32" s="41"/>
    </row>
    <row r="33" spans="1:5" x14ac:dyDescent="0.25">
      <c r="A33" s="76" t="s">
        <v>566</v>
      </c>
      <c r="B33" s="64" t="s">
        <v>603</v>
      </c>
      <c r="C33" s="75" t="str">
        <f>IF(ISERROR(VLOOKUP(A33,'BIO-&gt;ISO27002'!$D$13:$E$203,2,FALSE)),"Not Used","Used")</f>
        <v>Used</v>
      </c>
      <c r="D33" s="41"/>
      <c r="E33" s="41"/>
    </row>
    <row r="34" spans="1:5" x14ac:dyDescent="0.25">
      <c r="A34" s="76" t="s">
        <v>567</v>
      </c>
      <c r="B34" s="64" t="s">
        <v>604</v>
      </c>
      <c r="C34" s="75" t="str">
        <f>IF(ISERROR(VLOOKUP(A34,'BIO-&gt;ISO27002'!$D$13:$E$203,2,FALSE)),"Not Used","Used")</f>
        <v>Used</v>
      </c>
      <c r="D34" s="41"/>
      <c r="E34" s="41"/>
    </row>
    <row r="35" spans="1:5" x14ac:dyDescent="0.25">
      <c r="A35" s="76" t="s">
        <v>568</v>
      </c>
      <c r="B35" s="64" t="s">
        <v>605</v>
      </c>
      <c r="C35" s="75" t="str">
        <f>IF(ISERROR(VLOOKUP(A35,'BIO-&gt;ISO27002'!$D$13:$E$203,2,FALSE)),"Not Used","Used")</f>
        <v>Used</v>
      </c>
      <c r="D35" s="41"/>
      <c r="E35" s="41"/>
    </row>
    <row r="36" spans="1:5" x14ac:dyDescent="0.25">
      <c r="A36" s="76" t="s">
        <v>569</v>
      </c>
      <c r="B36" s="64" t="s">
        <v>606</v>
      </c>
      <c r="C36" s="75" t="str">
        <f>IF(ISERROR(VLOOKUP(A36,'BIO-&gt;ISO27002'!$D$13:$E$203,2,FALSE)),"Not Used","Used")</f>
        <v>Used</v>
      </c>
      <c r="D36" s="41"/>
      <c r="E36" s="41"/>
    </row>
    <row r="37" spans="1:5" x14ac:dyDescent="0.25">
      <c r="A37" s="76" t="s">
        <v>570</v>
      </c>
      <c r="B37" s="64" t="s">
        <v>607</v>
      </c>
      <c r="C37" s="75" t="str">
        <f>IF(ISERROR(VLOOKUP(A37,'BIO-&gt;ISO27002'!$D$13:$E$203,2,FALSE)),"Not Used","Used")</f>
        <v>Used</v>
      </c>
      <c r="D37" s="41"/>
      <c r="E37" s="41"/>
    </row>
    <row r="38" spans="1:5" x14ac:dyDescent="0.25">
      <c r="A38" s="76" t="s">
        <v>571</v>
      </c>
      <c r="B38" s="64" t="s">
        <v>608</v>
      </c>
      <c r="C38" s="75" t="str">
        <f>IF(ISERROR(VLOOKUP(A38,'BIO-&gt;ISO27002'!$D$13:$E$203,2,FALSE)),"Not Used","Used")</f>
        <v>Used</v>
      </c>
      <c r="D38" s="41"/>
      <c r="E38" s="41"/>
    </row>
    <row r="39" spans="1:5" x14ac:dyDescent="0.25">
      <c r="A39" s="76" t="s">
        <v>572</v>
      </c>
      <c r="B39" s="64" t="s">
        <v>609</v>
      </c>
      <c r="C39" s="75" t="str">
        <f>IF(ISERROR(VLOOKUP(A39,'BIO-&gt;ISO27002'!$D$13:$E$203,2,FALSE)),"Not Used","Used")</f>
        <v>Used</v>
      </c>
      <c r="D39" s="41"/>
      <c r="E39" s="41"/>
    </row>
    <row r="40" spans="1:5" x14ac:dyDescent="0.25">
      <c r="A40" s="76" t="s">
        <v>573</v>
      </c>
      <c r="B40" s="64" t="s">
        <v>610</v>
      </c>
      <c r="C40" s="75" t="str">
        <f>IF(ISERROR(VLOOKUP(A40,'BIO-&gt;ISO27002'!$D$13:$E$203,2,FALSE)),"Not Used","Used")</f>
        <v>Used</v>
      </c>
      <c r="D40" s="41"/>
      <c r="E40" s="41"/>
    </row>
    <row r="41" spans="1:5" x14ac:dyDescent="0.25">
      <c r="A41" s="76" t="s">
        <v>574</v>
      </c>
      <c r="B41" s="64" t="s">
        <v>611</v>
      </c>
      <c r="C41" s="75" t="str">
        <f>IF(ISERROR(VLOOKUP(A41,'BIO-&gt;ISO27002'!$D$13:$E$203,2,FALSE)),"Not Used","Used")</f>
        <v>Used</v>
      </c>
      <c r="D41" s="41"/>
      <c r="E41" s="41"/>
    </row>
    <row r="42" spans="1:5" x14ac:dyDescent="0.25">
      <c r="A42" s="76" t="s">
        <v>575</v>
      </c>
      <c r="B42" s="64" t="s">
        <v>612</v>
      </c>
      <c r="C42" s="75" t="str">
        <f>IF(ISERROR(VLOOKUP(A42,'BIO-&gt;ISO27002'!$D$13:$E$203,2,FALSE)),"Not Used","Used")</f>
        <v>Used</v>
      </c>
      <c r="D42" s="41"/>
      <c r="E42" s="41"/>
    </row>
    <row r="43" spans="1:5" x14ac:dyDescent="0.25">
      <c r="A43" s="76" t="s">
        <v>576</v>
      </c>
      <c r="B43" s="64" t="s">
        <v>613</v>
      </c>
      <c r="C43" s="75" t="str">
        <f>IF(ISERROR(VLOOKUP(A43,'BIO-&gt;ISO27002'!$D$13:$E$203,2,FALSE)),"Not Used","Used")</f>
        <v>Used</v>
      </c>
      <c r="D43" s="41"/>
      <c r="E43" s="41"/>
    </row>
    <row r="44" spans="1:5" ht="15.75" thickBot="1" x14ac:dyDescent="0.3">
      <c r="A44" s="102" t="s">
        <v>614</v>
      </c>
      <c r="B44" s="103" t="s">
        <v>713</v>
      </c>
      <c r="C44" s="81"/>
      <c r="D44" s="41"/>
      <c r="E44" s="41"/>
    </row>
    <row r="45" spans="1:5" x14ac:dyDescent="0.25">
      <c r="A45" s="76" t="s">
        <v>44</v>
      </c>
      <c r="B45" s="64" t="s">
        <v>645</v>
      </c>
      <c r="C45" s="113" t="str">
        <f>IF(ISERROR(VLOOKUP(A45,'BIO-&gt;ISO27002'!$D$13:$E$203,2,FALSE)),"Not Used","Used")</f>
        <v>Used</v>
      </c>
      <c r="D45" s="41"/>
      <c r="E45" s="41"/>
    </row>
    <row r="46" spans="1:5" x14ac:dyDescent="0.25">
      <c r="A46" s="76" t="s">
        <v>53</v>
      </c>
      <c r="B46" s="64" t="s">
        <v>646</v>
      </c>
      <c r="C46" s="75" t="str">
        <f>IF(ISERROR(VLOOKUP(A46,'BIO-&gt;ISO27002'!$D$13:$E$203,2,FALSE)),"Not Used","Used")</f>
        <v>Used</v>
      </c>
      <c r="D46" s="41"/>
      <c r="E46" s="41"/>
    </row>
    <row r="47" spans="1:5" x14ac:dyDescent="0.25">
      <c r="A47" s="76" t="s">
        <v>39</v>
      </c>
      <c r="B47" s="64" t="s">
        <v>647</v>
      </c>
      <c r="C47" s="75" t="str">
        <f>IF(ISERROR(VLOOKUP(A47,'BIO-&gt;ISO27002'!$D$13:$E$203,2,FALSE)),"Not Used","Used")</f>
        <v>Used</v>
      </c>
      <c r="D47" s="41"/>
      <c r="E47" s="41"/>
    </row>
    <row r="48" spans="1:5" x14ac:dyDescent="0.25">
      <c r="A48" s="76" t="s">
        <v>51</v>
      </c>
      <c r="B48" s="64" t="s">
        <v>648</v>
      </c>
      <c r="C48" s="75" t="str">
        <f>IF(ISERROR(VLOOKUP(A48,'BIO-&gt;ISO27002'!$D$13:$E$203,2,FALSE)),"Not Used","Used")</f>
        <v>Used</v>
      </c>
      <c r="D48" s="41"/>
      <c r="E48" s="41"/>
    </row>
    <row r="49" spans="1:5" x14ac:dyDescent="0.25">
      <c r="A49" s="76" t="s">
        <v>47</v>
      </c>
      <c r="B49" s="64" t="s">
        <v>649</v>
      </c>
      <c r="C49" s="75" t="str">
        <f>IF(ISERROR(VLOOKUP(A49,'BIO-&gt;ISO27002'!$D$13:$E$203,2,FALSE)),"Not Used","Used")</f>
        <v>Used</v>
      </c>
      <c r="D49" s="41"/>
      <c r="E49" s="41"/>
    </row>
    <row r="50" spans="1:5" x14ac:dyDescent="0.25">
      <c r="A50" s="76" t="s">
        <v>441</v>
      </c>
      <c r="B50" s="64" t="s">
        <v>650</v>
      </c>
      <c r="C50" s="75" t="str">
        <f>IF(ISERROR(VLOOKUP(A50,'BIO-&gt;ISO27002'!$D$13:$E$203,2,FALSE)),"Not Used","Used")</f>
        <v>Used</v>
      </c>
      <c r="D50" s="41"/>
      <c r="E50" s="41"/>
    </row>
    <row r="51" spans="1:5" x14ac:dyDescent="0.25">
      <c r="A51" s="76" t="s">
        <v>45</v>
      </c>
      <c r="B51" s="64" t="s">
        <v>651</v>
      </c>
      <c r="C51" s="75" t="str">
        <f>IF(ISERROR(VLOOKUP(A51,'BIO-&gt;ISO27002'!$D$13:$E$203,2,FALSE)),"Not Used","Used")</f>
        <v>Used</v>
      </c>
      <c r="D51" s="41"/>
      <c r="E51" s="41"/>
    </row>
    <row r="52" spans="1:5" x14ac:dyDescent="0.25">
      <c r="A52" s="76" t="s">
        <v>64</v>
      </c>
      <c r="B52" s="64" t="s">
        <v>652</v>
      </c>
      <c r="C52" s="75" t="str">
        <f>IF(ISERROR(VLOOKUP(A52,'BIO-&gt;ISO27002'!$D$13:$E$203,2,FALSE)),"Not Used","Used")</f>
        <v>Used</v>
      </c>
      <c r="D52" s="41"/>
      <c r="E52" s="41"/>
    </row>
    <row r="53" spans="1:5" ht="15.75" thickBot="1" x14ac:dyDescent="0.3">
      <c r="A53" s="102" t="s">
        <v>615</v>
      </c>
      <c r="B53" s="103" t="s">
        <v>712</v>
      </c>
      <c r="C53" s="81"/>
      <c r="D53" s="41"/>
      <c r="E53" s="41"/>
    </row>
    <row r="54" spans="1:5" x14ac:dyDescent="0.25">
      <c r="A54" s="76" t="s">
        <v>444</v>
      </c>
      <c r="B54" s="64" t="s">
        <v>653</v>
      </c>
      <c r="C54" s="113" t="str">
        <f>IF(ISERROR(VLOOKUP(A54,'BIO-&gt;ISO27002'!$D$13:$E$203,2,FALSE)),"Not Used","Used")</f>
        <v>Used</v>
      </c>
      <c r="D54" s="41"/>
      <c r="E54" s="41"/>
    </row>
    <row r="55" spans="1:5" x14ac:dyDescent="0.25">
      <c r="A55" s="76" t="s">
        <v>445</v>
      </c>
      <c r="B55" s="64" t="s">
        <v>654</v>
      </c>
      <c r="C55" s="75" t="str">
        <f>IF(ISERROR(VLOOKUP(A55,'BIO-&gt;ISO27002'!$D$13:$E$203,2,FALSE)),"Not Used","Used")</f>
        <v>Used</v>
      </c>
      <c r="D55" s="41"/>
      <c r="E55" s="41"/>
    </row>
    <row r="56" spans="1:5" x14ac:dyDescent="0.25">
      <c r="A56" s="76" t="s">
        <v>446</v>
      </c>
      <c r="B56" s="64" t="s">
        <v>655</v>
      </c>
      <c r="C56" s="75" t="str">
        <f>IF(ISERROR(VLOOKUP(A56,'BIO-&gt;ISO27002'!$D$13:$E$203,2,FALSE)),"Not Used","Used")</f>
        <v>Used</v>
      </c>
      <c r="D56" s="41"/>
      <c r="E56" s="41"/>
    </row>
    <row r="57" spans="1:5" x14ac:dyDescent="0.25">
      <c r="A57" s="76" t="s">
        <v>447</v>
      </c>
      <c r="B57" s="64" t="s">
        <v>656</v>
      </c>
      <c r="C57" s="75" t="str">
        <f>IF(ISERROR(VLOOKUP(A57,'BIO-&gt;ISO27002'!$D$13:$E$203,2,FALSE)),"Not Used","Used")</f>
        <v>Used</v>
      </c>
      <c r="D57" s="41"/>
      <c r="E57" s="41"/>
    </row>
    <row r="58" spans="1:5" x14ac:dyDescent="0.25">
      <c r="A58" s="76" t="s">
        <v>448</v>
      </c>
      <c r="B58" s="64" t="s">
        <v>657</v>
      </c>
      <c r="C58" s="75" t="str">
        <f>IF(ISERROR(VLOOKUP(A58,'BIO-&gt;ISO27002'!$D$13:$E$203,2,FALSE)),"Not Used","Used")</f>
        <v>Used</v>
      </c>
      <c r="D58" s="41"/>
      <c r="E58" s="41"/>
    </row>
    <row r="59" spans="1:5" x14ac:dyDescent="0.25">
      <c r="A59" s="76" t="s">
        <v>449</v>
      </c>
      <c r="B59" s="64" t="s">
        <v>658</v>
      </c>
      <c r="C59" s="75" t="str">
        <f>IF(ISERROR(VLOOKUP(A59,'BIO-&gt;ISO27002'!$D$13:$E$203,2,FALSE)),"Not Used","Used")</f>
        <v>Used</v>
      </c>
      <c r="D59" s="41"/>
      <c r="E59" s="41"/>
    </row>
    <row r="60" spans="1:5" x14ac:dyDescent="0.25">
      <c r="A60" s="76" t="s">
        <v>450</v>
      </c>
      <c r="B60" s="64" t="s">
        <v>659</v>
      </c>
      <c r="C60" s="75" t="str">
        <f>IF(ISERROR(VLOOKUP(A60,'BIO-&gt;ISO27002'!$D$13:$E$203,2,FALSE)),"Not Used","Used")</f>
        <v>Used</v>
      </c>
      <c r="D60" s="41"/>
      <c r="E60" s="41"/>
    </row>
    <row r="61" spans="1:5" x14ac:dyDescent="0.25">
      <c r="A61" s="76" t="s">
        <v>442</v>
      </c>
      <c r="B61" s="64" t="s">
        <v>660</v>
      </c>
      <c r="C61" s="75" t="str">
        <f>IF(ISERROR(VLOOKUP(A61,'BIO-&gt;ISO27002'!$D$13:$E$203,2,FALSE)),"Not Used","Used")</f>
        <v>Used</v>
      </c>
      <c r="D61" s="41"/>
      <c r="E61" s="41"/>
    </row>
    <row r="62" spans="1:5" x14ac:dyDescent="0.25">
      <c r="A62" s="76" t="s">
        <v>616</v>
      </c>
      <c r="B62" s="64" t="s">
        <v>661</v>
      </c>
      <c r="C62" s="75" t="str">
        <f>IF(ISERROR(VLOOKUP(A62,'BIO-&gt;ISO27002'!$D$13:$E$203,2,FALSE)),"Not Used","Used")</f>
        <v>Used</v>
      </c>
      <c r="D62" s="41"/>
      <c r="E62" s="41"/>
    </row>
    <row r="63" spans="1:5" x14ac:dyDescent="0.25">
      <c r="A63" s="76" t="s">
        <v>617</v>
      </c>
      <c r="B63" s="64" t="s">
        <v>662</v>
      </c>
      <c r="C63" s="75" t="str">
        <f>IF(ISERROR(VLOOKUP(A63,'BIO-&gt;ISO27002'!$D$13:$E$203,2,FALSE)),"Not Used","Used")</f>
        <v>Used</v>
      </c>
      <c r="D63" s="41"/>
      <c r="E63" s="41"/>
    </row>
    <row r="64" spans="1:5" x14ac:dyDescent="0.25">
      <c r="A64" s="76" t="s">
        <v>618</v>
      </c>
      <c r="B64" s="64" t="s">
        <v>663</v>
      </c>
      <c r="C64" s="75" t="str">
        <f>IF(ISERROR(VLOOKUP(A64,'BIO-&gt;ISO27002'!$D$13:$E$203,2,FALSE)),"Not Used","Used")</f>
        <v>Used</v>
      </c>
      <c r="D64" s="41"/>
      <c r="E64" s="41"/>
    </row>
    <row r="65" spans="1:5" x14ac:dyDescent="0.25">
      <c r="A65" s="76" t="s">
        <v>619</v>
      </c>
      <c r="B65" s="64" t="s">
        <v>664</v>
      </c>
      <c r="C65" s="75" t="str">
        <f>IF(ISERROR(VLOOKUP(A65,'BIO-&gt;ISO27002'!$D$13:$E$203,2,FALSE)),"Not Used","Used")</f>
        <v>Used</v>
      </c>
      <c r="D65" s="41"/>
      <c r="E65" s="41"/>
    </row>
    <row r="66" spans="1:5" x14ac:dyDescent="0.25">
      <c r="A66" s="76" t="s">
        <v>620</v>
      </c>
      <c r="B66" s="64" t="s">
        <v>665</v>
      </c>
      <c r="C66" s="75" t="str">
        <f>IF(ISERROR(VLOOKUP(A66,'BIO-&gt;ISO27002'!$D$13:$E$203,2,FALSE)),"Not Used","Used")</f>
        <v>Used</v>
      </c>
      <c r="D66" s="41"/>
      <c r="E66" s="41"/>
    </row>
    <row r="67" spans="1:5" x14ac:dyDescent="0.25">
      <c r="A67" s="76" t="s">
        <v>621</v>
      </c>
      <c r="B67" s="64" t="s">
        <v>666</v>
      </c>
      <c r="C67" s="75" t="str">
        <f>IF(ISERROR(VLOOKUP(A67,'BIO-&gt;ISO27002'!$D$13:$E$203,2,FALSE)),"Not Used","Used")</f>
        <v>Used</v>
      </c>
      <c r="D67" s="41"/>
      <c r="E67" s="41"/>
    </row>
    <row r="68" spans="1:5" ht="15.75" thickBot="1" x14ac:dyDescent="0.3">
      <c r="A68" s="102" t="s">
        <v>622</v>
      </c>
      <c r="B68" s="103" t="s">
        <v>711</v>
      </c>
      <c r="C68" s="81"/>
      <c r="D68" s="41"/>
      <c r="E68" s="41"/>
    </row>
    <row r="69" spans="1:5" x14ac:dyDescent="0.25">
      <c r="A69" s="76" t="s">
        <v>451</v>
      </c>
      <c r="B69" s="64" t="s">
        <v>667</v>
      </c>
      <c r="C69" s="113" t="str">
        <f>IF(ISERROR(VLOOKUP(A69,'BIO-&gt;ISO27002'!$D$13:$E$203,2,FALSE)),"Not Used","Used")</f>
        <v>Used</v>
      </c>
      <c r="D69" s="41"/>
      <c r="E69" s="41"/>
    </row>
    <row r="70" spans="1:5" x14ac:dyDescent="0.25">
      <c r="A70" s="76" t="s">
        <v>31</v>
      </c>
      <c r="B70" s="64" t="s">
        <v>668</v>
      </c>
      <c r="C70" s="75" t="str">
        <f>IF(ISERROR(VLOOKUP(A70,'BIO-&gt;ISO27002'!$D$13:$E$203,2,FALSE)),"Not Used","Used")</f>
        <v>Used</v>
      </c>
      <c r="D70" s="41"/>
      <c r="E70" s="41"/>
    </row>
    <row r="71" spans="1:5" x14ac:dyDescent="0.25">
      <c r="A71" s="76" t="s">
        <v>452</v>
      </c>
      <c r="B71" s="64" t="s">
        <v>669</v>
      </c>
      <c r="C71" s="75" t="str">
        <f>IF(ISERROR(VLOOKUP(A71,'BIO-&gt;ISO27002'!$D$13:$E$203,2,FALSE)),"Not Used","Used")</f>
        <v>Used</v>
      </c>
      <c r="D71" s="41"/>
      <c r="E71" s="41"/>
    </row>
    <row r="72" spans="1:5" x14ac:dyDescent="0.25">
      <c r="A72" s="76" t="s">
        <v>453</v>
      </c>
      <c r="B72" s="64" t="s">
        <v>670</v>
      </c>
      <c r="C72" s="75" t="str">
        <f>IF(ISERROR(VLOOKUP(A72,'BIO-&gt;ISO27002'!$D$13:$E$203,2,FALSE)),"Not Used","Used")</f>
        <v>Used</v>
      </c>
      <c r="D72" s="41"/>
      <c r="E72" s="41"/>
    </row>
    <row r="73" spans="1:5" x14ac:dyDescent="0.25">
      <c r="A73" s="76" t="s">
        <v>58</v>
      </c>
      <c r="B73" s="64" t="s">
        <v>671</v>
      </c>
      <c r="C73" s="75" t="str">
        <f>IF(ISERROR(VLOOKUP(A73,'BIO-&gt;ISO27002'!$D$13:$E$203,2,FALSE)),"Not Used","Used")</f>
        <v>Used</v>
      </c>
      <c r="D73" s="41"/>
      <c r="E73" s="41"/>
    </row>
    <row r="74" spans="1:5" x14ac:dyDescent="0.25">
      <c r="A74" s="76" t="s">
        <v>454</v>
      </c>
      <c r="B74" s="64" t="s">
        <v>672</v>
      </c>
      <c r="C74" s="75" t="str">
        <f>IF(ISERROR(VLOOKUP(A74,'BIO-&gt;ISO27002'!$D$13:$E$203,2,FALSE)),"Not Used","Used")</f>
        <v>Used</v>
      </c>
      <c r="D74" s="41"/>
      <c r="E74" s="41"/>
    </row>
    <row r="75" spans="1:5" x14ac:dyDescent="0.25">
      <c r="A75" s="76" t="s">
        <v>455</v>
      </c>
      <c r="B75" s="64" t="s">
        <v>673</v>
      </c>
      <c r="C75" s="75" t="str">
        <f>IF(ISERROR(VLOOKUP(A75,'BIO-&gt;ISO27002'!$D$13:$E$203,2,FALSE)),"Not Used","Used")</f>
        <v>Used</v>
      </c>
      <c r="D75" s="41"/>
      <c r="E75" s="41"/>
    </row>
    <row r="76" spans="1:5" x14ac:dyDescent="0.25">
      <c r="A76" s="76" t="s">
        <v>443</v>
      </c>
      <c r="B76" s="64" t="s">
        <v>674</v>
      </c>
      <c r="C76" s="75" t="str">
        <f>IF(ISERROR(VLOOKUP(A76,'BIO-&gt;ISO27002'!$D$13:$E$203,2,FALSE)),"Not Used","Used")</f>
        <v>Used</v>
      </c>
      <c r="D76" s="41"/>
      <c r="E76" s="41"/>
    </row>
    <row r="77" spans="1:5" x14ac:dyDescent="0.25">
      <c r="A77" s="76" t="s">
        <v>456</v>
      </c>
      <c r="B77" s="64" t="s">
        <v>675</v>
      </c>
      <c r="C77" s="75" t="str">
        <f>IF(ISERROR(VLOOKUP(A77,'BIO-&gt;ISO27002'!$D$13:$E$203,2,FALSE)),"Not Used","Used")</f>
        <v>Used</v>
      </c>
      <c r="D77" s="41"/>
      <c r="E77" s="41"/>
    </row>
    <row r="78" spans="1:5" x14ac:dyDescent="0.25">
      <c r="A78" s="76" t="s">
        <v>457</v>
      </c>
      <c r="B78" s="64" t="s">
        <v>676</v>
      </c>
      <c r="C78" s="75" t="str">
        <f>IF(ISERROR(VLOOKUP(A78,'BIO-&gt;ISO27002'!$D$13:$E$203,2,FALSE)),"Not Used","Used")</f>
        <v>Used</v>
      </c>
      <c r="D78" s="41"/>
      <c r="E78" s="41"/>
    </row>
    <row r="79" spans="1:5" x14ac:dyDescent="0.25">
      <c r="A79" s="76" t="s">
        <v>27</v>
      </c>
      <c r="B79" s="64" t="s">
        <v>677</v>
      </c>
      <c r="C79" s="75" t="str">
        <f>IF(ISERROR(VLOOKUP(A79,'BIO-&gt;ISO27002'!$D$13:$E$203,2,FALSE)),"Not Used","Used")</f>
        <v>Used</v>
      </c>
      <c r="D79" s="41"/>
      <c r="E79" s="41"/>
    </row>
    <row r="80" spans="1:5" x14ac:dyDescent="0.25">
      <c r="A80" s="76" t="s">
        <v>458</v>
      </c>
      <c r="B80" s="64" t="s">
        <v>678</v>
      </c>
      <c r="C80" s="75" t="str">
        <f>IF(ISERROR(VLOOKUP(A80,'BIO-&gt;ISO27002'!$D$13:$E$203,2,FALSE)),"Not Used","Used")</f>
        <v>Used</v>
      </c>
      <c r="D80" s="41"/>
      <c r="E80" s="41"/>
    </row>
    <row r="81" spans="1:5" x14ac:dyDescent="0.25">
      <c r="A81" s="76" t="s">
        <v>623</v>
      </c>
      <c r="B81" s="64" t="s">
        <v>679</v>
      </c>
      <c r="C81" s="75" t="str">
        <f>IF(ISERROR(VLOOKUP(A81,'BIO-&gt;ISO27002'!$D$13:$E$203,2,FALSE)),"Not Used","Used")</f>
        <v>Used</v>
      </c>
      <c r="D81" s="41"/>
      <c r="E81" s="41"/>
    </row>
    <row r="82" spans="1:5" x14ac:dyDescent="0.25">
      <c r="A82" s="76" t="s">
        <v>624</v>
      </c>
      <c r="B82" s="64" t="s">
        <v>680</v>
      </c>
      <c r="C82" s="75" t="str">
        <f>IF(ISERROR(VLOOKUP(A82,'BIO-&gt;ISO27002'!$D$13:$E$203,2,FALSE)),"Not Used","Used")</f>
        <v>Used</v>
      </c>
      <c r="D82" s="41"/>
      <c r="E82" s="41"/>
    </row>
    <row r="83" spans="1:5" x14ac:dyDescent="0.25">
      <c r="A83" s="76" t="s">
        <v>625</v>
      </c>
      <c r="B83" s="64" t="s">
        <v>681</v>
      </c>
      <c r="C83" s="75" t="str">
        <f>IF(ISERROR(VLOOKUP(A83,'BIO-&gt;ISO27002'!$D$13:$E$203,2,FALSE)),"Not Used","Used")</f>
        <v>Used</v>
      </c>
      <c r="D83" s="41"/>
      <c r="E83" s="41"/>
    </row>
    <row r="84" spans="1:5" x14ac:dyDescent="0.25">
      <c r="A84" s="76" t="s">
        <v>626</v>
      </c>
      <c r="B84" s="64" t="s">
        <v>682</v>
      </c>
      <c r="C84" s="75" t="str">
        <f>IF(ISERROR(VLOOKUP(A84,'BIO-&gt;ISO27002'!$D$13:$E$203,2,FALSE)),"Not Used","Used")</f>
        <v>Used</v>
      </c>
      <c r="D84" s="41"/>
      <c r="E84" s="41"/>
    </row>
    <row r="85" spans="1:5" x14ac:dyDescent="0.25">
      <c r="A85" s="76" t="s">
        <v>627</v>
      </c>
      <c r="B85" s="64" t="s">
        <v>683</v>
      </c>
      <c r="C85" s="75" t="str">
        <f>IF(ISERROR(VLOOKUP(A85,'BIO-&gt;ISO27002'!$D$13:$E$203,2,FALSE)),"Not Used","Used")</f>
        <v>Used</v>
      </c>
      <c r="D85" s="41"/>
      <c r="E85" s="41"/>
    </row>
    <row r="86" spans="1:5" x14ac:dyDescent="0.25">
      <c r="A86" s="76" t="s">
        <v>628</v>
      </c>
      <c r="B86" s="64" t="s">
        <v>684</v>
      </c>
      <c r="C86" s="75" t="str">
        <f>IF(ISERROR(VLOOKUP(A86,'BIO-&gt;ISO27002'!$D$13:$E$203,2,FALSE)),"Not Used","Used")</f>
        <v>Used</v>
      </c>
      <c r="D86" s="41"/>
      <c r="E86" s="41"/>
    </row>
    <row r="87" spans="1:5" x14ac:dyDescent="0.25">
      <c r="A87" s="76" t="s">
        <v>629</v>
      </c>
      <c r="B87" s="64" t="s">
        <v>685</v>
      </c>
      <c r="C87" s="75" t="str">
        <f>IF(ISERROR(VLOOKUP(A87,'BIO-&gt;ISO27002'!$D$13:$E$203,2,FALSE)),"Not Used","Used")</f>
        <v>Used</v>
      </c>
      <c r="D87" s="41"/>
      <c r="E87" s="41"/>
    </row>
    <row r="88" spans="1:5" x14ac:dyDescent="0.25">
      <c r="A88" s="76" t="s">
        <v>630</v>
      </c>
      <c r="B88" s="64" t="s">
        <v>686</v>
      </c>
      <c r="C88" s="75" t="str">
        <f>IF(ISERROR(VLOOKUP(A88,'BIO-&gt;ISO27002'!$D$13:$E$203,2,FALSE)),"Not Used","Used")</f>
        <v>Used</v>
      </c>
      <c r="D88" s="41"/>
      <c r="E88" s="41"/>
    </row>
    <row r="89" spans="1:5" x14ac:dyDescent="0.25">
      <c r="A89" s="76" t="s">
        <v>631</v>
      </c>
      <c r="B89" s="64" t="s">
        <v>687</v>
      </c>
      <c r="C89" s="75" t="str">
        <f>IF(ISERROR(VLOOKUP(A89,'BIO-&gt;ISO27002'!$D$13:$E$203,2,FALSE)),"Not Used","Used")</f>
        <v>Used</v>
      </c>
      <c r="D89" s="41"/>
      <c r="E89" s="41"/>
    </row>
    <row r="90" spans="1:5" x14ac:dyDescent="0.25">
      <c r="A90" s="76" t="s">
        <v>632</v>
      </c>
      <c r="B90" s="64" t="s">
        <v>688</v>
      </c>
      <c r="C90" s="75" t="str">
        <f>IF(ISERROR(VLOOKUP(A90,'BIO-&gt;ISO27002'!$D$13:$E$203,2,FALSE)),"Not Used","Used")</f>
        <v>Used</v>
      </c>
      <c r="D90" s="41"/>
      <c r="E90" s="41"/>
    </row>
    <row r="91" spans="1:5" x14ac:dyDescent="0.25">
      <c r="A91" s="76" t="s">
        <v>633</v>
      </c>
      <c r="B91" s="64" t="s">
        <v>689</v>
      </c>
      <c r="C91" s="75" t="str">
        <f>IF(ISERROR(VLOOKUP(A91,'BIO-&gt;ISO27002'!$D$13:$E$203,2,FALSE)),"Not Used","Used")</f>
        <v>Used</v>
      </c>
      <c r="D91" s="41"/>
      <c r="E91" s="41"/>
    </row>
    <row r="92" spans="1:5" x14ac:dyDescent="0.25">
      <c r="A92" s="76" t="s">
        <v>634</v>
      </c>
      <c r="B92" s="64" t="s">
        <v>690</v>
      </c>
      <c r="C92" s="75" t="str">
        <f>IF(ISERROR(VLOOKUP(A92,'BIO-&gt;ISO27002'!$D$13:$E$203,2,FALSE)),"Not Used","Used")</f>
        <v>Used</v>
      </c>
      <c r="D92" s="41"/>
      <c r="E92" s="41"/>
    </row>
    <row r="93" spans="1:5" x14ac:dyDescent="0.25">
      <c r="A93" s="76" t="s">
        <v>635</v>
      </c>
      <c r="B93" s="64" t="s">
        <v>691</v>
      </c>
      <c r="C93" s="75" t="str">
        <f>IF(ISERROR(VLOOKUP(A93,'BIO-&gt;ISO27002'!$D$13:$E$203,2,FALSE)),"Not Used","Used")</f>
        <v>Used</v>
      </c>
      <c r="D93" s="41"/>
      <c r="E93" s="41"/>
    </row>
    <row r="94" spans="1:5" x14ac:dyDescent="0.25">
      <c r="A94" s="76" t="s">
        <v>636</v>
      </c>
      <c r="B94" s="64" t="s">
        <v>692</v>
      </c>
      <c r="C94" s="75" t="str">
        <f>IF(ISERROR(VLOOKUP(A94,'BIO-&gt;ISO27002'!$D$13:$E$203,2,FALSE)),"Not Used","Used")</f>
        <v>Used</v>
      </c>
      <c r="D94" s="41"/>
      <c r="E94" s="41"/>
    </row>
    <row r="95" spans="1:5" x14ac:dyDescent="0.25">
      <c r="A95" s="76" t="s">
        <v>637</v>
      </c>
      <c r="B95" s="64" t="s">
        <v>693</v>
      </c>
      <c r="C95" s="75" t="str">
        <f>IF(ISERROR(VLOOKUP(A95,'BIO-&gt;ISO27002'!$D$13:$E$203,2,FALSE)),"Not Used","Used")</f>
        <v>Used</v>
      </c>
      <c r="D95" s="41"/>
      <c r="E95" s="41"/>
    </row>
    <row r="96" spans="1:5" x14ac:dyDescent="0.25">
      <c r="A96" s="76" t="s">
        <v>638</v>
      </c>
      <c r="B96" s="64" t="s">
        <v>694</v>
      </c>
      <c r="C96" s="75" t="str">
        <f>IF(ISERROR(VLOOKUP(A96,'BIO-&gt;ISO27002'!$D$13:$E$203,2,FALSE)),"Not Used","Used")</f>
        <v>Used</v>
      </c>
      <c r="D96" s="41"/>
      <c r="E96" s="41"/>
    </row>
    <row r="97" spans="1:5" x14ac:dyDescent="0.25">
      <c r="A97" s="76" t="s">
        <v>639</v>
      </c>
      <c r="B97" s="64" t="s">
        <v>695</v>
      </c>
      <c r="C97" s="75" t="str">
        <f>IF(ISERROR(VLOOKUP(A97,'BIO-&gt;ISO27002'!$D$13:$E$203,2,FALSE)),"Not Used","Used")</f>
        <v>Used</v>
      </c>
      <c r="D97" s="41"/>
      <c r="E97" s="41"/>
    </row>
    <row r="98" spans="1:5" x14ac:dyDescent="0.25">
      <c r="A98" s="76" t="s">
        <v>640</v>
      </c>
      <c r="B98" s="64" t="s">
        <v>696</v>
      </c>
      <c r="C98" s="75" t="str">
        <f>IF(ISERROR(VLOOKUP(A98,'BIO-&gt;ISO27002'!$D$13:$E$203,2,FALSE)),"Not Used","Used")</f>
        <v>Used</v>
      </c>
      <c r="D98" s="41"/>
      <c r="E98" s="41"/>
    </row>
    <row r="99" spans="1:5" x14ac:dyDescent="0.25">
      <c r="A99" s="76" t="s">
        <v>641</v>
      </c>
      <c r="B99" s="64" t="s">
        <v>697</v>
      </c>
      <c r="C99" s="75" t="str">
        <f>IF(ISERROR(VLOOKUP(A99,'BIO-&gt;ISO27002'!$D$13:$E$203,2,FALSE)),"Not Used","Used")</f>
        <v>Used</v>
      </c>
      <c r="D99" s="41"/>
      <c r="E99" s="41"/>
    </row>
    <row r="100" spans="1:5" x14ac:dyDescent="0.25">
      <c r="A100" s="76" t="s">
        <v>642</v>
      </c>
      <c r="B100" s="64" t="s">
        <v>698</v>
      </c>
      <c r="C100" s="75" t="str">
        <f>IF(ISERROR(VLOOKUP(A100,'BIO-&gt;ISO27002'!$D$13:$E$203,2,FALSE)),"Not Used","Used")</f>
        <v>Used</v>
      </c>
      <c r="D100" s="41"/>
      <c r="E100" s="41"/>
    </row>
    <row r="101" spans="1:5" x14ac:dyDescent="0.25">
      <c r="A101" s="76" t="s">
        <v>643</v>
      </c>
      <c r="B101" s="64" t="s">
        <v>699</v>
      </c>
      <c r="C101" s="75" t="str">
        <f>IF(ISERROR(VLOOKUP(A101,'BIO-&gt;ISO27002'!$D$13:$E$203,2,FALSE)),"Not Used","Used")</f>
        <v>Used</v>
      </c>
      <c r="D101" s="41"/>
      <c r="E101" s="41"/>
    </row>
    <row r="102" spans="1:5" x14ac:dyDescent="0.25">
      <c r="A102" s="76" t="s">
        <v>644</v>
      </c>
      <c r="B102" s="64" t="s">
        <v>700</v>
      </c>
      <c r="C102" s="75" t="str">
        <f>IF(ISERROR(VLOOKUP(A102,'BIO-&gt;ISO27002'!$D$13:$E$203,2,FALSE)),"Not Used","Used")</f>
        <v>Used</v>
      </c>
      <c r="D102" s="41"/>
      <c r="E102" s="41"/>
    </row>
    <row r="103" spans="1:5" ht="15.75" thickBot="1" x14ac:dyDescent="0.3">
      <c r="A103" s="104" t="s">
        <v>703</v>
      </c>
      <c r="B103" s="103" t="s">
        <v>710</v>
      </c>
      <c r="C103" s="81"/>
      <c r="D103" s="41"/>
      <c r="E103" s="41"/>
    </row>
    <row r="104" spans="1:5" x14ac:dyDescent="0.25">
      <c r="A104" s="76" t="s">
        <v>706</v>
      </c>
      <c r="B104" s="64" t="s">
        <v>708</v>
      </c>
      <c r="C104" s="113" t="str">
        <f>IF(ISERROR(VLOOKUP(A104,'BIO-&gt;ISO27002'!$D$13:$E$203,2,FALSE)),"Not Used","Used")</f>
        <v>Used</v>
      </c>
      <c r="D104" s="41"/>
      <c r="E104" s="41"/>
    </row>
    <row r="105" spans="1:5" x14ac:dyDescent="0.25">
      <c r="A105" s="76" t="s">
        <v>707</v>
      </c>
      <c r="B105" s="64" t="s">
        <v>709</v>
      </c>
      <c r="C105" s="75" t="str">
        <f>IF(ISERROR(VLOOKUP(A105,'BIO-&gt;ISO27002'!$D$13:$E$203,2,FALSE)),"Not Used","Used")</f>
        <v>Used</v>
      </c>
      <c r="D105" s="41"/>
      <c r="E105" s="41"/>
    </row>
    <row r="106" spans="1:5" ht="15.75" thickBot="1" x14ac:dyDescent="0.3">
      <c r="A106" s="94"/>
      <c r="B106" s="85"/>
      <c r="C106" s="81"/>
      <c r="D106" s="41"/>
      <c r="E106" s="41"/>
    </row>
    <row r="107" spans="1:5" x14ac:dyDescent="0.25">
      <c r="A107" s="41"/>
      <c r="B107" s="41"/>
      <c r="C107" s="41"/>
      <c r="D107" s="41"/>
      <c r="E107" s="41"/>
    </row>
    <row r="108" spans="1:5" x14ac:dyDescent="0.25">
      <c r="A108" s="41"/>
      <c r="B108" s="41"/>
      <c r="C108" s="41"/>
      <c r="D108" s="41"/>
      <c r="E108" s="41"/>
    </row>
    <row r="109" spans="1:5" x14ac:dyDescent="0.25">
      <c r="A109" s="41"/>
      <c r="B109" s="41"/>
      <c r="C109" s="41"/>
      <c r="D109" s="41"/>
      <c r="E109" s="41"/>
    </row>
    <row r="110" spans="1:5" x14ac:dyDescent="0.25">
      <c r="A110" s="41"/>
      <c r="B110" s="41"/>
      <c r="C110" s="41"/>
      <c r="D110" s="41"/>
      <c r="E110" s="41"/>
    </row>
    <row r="111" spans="1:5" x14ac:dyDescent="0.25">
      <c r="A111" s="41"/>
      <c r="B111" s="41"/>
      <c r="C111" s="41"/>
      <c r="D111" s="41"/>
      <c r="E111" s="41"/>
    </row>
    <row r="112" spans="1:5" x14ac:dyDescent="0.25">
      <c r="A112" s="41"/>
      <c r="B112" s="41"/>
      <c r="C112" s="41"/>
      <c r="D112" s="41"/>
      <c r="E112" s="41"/>
    </row>
  </sheetData>
  <sheetProtection sheet="1" objects="1" scenarios="1" selectLockedCells="1"/>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72375-470F-4902-9EA6-FF8B200FFC9E}">
  <dimension ref="A1:O296"/>
  <sheetViews>
    <sheetView workbookViewId="0"/>
  </sheetViews>
  <sheetFormatPr defaultRowHeight="15" x14ac:dyDescent="0.25"/>
  <cols>
    <col min="1" max="1" width="10.7109375" customWidth="1"/>
    <col min="2" max="2" width="64.7109375" bestFit="1" customWidth="1"/>
    <col min="3" max="3" width="17.7109375" customWidth="1"/>
    <col min="4" max="4" width="96.5703125" bestFit="1" customWidth="1"/>
  </cols>
  <sheetData>
    <row r="1" spans="1:15" ht="26.25" x14ac:dyDescent="0.4">
      <c r="A1" s="57" t="s">
        <v>1317</v>
      </c>
      <c r="B1" s="41"/>
      <c r="C1" s="41"/>
      <c r="D1" s="41"/>
      <c r="E1" s="41"/>
      <c r="F1" s="41"/>
      <c r="G1" s="41"/>
      <c r="H1" s="41"/>
      <c r="I1" s="41"/>
      <c r="J1" s="41"/>
      <c r="K1" s="41"/>
      <c r="L1" s="41"/>
      <c r="M1" s="41"/>
      <c r="N1" s="41"/>
      <c r="O1" s="41"/>
    </row>
    <row r="2" spans="1:15" x14ac:dyDescent="0.25">
      <c r="A2" t="s">
        <v>1316</v>
      </c>
      <c r="B2" s="180" t="s">
        <v>704</v>
      </c>
      <c r="C2" s="180"/>
      <c r="D2" s="180"/>
      <c r="E2" s="41"/>
      <c r="F2" s="41"/>
      <c r="G2" s="41"/>
      <c r="H2" s="41"/>
      <c r="I2" s="41"/>
      <c r="J2" s="41"/>
      <c r="K2" s="41"/>
      <c r="L2" s="41"/>
      <c r="M2" s="41"/>
      <c r="N2" s="41"/>
    </row>
    <row r="3" spans="1:15" x14ac:dyDescent="0.25">
      <c r="A3" s="42"/>
      <c r="B3" s="41"/>
      <c r="C3" s="41"/>
      <c r="D3" s="41"/>
      <c r="E3" s="41"/>
      <c r="F3" s="41"/>
      <c r="G3" s="41"/>
      <c r="H3" s="41"/>
      <c r="I3" s="41"/>
      <c r="J3" s="41"/>
      <c r="K3" s="41"/>
      <c r="L3" s="41"/>
      <c r="M3" s="41"/>
      <c r="N3" s="41"/>
    </row>
    <row r="4" spans="1:15" x14ac:dyDescent="0.25">
      <c r="A4" s="100" t="s">
        <v>1315</v>
      </c>
      <c r="B4" s="100"/>
      <c r="C4" s="41"/>
      <c r="D4" s="41"/>
      <c r="E4" s="41"/>
      <c r="F4" s="41"/>
      <c r="G4" s="41"/>
      <c r="H4" s="41"/>
      <c r="I4" s="41"/>
      <c r="J4" s="41"/>
      <c r="K4" s="41"/>
      <c r="L4" s="41"/>
      <c r="M4" s="41"/>
      <c r="N4" s="41"/>
    </row>
    <row r="5" spans="1:15" x14ac:dyDescent="0.25">
      <c r="A5" s="41"/>
      <c r="B5" s="41"/>
      <c r="C5" s="41"/>
      <c r="D5" s="41"/>
      <c r="E5" s="41"/>
      <c r="F5" s="41"/>
      <c r="G5" s="41"/>
      <c r="H5" s="41"/>
      <c r="I5" s="41"/>
      <c r="J5" s="41"/>
      <c r="K5" s="41"/>
      <c r="L5" s="41"/>
      <c r="M5" s="41"/>
      <c r="N5" s="41"/>
      <c r="O5" s="41"/>
    </row>
    <row r="6" spans="1:15" ht="15.75" thickBot="1" x14ac:dyDescent="0.3">
      <c r="A6" s="62" t="s">
        <v>701</v>
      </c>
      <c r="B6" s="63" t="s">
        <v>0</v>
      </c>
      <c r="C6" s="44" t="s">
        <v>79</v>
      </c>
      <c r="D6" s="122" t="s">
        <v>0</v>
      </c>
      <c r="E6" s="41"/>
      <c r="F6" s="41"/>
      <c r="G6" s="41"/>
      <c r="H6" s="41"/>
      <c r="I6" s="41"/>
      <c r="J6" s="41"/>
      <c r="K6" s="41"/>
      <c r="L6" s="41"/>
      <c r="M6" s="41"/>
      <c r="N6" s="41"/>
      <c r="O6" s="41"/>
    </row>
    <row r="7" spans="1:15" ht="15.75" thickBot="1" x14ac:dyDescent="0.3">
      <c r="A7" s="119" t="s">
        <v>577</v>
      </c>
      <c r="B7" s="31" t="s">
        <v>545</v>
      </c>
      <c r="C7" s="23"/>
      <c r="D7" s="123"/>
      <c r="E7" s="41"/>
      <c r="F7" s="41"/>
      <c r="G7" s="41"/>
      <c r="H7" s="41"/>
      <c r="I7" s="41"/>
      <c r="J7" s="41"/>
      <c r="K7" s="41"/>
      <c r="L7" s="41"/>
      <c r="M7" s="41"/>
      <c r="N7" s="41"/>
      <c r="O7" s="41"/>
    </row>
    <row r="8" spans="1:15" x14ac:dyDescent="0.25">
      <c r="A8" s="76" t="s">
        <v>4</v>
      </c>
      <c r="B8" s="64" t="s">
        <v>579</v>
      </c>
      <c r="C8" s="77" t="s">
        <v>500</v>
      </c>
      <c r="D8" s="124" t="str">
        <f t="shared" ref="D8:D39" si="0">IF(ISBLANK(C8),"",VLOOKUP(C8,CISControls,2,FALSE))</f>
        <v>Establish and Maintain a Service Provider Management Policy</v>
      </c>
      <c r="E8" s="41"/>
      <c r="F8" s="41"/>
      <c r="G8" s="41"/>
      <c r="H8" s="41"/>
      <c r="I8" s="41"/>
      <c r="J8" s="41"/>
      <c r="K8" s="41"/>
      <c r="L8" s="41"/>
      <c r="M8" s="41"/>
      <c r="N8" s="41"/>
      <c r="O8" s="41"/>
    </row>
    <row r="9" spans="1:15" x14ac:dyDescent="0.25">
      <c r="A9" s="133" t="s">
        <v>8</v>
      </c>
      <c r="B9" s="134" t="s">
        <v>578</v>
      </c>
      <c r="C9" s="135" t="s">
        <v>22</v>
      </c>
      <c r="D9" s="136" t="str">
        <f t="shared" si="0"/>
        <v>Assign Key Roles and Responsibilities</v>
      </c>
      <c r="E9" s="41"/>
      <c r="F9" s="41"/>
      <c r="G9" s="41"/>
      <c r="H9" s="41"/>
      <c r="I9" s="41"/>
      <c r="J9" s="41"/>
      <c r="K9" s="41"/>
      <c r="L9" s="41"/>
      <c r="M9" s="41"/>
      <c r="N9" s="41"/>
      <c r="O9" s="41"/>
    </row>
    <row r="10" spans="1:15" x14ac:dyDescent="0.25">
      <c r="A10" s="133" t="s">
        <v>5</v>
      </c>
      <c r="B10" s="134" t="s">
        <v>580</v>
      </c>
      <c r="C10" s="135" t="s">
        <v>64</v>
      </c>
      <c r="D10" s="136" t="str">
        <f t="shared" si="0"/>
        <v>Define and Maintain Role-Based Access Control</v>
      </c>
      <c r="E10" s="41"/>
      <c r="F10" s="41"/>
      <c r="G10" s="41"/>
      <c r="H10" s="41"/>
      <c r="I10" s="41"/>
      <c r="J10" s="41"/>
      <c r="K10" s="41"/>
      <c r="L10" s="41"/>
      <c r="M10" s="41"/>
      <c r="N10" s="41"/>
      <c r="O10" s="41"/>
    </row>
    <row r="11" spans="1:15" x14ac:dyDescent="0.25">
      <c r="A11" s="133" t="s">
        <v>3</v>
      </c>
      <c r="B11" s="134" t="s">
        <v>702</v>
      </c>
      <c r="C11" s="135"/>
      <c r="D11" s="136" t="str">
        <f t="shared" si="0"/>
        <v/>
      </c>
      <c r="E11" s="41"/>
      <c r="F11" s="41"/>
      <c r="G11" s="41"/>
      <c r="H11" s="41"/>
      <c r="I11" s="41"/>
      <c r="J11" s="41"/>
      <c r="K11" s="41"/>
      <c r="L11" s="41"/>
      <c r="M11" s="41"/>
      <c r="N11" s="41"/>
      <c r="O11" s="41"/>
    </row>
    <row r="12" spans="1:15" x14ac:dyDescent="0.25">
      <c r="A12" s="133" t="s">
        <v>439</v>
      </c>
      <c r="B12" s="134" t="s">
        <v>581</v>
      </c>
      <c r="C12" s="135" t="s">
        <v>521</v>
      </c>
      <c r="D12" s="136" t="str">
        <f t="shared" si="0"/>
        <v>Establish and Maintain Contact Information for Reporting Security Incidents</v>
      </c>
      <c r="E12" s="41"/>
      <c r="F12" s="41"/>
      <c r="G12" s="41"/>
      <c r="H12" s="41"/>
      <c r="I12" s="41"/>
      <c r="J12" s="41"/>
      <c r="K12" s="41"/>
      <c r="L12" s="41"/>
      <c r="M12" s="41"/>
      <c r="N12" s="41"/>
      <c r="O12" s="41"/>
    </row>
    <row r="13" spans="1:15" x14ac:dyDescent="0.25">
      <c r="A13" s="133" t="s">
        <v>440</v>
      </c>
      <c r="B13" s="134" t="s">
        <v>582</v>
      </c>
      <c r="C13" s="135" t="s">
        <v>521</v>
      </c>
      <c r="D13" s="136" t="str">
        <f t="shared" si="0"/>
        <v>Establish and Maintain Contact Information for Reporting Security Incidents</v>
      </c>
      <c r="E13" s="41"/>
      <c r="F13" s="41"/>
      <c r="G13" s="41"/>
      <c r="H13" s="41"/>
      <c r="I13" s="41"/>
      <c r="J13" s="41"/>
      <c r="K13" s="41"/>
      <c r="L13" s="41"/>
      <c r="M13" s="41"/>
      <c r="N13" s="41"/>
      <c r="O13" s="41"/>
    </row>
    <row r="14" spans="1:15" x14ac:dyDescent="0.25">
      <c r="A14" s="133" t="s">
        <v>546</v>
      </c>
      <c r="B14" s="134" t="s">
        <v>583</v>
      </c>
      <c r="C14" s="135"/>
      <c r="D14" s="136" t="str">
        <f t="shared" si="0"/>
        <v/>
      </c>
      <c r="E14" s="41"/>
      <c r="F14" s="41"/>
      <c r="G14" s="41"/>
      <c r="H14" s="41"/>
      <c r="I14" s="41"/>
      <c r="J14" s="41"/>
      <c r="K14" s="41"/>
      <c r="L14" s="41"/>
      <c r="M14" s="41"/>
      <c r="N14" s="41"/>
      <c r="O14" s="41"/>
    </row>
    <row r="15" spans="1:15" x14ac:dyDescent="0.25">
      <c r="A15" s="133" t="s">
        <v>547</v>
      </c>
      <c r="B15" s="134" t="s">
        <v>584</v>
      </c>
      <c r="C15" s="135" t="s">
        <v>506</v>
      </c>
      <c r="D15" s="136" t="str">
        <f t="shared" si="0"/>
        <v>Establish and Maintain a Secure Application Development Process</v>
      </c>
      <c r="E15" s="41"/>
      <c r="F15" s="41"/>
      <c r="G15" s="41"/>
      <c r="H15" s="41"/>
      <c r="I15" s="41"/>
      <c r="J15" s="41"/>
      <c r="K15" s="41"/>
      <c r="L15" s="41"/>
      <c r="M15" s="41"/>
      <c r="N15" s="41"/>
      <c r="O15" s="41"/>
    </row>
    <row r="16" spans="1:15" x14ac:dyDescent="0.25">
      <c r="A16" s="137" t="s">
        <v>548</v>
      </c>
      <c r="B16" s="138" t="s">
        <v>585</v>
      </c>
      <c r="C16" s="139" t="s">
        <v>68</v>
      </c>
      <c r="D16" s="140" t="str">
        <f t="shared" si="0"/>
        <v>Establish and Maintain Detailed Enterprise Asset Inventory</v>
      </c>
      <c r="E16" s="41"/>
      <c r="F16" s="41"/>
      <c r="G16" s="41"/>
      <c r="H16" s="41"/>
      <c r="I16" s="41"/>
      <c r="J16" s="41"/>
      <c r="K16" s="41"/>
      <c r="L16" s="41"/>
      <c r="M16" s="41"/>
      <c r="N16" s="41"/>
      <c r="O16" s="41"/>
    </row>
    <row r="17" spans="1:15" x14ac:dyDescent="0.25">
      <c r="A17" s="76"/>
      <c r="B17" s="64"/>
      <c r="C17" s="77" t="s">
        <v>414</v>
      </c>
      <c r="D17" s="124" t="str">
        <f t="shared" si="0"/>
        <v>Establish and Maintain a Software Inventory</v>
      </c>
      <c r="E17" s="41"/>
      <c r="F17" s="41"/>
      <c r="G17" s="41"/>
      <c r="H17" s="41"/>
      <c r="I17" s="41"/>
      <c r="J17" s="41"/>
      <c r="K17" s="41"/>
      <c r="L17" s="41"/>
      <c r="M17" s="41"/>
      <c r="N17" s="41"/>
      <c r="O17" s="41"/>
    </row>
    <row r="18" spans="1:15" x14ac:dyDescent="0.25">
      <c r="A18" s="76"/>
      <c r="B18" s="64"/>
      <c r="C18" s="77" t="s">
        <v>34</v>
      </c>
      <c r="D18" s="124" t="str">
        <f t="shared" si="0"/>
        <v>Establish and Maintain a Data Management Process</v>
      </c>
      <c r="E18" s="41"/>
      <c r="F18" s="41"/>
      <c r="G18" s="41"/>
      <c r="H18" s="41"/>
      <c r="I18" s="41"/>
      <c r="J18" s="41"/>
      <c r="K18" s="41"/>
      <c r="L18" s="41"/>
      <c r="M18" s="41"/>
      <c r="N18" s="41"/>
      <c r="O18" s="41"/>
    </row>
    <row r="19" spans="1:15" x14ac:dyDescent="0.25">
      <c r="A19" s="76"/>
      <c r="B19" s="64"/>
      <c r="C19" s="77" t="s">
        <v>419</v>
      </c>
      <c r="D19" s="124" t="str">
        <f t="shared" si="0"/>
        <v>Establish and Maintain a Data Inventory</v>
      </c>
      <c r="E19" s="41"/>
      <c r="F19" s="41"/>
      <c r="G19" s="41"/>
      <c r="H19" s="41"/>
      <c r="I19" s="41"/>
      <c r="J19" s="41"/>
      <c r="K19" s="41"/>
      <c r="L19" s="41"/>
      <c r="M19" s="41"/>
      <c r="N19" s="41"/>
      <c r="O19" s="41"/>
    </row>
    <row r="20" spans="1:15" x14ac:dyDescent="0.25">
      <c r="A20" s="129"/>
      <c r="B20" s="130"/>
      <c r="C20" s="131" t="s">
        <v>35</v>
      </c>
      <c r="D20" s="132" t="str">
        <f t="shared" si="0"/>
        <v>Establish and Maintain a Data Classification Scheme</v>
      </c>
      <c r="E20" s="41"/>
      <c r="F20" s="41"/>
      <c r="G20" s="41"/>
      <c r="H20" s="41"/>
      <c r="I20" s="41"/>
      <c r="J20" s="41"/>
      <c r="K20" s="41"/>
      <c r="L20" s="41"/>
      <c r="M20" s="41"/>
      <c r="N20" s="41"/>
      <c r="O20" s="41"/>
    </row>
    <row r="21" spans="1:15" x14ac:dyDescent="0.25">
      <c r="A21" s="137" t="s">
        <v>549</v>
      </c>
      <c r="B21" s="138" t="s">
        <v>586</v>
      </c>
      <c r="C21" s="139" t="s">
        <v>34</v>
      </c>
      <c r="D21" s="140" t="str">
        <f t="shared" si="0"/>
        <v>Establish and Maintain a Data Management Process</v>
      </c>
      <c r="E21" s="41"/>
      <c r="F21" s="41"/>
      <c r="G21" s="41"/>
      <c r="H21" s="41"/>
      <c r="I21" s="41"/>
      <c r="J21" s="41"/>
      <c r="K21" s="41"/>
      <c r="L21" s="41"/>
      <c r="M21" s="41"/>
      <c r="N21" s="41"/>
      <c r="O21" s="41"/>
    </row>
    <row r="22" spans="1:15" x14ac:dyDescent="0.25">
      <c r="A22" s="76"/>
      <c r="B22" s="64"/>
      <c r="C22" s="77" t="s">
        <v>6</v>
      </c>
      <c r="D22" s="124" t="str">
        <f t="shared" si="0"/>
        <v>Configure Data Access Control Lists</v>
      </c>
      <c r="E22" s="41"/>
      <c r="F22" s="41"/>
      <c r="G22" s="41"/>
      <c r="H22" s="41"/>
      <c r="I22" s="41"/>
      <c r="J22" s="41"/>
      <c r="K22" s="41"/>
      <c r="L22" s="41"/>
      <c r="M22" s="41"/>
      <c r="N22" s="41"/>
      <c r="O22" s="41"/>
    </row>
    <row r="23" spans="1:15" x14ac:dyDescent="0.25">
      <c r="A23" s="76"/>
      <c r="B23" s="64"/>
      <c r="C23" s="77" t="s">
        <v>421</v>
      </c>
      <c r="D23" s="124" t="str">
        <f t="shared" si="0"/>
        <v>Securely Dispose of Data</v>
      </c>
      <c r="E23" s="41"/>
      <c r="F23" s="41"/>
      <c r="G23" s="41"/>
      <c r="H23" s="41"/>
      <c r="I23" s="41"/>
      <c r="J23" s="41"/>
      <c r="K23" s="41"/>
      <c r="L23" s="41"/>
      <c r="M23" s="41"/>
      <c r="N23" s="41"/>
      <c r="O23" s="41"/>
    </row>
    <row r="24" spans="1:15" x14ac:dyDescent="0.25">
      <c r="A24" s="76"/>
      <c r="B24" s="64"/>
      <c r="C24" s="77" t="s">
        <v>493</v>
      </c>
      <c r="D24" s="124" t="str">
        <f t="shared" si="0"/>
        <v>Train Workforce on Data Handling Best Practices</v>
      </c>
      <c r="E24" s="41"/>
      <c r="F24" s="41"/>
      <c r="G24" s="41"/>
      <c r="H24" s="41"/>
      <c r="I24" s="41"/>
      <c r="J24" s="41"/>
      <c r="K24" s="41"/>
      <c r="L24" s="41"/>
      <c r="M24" s="41"/>
      <c r="N24" s="41"/>
      <c r="O24" s="41"/>
    </row>
    <row r="25" spans="1:15" x14ac:dyDescent="0.25">
      <c r="A25" s="129"/>
      <c r="B25" s="130"/>
      <c r="C25" s="131" t="s">
        <v>500</v>
      </c>
      <c r="D25" s="132" t="str">
        <f t="shared" si="0"/>
        <v>Establish and Maintain a Service Provider Management Policy</v>
      </c>
      <c r="E25" s="41"/>
      <c r="F25" s="41"/>
      <c r="G25" s="41"/>
      <c r="H25" s="41"/>
      <c r="I25" s="41"/>
      <c r="J25" s="41"/>
      <c r="K25" s="41"/>
      <c r="L25" s="41"/>
      <c r="M25" s="41"/>
      <c r="N25" s="41"/>
      <c r="O25" s="41"/>
    </row>
    <row r="26" spans="1:15" x14ac:dyDescent="0.25">
      <c r="A26" s="133" t="s">
        <v>550</v>
      </c>
      <c r="B26" s="134" t="s">
        <v>587</v>
      </c>
      <c r="C26" s="135"/>
      <c r="D26" s="136" t="str">
        <f t="shared" si="0"/>
        <v/>
      </c>
      <c r="E26" s="41"/>
      <c r="F26" s="41"/>
      <c r="G26" s="41"/>
      <c r="H26" s="41"/>
      <c r="I26" s="41"/>
      <c r="J26" s="41"/>
      <c r="K26" s="41"/>
      <c r="L26" s="41"/>
      <c r="M26" s="41"/>
      <c r="N26" s="41"/>
      <c r="O26" s="41"/>
    </row>
    <row r="27" spans="1:15" x14ac:dyDescent="0.25">
      <c r="A27" s="133" t="s">
        <v>551</v>
      </c>
      <c r="B27" s="134" t="s">
        <v>588</v>
      </c>
      <c r="C27" s="135" t="s">
        <v>35</v>
      </c>
      <c r="D27" s="136" t="str">
        <f t="shared" si="0"/>
        <v>Establish and Maintain a Data Classification Scheme</v>
      </c>
      <c r="E27" s="41"/>
      <c r="F27" s="41"/>
      <c r="G27" s="41"/>
      <c r="H27" s="41"/>
      <c r="I27" s="41"/>
      <c r="J27" s="41"/>
      <c r="K27" s="41"/>
      <c r="L27" s="41"/>
      <c r="M27" s="41"/>
      <c r="N27" s="41"/>
      <c r="O27" s="41"/>
    </row>
    <row r="28" spans="1:15" x14ac:dyDescent="0.25">
      <c r="A28" s="133" t="s">
        <v>552</v>
      </c>
      <c r="B28" s="134" t="s">
        <v>589</v>
      </c>
      <c r="C28" s="135" t="s">
        <v>35</v>
      </c>
      <c r="D28" s="136" t="str">
        <f t="shared" si="0"/>
        <v>Establish and Maintain a Data Classification Scheme</v>
      </c>
      <c r="E28" s="41"/>
      <c r="F28" s="41"/>
      <c r="G28" s="41"/>
      <c r="H28" s="41"/>
      <c r="I28" s="41"/>
      <c r="J28" s="41"/>
      <c r="K28" s="41"/>
      <c r="L28" s="41"/>
      <c r="M28" s="41"/>
      <c r="N28" s="41"/>
      <c r="O28" s="41"/>
    </row>
    <row r="29" spans="1:15" x14ac:dyDescent="0.25">
      <c r="A29" s="137" t="s">
        <v>553</v>
      </c>
      <c r="B29" s="138" t="s">
        <v>590</v>
      </c>
      <c r="C29" s="139" t="s">
        <v>423</v>
      </c>
      <c r="D29" s="140" t="str">
        <f t="shared" si="0"/>
        <v>Document Data Flows</v>
      </c>
      <c r="E29" s="41"/>
      <c r="F29" s="41"/>
      <c r="G29" s="41"/>
      <c r="H29" s="41"/>
      <c r="I29" s="41"/>
      <c r="J29" s="41"/>
      <c r="K29" s="41"/>
      <c r="L29" s="41"/>
      <c r="M29" s="41"/>
      <c r="N29" s="41"/>
      <c r="O29" s="41"/>
    </row>
    <row r="30" spans="1:15" x14ac:dyDescent="0.25">
      <c r="A30" s="76"/>
      <c r="B30" s="64"/>
      <c r="C30" s="77" t="s">
        <v>424</v>
      </c>
      <c r="D30" s="124" t="str">
        <f t="shared" si="0"/>
        <v>Encrypt Data on Removable Media</v>
      </c>
      <c r="E30" s="41"/>
      <c r="F30" s="41"/>
      <c r="G30" s="41"/>
      <c r="H30" s="41"/>
      <c r="I30" s="41"/>
      <c r="J30" s="41"/>
      <c r="K30" s="41"/>
      <c r="L30" s="41"/>
      <c r="M30" s="41"/>
      <c r="N30" s="41"/>
      <c r="O30" s="41"/>
    </row>
    <row r="31" spans="1:15" x14ac:dyDescent="0.25">
      <c r="A31" s="76"/>
      <c r="B31" s="64"/>
      <c r="C31" s="77" t="s">
        <v>61</v>
      </c>
      <c r="D31" s="124" t="str">
        <f t="shared" si="0"/>
        <v>Encrypt Sensitive Data in Transit</v>
      </c>
      <c r="E31" s="41"/>
      <c r="F31" s="41"/>
      <c r="G31" s="41"/>
      <c r="H31" s="41"/>
      <c r="I31" s="41"/>
      <c r="J31" s="41"/>
      <c r="K31" s="41"/>
      <c r="L31" s="41"/>
      <c r="M31" s="41"/>
      <c r="N31" s="41"/>
      <c r="O31" s="41"/>
    </row>
    <row r="32" spans="1:15" x14ac:dyDescent="0.25">
      <c r="A32" s="76"/>
      <c r="B32" s="64"/>
      <c r="C32" s="77" t="s">
        <v>427</v>
      </c>
      <c r="D32" s="124" t="str">
        <f t="shared" si="0"/>
        <v>Deploy a Data Loss Prevention Solution</v>
      </c>
      <c r="E32" s="41"/>
      <c r="F32" s="41"/>
      <c r="G32" s="41"/>
      <c r="H32" s="41"/>
      <c r="I32" s="41"/>
      <c r="J32" s="41"/>
      <c r="K32" s="41"/>
      <c r="L32" s="41"/>
      <c r="M32" s="41"/>
      <c r="N32" s="41"/>
      <c r="O32" s="41"/>
    </row>
    <row r="33" spans="1:15" x14ac:dyDescent="0.25">
      <c r="A33" s="129"/>
      <c r="B33" s="130"/>
      <c r="C33" s="131" t="s">
        <v>502</v>
      </c>
      <c r="D33" s="132" t="str">
        <f t="shared" si="0"/>
        <v>Ensure Service Provider Contracts Include Security Requirements</v>
      </c>
      <c r="E33" s="41"/>
      <c r="F33" s="41"/>
      <c r="G33" s="41"/>
      <c r="H33" s="41"/>
      <c r="I33" s="41"/>
      <c r="J33" s="41"/>
      <c r="K33" s="41"/>
      <c r="L33" s="41"/>
      <c r="M33" s="41"/>
      <c r="N33" s="41"/>
      <c r="O33" s="41"/>
    </row>
    <row r="34" spans="1:15" x14ac:dyDescent="0.25">
      <c r="A34" s="137" t="s">
        <v>554</v>
      </c>
      <c r="B34" s="138" t="s">
        <v>591</v>
      </c>
      <c r="C34" s="139" t="s">
        <v>6</v>
      </c>
      <c r="D34" s="140" t="str">
        <f t="shared" si="0"/>
        <v>Configure Data Access Control Lists</v>
      </c>
      <c r="E34" s="41"/>
      <c r="F34" s="41"/>
      <c r="G34" s="41"/>
      <c r="H34" s="41"/>
      <c r="I34" s="41"/>
      <c r="J34" s="41"/>
      <c r="K34" s="41"/>
      <c r="L34" s="41"/>
      <c r="M34" s="41"/>
      <c r="N34" s="41"/>
      <c r="O34" s="41"/>
    </row>
    <row r="35" spans="1:15" x14ac:dyDescent="0.25">
      <c r="A35" s="76"/>
      <c r="B35" s="64"/>
      <c r="C35" s="77" t="s">
        <v>3</v>
      </c>
      <c r="D35" s="124" t="str">
        <f t="shared" si="0"/>
        <v>Restrict Administrator Privileges to Dedicated Administrator Accounts</v>
      </c>
      <c r="E35" s="41"/>
      <c r="F35" s="41"/>
      <c r="G35" s="41"/>
      <c r="H35" s="41"/>
      <c r="I35" s="41"/>
      <c r="J35" s="41"/>
      <c r="K35" s="41"/>
      <c r="L35" s="41"/>
      <c r="M35" s="41"/>
      <c r="N35" s="41"/>
      <c r="O35" s="41"/>
    </row>
    <row r="36" spans="1:15" x14ac:dyDescent="0.25">
      <c r="A36" s="76"/>
      <c r="B36" s="64"/>
      <c r="C36" s="77" t="s">
        <v>439</v>
      </c>
      <c r="D36" s="124" t="str">
        <f t="shared" si="0"/>
        <v>Establish and Maintain an Inventory of Service Accounts</v>
      </c>
      <c r="E36" s="41"/>
      <c r="F36" s="41"/>
      <c r="G36" s="41"/>
      <c r="H36" s="41"/>
      <c r="I36" s="41"/>
      <c r="J36" s="41"/>
      <c r="K36" s="41"/>
      <c r="L36" s="41"/>
      <c r="M36" s="41"/>
      <c r="N36" s="41"/>
      <c r="O36" s="41"/>
    </row>
    <row r="37" spans="1:15" x14ac:dyDescent="0.25">
      <c r="A37" s="76"/>
      <c r="B37" s="64"/>
      <c r="C37" s="77" t="s">
        <v>440</v>
      </c>
      <c r="D37" s="124" t="str">
        <f t="shared" si="0"/>
        <v>Centralize Account Management</v>
      </c>
      <c r="E37" s="41"/>
      <c r="F37" s="41"/>
      <c r="G37" s="41"/>
      <c r="H37" s="41"/>
      <c r="I37" s="41"/>
      <c r="J37" s="41"/>
      <c r="K37" s="41"/>
      <c r="L37" s="41"/>
      <c r="M37" s="41"/>
      <c r="N37" s="41"/>
      <c r="O37" s="41"/>
    </row>
    <row r="38" spans="1:15" x14ac:dyDescent="0.25">
      <c r="A38" s="76"/>
      <c r="B38" s="64"/>
      <c r="C38" s="77" t="s">
        <v>44</v>
      </c>
      <c r="D38" s="124" t="str">
        <f t="shared" si="0"/>
        <v>Establish an Access Granting Process</v>
      </c>
      <c r="E38" s="41"/>
      <c r="F38" s="41"/>
      <c r="G38" s="41"/>
      <c r="H38" s="41"/>
      <c r="I38" s="41"/>
      <c r="J38" s="41"/>
      <c r="K38" s="41"/>
      <c r="L38" s="41"/>
      <c r="M38" s="41"/>
      <c r="N38" s="41"/>
      <c r="O38" s="41"/>
    </row>
    <row r="39" spans="1:15" x14ac:dyDescent="0.25">
      <c r="A39" s="76"/>
      <c r="B39" s="64"/>
      <c r="C39" s="77" t="s">
        <v>39</v>
      </c>
      <c r="D39" s="124" t="str">
        <f t="shared" si="0"/>
        <v>Require MFA for Externally-Exposed Applications</v>
      </c>
      <c r="E39" s="41"/>
      <c r="F39" s="41"/>
      <c r="G39" s="41"/>
      <c r="H39" s="41"/>
      <c r="I39" s="41"/>
      <c r="J39" s="41"/>
      <c r="K39" s="41"/>
      <c r="L39" s="41"/>
      <c r="M39" s="41"/>
      <c r="N39" s="41"/>
      <c r="O39" s="41"/>
    </row>
    <row r="40" spans="1:15" x14ac:dyDescent="0.25">
      <c r="A40" s="129"/>
      <c r="B40" s="130"/>
      <c r="C40" s="131" t="s">
        <v>64</v>
      </c>
      <c r="D40" s="132" t="str">
        <f t="shared" ref="D40:D71" si="1">IF(ISBLANK(C40),"",VLOOKUP(C40,CISControls,2,FALSE))</f>
        <v>Define and Maintain Role-Based Access Control</v>
      </c>
      <c r="E40" s="41"/>
      <c r="F40" s="41"/>
      <c r="G40" s="41"/>
      <c r="H40" s="41"/>
      <c r="I40" s="41"/>
      <c r="J40" s="41"/>
      <c r="K40" s="41"/>
      <c r="L40" s="41"/>
      <c r="M40" s="41"/>
      <c r="N40" s="41"/>
      <c r="O40" s="41"/>
    </row>
    <row r="41" spans="1:15" x14ac:dyDescent="0.25">
      <c r="A41" s="137" t="s">
        <v>555</v>
      </c>
      <c r="B41" s="138" t="s">
        <v>593</v>
      </c>
      <c r="C41" s="139" t="s">
        <v>4</v>
      </c>
      <c r="D41" s="140" t="str">
        <f t="shared" si="1"/>
        <v>Establish and Maintain an Inventory of Accounts</v>
      </c>
      <c r="E41" s="41"/>
      <c r="F41" s="41"/>
      <c r="G41" s="41"/>
      <c r="H41" s="41"/>
      <c r="I41" s="41"/>
      <c r="J41" s="41"/>
      <c r="K41" s="41"/>
      <c r="L41" s="41"/>
      <c r="M41" s="41"/>
      <c r="N41" s="41"/>
      <c r="O41" s="41"/>
    </row>
    <row r="42" spans="1:15" x14ac:dyDescent="0.25">
      <c r="A42" s="76"/>
      <c r="B42" s="64"/>
      <c r="C42" s="77" t="s">
        <v>44</v>
      </c>
      <c r="D42" s="124" t="str">
        <f t="shared" si="1"/>
        <v>Establish an Access Granting Process</v>
      </c>
      <c r="E42" s="41"/>
      <c r="F42" s="41"/>
      <c r="G42" s="41"/>
      <c r="H42" s="41"/>
      <c r="I42" s="41"/>
      <c r="J42" s="41"/>
      <c r="K42" s="41"/>
      <c r="L42" s="41"/>
      <c r="M42" s="41"/>
      <c r="N42" s="41"/>
      <c r="O42" s="41"/>
    </row>
    <row r="43" spans="1:15" x14ac:dyDescent="0.25">
      <c r="A43" s="129"/>
      <c r="B43" s="130"/>
      <c r="C43" s="131" t="s">
        <v>53</v>
      </c>
      <c r="D43" s="132" t="str">
        <f t="shared" si="1"/>
        <v>Establish an Access Revoking Process</v>
      </c>
      <c r="E43" s="41"/>
      <c r="F43" s="41"/>
      <c r="G43" s="41"/>
      <c r="H43" s="41"/>
      <c r="I43" s="41"/>
      <c r="J43" s="41"/>
      <c r="K43" s="41"/>
      <c r="L43" s="41"/>
      <c r="M43" s="41"/>
      <c r="N43" s="41"/>
      <c r="O43" s="41"/>
    </row>
    <row r="44" spans="1:15" x14ac:dyDescent="0.25">
      <c r="A44" s="133" t="s">
        <v>556</v>
      </c>
      <c r="B44" s="134" t="s">
        <v>592</v>
      </c>
      <c r="C44" s="135" t="s">
        <v>8</v>
      </c>
      <c r="D44" s="136" t="str">
        <f t="shared" si="1"/>
        <v>Use Unique Passwords</v>
      </c>
      <c r="E44" s="41"/>
      <c r="F44" s="41"/>
      <c r="G44" s="41"/>
      <c r="H44" s="41"/>
      <c r="I44" s="41"/>
      <c r="J44" s="41"/>
      <c r="K44" s="41"/>
      <c r="L44" s="41"/>
      <c r="M44" s="41"/>
      <c r="N44" s="41"/>
      <c r="O44" s="41"/>
    </row>
    <row r="45" spans="1:15" x14ac:dyDescent="0.25">
      <c r="A45" s="137" t="s">
        <v>557</v>
      </c>
      <c r="B45" s="138" t="s">
        <v>594</v>
      </c>
      <c r="C45" s="139" t="s">
        <v>44</v>
      </c>
      <c r="D45" s="140" t="str">
        <f t="shared" si="1"/>
        <v>Establish an Access Granting Process</v>
      </c>
      <c r="E45" s="41"/>
      <c r="F45" s="41"/>
      <c r="G45" s="41"/>
      <c r="H45" s="41"/>
      <c r="I45" s="41"/>
      <c r="J45" s="41"/>
      <c r="K45" s="41"/>
      <c r="L45" s="41"/>
      <c r="M45" s="41"/>
      <c r="N45" s="41"/>
      <c r="O45" s="41"/>
    </row>
    <row r="46" spans="1:15" x14ac:dyDescent="0.25">
      <c r="A46" s="76"/>
      <c r="B46" s="64"/>
      <c r="C46" s="77" t="s">
        <v>53</v>
      </c>
      <c r="D46" s="124" t="str">
        <f t="shared" si="1"/>
        <v>Establish an Access Revoking Process</v>
      </c>
      <c r="E46" s="41"/>
      <c r="F46" s="41"/>
      <c r="G46" s="41"/>
      <c r="H46" s="41"/>
      <c r="I46" s="41"/>
      <c r="J46" s="41"/>
      <c r="K46" s="41"/>
      <c r="L46" s="41"/>
      <c r="M46" s="41"/>
      <c r="N46" s="41"/>
      <c r="O46" s="41"/>
    </row>
    <row r="47" spans="1:15" x14ac:dyDescent="0.25">
      <c r="A47" s="129"/>
      <c r="B47" s="130"/>
      <c r="C47" s="131" t="s">
        <v>45</v>
      </c>
      <c r="D47" s="132" t="str">
        <f t="shared" si="1"/>
        <v>Centralize Access Control</v>
      </c>
      <c r="E47" s="41"/>
      <c r="F47" s="41"/>
      <c r="G47" s="41"/>
      <c r="H47" s="41"/>
      <c r="I47" s="41"/>
      <c r="J47" s="41"/>
      <c r="K47" s="41"/>
      <c r="L47" s="41"/>
      <c r="M47" s="41"/>
      <c r="N47" s="41"/>
      <c r="O47" s="41"/>
    </row>
    <row r="48" spans="1:15" x14ac:dyDescent="0.25">
      <c r="A48" s="137" t="s">
        <v>558</v>
      </c>
      <c r="B48" s="138" t="s">
        <v>595</v>
      </c>
      <c r="C48" s="139" t="s">
        <v>499</v>
      </c>
      <c r="D48" s="140" t="str">
        <f t="shared" si="1"/>
        <v>Establish and Maintain an Inventory of Service Providers</v>
      </c>
      <c r="E48" s="41"/>
      <c r="F48" s="41"/>
      <c r="G48" s="41"/>
      <c r="H48" s="41"/>
      <c r="I48" s="41"/>
      <c r="J48" s="41"/>
      <c r="K48" s="41"/>
      <c r="L48" s="41"/>
      <c r="M48" s="41"/>
      <c r="N48" s="41"/>
      <c r="O48" s="41"/>
    </row>
    <row r="49" spans="1:15" x14ac:dyDescent="0.25">
      <c r="A49" s="76"/>
      <c r="B49" s="64"/>
      <c r="C49" s="77" t="s">
        <v>500</v>
      </c>
      <c r="D49" s="124" t="str">
        <f t="shared" si="1"/>
        <v>Establish and Maintain a Service Provider Management Policy</v>
      </c>
      <c r="E49" s="41"/>
      <c r="F49" s="41"/>
      <c r="G49" s="41"/>
      <c r="H49" s="41"/>
      <c r="I49" s="41"/>
      <c r="J49" s="41"/>
      <c r="K49" s="41"/>
      <c r="L49" s="41"/>
      <c r="M49" s="41"/>
      <c r="N49" s="41"/>
      <c r="O49" s="41"/>
    </row>
    <row r="50" spans="1:15" x14ac:dyDescent="0.25">
      <c r="A50" s="76"/>
      <c r="B50" s="64"/>
      <c r="C50" s="77" t="s">
        <v>501</v>
      </c>
      <c r="D50" s="124" t="str">
        <f t="shared" si="1"/>
        <v>Classify Service Providers</v>
      </c>
      <c r="E50" s="41"/>
      <c r="F50" s="41"/>
      <c r="G50" s="41"/>
      <c r="H50" s="41"/>
      <c r="I50" s="41"/>
      <c r="J50" s="41"/>
      <c r="K50" s="41"/>
      <c r="L50" s="41"/>
      <c r="M50" s="41"/>
      <c r="N50" s="41"/>
      <c r="O50" s="41"/>
    </row>
    <row r="51" spans="1:15" x14ac:dyDescent="0.25">
      <c r="A51" s="76"/>
      <c r="B51" s="64"/>
      <c r="C51" s="77" t="s">
        <v>503</v>
      </c>
      <c r="D51" s="124" t="str">
        <f t="shared" si="1"/>
        <v>Assess Service Providers</v>
      </c>
      <c r="E51" s="41"/>
      <c r="F51" s="41"/>
      <c r="G51" s="41"/>
      <c r="H51" s="41"/>
      <c r="I51" s="41"/>
      <c r="J51" s="41"/>
      <c r="K51" s="41"/>
      <c r="L51" s="41"/>
      <c r="M51" s="41"/>
      <c r="N51" s="41"/>
      <c r="O51" s="41"/>
    </row>
    <row r="52" spans="1:15" x14ac:dyDescent="0.25">
      <c r="A52" s="76"/>
      <c r="B52" s="64"/>
      <c r="C52" s="77" t="s">
        <v>504</v>
      </c>
      <c r="D52" s="124" t="str">
        <f t="shared" si="1"/>
        <v>Monitor Service Providers</v>
      </c>
      <c r="E52" s="41"/>
      <c r="F52" s="41"/>
      <c r="G52" s="41"/>
      <c r="H52" s="41"/>
      <c r="I52" s="41"/>
      <c r="J52" s="41"/>
      <c r="K52" s="41"/>
      <c r="L52" s="41"/>
      <c r="M52" s="41"/>
      <c r="N52" s="41"/>
      <c r="O52" s="41"/>
    </row>
    <row r="53" spans="1:15" x14ac:dyDescent="0.25">
      <c r="A53" s="129"/>
      <c r="B53" s="130"/>
      <c r="C53" s="131" t="s">
        <v>505</v>
      </c>
      <c r="D53" s="132" t="str">
        <f t="shared" si="1"/>
        <v>Securely Decommission Service Providers</v>
      </c>
      <c r="E53" s="41"/>
      <c r="F53" s="41"/>
      <c r="G53" s="41"/>
      <c r="H53" s="41"/>
      <c r="I53" s="41"/>
      <c r="J53" s="41"/>
      <c r="K53" s="41"/>
      <c r="L53" s="41"/>
      <c r="M53" s="41"/>
      <c r="N53" s="41"/>
      <c r="O53" s="41"/>
    </row>
    <row r="54" spans="1:15" x14ac:dyDescent="0.25">
      <c r="A54" s="137" t="s">
        <v>559</v>
      </c>
      <c r="B54" s="138" t="s">
        <v>596</v>
      </c>
      <c r="C54" s="139" t="s">
        <v>500</v>
      </c>
      <c r="D54" s="140" t="str">
        <f t="shared" si="1"/>
        <v>Establish and Maintain a Service Provider Management Policy</v>
      </c>
      <c r="E54" s="41"/>
      <c r="F54" s="41"/>
      <c r="G54" s="41"/>
      <c r="H54" s="41"/>
      <c r="I54" s="41"/>
      <c r="J54" s="41"/>
      <c r="K54" s="41"/>
      <c r="L54" s="41"/>
      <c r="M54" s="41"/>
      <c r="N54" s="41"/>
      <c r="O54" s="41"/>
    </row>
    <row r="55" spans="1:15" x14ac:dyDescent="0.25">
      <c r="A55" s="76"/>
      <c r="B55" s="64"/>
      <c r="C55" s="77" t="s">
        <v>502</v>
      </c>
      <c r="D55" s="124" t="str">
        <f t="shared" si="1"/>
        <v>Ensure Service Provider Contracts Include Security Requirements</v>
      </c>
      <c r="E55" s="41"/>
      <c r="F55" s="41"/>
      <c r="G55" s="41"/>
      <c r="H55" s="41"/>
      <c r="I55" s="41"/>
      <c r="J55" s="41"/>
      <c r="K55" s="41"/>
      <c r="L55" s="41"/>
      <c r="M55" s="41"/>
      <c r="N55" s="41"/>
      <c r="O55" s="41"/>
    </row>
    <row r="56" spans="1:15" x14ac:dyDescent="0.25">
      <c r="A56" s="76"/>
      <c r="B56" s="64"/>
      <c r="C56" s="77" t="s">
        <v>504</v>
      </c>
      <c r="D56" s="124" t="str">
        <f t="shared" si="1"/>
        <v>Monitor Service Providers</v>
      </c>
      <c r="E56" s="41"/>
      <c r="F56" s="41"/>
      <c r="G56" s="41"/>
      <c r="H56" s="41"/>
      <c r="I56" s="41"/>
      <c r="J56" s="41"/>
      <c r="K56" s="41"/>
      <c r="L56" s="41"/>
      <c r="M56" s="41"/>
      <c r="N56" s="41"/>
      <c r="O56" s="41"/>
    </row>
    <row r="57" spans="1:15" x14ac:dyDescent="0.25">
      <c r="A57" s="76"/>
      <c r="B57" s="64"/>
      <c r="C57" s="77" t="s">
        <v>505</v>
      </c>
      <c r="D57" s="124" t="str">
        <f t="shared" si="1"/>
        <v>Securely Decommission Service Providers</v>
      </c>
      <c r="E57" s="41"/>
      <c r="F57" s="41"/>
      <c r="G57" s="41"/>
      <c r="H57" s="41"/>
      <c r="I57" s="41"/>
      <c r="J57" s="41"/>
      <c r="K57" s="41"/>
      <c r="L57" s="41"/>
      <c r="M57" s="41"/>
      <c r="N57" s="41"/>
      <c r="O57" s="41"/>
    </row>
    <row r="58" spans="1:15" x14ac:dyDescent="0.25">
      <c r="A58" s="129"/>
      <c r="B58" s="130"/>
      <c r="C58" s="131" t="s">
        <v>521</v>
      </c>
      <c r="D58" s="132" t="str">
        <f t="shared" si="1"/>
        <v>Establish and Maintain Contact Information for Reporting Security Incidents</v>
      </c>
      <c r="E58" s="41"/>
      <c r="F58" s="41"/>
      <c r="G58" s="41"/>
      <c r="H58" s="41"/>
      <c r="I58" s="41"/>
      <c r="J58" s="41"/>
      <c r="K58" s="41"/>
      <c r="L58" s="41"/>
      <c r="M58" s="41"/>
      <c r="N58" s="41"/>
      <c r="O58" s="41"/>
    </row>
    <row r="59" spans="1:15" x14ac:dyDescent="0.25">
      <c r="A59" s="137" t="s">
        <v>560</v>
      </c>
      <c r="B59" s="138" t="s">
        <v>597</v>
      </c>
      <c r="C59" s="139" t="s">
        <v>502</v>
      </c>
      <c r="D59" s="140" t="str">
        <f t="shared" si="1"/>
        <v>Ensure Service Provider Contracts Include Security Requirements</v>
      </c>
      <c r="E59" s="41"/>
      <c r="F59" s="41"/>
      <c r="G59" s="41"/>
      <c r="H59" s="41"/>
      <c r="I59" s="41"/>
      <c r="J59" s="41"/>
      <c r="K59" s="41"/>
      <c r="L59" s="41"/>
      <c r="M59" s="41"/>
      <c r="N59" s="41"/>
      <c r="O59" s="41"/>
    </row>
    <row r="60" spans="1:15" x14ac:dyDescent="0.25">
      <c r="A60" s="129"/>
      <c r="B60" s="130"/>
      <c r="C60" s="131" t="s">
        <v>504</v>
      </c>
      <c r="D60" s="132" t="str">
        <f t="shared" si="1"/>
        <v>Monitor Service Providers</v>
      </c>
      <c r="E60" s="41"/>
      <c r="F60" s="41"/>
      <c r="G60" s="41"/>
      <c r="H60" s="41"/>
      <c r="I60" s="41"/>
      <c r="J60" s="41"/>
      <c r="K60" s="41"/>
      <c r="L60" s="41"/>
      <c r="M60" s="41"/>
      <c r="N60" s="41"/>
      <c r="O60" s="41"/>
    </row>
    <row r="61" spans="1:15" x14ac:dyDescent="0.25">
      <c r="A61" s="137" t="s">
        <v>561</v>
      </c>
      <c r="B61" s="138" t="s">
        <v>598</v>
      </c>
      <c r="C61" s="139" t="s">
        <v>503</v>
      </c>
      <c r="D61" s="140" t="str">
        <f t="shared" si="1"/>
        <v>Assess Service Providers</v>
      </c>
      <c r="E61" s="41"/>
      <c r="F61" s="41"/>
      <c r="G61" s="41"/>
      <c r="H61" s="41"/>
      <c r="I61" s="41"/>
      <c r="J61" s="41"/>
      <c r="K61" s="41"/>
      <c r="L61" s="41"/>
      <c r="M61" s="41"/>
      <c r="N61" s="41"/>
      <c r="O61" s="41"/>
    </row>
    <row r="62" spans="1:15" x14ac:dyDescent="0.25">
      <c r="A62" s="129"/>
      <c r="B62" s="130"/>
      <c r="C62" s="131" t="s">
        <v>504</v>
      </c>
      <c r="D62" s="132" t="str">
        <f t="shared" si="1"/>
        <v>Monitor Service Providers</v>
      </c>
      <c r="E62" s="41"/>
      <c r="F62" s="41"/>
      <c r="G62" s="41"/>
      <c r="H62" s="41"/>
      <c r="I62" s="41"/>
      <c r="J62" s="41"/>
      <c r="K62" s="41"/>
      <c r="L62" s="41"/>
      <c r="M62" s="41"/>
      <c r="N62" s="41"/>
      <c r="O62" s="41"/>
    </row>
    <row r="63" spans="1:15" x14ac:dyDescent="0.25">
      <c r="A63" s="137" t="s">
        <v>562</v>
      </c>
      <c r="B63" s="138" t="s">
        <v>599</v>
      </c>
      <c r="C63" s="139" t="s">
        <v>500</v>
      </c>
      <c r="D63" s="140" t="str">
        <f t="shared" si="1"/>
        <v>Establish and Maintain a Service Provider Management Policy</v>
      </c>
      <c r="E63" s="41"/>
      <c r="F63" s="41"/>
      <c r="G63" s="41"/>
      <c r="H63" s="41"/>
      <c r="I63" s="41"/>
      <c r="J63" s="41"/>
      <c r="K63" s="41"/>
      <c r="L63" s="41"/>
      <c r="M63" s="41"/>
      <c r="N63" s="41"/>
      <c r="O63" s="41"/>
    </row>
    <row r="64" spans="1:15" x14ac:dyDescent="0.25">
      <c r="A64" s="76"/>
      <c r="B64" s="64"/>
      <c r="C64" s="77" t="s">
        <v>502</v>
      </c>
      <c r="D64" s="124" t="str">
        <f t="shared" si="1"/>
        <v>Ensure Service Provider Contracts Include Security Requirements</v>
      </c>
      <c r="E64" s="41"/>
      <c r="F64" s="41"/>
      <c r="G64" s="41"/>
      <c r="H64" s="41"/>
      <c r="I64" s="41"/>
      <c r="J64" s="41"/>
      <c r="K64" s="41"/>
      <c r="L64" s="41"/>
      <c r="M64" s="41"/>
      <c r="N64" s="41"/>
      <c r="O64" s="41"/>
    </row>
    <row r="65" spans="1:15" x14ac:dyDescent="0.25">
      <c r="A65" s="129"/>
      <c r="B65" s="130"/>
      <c r="C65" s="131" t="s">
        <v>503</v>
      </c>
      <c r="D65" s="132" t="str">
        <f t="shared" si="1"/>
        <v>Assess Service Providers</v>
      </c>
      <c r="E65" s="41"/>
      <c r="F65" s="41"/>
      <c r="G65" s="41"/>
      <c r="H65" s="41"/>
      <c r="I65" s="41"/>
      <c r="J65" s="41"/>
      <c r="K65" s="41"/>
      <c r="L65" s="41"/>
      <c r="M65" s="41"/>
      <c r="N65" s="41"/>
      <c r="O65" s="41"/>
    </row>
    <row r="66" spans="1:15" x14ac:dyDescent="0.25">
      <c r="A66" s="137" t="s">
        <v>563</v>
      </c>
      <c r="B66" s="138" t="s">
        <v>600</v>
      </c>
      <c r="C66" s="139" t="s">
        <v>520</v>
      </c>
      <c r="D66" s="140" t="str">
        <f t="shared" si="1"/>
        <v>Designate Personnel to Manage Incident Handling</v>
      </c>
      <c r="E66" s="41"/>
      <c r="F66" s="41"/>
      <c r="G66" s="41"/>
      <c r="H66" s="41"/>
      <c r="I66" s="41"/>
      <c r="J66" s="41"/>
      <c r="K66" s="41"/>
      <c r="L66" s="41"/>
      <c r="M66" s="41"/>
      <c r="N66" s="41"/>
      <c r="O66" s="41"/>
    </row>
    <row r="67" spans="1:15" x14ac:dyDescent="0.25">
      <c r="A67" s="76"/>
      <c r="B67" s="64"/>
      <c r="C67" s="77" t="s">
        <v>521</v>
      </c>
      <c r="D67" s="124" t="str">
        <f t="shared" si="1"/>
        <v>Establish and Maintain Contact Information for Reporting Security Incidents</v>
      </c>
      <c r="E67" s="41"/>
      <c r="F67" s="41"/>
      <c r="G67" s="41"/>
      <c r="H67" s="41"/>
      <c r="I67" s="41"/>
      <c r="J67" s="41"/>
      <c r="K67" s="41"/>
      <c r="L67" s="41"/>
      <c r="M67" s="41"/>
      <c r="N67" s="41"/>
      <c r="O67" s="41"/>
    </row>
    <row r="68" spans="1:15" x14ac:dyDescent="0.25">
      <c r="A68" s="76"/>
      <c r="B68" s="64"/>
      <c r="C68" s="77" t="s">
        <v>523</v>
      </c>
      <c r="D68" s="124" t="str">
        <f t="shared" si="1"/>
        <v>Establish and Maintain an Incident Response Process</v>
      </c>
      <c r="E68" s="41"/>
      <c r="F68" s="41"/>
      <c r="G68" s="41"/>
      <c r="H68" s="41"/>
      <c r="I68" s="41"/>
      <c r="J68" s="41"/>
      <c r="K68" s="41"/>
      <c r="L68" s="41"/>
      <c r="M68" s="41"/>
      <c r="N68" s="41"/>
      <c r="O68" s="41"/>
    </row>
    <row r="69" spans="1:15" x14ac:dyDescent="0.25">
      <c r="A69" s="76"/>
      <c r="B69" s="64"/>
      <c r="C69" s="77" t="s">
        <v>22</v>
      </c>
      <c r="D69" s="124" t="str">
        <f t="shared" si="1"/>
        <v>Assign Key Roles and Responsibilities</v>
      </c>
      <c r="E69" s="41"/>
      <c r="F69" s="41"/>
      <c r="G69" s="41"/>
      <c r="H69" s="41"/>
      <c r="I69" s="41"/>
      <c r="J69" s="41"/>
      <c r="K69" s="41"/>
      <c r="L69" s="41"/>
      <c r="M69" s="41"/>
      <c r="N69" s="41"/>
      <c r="O69" s="41"/>
    </row>
    <row r="70" spans="1:15" x14ac:dyDescent="0.25">
      <c r="A70" s="76"/>
      <c r="B70" s="64"/>
      <c r="C70" s="77" t="s">
        <v>524</v>
      </c>
      <c r="D70" s="124" t="str">
        <f t="shared" si="1"/>
        <v>Define Mechanisms for Communicating During Incident Response</v>
      </c>
      <c r="E70" s="41"/>
      <c r="F70" s="41"/>
      <c r="G70" s="41"/>
      <c r="H70" s="41"/>
      <c r="I70" s="41"/>
      <c r="J70" s="41"/>
      <c r="K70" s="41"/>
      <c r="L70" s="41"/>
      <c r="M70" s="41"/>
      <c r="N70" s="41"/>
      <c r="O70" s="41"/>
    </row>
    <row r="71" spans="1:15" x14ac:dyDescent="0.25">
      <c r="A71" s="76"/>
      <c r="B71" s="64"/>
      <c r="C71" s="77" t="s">
        <v>526</v>
      </c>
      <c r="D71" s="124" t="str">
        <f t="shared" si="1"/>
        <v>Conduct Post-Incident Reviews</v>
      </c>
      <c r="E71" s="41"/>
      <c r="F71" s="41"/>
      <c r="G71" s="41"/>
      <c r="H71" s="41"/>
      <c r="I71" s="41"/>
      <c r="J71" s="41"/>
      <c r="K71" s="41"/>
      <c r="L71" s="41"/>
      <c r="M71" s="41"/>
      <c r="N71" s="41"/>
      <c r="O71" s="41"/>
    </row>
    <row r="72" spans="1:15" x14ac:dyDescent="0.25">
      <c r="A72" s="129"/>
      <c r="B72" s="130"/>
      <c r="C72" s="131" t="s">
        <v>527</v>
      </c>
      <c r="D72" s="132" t="str">
        <f t="shared" ref="D72:D103" si="2">IF(ISBLANK(C72),"",VLOOKUP(C72,CISControls,2,FALSE))</f>
        <v>Establish and Maintain Security Incident Thresholds</v>
      </c>
      <c r="E72" s="41"/>
      <c r="F72" s="41"/>
      <c r="G72" s="41"/>
      <c r="H72" s="41"/>
      <c r="I72" s="41"/>
      <c r="J72" s="41"/>
      <c r="K72" s="41"/>
      <c r="L72" s="41"/>
      <c r="M72" s="41"/>
      <c r="N72" s="41"/>
      <c r="O72" s="41"/>
    </row>
    <row r="73" spans="1:15" x14ac:dyDescent="0.25">
      <c r="A73" s="137" t="s">
        <v>564</v>
      </c>
      <c r="B73" s="138" t="s">
        <v>601</v>
      </c>
      <c r="C73" s="139" t="s">
        <v>27</v>
      </c>
      <c r="D73" s="140" t="str">
        <f t="shared" si="2"/>
        <v>Conduct Audit Log Reviews</v>
      </c>
      <c r="E73" s="41"/>
      <c r="F73" s="41"/>
      <c r="G73" s="41"/>
      <c r="H73" s="41"/>
      <c r="I73" s="41"/>
      <c r="J73" s="41"/>
      <c r="K73" s="41"/>
      <c r="L73" s="41"/>
      <c r="M73" s="41"/>
      <c r="N73" s="41"/>
      <c r="O73" s="41"/>
    </row>
    <row r="74" spans="1:15" x14ac:dyDescent="0.25">
      <c r="A74" s="129"/>
      <c r="B74" s="130"/>
      <c r="C74" s="131" t="s">
        <v>527</v>
      </c>
      <c r="D74" s="132" t="str">
        <f t="shared" si="2"/>
        <v>Establish and Maintain Security Incident Thresholds</v>
      </c>
      <c r="E74" s="41"/>
      <c r="F74" s="41"/>
      <c r="G74" s="41"/>
      <c r="H74" s="41"/>
      <c r="I74" s="41"/>
      <c r="J74" s="41"/>
      <c r="K74" s="41"/>
      <c r="L74" s="41"/>
      <c r="M74" s="41"/>
      <c r="N74" s="41"/>
      <c r="O74" s="41"/>
    </row>
    <row r="75" spans="1:15" x14ac:dyDescent="0.25">
      <c r="A75" s="133" t="s">
        <v>565</v>
      </c>
      <c r="B75" s="134" t="s">
        <v>602</v>
      </c>
      <c r="C75" s="135" t="s">
        <v>523</v>
      </c>
      <c r="D75" s="136" t="str">
        <f t="shared" si="2"/>
        <v>Establish and Maintain an Incident Response Process</v>
      </c>
      <c r="E75" s="41"/>
      <c r="F75" s="41"/>
      <c r="G75" s="41"/>
      <c r="H75" s="41"/>
      <c r="I75" s="41"/>
      <c r="J75" s="41"/>
      <c r="K75" s="41"/>
      <c r="L75" s="41"/>
      <c r="M75" s="41"/>
      <c r="N75" s="41"/>
      <c r="O75" s="41"/>
    </row>
    <row r="76" spans="1:15" x14ac:dyDescent="0.25">
      <c r="A76" s="133" t="s">
        <v>566</v>
      </c>
      <c r="B76" s="134" t="s">
        <v>603</v>
      </c>
      <c r="C76" s="135" t="s">
        <v>526</v>
      </c>
      <c r="D76" s="136" t="str">
        <f t="shared" si="2"/>
        <v>Conduct Post-Incident Reviews</v>
      </c>
      <c r="E76" s="41"/>
      <c r="F76" s="41"/>
      <c r="G76" s="41"/>
      <c r="H76" s="41"/>
      <c r="I76" s="41"/>
      <c r="J76" s="41"/>
      <c r="K76" s="41"/>
      <c r="L76" s="41"/>
      <c r="M76" s="41"/>
      <c r="N76" s="41"/>
      <c r="O76" s="41"/>
    </row>
    <row r="77" spans="1:15" x14ac:dyDescent="0.25">
      <c r="A77" s="137" t="s">
        <v>567</v>
      </c>
      <c r="B77" s="138" t="s">
        <v>604</v>
      </c>
      <c r="C77" s="139" t="s">
        <v>58</v>
      </c>
      <c r="D77" s="140" t="str">
        <f t="shared" si="2"/>
        <v>Collect Detailed Audit Logs</v>
      </c>
      <c r="E77" s="41"/>
      <c r="F77" s="41"/>
      <c r="G77" s="41"/>
      <c r="H77" s="41"/>
      <c r="I77" s="41"/>
      <c r="J77" s="41"/>
      <c r="K77" s="41"/>
      <c r="L77" s="41"/>
      <c r="M77" s="41"/>
      <c r="N77" s="41"/>
      <c r="O77" s="41"/>
    </row>
    <row r="78" spans="1:15" x14ac:dyDescent="0.25">
      <c r="A78" s="129"/>
      <c r="B78" s="130"/>
      <c r="C78" s="131" t="s">
        <v>457</v>
      </c>
      <c r="D78" s="132" t="str">
        <f t="shared" si="2"/>
        <v>Retain Audit Logs</v>
      </c>
      <c r="E78" s="41"/>
      <c r="F78" s="41"/>
      <c r="G78" s="41"/>
      <c r="H78" s="41"/>
      <c r="I78" s="41"/>
      <c r="J78" s="41"/>
      <c r="K78" s="41"/>
      <c r="L78" s="41"/>
      <c r="M78" s="41"/>
      <c r="N78" s="41"/>
      <c r="O78" s="41"/>
    </row>
    <row r="79" spans="1:15" x14ac:dyDescent="0.25">
      <c r="A79" s="133" t="s">
        <v>568</v>
      </c>
      <c r="B79" s="134" t="s">
        <v>605</v>
      </c>
      <c r="C79" s="135"/>
      <c r="D79" s="136" t="str">
        <f t="shared" si="2"/>
        <v/>
      </c>
      <c r="E79" s="41"/>
      <c r="F79" s="41"/>
      <c r="G79" s="41"/>
      <c r="H79" s="41"/>
      <c r="I79" s="41"/>
      <c r="J79" s="41"/>
      <c r="K79" s="41"/>
      <c r="L79" s="41"/>
      <c r="M79" s="41"/>
      <c r="N79" s="41"/>
      <c r="O79" s="41"/>
    </row>
    <row r="80" spans="1:15" x14ac:dyDescent="0.25">
      <c r="A80" s="133" t="s">
        <v>569</v>
      </c>
      <c r="B80" s="134" t="s">
        <v>606</v>
      </c>
      <c r="C80" s="135" t="s">
        <v>525</v>
      </c>
      <c r="D80" s="136" t="str">
        <f t="shared" si="2"/>
        <v>Conduct Routine Incident Response Exercises</v>
      </c>
      <c r="E80" s="41"/>
      <c r="F80" s="41"/>
      <c r="G80" s="41"/>
      <c r="H80" s="41"/>
      <c r="I80" s="41"/>
      <c r="J80" s="41"/>
      <c r="K80" s="41"/>
      <c r="L80" s="41"/>
      <c r="M80" s="41"/>
      <c r="N80" s="41"/>
      <c r="O80" s="41"/>
    </row>
    <row r="81" spans="1:15" x14ac:dyDescent="0.25">
      <c r="A81" s="133" t="s">
        <v>570</v>
      </c>
      <c r="B81" s="134" t="s">
        <v>607</v>
      </c>
      <c r="C81" s="135"/>
      <c r="D81" s="136" t="str">
        <f t="shared" si="2"/>
        <v/>
      </c>
      <c r="E81" s="41"/>
      <c r="F81" s="41"/>
      <c r="G81" s="41"/>
      <c r="H81" s="41"/>
      <c r="I81" s="41"/>
      <c r="J81" s="41"/>
      <c r="K81" s="41"/>
      <c r="L81" s="41"/>
      <c r="M81" s="41"/>
      <c r="N81" s="41"/>
      <c r="O81" s="41"/>
    </row>
    <row r="82" spans="1:15" x14ac:dyDescent="0.25">
      <c r="A82" s="133" t="s">
        <v>571</v>
      </c>
      <c r="B82" s="134" t="s">
        <v>608</v>
      </c>
      <c r="C82" s="135"/>
      <c r="D82" s="136" t="str">
        <f t="shared" si="2"/>
        <v/>
      </c>
      <c r="E82" s="41"/>
      <c r="F82" s="41"/>
      <c r="G82" s="41"/>
      <c r="H82" s="41"/>
      <c r="I82" s="41"/>
      <c r="J82" s="41"/>
      <c r="K82" s="41"/>
      <c r="L82" s="41"/>
      <c r="M82" s="41"/>
      <c r="N82" s="41"/>
      <c r="O82" s="41"/>
    </row>
    <row r="83" spans="1:15" x14ac:dyDescent="0.25">
      <c r="A83" s="137" t="s">
        <v>572</v>
      </c>
      <c r="B83" s="138" t="s">
        <v>609</v>
      </c>
      <c r="C83" s="139" t="s">
        <v>420</v>
      </c>
      <c r="D83" s="140" t="str">
        <f t="shared" si="2"/>
        <v>Enforce Data Retention</v>
      </c>
      <c r="E83" s="41"/>
      <c r="F83" s="41"/>
      <c r="G83" s="41"/>
      <c r="H83" s="41"/>
      <c r="I83" s="41"/>
      <c r="J83" s="41"/>
      <c r="K83" s="41"/>
      <c r="L83" s="41"/>
      <c r="M83" s="41"/>
      <c r="N83" s="41"/>
      <c r="O83" s="41"/>
    </row>
    <row r="84" spans="1:15" x14ac:dyDescent="0.25">
      <c r="A84" s="76"/>
      <c r="B84" s="64"/>
      <c r="C84" s="77" t="s">
        <v>35</v>
      </c>
      <c r="D84" s="124" t="str">
        <f t="shared" si="2"/>
        <v>Establish and Maintain a Data Classification Scheme</v>
      </c>
      <c r="E84" s="41"/>
      <c r="F84" s="41"/>
      <c r="G84" s="41"/>
      <c r="H84" s="41"/>
      <c r="I84" s="41"/>
      <c r="J84" s="41"/>
      <c r="K84" s="41"/>
      <c r="L84" s="41"/>
      <c r="M84" s="41"/>
      <c r="N84" s="41"/>
      <c r="O84" s="41"/>
    </row>
    <row r="85" spans="1:15" x14ac:dyDescent="0.25">
      <c r="A85" s="129"/>
      <c r="B85" s="130"/>
      <c r="C85" s="131" t="s">
        <v>425</v>
      </c>
      <c r="D85" s="132" t="str">
        <f t="shared" si="2"/>
        <v>Encrypt Sensitive Data at Rest</v>
      </c>
      <c r="E85" s="41"/>
      <c r="F85" s="41"/>
      <c r="G85" s="41"/>
      <c r="H85" s="41"/>
      <c r="I85" s="41"/>
      <c r="J85" s="41"/>
      <c r="K85" s="41"/>
      <c r="L85" s="41"/>
      <c r="M85" s="41"/>
      <c r="N85" s="41"/>
      <c r="O85" s="41"/>
    </row>
    <row r="86" spans="1:15" x14ac:dyDescent="0.25">
      <c r="A86" s="133" t="s">
        <v>573</v>
      </c>
      <c r="B86" s="134" t="s">
        <v>610</v>
      </c>
      <c r="C86" s="135"/>
      <c r="D86" s="136" t="str">
        <f t="shared" si="2"/>
        <v/>
      </c>
      <c r="E86" s="41"/>
      <c r="F86" s="41"/>
      <c r="G86" s="41"/>
      <c r="H86" s="41"/>
      <c r="I86" s="41"/>
      <c r="J86" s="41"/>
      <c r="K86" s="41"/>
      <c r="L86" s="41"/>
      <c r="M86" s="41"/>
      <c r="N86" s="41"/>
      <c r="O86" s="41"/>
    </row>
    <row r="87" spans="1:15" x14ac:dyDescent="0.25">
      <c r="A87" s="133" t="s">
        <v>574</v>
      </c>
      <c r="B87" s="134" t="s">
        <v>611</v>
      </c>
      <c r="C87" s="135"/>
      <c r="D87" s="136" t="str">
        <f t="shared" si="2"/>
        <v/>
      </c>
      <c r="E87" s="41"/>
      <c r="F87" s="41"/>
      <c r="G87" s="41"/>
      <c r="H87" s="41"/>
      <c r="I87" s="41"/>
      <c r="J87" s="41"/>
      <c r="K87" s="41"/>
      <c r="L87" s="41"/>
      <c r="M87" s="41"/>
      <c r="N87" s="41"/>
      <c r="O87" s="41"/>
    </row>
    <row r="88" spans="1:15" x14ac:dyDescent="0.25">
      <c r="A88" s="133" t="s">
        <v>575</v>
      </c>
      <c r="B88" s="134" t="s">
        <v>612</v>
      </c>
      <c r="C88" s="135"/>
      <c r="D88" s="136" t="str">
        <f t="shared" si="2"/>
        <v/>
      </c>
      <c r="E88" s="41"/>
      <c r="F88" s="41"/>
      <c r="G88" s="41"/>
      <c r="H88" s="41"/>
      <c r="I88" s="41"/>
      <c r="J88" s="41"/>
      <c r="K88" s="41"/>
      <c r="L88" s="41"/>
      <c r="M88" s="41"/>
      <c r="N88" s="41"/>
      <c r="O88" s="41"/>
    </row>
    <row r="89" spans="1:15" ht="15.75" thickBot="1" x14ac:dyDescent="0.3">
      <c r="A89" s="76" t="s">
        <v>576</v>
      </c>
      <c r="B89" s="64" t="s">
        <v>613</v>
      </c>
      <c r="C89" s="77"/>
      <c r="D89" s="124" t="str">
        <f t="shared" si="2"/>
        <v/>
      </c>
      <c r="E89" s="41"/>
      <c r="F89" s="41"/>
      <c r="G89" s="41"/>
      <c r="H89" s="41"/>
      <c r="I89" s="41"/>
      <c r="J89" s="41"/>
      <c r="K89" s="41"/>
      <c r="L89" s="41"/>
      <c r="M89" s="41"/>
      <c r="N89" s="41"/>
      <c r="O89" s="41"/>
    </row>
    <row r="90" spans="1:15" ht="15.75" thickBot="1" x14ac:dyDescent="0.3">
      <c r="A90" s="91"/>
      <c r="B90" s="90"/>
      <c r="C90" s="91"/>
      <c r="D90" s="125"/>
      <c r="E90" s="41"/>
      <c r="F90" s="41"/>
      <c r="G90" s="41"/>
      <c r="H90" s="41"/>
      <c r="I90" s="41"/>
      <c r="J90" s="41"/>
      <c r="K90" s="41"/>
      <c r="L90" s="41"/>
      <c r="M90" s="41"/>
      <c r="N90" s="41"/>
      <c r="O90" s="41"/>
    </row>
    <row r="91" spans="1:15" ht="15.75" thickBot="1" x14ac:dyDescent="0.3">
      <c r="A91" s="119" t="s">
        <v>614</v>
      </c>
      <c r="B91" s="31" t="s">
        <v>713</v>
      </c>
      <c r="C91" s="121"/>
      <c r="D91" s="126"/>
      <c r="E91" s="41"/>
      <c r="F91" s="41"/>
      <c r="G91" s="41"/>
      <c r="H91" s="41"/>
      <c r="I91" s="41"/>
      <c r="J91" s="41"/>
      <c r="K91" s="41"/>
      <c r="L91" s="41"/>
      <c r="M91" s="41"/>
      <c r="N91" s="41"/>
      <c r="O91" s="41"/>
    </row>
    <row r="92" spans="1:15" x14ac:dyDescent="0.25">
      <c r="A92" s="76" t="s">
        <v>44</v>
      </c>
      <c r="B92" s="64" t="s">
        <v>645</v>
      </c>
      <c r="C92" s="77"/>
      <c r="D92" s="127" t="str">
        <f t="shared" ref="D92:D110" si="3">IF(ISBLANK(C92),"",VLOOKUP(C92,CISControls,2,FALSE))</f>
        <v/>
      </c>
      <c r="E92" s="41"/>
      <c r="F92" s="41"/>
      <c r="G92" s="41"/>
      <c r="H92" s="41"/>
      <c r="I92" s="41"/>
      <c r="J92" s="41"/>
      <c r="K92" s="41"/>
      <c r="L92" s="41"/>
      <c r="M92" s="41"/>
      <c r="N92" s="41"/>
      <c r="O92" s="41"/>
    </row>
    <row r="93" spans="1:15" x14ac:dyDescent="0.25">
      <c r="A93" s="133" t="s">
        <v>53</v>
      </c>
      <c r="B93" s="134" t="s">
        <v>646</v>
      </c>
      <c r="C93" s="135"/>
      <c r="D93" s="136" t="str">
        <f t="shared" si="3"/>
        <v/>
      </c>
      <c r="E93" s="41"/>
      <c r="F93" s="41"/>
      <c r="G93" s="41"/>
      <c r="H93" s="41"/>
      <c r="I93" s="41"/>
      <c r="J93" s="41"/>
      <c r="K93" s="41"/>
      <c r="L93" s="41"/>
      <c r="M93" s="41"/>
      <c r="N93" s="41"/>
      <c r="O93" s="41"/>
    </row>
    <row r="94" spans="1:15" x14ac:dyDescent="0.25">
      <c r="A94" s="137" t="s">
        <v>39</v>
      </c>
      <c r="B94" s="138" t="s">
        <v>647</v>
      </c>
      <c r="C94" s="139" t="s">
        <v>490</v>
      </c>
      <c r="D94" s="140" t="str">
        <f t="shared" si="3"/>
        <v>Establish and Maintain a Security Awareness Program</v>
      </c>
      <c r="E94" s="41"/>
      <c r="F94" s="41"/>
      <c r="G94" s="41"/>
      <c r="H94" s="41"/>
      <c r="I94" s="41"/>
      <c r="J94" s="41"/>
      <c r="K94" s="41"/>
      <c r="L94" s="41"/>
      <c r="M94" s="41"/>
      <c r="N94" s="41"/>
      <c r="O94" s="41"/>
    </row>
    <row r="95" spans="1:15" x14ac:dyDescent="0.25">
      <c r="A95" s="76"/>
      <c r="B95" s="64"/>
      <c r="C95" s="77" t="s">
        <v>494</v>
      </c>
      <c r="D95" s="124" t="str">
        <f t="shared" si="3"/>
        <v>Train Workforce Members on Causes of Unintentional Data Exposure</v>
      </c>
      <c r="E95" s="41"/>
      <c r="F95" s="41"/>
      <c r="G95" s="41"/>
      <c r="H95" s="41"/>
      <c r="I95" s="41"/>
      <c r="J95" s="41"/>
      <c r="K95" s="41"/>
      <c r="L95" s="41"/>
      <c r="M95" s="41"/>
      <c r="N95" s="41"/>
      <c r="O95" s="41"/>
    </row>
    <row r="96" spans="1:15" x14ac:dyDescent="0.25">
      <c r="A96" s="76"/>
      <c r="B96" s="64"/>
      <c r="C96" s="77" t="s">
        <v>495</v>
      </c>
      <c r="D96" s="124" t="str">
        <f t="shared" si="3"/>
        <v>Train Workforce Members on Recognizing and Reporting Security Incidents</v>
      </c>
      <c r="E96" s="41"/>
      <c r="F96" s="41"/>
      <c r="G96" s="41"/>
      <c r="H96" s="41"/>
      <c r="I96" s="41"/>
      <c r="J96" s="41"/>
      <c r="K96" s="41"/>
      <c r="L96" s="41"/>
      <c r="M96" s="41"/>
      <c r="N96" s="41"/>
      <c r="O96" s="41"/>
    </row>
    <row r="97" spans="1:15" x14ac:dyDescent="0.25">
      <c r="A97" s="76"/>
      <c r="B97" s="64"/>
      <c r="C97" s="77" t="s">
        <v>496</v>
      </c>
      <c r="D97" s="124" t="str">
        <f t="shared" si="3"/>
        <v>Train Workforce on How to Identify and Report if Their Enterprise Assets are Missing Security Updates</v>
      </c>
      <c r="E97" s="41"/>
      <c r="F97" s="41"/>
      <c r="G97" s="41"/>
      <c r="H97" s="41"/>
      <c r="I97" s="41"/>
      <c r="J97" s="41"/>
      <c r="K97" s="41"/>
      <c r="L97" s="41"/>
      <c r="M97" s="41"/>
      <c r="N97" s="41"/>
      <c r="O97" s="41"/>
    </row>
    <row r="98" spans="1:15" x14ac:dyDescent="0.25">
      <c r="A98" s="76"/>
      <c r="B98" s="134"/>
      <c r="C98" s="77" t="s">
        <v>497</v>
      </c>
      <c r="D98" s="124" t="str">
        <f t="shared" si="3"/>
        <v>Train Workforce on the Dangers of Connecting to and Transmitting Enterprise Data Over Insecure Networks</v>
      </c>
      <c r="E98" s="41"/>
      <c r="F98" s="41"/>
      <c r="G98" s="41"/>
      <c r="H98" s="41"/>
      <c r="I98" s="41"/>
      <c r="J98" s="41"/>
      <c r="K98" s="41"/>
      <c r="L98" s="41"/>
      <c r="M98" s="41"/>
      <c r="N98" s="41"/>
      <c r="O98" s="41"/>
    </row>
    <row r="99" spans="1:15" x14ac:dyDescent="0.25">
      <c r="A99" s="129"/>
      <c r="B99" s="130"/>
      <c r="C99" s="131" t="s">
        <v>498</v>
      </c>
      <c r="D99" s="132" t="str">
        <f t="shared" si="3"/>
        <v>Conduct Role-Specific Security Awareness and Skills Training</v>
      </c>
      <c r="E99" s="41"/>
      <c r="F99" s="41"/>
      <c r="G99" s="41"/>
      <c r="H99" s="41"/>
      <c r="I99" s="41"/>
      <c r="J99" s="41"/>
      <c r="K99" s="41"/>
      <c r="L99" s="41"/>
      <c r="M99" s="41"/>
      <c r="N99" s="41"/>
      <c r="O99" s="41"/>
    </row>
    <row r="100" spans="1:15" x14ac:dyDescent="0.25">
      <c r="A100" s="133" t="s">
        <v>51</v>
      </c>
      <c r="B100" s="134" t="s">
        <v>648</v>
      </c>
      <c r="C100" s="135"/>
      <c r="D100" s="136" t="str">
        <f t="shared" si="3"/>
        <v/>
      </c>
      <c r="E100" s="41"/>
      <c r="F100" s="41"/>
      <c r="G100" s="41"/>
      <c r="H100" s="41"/>
      <c r="I100" s="41"/>
      <c r="J100" s="41"/>
      <c r="K100" s="41"/>
      <c r="L100" s="41"/>
      <c r="M100" s="41"/>
      <c r="N100" s="41"/>
      <c r="O100" s="41"/>
    </row>
    <row r="101" spans="1:15" x14ac:dyDescent="0.25">
      <c r="A101" s="133" t="s">
        <v>47</v>
      </c>
      <c r="B101" s="134" t="s">
        <v>649</v>
      </c>
      <c r="C101" s="135" t="s">
        <v>53</v>
      </c>
      <c r="D101" s="136" t="str">
        <f t="shared" si="3"/>
        <v>Establish an Access Revoking Process</v>
      </c>
      <c r="E101" s="41"/>
      <c r="F101" s="41"/>
      <c r="G101" s="41"/>
      <c r="H101" s="41"/>
      <c r="I101" s="41"/>
      <c r="J101" s="41"/>
      <c r="K101" s="41"/>
      <c r="L101" s="41"/>
      <c r="M101" s="41"/>
      <c r="N101" s="41"/>
      <c r="O101" s="41"/>
    </row>
    <row r="102" spans="1:15" x14ac:dyDescent="0.25">
      <c r="A102" s="133" t="s">
        <v>441</v>
      </c>
      <c r="B102" s="134" t="s">
        <v>650</v>
      </c>
      <c r="C102" s="135"/>
      <c r="D102" s="136" t="str">
        <f t="shared" si="3"/>
        <v/>
      </c>
      <c r="E102" s="41"/>
      <c r="F102" s="41"/>
      <c r="G102" s="41"/>
      <c r="H102" s="41"/>
      <c r="I102" s="41"/>
      <c r="J102" s="41"/>
      <c r="K102" s="41"/>
      <c r="L102" s="41"/>
      <c r="M102" s="41"/>
      <c r="N102" s="41"/>
      <c r="O102" s="41"/>
    </row>
    <row r="103" spans="1:15" x14ac:dyDescent="0.25">
      <c r="A103" s="137" t="s">
        <v>45</v>
      </c>
      <c r="B103" s="138" t="s">
        <v>651</v>
      </c>
      <c r="C103" s="139" t="s">
        <v>422</v>
      </c>
      <c r="D103" s="140" t="str">
        <f t="shared" si="3"/>
        <v>Encrypt Data on End-User Devices</v>
      </c>
      <c r="E103" s="41"/>
      <c r="F103" s="41"/>
      <c r="G103" s="41"/>
      <c r="H103" s="41"/>
      <c r="I103" s="41"/>
      <c r="J103" s="41"/>
      <c r="K103" s="41"/>
      <c r="L103" s="41"/>
      <c r="M103" s="41"/>
      <c r="N103" s="41"/>
      <c r="O103" s="41"/>
    </row>
    <row r="104" spans="1:15" x14ac:dyDescent="0.25">
      <c r="A104" s="76"/>
      <c r="B104" s="64"/>
      <c r="C104" s="77" t="s">
        <v>432</v>
      </c>
      <c r="D104" s="124" t="str">
        <f t="shared" si="3"/>
        <v>Implement and Manage a Firewall on End-User Devices</v>
      </c>
      <c r="E104" s="41"/>
      <c r="F104" s="41"/>
      <c r="G104" s="41"/>
      <c r="H104" s="41"/>
      <c r="I104" s="41"/>
      <c r="J104" s="41"/>
      <c r="K104" s="41"/>
      <c r="L104" s="41"/>
      <c r="M104" s="41"/>
      <c r="N104" s="41"/>
      <c r="O104" s="41"/>
    </row>
    <row r="105" spans="1:15" x14ac:dyDescent="0.25">
      <c r="A105" s="76"/>
      <c r="B105" s="64"/>
      <c r="C105" s="77" t="s">
        <v>438</v>
      </c>
      <c r="D105" s="124" t="str">
        <f t="shared" si="3"/>
        <v>Separate Enterprise Workspaces on Mobile End-User Devices</v>
      </c>
      <c r="E105" s="41"/>
      <c r="F105" s="41"/>
      <c r="G105" s="41"/>
      <c r="H105" s="41"/>
      <c r="I105" s="41"/>
      <c r="J105" s="41"/>
      <c r="K105" s="41"/>
      <c r="L105" s="41"/>
      <c r="M105" s="41"/>
      <c r="N105" s="41"/>
      <c r="O105" s="41"/>
    </row>
    <row r="106" spans="1:15" x14ac:dyDescent="0.25">
      <c r="A106" s="76"/>
      <c r="B106" s="64"/>
      <c r="C106" s="77" t="s">
        <v>51</v>
      </c>
      <c r="D106" s="124" t="str">
        <f t="shared" si="3"/>
        <v>Require MFA for Remote Network Access</v>
      </c>
      <c r="E106" s="41"/>
      <c r="F106" s="41"/>
      <c r="G106" s="41"/>
      <c r="H106" s="41"/>
      <c r="I106" s="41"/>
      <c r="J106" s="41"/>
      <c r="K106" s="41"/>
      <c r="L106" s="41"/>
      <c r="M106" s="41"/>
      <c r="N106" s="41"/>
      <c r="O106" s="41"/>
    </row>
    <row r="107" spans="1:15" x14ac:dyDescent="0.25">
      <c r="A107" s="76"/>
      <c r="B107" s="64"/>
      <c r="C107" s="77" t="s">
        <v>478</v>
      </c>
      <c r="D107" s="124" t="str">
        <f t="shared" si="3"/>
        <v>Ensure Remote Devices Utilize a VPN and are Connecting to an Enterprise’s AAA Infrastructure</v>
      </c>
      <c r="E107" s="41"/>
      <c r="F107" s="41"/>
      <c r="G107" s="41"/>
      <c r="H107" s="41"/>
      <c r="I107" s="41"/>
      <c r="J107" s="41"/>
      <c r="K107" s="41"/>
      <c r="L107" s="41"/>
      <c r="M107" s="41"/>
      <c r="N107" s="41"/>
      <c r="O107" s="41"/>
    </row>
    <row r="108" spans="1:15" x14ac:dyDescent="0.25">
      <c r="A108" s="129"/>
      <c r="B108" s="130"/>
      <c r="C108" s="131" t="s">
        <v>483</v>
      </c>
      <c r="D108" s="132" t="str">
        <f t="shared" si="3"/>
        <v>Manage Access Control for Remote Assets</v>
      </c>
      <c r="E108" s="41"/>
      <c r="F108" s="41"/>
      <c r="G108" s="41"/>
      <c r="H108" s="41"/>
      <c r="I108" s="41"/>
      <c r="J108" s="41"/>
      <c r="K108" s="41"/>
      <c r="L108" s="41"/>
      <c r="M108" s="41"/>
      <c r="N108" s="41"/>
      <c r="O108" s="41"/>
    </row>
    <row r="109" spans="1:15" x14ac:dyDescent="0.25">
      <c r="A109" s="76" t="s">
        <v>64</v>
      </c>
      <c r="B109" s="64" t="s">
        <v>652</v>
      </c>
      <c r="C109" s="77" t="s">
        <v>495</v>
      </c>
      <c r="D109" s="124" t="str">
        <f t="shared" si="3"/>
        <v>Train Workforce Members on Recognizing and Reporting Security Incidents</v>
      </c>
      <c r="E109" s="41"/>
      <c r="F109" s="41"/>
      <c r="G109" s="41"/>
      <c r="H109" s="41"/>
      <c r="I109" s="41"/>
      <c r="J109" s="41"/>
      <c r="K109" s="41"/>
      <c r="L109" s="41"/>
      <c r="M109" s="41"/>
      <c r="N109" s="41"/>
      <c r="O109" s="41"/>
    </row>
    <row r="110" spans="1:15" ht="15.75" thickBot="1" x14ac:dyDescent="0.3">
      <c r="A110" s="76"/>
      <c r="B110" s="64"/>
      <c r="C110" s="77" t="s">
        <v>522</v>
      </c>
      <c r="D110" s="124" t="str">
        <f t="shared" si="3"/>
        <v>Establish and Maintain an Enterprise Process for Reporting Incidents</v>
      </c>
      <c r="E110" s="41"/>
      <c r="F110" s="41"/>
      <c r="G110" s="41"/>
      <c r="H110" s="41"/>
      <c r="I110" s="41"/>
      <c r="J110" s="41"/>
      <c r="K110" s="41"/>
      <c r="L110" s="41"/>
      <c r="M110" s="41"/>
      <c r="N110" s="41"/>
      <c r="O110" s="41"/>
    </row>
    <row r="111" spans="1:15" ht="15.75" thickBot="1" x14ac:dyDescent="0.3">
      <c r="A111" s="91"/>
      <c r="B111" s="90"/>
      <c r="C111" s="91"/>
      <c r="D111" s="125"/>
      <c r="E111" s="41"/>
      <c r="F111" s="41"/>
      <c r="G111" s="41"/>
      <c r="H111" s="41"/>
      <c r="I111" s="41"/>
      <c r="J111" s="41"/>
      <c r="K111" s="41"/>
      <c r="L111" s="41"/>
      <c r="M111" s="41"/>
      <c r="N111" s="41"/>
      <c r="O111" s="41"/>
    </row>
    <row r="112" spans="1:15" ht="15.75" thickBot="1" x14ac:dyDescent="0.3">
      <c r="A112" s="119" t="s">
        <v>615</v>
      </c>
      <c r="B112" s="31" t="s">
        <v>712</v>
      </c>
      <c r="C112" s="121"/>
      <c r="D112" s="126"/>
      <c r="E112" s="41"/>
      <c r="F112" s="41"/>
      <c r="G112" s="41"/>
      <c r="H112" s="41"/>
      <c r="I112" s="41"/>
      <c r="J112" s="41"/>
      <c r="K112" s="41"/>
      <c r="L112" s="41"/>
      <c r="M112" s="41"/>
      <c r="N112" s="41"/>
      <c r="O112" s="41"/>
    </row>
    <row r="113" spans="1:15" x14ac:dyDescent="0.25">
      <c r="A113" s="76" t="s">
        <v>444</v>
      </c>
      <c r="B113" s="64" t="s">
        <v>653</v>
      </c>
      <c r="C113" s="77"/>
      <c r="D113" s="127" t="str">
        <f t="shared" ref="D113:D126" si="4">IF(ISBLANK(C113),"",VLOOKUP(C113,CISControls,2,FALSE))</f>
        <v/>
      </c>
      <c r="E113" s="41"/>
      <c r="F113" s="41"/>
      <c r="G113" s="41"/>
      <c r="H113" s="41"/>
      <c r="I113" s="41"/>
      <c r="J113" s="41"/>
      <c r="K113" s="41"/>
      <c r="L113" s="41"/>
      <c r="M113" s="41"/>
      <c r="N113" s="41"/>
      <c r="O113" s="41"/>
    </row>
    <row r="114" spans="1:15" x14ac:dyDescent="0.25">
      <c r="A114" s="133" t="s">
        <v>445</v>
      </c>
      <c r="B114" s="134" t="s">
        <v>654</v>
      </c>
      <c r="C114" s="135"/>
      <c r="D114" s="136" t="str">
        <f t="shared" si="4"/>
        <v/>
      </c>
      <c r="E114" s="41"/>
      <c r="F114" s="41"/>
      <c r="G114" s="41"/>
      <c r="H114" s="41"/>
      <c r="I114" s="41"/>
      <c r="J114" s="41"/>
      <c r="K114" s="41"/>
      <c r="L114" s="41"/>
      <c r="M114" s="41"/>
      <c r="N114" s="41"/>
      <c r="O114" s="41"/>
    </row>
    <row r="115" spans="1:15" x14ac:dyDescent="0.25">
      <c r="A115" s="133" t="s">
        <v>446</v>
      </c>
      <c r="B115" s="134" t="s">
        <v>655</v>
      </c>
      <c r="C115" s="135"/>
      <c r="D115" s="136" t="str">
        <f t="shared" si="4"/>
        <v/>
      </c>
      <c r="E115" s="41"/>
      <c r="F115" s="41"/>
      <c r="G115" s="41"/>
      <c r="H115" s="41"/>
      <c r="I115" s="41"/>
      <c r="J115" s="41"/>
      <c r="K115" s="41"/>
      <c r="L115" s="41"/>
      <c r="M115" s="41"/>
      <c r="N115" s="41"/>
      <c r="O115" s="41"/>
    </row>
    <row r="116" spans="1:15" x14ac:dyDescent="0.25">
      <c r="A116" s="133" t="s">
        <v>447</v>
      </c>
      <c r="B116" s="134" t="s">
        <v>656</v>
      </c>
      <c r="C116" s="135"/>
      <c r="D116" s="136" t="str">
        <f t="shared" si="4"/>
        <v/>
      </c>
      <c r="E116" s="41"/>
      <c r="F116" s="41"/>
      <c r="G116" s="41"/>
      <c r="H116" s="41"/>
      <c r="I116" s="41"/>
      <c r="J116" s="41"/>
      <c r="K116" s="41"/>
      <c r="L116" s="41"/>
      <c r="M116" s="41"/>
      <c r="N116" s="41"/>
      <c r="O116" s="41"/>
    </row>
    <row r="117" spans="1:15" x14ac:dyDescent="0.25">
      <c r="A117" s="133" t="s">
        <v>448</v>
      </c>
      <c r="B117" s="134" t="s">
        <v>657</v>
      </c>
      <c r="C117" s="135"/>
      <c r="D117" s="136" t="str">
        <f t="shared" si="4"/>
        <v/>
      </c>
      <c r="E117" s="41"/>
      <c r="F117" s="41"/>
      <c r="G117" s="41"/>
      <c r="H117" s="41"/>
      <c r="I117" s="41"/>
      <c r="J117" s="41"/>
      <c r="K117" s="41"/>
      <c r="L117" s="41"/>
      <c r="M117" s="41"/>
      <c r="N117" s="41"/>
      <c r="O117" s="41"/>
    </row>
    <row r="118" spans="1:15" x14ac:dyDescent="0.25">
      <c r="A118" s="133" t="s">
        <v>449</v>
      </c>
      <c r="B118" s="134" t="s">
        <v>658</v>
      </c>
      <c r="C118" s="135"/>
      <c r="D118" s="136" t="str">
        <f t="shared" si="4"/>
        <v/>
      </c>
      <c r="E118" s="41"/>
      <c r="F118" s="41"/>
      <c r="G118" s="41"/>
      <c r="H118" s="41"/>
      <c r="I118" s="41"/>
      <c r="J118" s="41"/>
      <c r="K118" s="41"/>
      <c r="L118" s="41"/>
      <c r="M118" s="41"/>
      <c r="N118" s="41"/>
      <c r="O118" s="41"/>
    </row>
    <row r="119" spans="1:15" x14ac:dyDescent="0.25">
      <c r="A119" s="133" t="s">
        <v>450</v>
      </c>
      <c r="B119" s="134" t="s">
        <v>659</v>
      </c>
      <c r="C119" s="135"/>
      <c r="D119" s="136" t="str">
        <f t="shared" si="4"/>
        <v/>
      </c>
      <c r="E119" s="41"/>
      <c r="F119" s="41"/>
      <c r="G119" s="41"/>
      <c r="H119" s="41"/>
      <c r="I119" s="41"/>
      <c r="J119" s="41"/>
      <c r="K119" s="41"/>
      <c r="L119" s="41"/>
      <c r="M119" s="41"/>
      <c r="N119" s="41"/>
      <c r="O119" s="41"/>
    </row>
    <row r="120" spans="1:15" x14ac:dyDescent="0.25">
      <c r="A120" s="133" t="s">
        <v>442</v>
      </c>
      <c r="B120" s="134" t="s">
        <v>660</v>
      </c>
      <c r="C120" s="135"/>
      <c r="D120" s="136" t="str">
        <f t="shared" si="4"/>
        <v/>
      </c>
      <c r="E120" s="41"/>
      <c r="F120" s="41"/>
      <c r="G120" s="41"/>
      <c r="H120" s="41"/>
      <c r="I120" s="41"/>
      <c r="J120" s="41"/>
      <c r="K120" s="41"/>
      <c r="L120" s="41"/>
      <c r="M120" s="41"/>
      <c r="N120" s="41"/>
      <c r="O120" s="41"/>
    </row>
    <row r="121" spans="1:15" x14ac:dyDescent="0.25">
      <c r="A121" s="133" t="s">
        <v>616</v>
      </c>
      <c r="B121" s="134" t="s">
        <v>661</v>
      </c>
      <c r="C121" s="135"/>
      <c r="D121" s="136" t="str">
        <f t="shared" si="4"/>
        <v/>
      </c>
      <c r="E121" s="41"/>
      <c r="F121" s="41"/>
      <c r="G121" s="41"/>
      <c r="H121" s="41"/>
      <c r="I121" s="41"/>
      <c r="J121" s="41"/>
      <c r="K121" s="41"/>
      <c r="L121" s="41"/>
      <c r="M121" s="41"/>
      <c r="N121" s="41"/>
      <c r="O121" s="41"/>
    </row>
    <row r="122" spans="1:15" x14ac:dyDescent="0.25">
      <c r="A122" s="133" t="s">
        <v>617</v>
      </c>
      <c r="B122" s="134" t="s">
        <v>662</v>
      </c>
      <c r="C122" s="135"/>
      <c r="D122" s="136" t="str">
        <f t="shared" si="4"/>
        <v/>
      </c>
      <c r="E122" s="41"/>
      <c r="F122" s="41"/>
      <c r="G122" s="41"/>
      <c r="H122" s="41"/>
      <c r="I122" s="41"/>
      <c r="J122" s="41"/>
      <c r="K122" s="41"/>
      <c r="L122" s="41"/>
      <c r="M122" s="41"/>
      <c r="N122" s="41"/>
      <c r="O122" s="41"/>
    </row>
    <row r="123" spans="1:15" x14ac:dyDescent="0.25">
      <c r="A123" s="133" t="s">
        <v>618</v>
      </c>
      <c r="B123" s="134" t="s">
        <v>663</v>
      </c>
      <c r="C123" s="135"/>
      <c r="D123" s="136" t="str">
        <f t="shared" si="4"/>
        <v/>
      </c>
      <c r="E123" s="41"/>
      <c r="F123" s="41"/>
      <c r="G123" s="41"/>
      <c r="H123" s="41"/>
      <c r="I123" s="41"/>
      <c r="J123" s="41"/>
      <c r="K123" s="41"/>
      <c r="L123" s="41"/>
      <c r="M123" s="41"/>
      <c r="N123" s="41"/>
      <c r="O123" s="41"/>
    </row>
    <row r="124" spans="1:15" x14ac:dyDescent="0.25">
      <c r="A124" s="133" t="s">
        <v>619</v>
      </c>
      <c r="B124" s="134" t="s">
        <v>664</v>
      </c>
      <c r="C124" s="135"/>
      <c r="D124" s="136" t="str">
        <f t="shared" si="4"/>
        <v/>
      </c>
      <c r="E124" s="41"/>
      <c r="F124" s="41"/>
      <c r="G124" s="41"/>
      <c r="H124" s="41"/>
      <c r="I124" s="41"/>
      <c r="J124" s="41"/>
      <c r="K124" s="41"/>
      <c r="L124" s="41"/>
      <c r="M124" s="41"/>
      <c r="N124" s="41"/>
      <c r="O124" s="41"/>
    </row>
    <row r="125" spans="1:15" x14ac:dyDescent="0.25">
      <c r="A125" s="133" t="s">
        <v>620</v>
      </c>
      <c r="B125" s="134" t="s">
        <v>665</v>
      </c>
      <c r="C125" s="135"/>
      <c r="D125" s="136" t="str">
        <f t="shared" si="4"/>
        <v/>
      </c>
      <c r="E125" s="41"/>
      <c r="F125" s="41"/>
      <c r="G125" s="41"/>
      <c r="H125" s="41"/>
      <c r="I125" s="41"/>
      <c r="J125" s="41"/>
      <c r="K125" s="41"/>
      <c r="L125" s="41"/>
      <c r="M125" s="41"/>
      <c r="N125" s="41"/>
      <c r="O125" s="41"/>
    </row>
    <row r="126" spans="1:15" ht="15.75" thickBot="1" x14ac:dyDescent="0.3">
      <c r="A126" s="76" t="s">
        <v>621</v>
      </c>
      <c r="B126" s="64" t="s">
        <v>666</v>
      </c>
      <c r="C126" s="77"/>
      <c r="D126" s="124" t="str">
        <f t="shared" si="4"/>
        <v/>
      </c>
      <c r="E126" s="41"/>
      <c r="F126" s="41"/>
      <c r="G126" s="41"/>
      <c r="H126" s="41"/>
      <c r="I126" s="41"/>
      <c r="J126" s="41"/>
      <c r="K126" s="41"/>
      <c r="L126" s="41"/>
      <c r="M126" s="41"/>
      <c r="N126" s="41"/>
      <c r="O126" s="41"/>
    </row>
    <row r="127" spans="1:15" ht="15.75" thickBot="1" x14ac:dyDescent="0.3">
      <c r="A127" s="91"/>
      <c r="B127" s="90"/>
      <c r="C127" s="91"/>
      <c r="D127" s="125"/>
      <c r="E127" s="41"/>
      <c r="F127" s="41"/>
      <c r="G127" s="41"/>
      <c r="H127" s="41"/>
      <c r="I127" s="41"/>
      <c r="J127" s="41"/>
      <c r="K127" s="41"/>
      <c r="L127" s="41"/>
      <c r="M127" s="41"/>
      <c r="N127" s="41"/>
      <c r="O127" s="41"/>
    </row>
    <row r="128" spans="1:15" x14ac:dyDescent="0.25">
      <c r="A128" s="105" t="s">
        <v>622</v>
      </c>
      <c r="B128" s="141" t="s">
        <v>711</v>
      </c>
      <c r="C128" s="108"/>
      <c r="D128" s="142"/>
      <c r="E128" s="41"/>
      <c r="F128" s="41"/>
      <c r="G128" s="41"/>
      <c r="H128" s="41"/>
      <c r="I128" s="41"/>
      <c r="J128" s="41"/>
      <c r="K128" s="41"/>
      <c r="L128" s="41"/>
      <c r="M128" s="41"/>
      <c r="N128" s="41"/>
      <c r="O128" s="41"/>
    </row>
    <row r="129" spans="1:15" x14ac:dyDescent="0.25">
      <c r="A129" s="137" t="s">
        <v>451</v>
      </c>
      <c r="B129" s="138" t="s">
        <v>667</v>
      </c>
      <c r="C129" s="139" t="s">
        <v>34</v>
      </c>
      <c r="D129" s="140" t="str">
        <f t="shared" ref="D129:D160" si="5">IF(ISBLANK(C129),"",VLOOKUP(C129,CISControls,2,FALSE))</f>
        <v>Establish and Maintain a Data Management Process</v>
      </c>
      <c r="E129" s="41"/>
      <c r="F129" s="41"/>
      <c r="G129" s="41"/>
      <c r="H129" s="41"/>
      <c r="I129" s="41"/>
      <c r="J129" s="41"/>
      <c r="K129" s="41"/>
      <c r="L129" s="41"/>
      <c r="M129" s="41"/>
      <c r="N129" s="41"/>
      <c r="O129" s="41"/>
    </row>
    <row r="130" spans="1:15" x14ac:dyDescent="0.25">
      <c r="A130" s="76"/>
      <c r="B130" s="64"/>
      <c r="C130" s="77" t="s">
        <v>422</v>
      </c>
      <c r="D130" s="124" t="str">
        <f t="shared" si="5"/>
        <v>Encrypt Data on End-User Devices</v>
      </c>
      <c r="E130" s="41"/>
      <c r="F130" s="41"/>
      <c r="G130" s="41"/>
      <c r="H130" s="41"/>
      <c r="I130" s="41"/>
      <c r="J130" s="41"/>
      <c r="K130" s="41"/>
      <c r="L130" s="41"/>
      <c r="M130" s="41"/>
      <c r="N130" s="41"/>
      <c r="O130" s="41"/>
    </row>
    <row r="131" spans="1:15" x14ac:dyDescent="0.25">
      <c r="A131" s="76"/>
      <c r="B131" s="64"/>
      <c r="C131" s="77" t="s">
        <v>429</v>
      </c>
      <c r="D131" s="124" t="str">
        <f t="shared" si="5"/>
        <v>Establish and Maintain a Secure Configuration Process</v>
      </c>
      <c r="E131" s="41"/>
      <c r="F131" s="41"/>
      <c r="G131" s="41"/>
      <c r="H131" s="41"/>
      <c r="I131" s="41"/>
      <c r="J131" s="41"/>
      <c r="K131" s="41"/>
      <c r="L131" s="41"/>
      <c r="M131" s="41"/>
      <c r="N131" s="41"/>
      <c r="O131" s="41"/>
    </row>
    <row r="132" spans="1:15" x14ac:dyDescent="0.25">
      <c r="A132" s="76"/>
      <c r="B132" s="64"/>
      <c r="C132" s="77" t="s">
        <v>432</v>
      </c>
      <c r="D132" s="124" t="str">
        <f t="shared" si="5"/>
        <v>Implement and Manage a Firewall on End-User Devices</v>
      </c>
      <c r="E132" s="41"/>
      <c r="F132" s="41"/>
      <c r="G132" s="41"/>
      <c r="H132" s="41"/>
      <c r="I132" s="41"/>
      <c r="J132" s="41"/>
      <c r="K132" s="41"/>
      <c r="L132" s="41"/>
      <c r="M132" s="41"/>
      <c r="N132" s="41"/>
      <c r="O132" s="41"/>
    </row>
    <row r="133" spans="1:15" x14ac:dyDescent="0.25">
      <c r="A133" s="76"/>
      <c r="B133" s="64"/>
      <c r="C133" s="77" t="s">
        <v>437</v>
      </c>
      <c r="D133" s="124" t="str">
        <f t="shared" si="5"/>
        <v>Enforce Remote Wipe Capability on Portable End-User Devices</v>
      </c>
      <c r="E133" s="41"/>
      <c r="F133" s="41"/>
      <c r="G133" s="41"/>
      <c r="H133" s="41"/>
      <c r="I133" s="41"/>
      <c r="J133" s="41"/>
      <c r="K133" s="41"/>
      <c r="L133" s="41"/>
      <c r="M133" s="41"/>
      <c r="N133" s="41"/>
      <c r="O133" s="41"/>
    </row>
    <row r="134" spans="1:15" x14ac:dyDescent="0.25">
      <c r="A134" s="76"/>
      <c r="B134" s="64"/>
      <c r="C134" s="77" t="s">
        <v>438</v>
      </c>
      <c r="D134" s="124" t="str">
        <f t="shared" si="5"/>
        <v>Separate Enterprise Workspaces on Mobile End-User Devices</v>
      </c>
      <c r="E134" s="41"/>
      <c r="F134" s="41"/>
      <c r="G134" s="41"/>
      <c r="H134" s="41"/>
      <c r="I134" s="41"/>
      <c r="J134" s="41"/>
      <c r="K134" s="41"/>
      <c r="L134" s="41"/>
      <c r="M134" s="41"/>
      <c r="N134" s="41"/>
      <c r="O134" s="41"/>
    </row>
    <row r="135" spans="1:15" x14ac:dyDescent="0.25">
      <c r="A135" s="76"/>
      <c r="B135" s="64"/>
      <c r="C135" s="77" t="s">
        <v>459</v>
      </c>
      <c r="D135" s="124" t="str">
        <f t="shared" si="5"/>
        <v>Ensure Use of Only Fully Supported Browsers and Email Clients</v>
      </c>
      <c r="E135" s="41"/>
      <c r="F135" s="41"/>
      <c r="G135" s="41"/>
      <c r="H135" s="41"/>
      <c r="I135" s="41"/>
      <c r="J135" s="41"/>
      <c r="K135" s="41"/>
      <c r="L135" s="41"/>
      <c r="M135" s="41"/>
      <c r="N135" s="41"/>
      <c r="O135" s="41"/>
    </row>
    <row r="136" spans="1:15" x14ac:dyDescent="0.25">
      <c r="A136" s="76"/>
      <c r="B136" s="64"/>
      <c r="C136" s="77" t="s">
        <v>16</v>
      </c>
      <c r="D136" s="124" t="str">
        <f t="shared" si="5"/>
        <v>Deploy and Maintain Anti-Malware Software</v>
      </c>
      <c r="E136" s="41"/>
      <c r="F136" s="41"/>
      <c r="G136" s="41"/>
      <c r="H136" s="41"/>
      <c r="I136" s="41"/>
      <c r="J136" s="41"/>
      <c r="K136" s="41"/>
      <c r="L136" s="41"/>
      <c r="M136" s="41"/>
      <c r="N136" s="41"/>
      <c r="O136" s="41"/>
    </row>
    <row r="137" spans="1:15" x14ac:dyDescent="0.25">
      <c r="A137" s="76"/>
      <c r="B137" s="64"/>
      <c r="C137" s="77" t="s">
        <v>466</v>
      </c>
      <c r="D137" s="124" t="str">
        <f t="shared" si="5"/>
        <v>Use Behavior-Based Anti-Malware Software</v>
      </c>
      <c r="E137" s="41"/>
      <c r="F137" s="41"/>
      <c r="G137" s="41"/>
      <c r="H137" s="41"/>
      <c r="I137" s="41"/>
      <c r="J137" s="41"/>
      <c r="K137" s="41"/>
      <c r="L137" s="41"/>
      <c r="M137" s="41"/>
      <c r="N137" s="41"/>
      <c r="O137" s="41"/>
    </row>
    <row r="138" spans="1:15" x14ac:dyDescent="0.25">
      <c r="A138" s="76"/>
      <c r="B138" s="64"/>
      <c r="C138" s="77" t="s">
        <v>478</v>
      </c>
      <c r="D138" s="124" t="str">
        <f t="shared" si="5"/>
        <v>Ensure Remote Devices Utilize a VPN and are Connecting to an Enterprise’s AAA Infrastructure</v>
      </c>
      <c r="E138" s="41"/>
      <c r="F138" s="41"/>
      <c r="G138" s="41"/>
      <c r="H138" s="41"/>
      <c r="I138" s="41"/>
      <c r="J138" s="41"/>
      <c r="K138" s="41"/>
      <c r="L138" s="41"/>
      <c r="M138" s="41"/>
      <c r="N138" s="41"/>
      <c r="O138" s="41"/>
    </row>
    <row r="139" spans="1:15" x14ac:dyDescent="0.25">
      <c r="A139" s="129"/>
      <c r="B139" s="130"/>
      <c r="C139" s="131" t="s">
        <v>483</v>
      </c>
      <c r="D139" s="132" t="str">
        <f t="shared" si="5"/>
        <v>Manage Access Control for Remote Assets</v>
      </c>
      <c r="E139" s="41"/>
      <c r="F139" s="41"/>
      <c r="G139" s="41"/>
      <c r="H139" s="41"/>
      <c r="I139" s="41"/>
      <c r="J139" s="41"/>
      <c r="K139" s="41"/>
      <c r="L139" s="41"/>
      <c r="M139" s="41"/>
      <c r="N139" s="41"/>
      <c r="O139" s="41"/>
    </row>
    <row r="140" spans="1:15" x14ac:dyDescent="0.25">
      <c r="A140" s="137" t="s">
        <v>31</v>
      </c>
      <c r="B140" s="138" t="s">
        <v>668</v>
      </c>
      <c r="C140" s="139" t="s">
        <v>434</v>
      </c>
      <c r="D140" s="140" t="str">
        <f t="shared" si="5"/>
        <v>Manage Default Accounts on Enterprise Assets and Software</v>
      </c>
      <c r="E140" s="41"/>
      <c r="F140" s="41"/>
      <c r="G140" s="41"/>
      <c r="H140" s="41"/>
      <c r="I140" s="41"/>
      <c r="J140" s="41"/>
      <c r="K140" s="41"/>
      <c r="L140" s="41"/>
      <c r="M140" s="41"/>
      <c r="N140" s="41"/>
      <c r="O140" s="41"/>
    </row>
    <row r="141" spans="1:15" x14ac:dyDescent="0.25">
      <c r="A141" s="76"/>
      <c r="B141" s="64"/>
      <c r="C141" s="77" t="s">
        <v>3</v>
      </c>
      <c r="D141" s="124" t="str">
        <f t="shared" si="5"/>
        <v>Restrict Administrator Privileges to Dedicated Administrator Accounts</v>
      </c>
      <c r="E141" s="41"/>
      <c r="F141" s="41"/>
      <c r="G141" s="41"/>
      <c r="H141" s="41"/>
      <c r="I141" s="41"/>
      <c r="J141" s="41"/>
      <c r="K141" s="41"/>
      <c r="L141" s="41"/>
      <c r="M141" s="41"/>
      <c r="N141" s="41"/>
      <c r="O141" s="41"/>
    </row>
    <row r="142" spans="1:15" x14ac:dyDescent="0.25">
      <c r="A142" s="76"/>
      <c r="B142" s="64"/>
      <c r="C142" s="77" t="s">
        <v>64</v>
      </c>
      <c r="D142" s="124" t="str">
        <f t="shared" si="5"/>
        <v>Define and Maintain Role-Based Access Control</v>
      </c>
      <c r="E142" s="41"/>
      <c r="F142" s="41"/>
      <c r="G142" s="41"/>
      <c r="H142" s="41"/>
      <c r="I142" s="41"/>
      <c r="J142" s="41"/>
      <c r="K142" s="41"/>
      <c r="L142" s="41"/>
      <c r="M142" s="41"/>
      <c r="N142" s="41"/>
      <c r="O142" s="41"/>
    </row>
    <row r="143" spans="1:15" x14ac:dyDescent="0.25">
      <c r="A143" s="129"/>
      <c r="B143" s="130"/>
      <c r="C143" s="131" t="s">
        <v>479</v>
      </c>
      <c r="D143" s="132" t="str">
        <f t="shared" si="5"/>
        <v>Establish and Maintain Dedicated Computing Resources for All Administrative Work</v>
      </c>
      <c r="E143" s="41"/>
      <c r="F143" s="41"/>
      <c r="G143" s="41"/>
      <c r="H143" s="41"/>
      <c r="I143" s="41"/>
      <c r="J143" s="41"/>
      <c r="K143" s="41"/>
      <c r="L143" s="41"/>
      <c r="M143" s="41"/>
      <c r="N143" s="41"/>
      <c r="O143" s="41"/>
    </row>
    <row r="144" spans="1:15" x14ac:dyDescent="0.25">
      <c r="A144" s="137" t="s">
        <v>452</v>
      </c>
      <c r="B144" s="138" t="s">
        <v>669</v>
      </c>
      <c r="C144" s="139" t="s">
        <v>6</v>
      </c>
      <c r="D144" s="140" t="str">
        <f t="shared" si="5"/>
        <v>Configure Data Access Control Lists</v>
      </c>
      <c r="E144" s="41"/>
      <c r="F144" s="41"/>
      <c r="G144" s="41"/>
      <c r="H144" s="41"/>
      <c r="I144" s="41"/>
      <c r="J144" s="41"/>
      <c r="K144" s="41"/>
      <c r="L144" s="41"/>
      <c r="M144" s="41"/>
      <c r="N144" s="41"/>
      <c r="O144" s="41"/>
    </row>
    <row r="145" spans="1:15" x14ac:dyDescent="0.25">
      <c r="A145" s="76"/>
      <c r="B145" s="64"/>
      <c r="C145" s="77" t="s">
        <v>64</v>
      </c>
      <c r="D145" s="124" t="str">
        <f t="shared" si="5"/>
        <v>Define and Maintain Role-Based Access Control</v>
      </c>
      <c r="E145" s="41"/>
      <c r="F145" s="41"/>
      <c r="G145" s="41"/>
      <c r="H145" s="41"/>
      <c r="I145" s="41"/>
      <c r="J145" s="41"/>
      <c r="K145" s="41"/>
      <c r="L145" s="41"/>
      <c r="M145" s="41"/>
      <c r="N145" s="41"/>
      <c r="O145" s="41"/>
    </row>
    <row r="146" spans="1:15" x14ac:dyDescent="0.25">
      <c r="A146" s="129"/>
      <c r="B146" s="130"/>
      <c r="C146" s="131" t="s">
        <v>483</v>
      </c>
      <c r="D146" s="132" t="str">
        <f t="shared" si="5"/>
        <v>Manage Access Control for Remote Assets</v>
      </c>
      <c r="E146" s="41"/>
      <c r="F146" s="41"/>
      <c r="G146" s="41"/>
      <c r="H146" s="41"/>
      <c r="I146" s="41"/>
      <c r="J146" s="41"/>
      <c r="K146" s="41"/>
      <c r="L146" s="41"/>
      <c r="M146" s="41"/>
      <c r="N146" s="41"/>
      <c r="O146" s="41"/>
    </row>
    <row r="147" spans="1:15" x14ac:dyDescent="0.25">
      <c r="A147" s="137" t="s">
        <v>453</v>
      </c>
      <c r="B147" s="138" t="s">
        <v>670</v>
      </c>
      <c r="C147" s="139" t="s">
        <v>6</v>
      </c>
      <c r="D147" s="140" t="str">
        <f t="shared" si="5"/>
        <v>Configure Data Access Control Lists</v>
      </c>
      <c r="E147" s="41"/>
      <c r="F147" s="41"/>
      <c r="G147" s="41"/>
      <c r="H147" s="41"/>
      <c r="I147" s="41"/>
      <c r="J147" s="41"/>
      <c r="K147" s="41"/>
      <c r="L147" s="41"/>
      <c r="M147" s="41"/>
      <c r="N147" s="41"/>
      <c r="O147" s="41"/>
    </row>
    <row r="148" spans="1:15" x14ac:dyDescent="0.25">
      <c r="A148" s="129"/>
      <c r="B148" s="130"/>
      <c r="C148" s="131" t="s">
        <v>506</v>
      </c>
      <c r="D148" s="132" t="str">
        <f t="shared" si="5"/>
        <v>Establish and Maintain a Secure Application Development Process</v>
      </c>
      <c r="E148" s="41"/>
      <c r="F148" s="41"/>
      <c r="G148" s="41"/>
      <c r="H148" s="41"/>
      <c r="I148" s="41"/>
      <c r="J148" s="41"/>
      <c r="K148" s="41"/>
      <c r="L148" s="41"/>
      <c r="M148" s="41"/>
      <c r="N148" s="41"/>
      <c r="O148" s="41"/>
    </row>
    <row r="149" spans="1:15" x14ac:dyDescent="0.25">
      <c r="A149" s="137" t="s">
        <v>58</v>
      </c>
      <c r="B149" s="138" t="s">
        <v>671</v>
      </c>
      <c r="C149" s="139" t="s">
        <v>10</v>
      </c>
      <c r="D149" s="140" t="str">
        <f t="shared" si="5"/>
        <v>Configure Automatic Session Locking on Enterprise Assets</v>
      </c>
      <c r="E149" s="41"/>
      <c r="F149" s="41"/>
      <c r="G149" s="41"/>
      <c r="H149" s="41"/>
      <c r="I149" s="41"/>
      <c r="J149" s="41"/>
      <c r="K149" s="41"/>
      <c r="L149" s="41"/>
      <c r="M149" s="41"/>
      <c r="N149" s="41"/>
      <c r="O149" s="41"/>
    </row>
    <row r="150" spans="1:15" x14ac:dyDescent="0.25">
      <c r="A150" s="76"/>
      <c r="B150" s="64"/>
      <c r="C150" s="77" t="s">
        <v>436</v>
      </c>
      <c r="D150" s="124" t="str">
        <f t="shared" si="5"/>
        <v>Enforce Automatic Device Lockout on Portable End-User Devices</v>
      </c>
      <c r="E150" s="41"/>
      <c r="F150" s="41"/>
      <c r="G150" s="41"/>
      <c r="H150" s="41"/>
      <c r="I150" s="41"/>
      <c r="J150" s="41"/>
      <c r="K150" s="41"/>
      <c r="L150" s="41"/>
      <c r="M150" s="41"/>
      <c r="N150" s="41"/>
      <c r="O150" s="41"/>
    </row>
    <row r="151" spans="1:15" x14ac:dyDescent="0.25">
      <c r="A151" s="129"/>
      <c r="B151" s="130"/>
      <c r="C151" s="131" t="s">
        <v>441</v>
      </c>
      <c r="D151" s="132" t="str">
        <f t="shared" si="5"/>
        <v>Establish and Maintain an Inventory of Authentication and Authorization Systems</v>
      </c>
      <c r="E151" s="41"/>
      <c r="F151" s="41"/>
      <c r="G151" s="41"/>
      <c r="H151" s="41"/>
      <c r="I151" s="41"/>
      <c r="J151" s="41"/>
      <c r="K151" s="41"/>
      <c r="L151" s="41"/>
      <c r="M151" s="41"/>
      <c r="N151" s="41"/>
      <c r="O151" s="41"/>
    </row>
    <row r="152" spans="1:15" x14ac:dyDescent="0.25">
      <c r="A152" s="133" t="s">
        <v>454</v>
      </c>
      <c r="B152" s="134" t="s">
        <v>672</v>
      </c>
      <c r="C152" s="135" t="s">
        <v>452</v>
      </c>
      <c r="D152" s="136" t="str">
        <f t="shared" si="5"/>
        <v>Ensure Adequate Audit Log Storage</v>
      </c>
      <c r="E152" s="41"/>
      <c r="F152" s="41"/>
      <c r="G152" s="41"/>
      <c r="H152" s="41"/>
      <c r="I152" s="41"/>
      <c r="J152" s="41"/>
      <c r="K152" s="41"/>
      <c r="L152" s="41"/>
      <c r="M152" s="41"/>
      <c r="N152" s="41"/>
      <c r="O152" s="41"/>
    </row>
    <row r="153" spans="1:15" x14ac:dyDescent="0.25">
      <c r="A153" s="137" t="s">
        <v>455</v>
      </c>
      <c r="B153" s="138" t="s">
        <v>673</v>
      </c>
      <c r="C153" s="139" t="s">
        <v>415</v>
      </c>
      <c r="D153" s="140" t="str">
        <f t="shared" si="5"/>
        <v xml:space="preserve">Ensure Authorized Software is Currently Supported </v>
      </c>
      <c r="E153" s="41"/>
      <c r="F153" s="41"/>
      <c r="G153" s="41"/>
      <c r="H153" s="41"/>
      <c r="I153" s="41"/>
      <c r="J153" s="41"/>
      <c r="K153" s="41"/>
      <c r="L153" s="41"/>
      <c r="M153" s="41"/>
      <c r="N153" s="41"/>
      <c r="O153" s="41"/>
    </row>
    <row r="154" spans="1:15" x14ac:dyDescent="0.25">
      <c r="A154" s="76"/>
      <c r="B154" s="64"/>
      <c r="C154" s="77" t="s">
        <v>461</v>
      </c>
      <c r="D154" s="124" t="str">
        <f t="shared" si="5"/>
        <v>Maintain and Enforce Network-Based URL Filters</v>
      </c>
      <c r="E154" s="41"/>
      <c r="F154" s="41"/>
      <c r="G154" s="41"/>
      <c r="H154" s="41"/>
      <c r="I154" s="41"/>
      <c r="J154" s="41"/>
      <c r="K154" s="41"/>
      <c r="L154" s="41"/>
      <c r="M154" s="41"/>
      <c r="N154" s="41"/>
      <c r="O154" s="41"/>
    </row>
    <row r="155" spans="1:15" x14ac:dyDescent="0.25">
      <c r="A155" s="76"/>
      <c r="B155" s="64"/>
      <c r="C155" s="77" t="s">
        <v>24</v>
      </c>
      <c r="D155" s="124" t="str">
        <f t="shared" si="5"/>
        <v>Deploy and Maintain Email Server Anti-Malware Protections</v>
      </c>
      <c r="E155" s="41"/>
      <c r="F155" s="41"/>
      <c r="G155" s="41"/>
      <c r="H155" s="41"/>
      <c r="I155" s="41"/>
      <c r="J155" s="41"/>
      <c r="K155" s="41"/>
      <c r="L155" s="41"/>
      <c r="M155" s="41"/>
      <c r="N155" s="41"/>
      <c r="O155" s="41"/>
    </row>
    <row r="156" spans="1:15" x14ac:dyDescent="0.25">
      <c r="A156" s="76"/>
      <c r="B156" s="64"/>
      <c r="C156" s="77" t="s">
        <v>16</v>
      </c>
      <c r="D156" s="124" t="str">
        <f t="shared" si="5"/>
        <v>Deploy and Maintain Anti-Malware Software</v>
      </c>
      <c r="E156" s="41"/>
      <c r="F156" s="41"/>
      <c r="G156" s="41"/>
      <c r="H156" s="41"/>
      <c r="I156" s="41"/>
      <c r="J156" s="41"/>
      <c r="K156" s="41"/>
      <c r="L156" s="41"/>
      <c r="M156" s="41"/>
      <c r="N156" s="41"/>
      <c r="O156" s="41"/>
    </row>
    <row r="157" spans="1:15" x14ac:dyDescent="0.25">
      <c r="A157" s="76"/>
      <c r="B157" s="64"/>
      <c r="C157" s="77" t="s">
        <v>462</v>
      </c>
      <c r="D157" s="124" t="str">
        <f t="shared" si="5"/>
        <v>Configure Automatic Anti-Malware Signature Updates</v>
      </c>
      <c r="E157" s="41"/>
      <c r="F157" s="41"/>
      <c r="G157" s="41"/>
      <c r="H157" s="41"/>
      <c r="I157" s="41"/>
      <c r="J157" s="41"/>
      <c r="K157" s="41"/>
      <c r="L157" s="41"/>
      <c r="M157" s="41"/>
      <c r="N157" s="41"/>
      <c r="O157" s="41"/>
    </row>
    <row r="158" spans="1:15" x14ac:dyDescent="0.25">
      <c r="A158" s="76"/>
      <c r="B158" s="64"/>
      <c r="C158" s="77" t="s">
        <v>464</v>
      </c>
      <c r="D158" s="124" t="str">
        <f t="shared" si="5"/>
        <v>Configure Automatic Anti-Malware Scanning of Removable Media</v>
      </c>
      <c r="E158" s="41"/>
      <c r="F158" s="41"/>
      <c r="G158" s="41"/>
      <c r="H158" s="41"/>
      <c r="I158" s="41"/>
      <c r="J158" s="41"/>
      <c r="K158" s="41"/>
      <c r="L158" s="41"/>
      <c r="M158" s="41"/>
      <c r="N158" s="41"/>
      <c r="O158" s="41"/>
    </row>
    <row r="159" spans="1:15" x14ac:dyDescent="0.25">
      <c r="A159" s="76"/>
      <c r="B159" s="64"/>
      <c r="C159" s="77" t="s">
        <v>29</v>
      </c>
      <c r="D159" s="124" t="str">
        <f t="shared" si="5"/>
        <v>Enable Anti-Exploitation Features</v>
      </c>
      <c r="E159" s="41"/>
      <c r="F159" s="41"/>
      <c r="G159" s="41"/>
      <c r="H159" s="41"/>
      <c r="I159" s="41"/>
      <c r="J159" s="41"/>
      <c r="K159" s="41"/>
      <c r="L159" s="41"/>
      <c r="M159" s="41"/>
      <c r="N159" s="41"/>
      <c r="O159" s="41"/>
    </row>
    <row r="160" spans="1:15" x14ac:dyDescent="0.25">
      <c r="A160" s="76"/>
      <c r="B160" s="64"/>
      <c r="C160" s="77" t="s">
        <v>465</v>
      </c>
      <c r="D160" s="124" t="str">
        <f t="shared" si="5"/>
        <v>Centrally Manage Anti-Malware Software</v>
      </c>
      <c r="E160" s="41"/>
      <c r="F160" s="41"/>
      <c r="G160" s="41"/>
      <c r="H160" s="41"/>
      <c r="I160" s="41"/>
      <c r="J160" s="41"/>
      <c r="K160" s="41"/>
      <c r="L160" s="41"/>
      <c r="M160" s="41"/>
      <c r="N160" s="41"/>
      <c r="O160" s="41"/>
    </row>
    <row r="161" spans="1:15" x14ac:dyDescent="0.25">
      <c r="A161" s="76"/>
      <c r="B161" s="64"/>
      <c r="C161" s="77" t="s">
        <v>466</v>
      </c>
      <c r="D161" s="124" t="str">
        <f t="shared" ref="D161:D192" si="6">IF(ISBLANK(C161),"",VLOOKUP(C161,CISControls,2,FALSE))</f>
        <v>Use Behavior-Based Anti-Malware Software</v>
      </c>
      <c r="E161" s="41"/>
      <c r="F161" s="41"/>
      <c r="G161" s="41"/>
      <c r="H161" s="41"/>
      <c r="I161" s="41"/>
      <c r="J161" s="41"/>
      <c r="K161" s="41"/>
      <c r="L161" s="41"/>
      <c r="M161" s="41"/>
      <c r="N161" s="41"/>
      <c r="O161" s="41"/>
    </row>
    <row r="162" spans="1:15" x14ac:dyDescent="0.25">
      <c r="A162" s="129"/>
      <c r="B162" s="130"/>
      <c r="C162" s="131" t="s">
        <v>491</v>
      </c>
      <c r="D162" s="132" t="str">
        <f t="shared" si="6"/>
        <v>Train Workforce Members to Recognize Social Engineering Attacks</v>
      </c>
      <c r="E162" s="41"/>
      <c r="F162" s="41"/>
      <c r="G162" s="41"/>
      <c r="H162" s="41"/>
      <c r="I162" s="41"/>
      <c r="J162" s="41"/>
      <c r="K162" s="41"/>
      <c r="L162" s="41"/>
      <c r="M162" s="41"/>
      <c r="N162" s="41"/>
      <c r="O162" s="41"/>
    </row>
    <row r="163" spans="1:15" x14ac:dyDescent="0.25">
      <c r="A163" s="137" t="s">
        <v>443</v>
      </c>
      <c r="B163" s="138" t="s">
        <v>674</v>
      </c>
      <c r="C163" s="139" t="s">
        <v>68</v>
      </c>
      <c r="D163" s="140" t="str">
        <f t="shared" si="6"/>
        <v>Establish and Maintain Detailed Enterprise Asset Inventory</v>
      </c>
      <c r="E163" s="41"/>
      <c r="F163" s="41"/>
      <c r="G163" s="41"/>
      <c r="H163" s="41"/>
      <c r="I163" s="41"/>
      <c r="J163" s="41"/>
      <c r="K163" s="41"/>
      <c r="L163" s="41"/>
      <c r="M163" s="41"/>
      <c r="N163" s="41"/>
      <c r="O163" s="41"/>
    </row>
    <row r="164" spans="1:15" x14ac:dyDescent="0.25">
      <c r="A164" s="76"/>
      <c r="B164" s="64"/>
      <c r="C164" s="77" t="s">
        <v>444</v>
      </c>
      <c r="D164" s="124" t="str">
        <f t="shared" si="6"/>
        <v>Establish and Maintain a Vulnerability Management Process</v>
      </c>
      <c r="E164" s="41"/>
      <c r="F164" s="41"/>
      <c r="G164" s="41"/>
      <c r="H164" s="41"/>
      <c r="I164" s="41"/>
      <c r="J164" s="41"/>
      <c r="K164" s="41"/>
      <c r="L164" s="41"/>
      <c r="M164" s="41"/>
      <c r="N164" s="41"/>
      <c r="O164" s="41"/>
    </row>
    <row r="165" spans="1:15" x14ac:dyDescent="0.25">
      <c r="A165" s="76"/>
      <c r="B165" s="64"/>
      <c r="C165" s="77" t="s">
        <v>445</v>
      </c>
      <c r="D165" s="124" t="str">
        <f t="shared" si="6"/>
        <v>Establish and Maintain a Remediation Process</v>
      </c>
      <c r="E165" s="41"/>
      <c r="F165" s="41"/>
      <c r="G165" s="41"/>
      <c r="H165" s="41"/>
      <c r="I165" s="41"/>
      <c r="J165" s="41"/>
      <c r="K165" s="41"/>
      <c r="L165" s="41"/>
      <c r="M165" s="41"/>
      <c r="N165" s="41"/>
      <c r="O165" s="41"/>
    </row>
    <row r="166" spans="1:15" x14ac:dyDescent="0.25">
      <c r="A166" s="76"/>
      <c r="B166" s="64"/>
      <c r="C166" s="77" t="s">
        <v>446</v>
      </c>
      <c r="D166" s="124" t="str">
        <f t="shared" si="6"/>
        <v>Perform Automated Operating System Patch Management</v>
      </c>
      <c r="E166" s="41"/>
      <c r="F166" s="41"/>
      <c r="G166" s="41"/>
      <c r="H166" s="41"/>
      <c r="I166" s="41"/>
      <c r="J166" s="41"/>
      <c r="K166" s="41"/>
      <c r="L166" s="41"/>
      <c r="M166" s="41"/>
      <c r="N166" s="41"/>
      <c r="O166" s="41"/>
    </row>
    <row r="167" spans="1:15" x14ac:dyDescent="0.25">
      <c r="A167" s="76"/>
      <c r="B167" s="64"/>
      <c r="C167" s="77" t="s">
        <v>447</v>
      </c>
      <c r="D167" s="124" t="str">
        <f t="shared" si="6"/>
        <v>Perform Automated Application Patch Management</v>
      </c>
      <c r="E167" s="41"/>
      <c r="F167" s="41"/>
      <c r="G167" s="41"/>
      <c r="H167" s="41"/>
      <c r="I167" s="41"/>
      <c r="J167" s="41"/>
      <c r="K167" s="41"/>
      <c r="L167" s="41"/>
      <c r="M167" s="41"/>
      <c r="N167" s="41"/>
      <c r="O167" s="41"/>
    </row>
    <row r="168" spans="1:15" x14ac:dyDescent="0.25">
      <c r="A168" s="76"/>
      <c r="B168" s="64"/>
      <c r="C168" s="77" t="s">
        <v>448</v>
      </c>
      <c r="D168" s="124" t="str">
        <f t="shared" si="6"/>
        <v>Perform Automated Vulnerability Scans of Internal Enterprise Assets</v>
      </c>
      <c r="E168" s="41"/>
      <c r="F168" s="41"/>
      <c r="G168" s="41"/>
      <c r="H168" s="41"/>
      <c r="I168" s="41"/>
      <c r="J168" s="41"/>
      <c r="K168" s="41"/>
      <c r="L168" s="41"/>
      <c r="M168" s="41"/>
      <c r="N168" s="41"/>
      <c r="O168" s="41"/>
    </row>
    <row r="169" spans="1:15" x14ac:dyDescent="0.25">
      <c r="A169" s="76"/>
      <c r="B169" s="64"/>
      <c r="C169" s="77" t="s">
        <v>449</v>
      </c>
      <c r="D169" s="124" t="str">
        <f t="shared" si="6"/>
        <v>Perform Automated Vulnerability Scans of Externally-Exposed Enterprise Assets</v>
      </c>
      <c r="E169" s="41"/>
      <c r="F169" s="41"/>
      <c r="G169" s="41"/>
      <c r="H169" s="41"/>
      <c r="I169" s="41"/>
      <c r="J169" s="41"/>
      <c r="K169" s="41"/>
      <c r="L169" s="41"/>
      <c r="M169" s="41"/>
      <c r="N169" s="41"/>
      <c r="O169" s="41"/>
    </row>
    <row r="170" spans="1:15" x14ac:dyDescent="0.25">
      <c r="A170" s="76"/>
      <c r="B170" s="64"/>
      <c r="C170" s="77" t="s">
        <v>450</v>
      </c>
      <c r="D170" s="124" t="str">
        <f t="shared" si="6"/>
        <v>Remediate Detected Vulnerabilities</v>
      </c>
      <c r="E170" s="41"/>
      <c r="F170" s="41"/>
      <c r="G170" s="41"/>
      <c r="H170" s="41"/>
      <c r="I170" s="41"/>
      <c r="J170" s="41"/>
      <c r="K170" s="41"/>
      <c r="L170" s="41"/>
      <c r="M170" s="41"/>
      <c r="N170" s="41"/>
      <c r="O170" s="41"/>
    </row>
    <row r="171" spans="1:15" x14ac:dyDescent="0.25">
      <c r="A171" s="76"/>
      <c r="B171" s="64"/>
      <c r="C171" s="77" t="s">
        <v>485</v>
      </c>
      <c r="D171" s="124" t="str">
        <f t="shared" si="6"/>
        <v>Deploy a Host-Based Intrusion Prevention Solution</v>
      </c>
      <c r="E171" s="41"/>
      <c r="F171" s="41"/>
      <c r="G171" s="41"/>
      <c r="H171" s="41"/>
      <c r="I171" s="41"/>
      <c r="J171" s="41"/>
      <c r="K171" s="41"/>
      <c r="L171" s="41"/>
      <c r="M171" s="41"/>
      <c r="N171" s="41"/>
      <c r="O171" s="41"/>
    </row>
    <row r="172" spans="1:15" x14ac:dyDescent="0.25">
      <c r="A172" s="76"/>
      <c r="B172" s="64"/>
      <c r="C172" s="77" t="s">
        <v>486</v>
      </c>
      <c r="D172" s="124" t="str">
        <f t="shared" si="6"/>
        <v>Deploy a Network Intrusion Prevention Solution</v>
      </c>
      <c r="E172" s="41"/>
      <c r="F172" s="41"/>
      <c r="G172" s="41"/>
      <c r="H172" s="41"/>
      <c r="I172" s="41"/>
      <c r="J172" s="41"/>
      <c r="K172" s="41"/>
      <c r="L172" s="41"/>
      <c r="M172" s="41"/>
      <c r="N172" s="41"/>
      <c r="O172" s="41"/>
    </row>
    <row r="173" spans="1:15" x14ac:dyDescent="0.25">
      <c r="A173" s="76"/>
      <c r="B173" s="64"/>
      <c r="C173" s="77" t="s">
        <v>487</v>
      </c>
      <c r="D173" s="124" t="str">
        <f t="shared" si="6"/>
        <v>Deploy Port-Level Access Control</v>
      </c>
      <c r="E173" s="41"/>
      <c r="F173" s="41"/>
      <c r="G173" s="41"/>
      <c r="H173" s="41"/>
      <c r="I173" s="41"/>
      <c r="J173" s="41"/>
      <c r="K173" s="41"/>
      <c r="L173" s="41"/>
      <c r="M173" s="41"/>
      <c r="N173" s="41"/>
      <c r="O173" s="41"/>
    </row>
    <row r="174" spans="1:15" x14ac:dyDescent="0.25">
      <c r="A174" s="76"/>
      <c r="B174" s="64"/>
      <c r="C174" s="77" t="s">
        <v>488</v>
      </c>
      <c r="D174" s="124" t="str">
        <f t="shared" si="6"/>
        <v>Perform Application Layer Filtering</v>
      </c>
      <c r="E174" s="41"/>
      <c r="F174" s="41"/>
      <c r="G174" s="41"/>
      <c r="H174" s="41"/>
      <c r="I174" s="41"/>
      <c r="J174" s="41"/>
      <c r="K174" s="41"/>
      <c r="L174" s="41"/>
      <c r="M174" s="41"/>
      <c r="N174" s="41"/>
      <c r="O174" s="41"/>
    </row>
    <row r="175" spans="1:15" x14ac:dyDescent="0.25">
      <c r="A175" s="76"/>
      <c r="B175" s="64"/>
      <c r="C175" s="77" t="s">
        <v>507</v>
      </c>
      <c r="D175" s="124" t="str">
        <f t="shared" si="6"/>
        <v>Establish and Maintain a Process to Accept and Address Software Vulnerabilities</v>
      </c>
      <c r="E175" s="41"/>
      <c r="F175" s="41"/>
      <c r="G175" s="41"/>
      <c r="H175" s="41"/>
      <c r="I175" s="41"/>
      <c r="J175" s="41"/>
      <c r="K175" s="41"/>
      <c r="L175" s="41"/>
      <c r="M175" s="41"/>
      <c r="N175" s="41"/>
      <c r="O175" s="41"/>
    </row>
    <row r="176" spans="1:15" x14ac:dyDescent="0.25">
      <c r="A176" s="76"/>
      <c r="B176" s="64"/>
      <c r="C176" s="77" t="s">
        <v>42</v>
      </c>
      <c r="D176" s="124" t="str">
        <f t="shared" si="6"/>
        <v>Perform Root Cause Analysis on Security Vulnerabilities</v>
      </c>
      <c r="E176" s="41"/>
      <c r="F176" s="41"/>
      <c r="G176" s="41"/>
      <c r="H176" s="41"/>
      <c r="I176" s="41"/>
      <c r="J176" s="41"/>
      <c r="K176" s="41"/>
      <c r="L176" s="41"/>
      <c r="M176" s="41"/>
      <c r="N176" s="41"/>
      <c r="O176" s="41"/>
    </row>
    <row r="177" spans="1:15" x14ac:dyDescent="0.25">
      <c r="A177" s="76"/>
      <c r="B177" s="64"/>
      <c r="C177" s="77" t="s">
        <v>511</v>
      </c>
      <c r="D177" s="124" t="str">
        <f t="shared" si="6"/>
        <v>Establish and Maintain a Severity Rating System and Process for Application Vulnerabilities</v>
      </c>
      <c r="E177" s="41"/>
      <c r="F177" s="41"/>
      <c r="G177" s="41"/>
      <c r="H177" s="41"/>
      <c r="I177" s="41"/>
      <c r="J177" s="41"/>
      <c r="K177" s="41"/>
      <c r="L177" s="41"/>
      <c r="M177" s="41"/>
      <c r="N177" s="41"/>
      <c r="O177" s="41"/>
    </row>
    <row r="178" spans="1:15" x14ac:dyDescent="0.25">
      <c r="A178" s="76"/>
      <c r="B178" s="64"/>
      <c r="C178" s="77" t="s">
        <v>512</v>
      </c>
      <c r="D178" s="124" t="str">
        <f t="shared" si="6"/>
        <v>Use Standard Hardening Configuration Templates for Application Infrastructure</v>
      </c>
      <c r="E178" s="41"/>
      <c r="F178" s="41"/>
      <c r="G178" s="41"/>
      <c r="H178" s="41"/>
      <c r="I178" s="41"/>
      <c r="J178" s="41"/>
      <c r="K178" s="41"/>
      <c r="L178" s="41"/>
      <c r="M178" s="41"/>
      <c r="N178" s="41"/>
      <c r="O178" s="41"/>
    </row>
    <row r="179" spans="1:15" x14ac:dyDescent="0.25">
      <c r="A179" s="76"/>
      <c r="B179" s="64"/>
      <c r="C179" s="77" t="s">
        <v>518</v>
      </c>
      <c r="D179" s="124" t="str">
        <f t="shared" si="6"/>
        <v>Conduct Application Penetration Testing</v>
      </c>
      <c r="E179" s="41"/>
      <c r="F179" s="41"/>
      <c r="G179" s="41"/>
      <c r="H179" s="41"/>
      <c r="I179" s="41"/>
      <c r="J179" s="41"/>
      <c r="K179" s="41"/>
      <c r="L179" s="41"/>
      <c r="M179" s="41"/>
      <c r="N179" s="41"/>
      <c r="O179" s="41"/>
    </row>
    <row r="180" spans="1:15" x14ac:dyDescent="0.25">
      <c r="A180" s="76"/>
      <c r="B180" s="64"/>
      <c r="C180" s="77" t="s">
        <v>528</v>
      </c>
      <c r="D180" s="124" t="str">
        <f t="shared" si="6"/>
        <v>Establish and Maintain a Penetration Testing Program</v>
      </c>
      <c r="E180" s="41"/>
      <c r="F180" s="41"/>
      <c r="G180" s="41"/>
      <c r="H180" s="41"/>
      <c r="I180" s="41"/>
      <c r="J180" s="41"/>
      <c r="K180" s="41"/>
      <c r="L180" s="41"/>
      <c r="M180" s="41"/>
      <c r="N180" s="41"/>
      <c r="O180" s="41"/>
    </row>
    <row r="181" spans="1:15" x14ac:dyDescent="0.25">
      <c r="A181" s="76"/>
      <c r="B181" s="64"/>
      <c r="C181" s="77" t="s">
        <v>529</v>
      </c>
      <c r="D181" s="124" t="str">
        <f t="shared" si="6"/>
        <v>Perform Periodic External Penetration Tests</v>
      </c>
      <c r="E181" s="41"/>
      <c r="F181" s="41"/>
      <c r="G181" s="41"/>
      <c r="H181" s="41"/>
      <c r="I181" s="41"/>
      <c r="J181" s="41"/>
      <c r="K181" s="41"/>
      <c r="L181" s="41"/>
      <c r="M181" s="41"/>
      <c r="N181" s="41"/>
      <c r="O181" s="41"/>
    </row>
    <row r="182" spans="1:15" x14ac:dyDescent="0.25">
      <c r="A182" s="76"/>
      <c r="B182" s="64"/>
      <c r="C182" s="77" t="s">
        <v>530</v>
      </c>
      <c r="D182" s="124" t="str">
        <f t="shared" si="6"/>
        <v>Remediate Penetration Test Findings</v>
      </c>
      <c r="E182" s="41"/>
      <c r="F182" s="41"/>
      <c r="G182" s="41"/>
      <c r="H182" s="41"/>
      <c r="I182" s="41"/>
      <c r="J182" s="41"/>
      <c r="K182" s="41"/>
      <c r="L182" s="41"/>
      <c r="M182" s="41"/>
      <c r="N182" s="41"/>
      <c r="O182" s="41"/>
    </row>
    <row r="183" spans="1:15" x14ac:dyDescent="0.25">
      <c r="A183" s="76"/>
      <c r="B183" s="64"/>
      <c r="C183" s="77" t="s">
        <v>531</v>
      </c>
      <c r="D183" s="124" t="str">
        <f t="shared" si="6"/>
        <v>Validate Security Measures</v>
      </c>
      <c r="E183" s="41"/>
      <c r="F183" s="41"/>
      <c r="G183" s="41"/>
      <c r="H183" s="41"/>
      <c r="I183" s="41"/>
      <c r="J183" s="41"/>
      <c r="K183" s="41"/>
      <c r="L183" s="41"/>
      <c r="M183" s="41"/>
      <c r="N183" s="41"/>
      <c r="O183" s="41"/>
    </row>
    <row r="184" spans="1:15" x14ac:dyDescent="0.25">
      <c r="A184" s="129"/>
      <c r="B184" s="130"/>
      <c r="C184" s="131" t="s">
        <v>532</v>
      </c>
      <c r="D184" s="132" t="str">
        <f t="shared" si="6"/>
        <v>Perform Periodic Internal Penetration Tests</v>
      </c>
      <c r="E184" s="41"/>
      <c r="F184" s="41"/>
      <c r="G184" s="41"/>
      <c r="H184" s="41"/>
      <c r="I184" s="41"/>
      <c r="J184" s="41"/>
      <c r="K184" s="41"/>
      <c r="L184" s="41"/>
      <c r="M184" s="41"/>
      <c r="N184" s="41"/>
      <c r="O184" s="41"/>
    </row>
    <row r="185" spans="1:15" x14ac:dyDescent="0.25">
      <c r="A185" s="137" t="s">
        <v>456</v>
      </c>
      <c r="B185" s="138" t="s">
        <v>675</v>
      </c>
      <c r="C185" s="139" t="s">
        <v>429</v>
      </c>
      <c r="D185" s="140" t="str">
        <f t="shared" si="6"/>
        <v>Establish and Maintain a Secure Configuration Process</v>
      </c>
      <c r="E185" s="41"/>
      <c r="F185" s="41"/>
      <c r="G185" s="41"/>
      <c r="H185" s="41"/>
      <c r="I185" s="41"/>
      <c r="J185" s="41"/>
      <c r="K185" s="41"/>
      <c r="L185" s="41"/>
      <c r="M185" s="41"/>
      <c r="N185" s="41"/>
      <c r="O185" s="41"/>
    </row>
    <row r="186" spans="1:15" x14ac:dyDescent="0.25">
      <c r="A186" s="76"/>
      <c r="B186" s="64"/>
      <c r="C186" s="77" t="s">
        <v>430</v>
      </c>
      <c r="D186" s="124" t="str">
        <f t="shared" si="6"/>
        <v>Establish and Maintain a Secure Configuration Process for Network Infrastructure</v>
      </c>
      <c r="E186" s="41"/>
      <c r="F186" s="41"/>
      <c r="G186" s="41"/>
      <c r="H186" s="41"/>
      <c r="I186" s="41"/>
      <c r="J186" s="41"/>
      <c r="K186" s="41"/>
      <c r="L186" s="41"/>
      <c r="M186" s="41"/>
      <c r="N186" s="41"/>
      <c r="O186" s="41"/>
    </row>
    <row r="187" spans="1:15" x14ac:dyDescent="0.25">
      <c r="A187" s="76"/>
      <c r="B187" s="64"/>
      <c r="C187" s="77" t="s">
        <v>10</v>
      </c>
      <c r="D187" s="124" t="str">
        <f t="shared" si="6"/>
        <v>Configure Automatic Session Locking on Enterprise Assets</v>
      </c>
      <c r="E187" s="41"/>
      <c r="F187" s="41"/>
      <c r="G187" s="41"/>
      <c r="H187" s="41"/>
      <c r="I187" s="41"/>
      <c r="J187" s="41"/>
      <c r="K187" s="41"/>
      <c r="L187" s="41"/>
      <c r="M187" s="41"/>
      <c r="N187" s="41"/>
      <c r="O187" s="41"/>
    </row>
    <row r="188" spans="1:15" x14ac:dyDescent="0.25">
      <c r="A188" s="76"/>
      <c r="B188" s="64"/>
      <c r="C188" s="77" t="s">
        <v>434</v>
      </c>
      <c r="D188" s="124" t="str">
        <f t="shared" si="6"/>
        <v>Manage Default Accounts on Enterprise Assets and Software</v>
      </c>
      <c r="E188" s="41"/>
      <c r="F188" s="41"/>
      <c r="G188" s="41"/>
      <c r="H188" s="41"/>
      <c r="I188" s="41"/>
      <c r="J188" s="41"/>
      <c r="K188" s="41"/>
      <c r="L188" s="41"/>
      <c r="M188" s="41"/>
      <c r="N188" s="41"/>
      <c r="O188" s="41"/>
    </row>
    <row r="189" spans="1:15" x14ac:dyDescent="0.25">
      <c r="A189" s="129"/>
      <c r="B189" s="130"/>
      <c r="C189" s="131" t="s">
        <v>13</v>
      </c>
      <c r="D189" s="132" t="str">
        <f t="shared" si="6"/>
        <v>Uninstall or Disable Unnecessary Services on Enterprise Assets and Software</v>
      </c>
      <c r="E189" s="41"/>
      <c r="F189" s="41"/>
      <c r="G189" s="41"/>
      <c r="H189" s="41"/>
      <c r="I189" s="41"/>
      <c r="J189" s="41"/>
      <c r="K189" s="41"/>
      <c r="L189" s="41"/>
      <c r="M189" s="41"/>
      <c r="N189" s="41"/>
      <c r="O189" s="41"/>
    </row>
    <row r="190" spans="1:15" x14ac:dyDescent="0.25">
      <c r="A190" s="133" t="s">
        <v>457</v>
      </c>
      <c r="B190" s="134" t="s">
        <v>676</v>
      </c>
      <c r="C190" s="135" t="s">
        <v>437</v>
      </c>
      <c r="D190" s="136" t="str">
        <f t="shared" si="6"/>
        <v>Enforce Remote Wipe Capability on Portable End-User Devices</v>
      </c>
      <c r="E190" s="41"/>
      <c r="F190" s="41"/>
      <c r="G190" s="41"/>
      <c r="H190" s="41"/>
      <c r="I190" s="41"/>
      <c r="J190" s="41"/>
      <c r="K190" s="41"/>
      <c r="L190" s="41"/>
      <c r="M190" s="41"/>
      <c r="N190" s="41"/>
      <c r="O190" s="41"/>
    </row>
    <row r="191" spans="1:15" x14ac:dyDescent="0.25">
      <c r="A191" s="133" t="s">
        <v>27</v>
      </c>
      <c r="B191" s="134" t="s">
        <v>677</v>
      </c>
      <c r="C191" s="135"/>
      <c r="D191" s="136" t="str">
        <f t="shared" si="6"/>
        <v/>
      </c>
      <c r="E191" s="41"/>
      <c r="F191" s="41"/>
      <c r="G191" s="41"/>
      <c r="H191" s="41"/>
      <c r="I191" s="41"/>
      <c r="J191" s="41"/>
      <c r="K191" s="41"/>
      <c r="L191" s="41"/>
      <c r="M191" s="41"/>
      <c r="N191" s="41"/>
      <c r="O191" s="41"/>
    </row>
    <row r="192" spans="1:15" x14ac:dyDescent="0.25">
      <c r="A192" s="137" t="s">
        <v>458</v>
      </c>
      <c r="B192" s="138" t="s">
        <v>678</v>
      </c>
      <c r="C192" s="139" t="s">
        <v>35</v>
      </c>
      <c r="D192" s="140" t="str">
        <f t="shared" si="6"/>
        <v>Establish and Maintain a Data Classification Scheme</v>
      </c>
      <c r="E192" s="41"/>
      <c r="F192" s="41"/>
      <c r="G192" s="41"/>
      <c r="H192" s="41"/>
      <c r="I192" s="41"/>
      <c r="J192" s="41"/>
      <c r="K192" s="41"/>
      <c r="L192" s="41"/>
      <c r="M192" s="41"/>
      <c r="N192" s="41"/>
      <c r="O192" s="41"/>
    </row>
    <row r="193" spans="1:15" x14ac:dyDescent="0.25">
      <c r="A193" s="76"/>
      <c r="B193" s="64"/>
      <c r="C193" s="77" t="s">
        <v>427</v>
      </c>
      <c r="D193" s="124" t="str">
        <f t="shared" ref="D193:D224" si="7">IF(ISBLANK(C193),"",VLOOKUP(C193,CISControls,2,FALSE))</f>
        <v>Deploy a Data Loss Prevention Solution</v>
      </c>
      <c r="E193" s="41"/>
      <c r="F193" s="41"/>
      <c r="G193" s="41"/>
      <c r="H193" s="41"/>
      <c r="I193" s="41"/>
      <c r="J193" s="41"/>
      <c r="K193" s="41"/>
      <c r="L193" s="41"/>
      <c r="M193" s="41"/>
      <c r="N193" s="41"/>
      <c r="O193" s="41"/>
    </row>
    <row r="194" spans="1:15" x14ac:dyDescent="0.25">
      <c r="A194" s="129"/>
      <c r="B194" s="130"/>
      <c r="C194" s="131" t="s">
        <v>469</v>
      </c>
      <c r="D194" s="132" t="str">
        <f t="shared" si="7"/>
        <v>Protect Recovery Data</v>
      </c>
      <c r="E194" s="41"/>
      <c r="F194" s="41"/>
      <c r="G194" s="41"/>
      <c r="H194" s="41"/>
      <c r="I194" s="41"/>
      <c r="J194" s="41"/>
      <c r="K194" s="41"/>
      <c r="L194" s="41"/>
      <c r="M194" s="41"/>
      <c r="N194" s="41"/>
      <c r="O194" s="41"/>
    </row>
    <row r="195" spans="1:15" x14ac:dyDescent="0.25">
      <c r="A195" s="137" t="s">
        <v>623</v>
      </c>
      <c r="B195" s="138" t="s">
        <v>679</v>
      </c>
      <c r="C195" s="139" t="s">
        <v>467</v>
      </c>
      <c r="D195" s="140" t="str">
        <f t="shared" si="7"/>
        <v>Establish and Maintain a Data Recovery Process </v>
      </c>
      <c r="E195" s="41"/>
      <c r="F195" s="41"/>
      <c r="G195" s="41"/>
      <c r="H195" s="41"/>
      <c r="I195" s="41"/>
      <c r="J195" s="41"/>
      <c r="K195" s="41"/>
      <c r="L195" s="41"/>
      <c r="M195" s="41"/>
      <c r="N195" s="41"/>
      <c r="O195" s="41"/>
    </row>
    <row r="196" spans="1:15" x14ac:dyDescent="0.25">
      <c r="A196" s="76"/>
      <c r="B196" s="64"/>
      <c r="C196" s="77" t="s">
        <v>468</v>
      </c>
      <c r="D196" s="124" t="str">
        <f t="shared" si="7"/>
        <v>Perform Automated Backups </v>
      </c>
      <c r="E196" s="41"/>
      <c r="F196" s="41"/>
      <c r="G196" s="41"/>
      <c r="H196" s="41"/>
      <c r="I196" s="41"/>
      <c r="J196" s="41"/>
      <c r="K196" s="41"/>
      <c r="L196" s="41"/>
      <c r="M196" s="41"/>
      <c r="N196" s="41"/>
      <c r="O196" s="41"/>
    </row>
    <row r="197" spans="1:15" x14ac:dyDescent="0.25">
      <c r="A197" s="76"/>
      <c r="B197" s="64"/>
      <c r="C197" s="77" t="s">
        <v>469</v>
      </c>
      <c r="D197" s="124" t="str">
        <f t="shared" si="7"/>
        <v>Protect Recovery Data</v>
      </c>
      <c r="E197" s="41"/>
      <c r="F197" s="41"/>
      <c r="G197" s="41"/>
      <c r="H197" s="41"/>
      <c r="I197" s="41"/>
      <c r="J197" s="41"/>
      <c r="K197" s="41"/>
      <c r="L197" s="41"/>
      <c r="M197" s="41"/>
      <c r="N197" s="41"/>
      <c r="O197" s="41"/>
    </row>
    <row r="198" spans="1:15" x14ac:dyDescent="0.25">
      <c r="A198" s="76"/>
      <c r="B198" s="64"/>
      <c r="C198" s="77" t="s">
        <v>470</v>
      </c>
      <c r="D198" s="124" t="str">
        <f t="shared" si="7"/>
        <v>Establish and Maintain an Isolated Instance of Recovery Data </v>
      </c>
      <c r="E198" s="41"/>
      <c r="F198" s="41"/>
      <c r="G198" s="41"/>
      <c r="H198" s="41"/>
      <c r="I198" s="41"/>
      <c r="J198" s="41"/>
      <c r="K198" s="41"/>
      <c r="L198" s="41"/>
      <c r="M198" s="41"/>
      <c r="N198" s="41"/>
      <c r="O198" s="41"/>
    </row>
    <row r="199" spans="1:15" x14ac:dyDescent="0.25">
      <c r="A199" s="129"/>
      <c r="B199" s="130"/>
      <c r="C199" s="131" t="s">
        <v>471</v>
      </c>
      <c r="D199" s="132" t="str">
        <f t="shared" si="7"/>
        <v>Test Data Recovery</v>
      </c>
      <c r="E199" s="41"/>
      <c r="F199" s="41"/>
      <c r="G199" s="41"/>
      <c r="H199" s="41"/>
      <c r="I199" s="41"/>
      <c r="J199" s="41"/>
      <c r="K199" s="41"/>
      <c r="L199" s="41"/>
      <c r="M199" s="41"/>
      <c r="N199" s="41"/>
      <c r="O199" s="41"/>
    </row>
    <row r="200" spans="1:15" x14ac:dyDescent="0.25">
      <c r="A200" s="133" t="s">
        <v>624</v>
      </c>
      <c r="B200" s="134" t="s">
        <v>680</v>
      </c>
      <c r="C200" s="135"/>
      <c r="D200" s="136" t="str">
        <f t="shared" si="7"/>
        <v/>
      </c>
      <c r="E200" s="41"/>
      <c r="F200" s="41"/>
      <c r="G200" s="41"/>
      <c r="H200" s="41"/>
      <c r="I200" s="41"/>
      <c r="J200" s="41"/>
      <c r="K200" s="41"/>
      <c r="L200" s="41"/>
      <c r="M200" s="41"/>
      <c r="N200" s="41"/>
      <c r="O200" s="41"/>
    </row>
    <row r="201" spans="1:15" x14ac:dyDescent="0.25">
      <c r="A201" s="137" t="s">
        <v>625</v>
      </c>
      <c r="B201" s="138" t="s">
        <v>681</v>
      </c>
      <c r="C201" s="139" t="s">
        <v>428</v>
      </c>
      <c r="D201" s="140" t="str">
        <f t="shared" si="7"/>
        <v>Log Sensitive Data Access</v>
      </c>
      <c r="E201" s="41"/>
      <c r="F201" s="41"/>
      <c r="G201" s="41"/>
      <c r="H201" s="41"/>
      <c r="I201" s="41"/>
      <c r="J201" s="41"/>
      <c r="K201" s="41"/>
      <c r="L201" s="41"/>
      <c r="M201" s="41"/>
      <c r="N201" s="41"/>
      <c r="O201" s="41"/>
    </row>
    <row r="202" spans="1:15" x14ac:dyDescent="0.25">
      <c r="A202" s="76"/>
      <c r="B202" s="64"/>
      <c r="C202" s="77" t="s">
        <v>451</v>
      </c>
      <c r="D202" s="124" t="str">
        <f t="shared" si="7"/>
        <v>Establish and Maintain an Audit Log Management Process</v>
      </c>
      <c r="E202" s="41"/>
      <c r="F202" s="41"/>
      <c r="G202" s="41"/>
      <c r="H202" s="41"/>
      <c r="I202" s="41"/>
      <c r="J202" s="41"/>
      <c r="K202" s="41"/>
      <c r="L202" s="41"/>
      <c r="M202" s="41"/>
      <c r="N202" s="41"/>
      <c r="O202" s="41"/>
    </row>
    <row r="203" spans="1:15" x14ac:dyDescent="0.25">
      <c r="A203" s="76"/>
      <c r="B203" s="64"/>
      <c r="C203" s="77" t="s">
        <v>31</v>
      </c>
      <c r="D203" s="124" t="str">
        <f t="shared" si="7"/>
        <v>Collect Audit Logs</v>
      </c>
      <c r="E203" s="41"/>
      <c r="F203" s="41"/>
      <c r="G203" s="41"/>
      <c r="H203" s="41"/>
      <c r="I203" s="41"/>
      <c r="J203" s="41"/>
      <c r="K203" s="41"/>
      <c r="L203" s="41"/>
      <c r="M203" s="41"/>
      <c r="N203" s="41"/>
      <c r="O203" s="41"/>
    </row>
    <row r="204" spans="1:15" x14ac:dyDescent="0.25">
      <c r="A204" s="76"/>
      <c r="B204" s="64"/>
      <c r="C204" s="77" t="s">
        <v>58</v>
      </c>
      <c r="D204" s="124" t="str">
        <f t="shared" si="7"/>
        <v>Collect Detailed Audit Logs</v>
      </c>
      <c r="E204" s="41"/>
      <c r="F204" s="41"/>
      <c r="G204" s="41"/>
      <c r="H204" s="41"/>
      <c r="I204" s="41"/>
      <c r="J204" s="41"/>
      <c r="K204" s="41"/>
      <c r="L204" s="41"/>
      <c r="M204" s="41"/>
      <c r="N204" s="41"/>
      <c r="O204" s="41"/>
    </row>
    <row r="205" spans="1:15" x14ac:dyDescent="0.25">
      <c r="A205" s="76"/>
      <c r="B205" s="64"/>
      <c r="C205" s="77" t="s">
        <v>443</v>
      </c>
      <c r="D205" s="124" t="str">
        <f t="shared" si="7"/>
        <v>Collect Command-Line Audit Logs</v>
      </c>
      <c r="E205" s="41"/>
      <c r="F205" s="41"/>
      <c r="G205" s="41"/>
      <c r="H205" s="41"/>
      <c r="I205" s="41"/>
      <c r="J205" s="41"/>
      <c r="K205" s="41"/>
      <c r="L205" s="41"/>
      <c r="M205" s="41"/>
      <c r="N205" s="41"/>
      <c r="O205" s="41"/>
    </row>
    <row r="206" spans="1:15" x14ac:dyDescent="0.25">
      <c r="A206" s="76"/>
      <c r="B206" s="64"/>
      <c r="C206" s="77" t="s">
        <v>480</v>
      </c>
      <c r="D206" s="124" t="str">
        <f t="shared" si="7"/>
        <v>Centralize Security Event Alerting</v>
      </c>
      <c r="E206" s="41"/>
      <c r="F206" s="41"/>
      <c r="G206" s="41"/>
      <c r="H206" s="41"/>
      <c r="I206" s="41"/>
      <c r="J206" s="41"/>
      <c r="K206" s="41"/>
      <c r="L206" s="41"/>
      <c r="M206" s="41"/>
      <c r="N206" s="41"/>
      <c r="O206" s="41"/>
    </row>
    <row r="207" spans="1:15" x14ac:dyDescent="0.25">
      <c r="A207" s="129"/>
      <c r="B207" s="130"/>
      <c r="C207" s="131" t="s">
        <v>484</v>
      </c>
      <c r="D207" s="132" t="str">
        <f t="shared" si="7"/>
        <v xml:space="preserve">Collect Network Traffic Flow Logs </v>
      </c>
      <c r="E207" s="41"/>
      <c r="F207" s="41"/>
      <c r="G207" s="41"/>
      <c r="H207" s="41"/>
      <c r="I207" s="41"/>
      <c r="J207" s="41"/>
      <c r="K207" s="41"/>
      <c r="L207" s="41"/>
      <c r="M207" s="41"/>
      <c r="N207" s="41"/>
      <c r="O207" s="41"/>
    </row>
    <row r="208" spans="1:15" x14ac:dyDescent="0.25">
      <c r="A208" s="137" t="s">
        <v>626</v>
      </c>
      <c r="B208" s="138" t="s">
        <v>682</v>
      </c>
      <c r="C208" s="139" t="s">
        <v>481</v>
      </c>
      <c r="D208" s="140" t="str">
        <f t="shared" si="7"/>
        <v>Deploy a Host-Based Intrusion Detection Solution</v>
      </c>
      <c r="E208" s="41"/>
      <c r="F208" s="41"/>
      <c r="G208" s="41"/>
      <c r="H208" s="41"/>
      <c r="I208" s="41"/>
      <c r="J208" s="41"/>
      <c r="K208" s="41"/>
      <c r="L208" s="41"/>
      <c r="M208" s="41"/>
      <c r="N208" s="41"/>
      <c r="O208" s="41"/>
    </row>
    <row r="209" spans="1:15" x14ac:dyDescent="0.25">
      <c r="A209" s="76"/>
      <c r="B209" s="64"/>
      <c r="C209" s="77" t="s">
        <v>50</v>
      </c>
      <c r="D209" s="124" t="str">
        <f t="shared" si="7"/>
        <v>Deploy a Network Intrusion Detection Solution</v>
      </c>
      <c r="E209" s="41"/>
      <c r="F209" s="41"/>
      <c r="G209" s="41"/>
      <c r="H209" s="41"/>
      <c r="I209" s="41"/>
      <c r="J209" s="41"/>
      <c r="K209" s="41"/>
      <c r="L209" s="41"/>
      <c r="M209" s="41"/>
      <c r="N209" s="41"/>
      <c r="O209" s="41"/>
    </row>
    <row r="210" spans="1:15" x14ac:dyDescent="0.25">
      <c r="A210" s="76"/>
      <c r="B210" s="64"/>
      <c r="C210" s="77" t="s">
        <v>482</v>
      </c>
      <c r="D210" s="124" t="str">
        <f t="shared" si="7"/>
        <v>Perform Traffic Filtering Between Network Segments</v>
      </c>
      <c r="E210" s="41"/>
      <c r="F210" s="41"/>
      <c r="G210" s="41"/>
      <c r="H210" s="41"/>
      <c r="I210" s="41"/>
      <c r="J210" s="41"/>
      <c r="K210" s="41"/>
      <c r="L210" s="41"/>
      <c r="M210" s="41"/>
      <c r="N210" s="41"/>
      <c r="O210" s="41"/>
    </row>
    <row r="211" spans="1:15" x14ac:dyDescent="0.25">
      <c r="A211" s="129"/>
      <c r="B211" s="130"/>
      <c r="C211" s="131" t="s">
        <v>484</v>
      </c>
      <c r="D211" s="132" t="str">
        <f t="shared" si="7"/>
        <v xml:space="preserve">Collect Network Traffic Flow Logs </v>
      </c>
      <c r="E211" s="41"/>
      <c r="F211" s="41"/>
      <c r="G211" s="41"/>
      <c r="H211" s="41"/>
      <c r="I211" s="41"/>
      <c r="J211" s="41"/>
      <c r="K211" s="41"/>
      <c r="L211" s="41"/>
      <c r="M211" s="41"/>
      <c r="N211" s="41"/>
      <c r="O211" s="41"/>
    </row>
    <row r="212" spans="1:15" x14ac:dyDescent="0.25">
      <c r="A212" s="133" t="s">
        <v>627</v>
      </c>
      <c r="B212" s="134" t="s">
        <v>683</v>
      </c>
      <c r="C212" s="135" t="s">
        <v>453</v>
      </c>
      <c r="D212" s="136" t="str">
        <f t="shared" si="7"/>
        <v>Standardize Time Synchronization</v>
      </c>
      <c r="E212" s="41"/>
      <c r="F212" s="41"/>
      <c r="G212" s="41"/>
      <c r="H212" s="41"/>
      <c r="I212" s="41"/>
      <c r="J212" s="41"/>
      <c r="K212" s="41"/>
      <c r="L212" s="41"/>
      <c r="M212" s="41"/>
      <c r="N212" s="41"/>
      <c r="O212" s="41"/>
    </row>
    <row r="213" spans="1:15" x14ac:dyDescent="0.25">
      <c r="A213" s="133" t="s">
        <v>628</v>
      </c>
      <c r="B213" s="134" t="s">
        <v>684</v>
      </c>
      <c r="C213" s="135" t="s">
        <v>439</v>
      </c>
      <c r="D213" s="136" t="str">
        <f t="shared" si="7"/>
        <v>Establish and Maintain an Inventory of Service Accounts</v>
      </c>
      <c r="E213" s="41"/>
      <c r="F213" s="41"/>
      <c r="G213" s="41"/>
      <c r="H213" s="41"/>
      <c r="I213" s="41"/>
      <c r="J213" s="41"/>
      <c r="K213" s="41"/>
      <c r="L213" s="41"/>
      <c r="M213" s="41"/>
      <c r="N213" s="41"/>
      <c r="O213" s="41"/>
    </row>
    <row r="214" spans="1:15" x14ac:dyDescent="0.25">
      <c r="A214" s="137" t="s">
        <v>629</v>
      </c>
      <c r="B214" s="138" t="s">
        <v>685</v>
      </c>
      <c r="C214" s="139" t="s">
        <v>415</v>
      </c>
      <c r="D214" s="140" t="str">
        <f t="shared" si="7"/>
        <v xml:space="preserve">Ensure Authorized Software is Currently Supported </v>
      </c>
      <c r="E214" s="41"/>
      <c r="F214" s="41"/>
      <c r="G214" s="41"/>
      <c r="H214" s="41"/>
      <c r="I214" s="41"/>
      <c r="J214" s="41"/>
      <c r="K214" s="41"/>
      <c r="L214" s="41"/>
      <c r="M214" s="41"/>
      <c r="N214" s="41"/>
      <c r="O214" s="41"/>
    </row>
    <row r="215" spans="1:15" x14ac:dyDescent="0.25">
      <c r="A215" s="129"/>
      <c r="B215" s="130"/>
      <c r="C215" s="131" t="s">
        <v>418</v>
      </c>
      <c r="D215" s="132" t="str">
        <f t="shared" si="7"/>
        <v>Allowlist Authorized Libraries</v>
      </c>
      <c r="E215" s="41"/>
      <c r="F215" s="41"/>
      <c r="G215" s="41"/>
      <c r="H215" s="41"/>
      <c r="I215" s="41"/>
      <c r="J215" s="41"/>
      <c r="K215" s="41"/>
      <c r="L215" s="41"/>
      <c r="M215" s="41"/>
      <c r="N215" s="41"/>
      <c r="O215" s="41"/>
    </row>
    <row r="216" spans="1:15" x14ac:dyDescent="0.25">
      <c r="A216" s="137" t="s">
        <v>630</v>
      </c>
      <c r="B216" s="138" t="s">
        <v>686</v>
      </c>
      <c r="C216" s="139" t="s">
        <v>426</v>
      </c>
      <c r="D216" s="140" t="str">
        <f t="shared" si="7"/>
        <v>Segment Data Processing and Storage Based on Sensitivity</v>
      </c>
      <c r="E216" s="41"/>
      <c r="F216" s="41"/>
      <c r="G216" s="41"/>
      <c r="H216" s="41"/>
      <c r="I216" s="41"/>
      <c r="J216" s="41"/>
      <c r="K216" s="41"/>
      <c r="L216" s="41"/>
      <c r="M216" s="41"/>
      <c r="N216" s="41"/>
      <c r="O216" s="41"/>
    </row>
    <row r="217" spans="1:15" x14ac:dyDescent="0.25">
      <c r="A217" s="76"/>
      <c r="B217" s="64"/>
      <c r="C217" s="77" t="s">
        <v>31</v>
      </c>
      <c r="D217" s="124" t="str">
        <f t="shared" si="7"/>
        <v>Collect Audit Logs</v>
      </c>
      <c r="E217" s="41"/>
      <c r="F217" s="41"/>
      <c r="G217" s="41"/>
      <c r="H217" s="41"/>
      <c r="I217" s="41"/>
      <c r="J217" s="41"/>
      <c r="K217" s="41"/>
      <c r="L217" s="41"/>
      <c r="M217" s="41"/>
      <c r="N217" s="41"/>
      <c r="O217" s="41"/>
    </row>
    <row r="218" spans="1:15" x14ac:dyDescent="0.25">
      <c r="A218" s="129"/>
      <c r="B218" s="130"/>
      <c r="C218" s="131" t="s">
        <v>474</v>
      </c>
      <c r="D218" s="132" t="str">
        <f t="shared" si="7"/>
        <v>Securely Manage Network Infrastructure</v>
      </c>
      <c r="E218" s="41"/>
      <c r="F218" s="41"/>
      <c r="G218" s="41"/>
      <c r="H218" s="41"/>
      <c r="I218" s="41"/>
      <c r="J218" s="41"/>
      <c r="K218" s="41"/>
      <c r="L218" s="41"/>
      <c r="M218" s="41"/>
      <c r="N218" s="41"/>
      <c r="O218" s="41"/>
    </row>
    <row r="219" spans="1:15" x14ac:dyDescent="0.25">
      <c r="A219" s="133" t="s">
        <v>631</v>
      </c>
      <c r="B219" s="134" t="s">
        <v>687</v>
      </c>
      <c r="C219" s="135" t="s">
        <v>474</v>
      </c>
      <c r="D219" s="136" t="str">
        <f t="shared" si="7"/>
        <v>Securely Manage Network Infrastructure</v>
      </c>
      <c r="E219" s="41"/>
      <c r="F219" s="41"/>
      <c r="G219" s="41"/>
      <c r="H219" s="41"/>
      <c r="I219" s="41"/>
      <c r="J219" s="41"/>
      <c r="K219" s="41"/>
      <c r="L219" s="41"/>
      <c r="M219" s="41"/>
      <c r="N219" s="41"/>
      <c r="O219" s="41"/>
    </row>
    <row r="220" spans="1:15" x14ac:dyDescent="0.25">
      <c r="A220" s="137" t="s">
        <v>632</v>
      </c>
      <c r="B220" s="138" t="s">
        <v>688</v>
      </c>
      <c r="C220" s="139" t="s">
        <v>426</v>
      </c>
      <c r="D220" s="140" t="str">
        <f t="shared" si="7"/>
        <v>Segment Data Processing and Storage Based on Sensitivity</v>
      </c>
      <c r="E220" s="41"/>
      <c r="F220" s="41"/>
      <c r="G220" s="41"/>
      <c r="H220" s="41"/>
      <c r="I220" s="41"/>
      <c r="J220" s="41"/>
      <c r="K220" s="41"/>
      <c r="L220" s="41"/>
      <c r="M220" s="41"/>
      <c r="N220" s="41"/>
      <c r="O220" s="41"/>
    </row>
    <row r="221" spans="1:15" x14ac:dyDescent="0.25">
      <c r="A221" s="76"/>
      <c r="B221" s="64"/>
      <c r="C221" s="77" t="s">
        <v>473</v>
      </c>
      <c r="D221" s="124" t="str">
        <f t="shared" si="7"/>
        <v>Establish and Maintain a Secure Network Architecture</v>
      </c>
      <c r="E221" s="41"/>
      <c r="F221" s="41"/>
      <c r="G221" s="41"/>
      <c r="H221" s="41"/>
      <c r="I221" s="41"/>
      <c r="J221" s="41"/>
      <c r="K221" s="41"/>
      <c r="L221" s="41"/>
      <c r="M221" s="41"/>
      <c r="N221" s="41"/>
      <c r="O221" s="41"/>
    </row>
    <row r="222" spans="1:15" x14ac:dyDescent="0.25">
      <c r="A222" s="76"/>
      <c r="B222" s="64"/>
      <c r="C222" s="77" t="s">
        <v>479</v>
      </c>
      <c r="D222" s="124" t="str">
        <f t="shared" si="7"/>
        <v>Establish and Maintain Dedicated Computing Resources for All Administrative Work</v>
      </c>
      <c r="E222" s="41"/>
      <c r="F222" s="41"/>
      <c r="G222" s="41"/>
      <c r="H222" s="41"/>
      <c r="I222" s="41"/>
      <c r="J222" s="41"/>
      <c r="K222" s="41"/>
      <c r="L222" s="41"/>
      <c r="M222" s="41"/>
      <c r="N222" s="41"/>
      <c r="O222" s="41"/>
    </row>
    <row r="223" spans="1:15" x14ac:dyDescent="0.25">
      <c r="A223" s="129"/>
      <c r="B223" s="130"/>
      <c r="C223" s="131" t="s">
        <v>482</v>
      </c>
      <c r="D223" s="132" t="str">
        <f t="shared" si="7"/>
        <v>Perform Traffic Filtering Between Network Segments</v>
      </c>
      <c r="E223" s="41"/>
      <c r="F223" s="41"/>
      <c r="G223" s="41"/>
      <c r="H223" s="41"/>
      <c r="I223" s="41"/>
      <c r="J223" s="41"/>
      <c r="K223" s="41"/>
      <c r="L223" s="41"/>
      <c r="M223" s="41"/>
      <c r="N223" s="41"/>
      <c r="O223" s="41"/>
    </row>
    <row r="224" spans="1:15" x14ac:dyDescent="0.25">
      <c r="A224" s="137" t="s">
        <v>633</v>
      </c>
      <c r="B224" s="138" t="s">
        <v>689</v>
      </c>
      <c r="C224" s="139" t="s">
        <v>460</v>
      </c>
      <c r="D224" s="140" t="str">
        <f t="shared" si="7"/>
        <v>Use DNS Filtering Services</v>
      </c>
      <c r="E224" s="41"/>
      <c r="F224" s="41"/>
      <c r="G224" s="41"/>
      <c r="H224" s="41"/>
      <c r="I224" s="41"/>
      <c r="J224" s="41"/>
      <c r="K224" s="41"/>
      <c r="L224" s="41"/>
      <c r="M224" s="41"/>
      <c r="N224" s="41"/>
      <c r="O224" s="41"/>
    </row>
    <row r="225" spans="1:15" x14ac:dyDescent="0.25">
      <c r="A225" s="129"/>
      <c r="B225" s="130"/>
      <c r="C225" s="131" t="s">
        <v>461</v>
      </c>
      <c r="D225" s="132" t="str">
        <f t="shared" ref="D225:D256" si="8">IF(ISBLANK(C225),"",VLOOKUP(C225,CISControls,2,FALSE))</f>
        <v>Maintain and Enforce Network-Based URL Filters</v>
      </c>
      <c r="E225" s="41"/>
      <c r="F225" s="41"/>
      <c r="G225" s="41"/>
      <c r="H225" s="41"/>
      <c r="I225" s="41"/>
      <c r="J225" s="41"/>
      <c r="K225" s="41"/>
      <c r="L225" s="41"/>
      <c r="M225" s="41"/>
      <c r="N225" s="41"/>
      <c r="O225" s="41"/>
    </row>
    <row r="226" spans="1:15" x14ac:dyDescent="0.25">
      <c r="A226" s="133" t="s">
        <v>634</v>
      </c>
      <c r="B226" s="134" t="s">
        <v>690</v>
      </c>
      <c r="C226" s="135"/>
      <c r="D226" s="136" t="str">
        <f t="shared" si="8"/>
        <v/>
      </c>
      <c r="E226" s="41"/>
      <c r="F226" s="41"/>
      <c r="G226" s="41"/>
      <c r="H226" s="41"/>
      <c r="I226" s="41"/>
      <c r="J226" s="41"/>
      <c r="K226" s="41"/>
      <c r="L226" s="41"/>
      <c r="M226" s="41"/>
      <c r="N226" s="41"/>
      <c r="O226" s="41"/>
    </row>
    <row r="227" spans="1:15" x14ac:dyDescent="0.25">
      <c r="A227" s="137" t="s">
        <v>635</v>
      </c>
      <c r="B227" s="138" t="s">
        <v>691</v>
      </c>
      <c r="C227" s="139" t="s">
        <v>506</v>
      </c>
      <c r="D227" s="140" t="str">
        <f t="shared" si="8"/>
        <v>Establish and Maintain a Secure Application Development Process</v>
      </c>
      <c r="E227" s="41"/>
      <c r="F227" s="41"/>
      <c r="G227" s="41"/>
      <c r="H227" s="41"/>
      <c r="I227" s="41"/>
      <c r="J227" s="41"/>
      <c r="K227" s="41"/>
      <c r="L227" s="41"/>
      <c r="M227" s="41"/>
      <c r="N227" s="41"/>
      <c r="O227" s="41"/>
    </row>
    <row r="228" spans="1:15" x14ac:dyDescent="0.25">
      <c r="A228" s="76"/>
      <c r="B228" s="64"/>
      <c r="C228" s="77" t="s">
        <v>516</v>
      </c>
      <c r="D228" s="124" t="str">
        <f t="shared" si="8"/>
        <v>Leverage Vetted Modules or Services for Application Security Components</v>
      </c>
      <c r="E228" s="41"/>
      <c r="F228" s="41"/>
      <c r="G228" s="41"/>
      <c r="H228" s="41"/>
      <c r="I228" s="41"/>
      <c r="J228" s="41"/>
      <c r="K228" s="41"/>
      <c r="L228" s="41"/>
      <c r="M228" s="41"/>
      <c r="N228" s="41"/>
      <c r="O228" s="41"/>
    </row>
    <row r="229" spans="1:15" x14ac:dyDescent="0.25">
      <c r="A229" s="129"/>
      <c r="B229" s="130"/>
      <c r="C229" s="131" t="s">
        <v>517</v>
      </c>
      <c r="D229" s="132" t="str">
        <f t="shared" si="8"/>
        <v>Implement Code-Level Security Checks</v>
      </c>
      <c r="E229" s="41"/>
      <c r="F229" s="41"/>
      <c r="G229" s="41"/>
      <c r="H229" s="41"/>
      <c r="I229" s="41"/>
      <c r="J229" s="41"/>
      <c r="K229" s="41"/>
      <c r="L229" s="41"/>
      <c r="M229" s="41"/>
      <c r="N229" s="41"/>
      <c r="O229" s="41"/>
    </row>
    <row r="230" spans="1:15" x14ac:dyDescent="0.25">
      <c r="A230" s="137" t="s">
        <v>636</v>
      </c>
      <c r="B230" s="138" t="s">
        <v>692</v>
      </c>
      <c r="C230" s="139" t="s">
        <v>509</v>
      </c>
      <c r="D230" s="140" t="str">
        <f t="shared" si="8"/>
        <v>Establish and Manage an Inventory of Third-Party Software Components</v>
      </c>
      <c r="E230" s="41"/>
      <c r="F230" s="41"/>
      <c r="G230" s="41"/>
      <c r="H230" s="41"/>
      <c r="I230" s="41"/>
      <c r="J230" s="41"/>
      <c r="K230" s="41"/>
      <c r="L230" s="41"/>
      <c r="M230" s="41"/>
      <c r="N230" s="41"/>
      <c r="O230" s="41"/>
    </row>
    <row r="231" spans="1:15" x14ac:dyDescent="0.25">
      <c r="A231" s="76"/>
      <c r="B231" s="64"/>
      <c r="C231" s="77" t="s">
        <v>510</v>
      </c>
      <c r="D231" s="124" t="str">
        <f t="shared" si="8"/>
        <v>Use Up-to-Date and Trusted Third-Party Software Components</v>
      </c>
      <c r="E231" s="41"/>
      <c r="F231" s="41"/>
      <c r="G231" s="41"/>
      <c r="H231" s="41"/>
      <c r="I231" s="41"/>
      <c r="J231" s="41"/>
      <c r="K231" s="41"/>
      <c r="L231" s="41"/>
      <c r="M231" s="41"/>
      <c r="N231" s="41"/>
      <c r="O231" s="41"/>
    </row>
    <row r="232" spans="1:15" x14ac:dyDescent="0.25">
      <c r="A232" s="129"/>
      <c r="B232" s="130"/>
      <c r="C232" s="131" t="s">
        <v>516</v>
      </c>
      <c r="D232" s="132" t="str">
        <f t="shared" si="8"/>
        <v>Leverage Vetted Modules or Services for Application Security Components</v>
      </c>
      <c r="E232" s="41"/>
      <c r="F232" s="41"/>
      <c r="G232" s="41"/>
      <c r="H232" s="41"/>
      <c r="I232" s="41"/>
      <c r="J232" s="41"/>
      <c r="K232" s="41"/>
      <c r="L232" s="41"/>
      <c r="M232" s="41"/>
      <c r="N232" s="41"/>
      <c r="O232" s="41"/>
    </row>
    <row r="233" spans="1:15" x14ac:dyDescent="0.25">
      <c r="A233" s="137" t="s">
        <v>637</v>
      </c>
      <c r="B233" s="138" t="s">
        <v>693</v>
      </c>
      <c r="C233" s="139" t="s">
        <v>473</v>
      </c>
      <c r="D233" s="140" t="str">
        <f t="shared" si="8"/>
        <v>Establish and Maintain a Secure Network Architecture</v>
      </c>
      <c r="E233" s="41"/>
      <c r="F233" s="41"/>
      <c r="G233" s="41"/>
      <c r="H233" s="41"/>
      <c r="I233" s="41"/>
      <c r="J233" s="41"/>
      <c r="K233" s="41"/>
      <c r="L233" s="41"/>
      <c r="M233" s="41"/>
      <c r="N233" s="41"/>
      <c r="O233" s="41"/>
    </row>
    <row r="234" spans="1:15" x14ac:dyDescent="0.25">
      <c r="A234" s="129"/>
      <c r="B234" s="130"/>
      <c r="C234" s="131" t="s">
        <v>515</v>
      </c>
      <c r="D234" s="132" t="str">
        <f t="shared" si="8"/>
        <v>Apply Secure Design Principles in Application Architectures</v>
      </c>
      <c r="E234" s="41"/>
      <c r="F234" s="41"/>
      <c r="G234" s="41"/>
      <c r="H234" s="41"/>
      <c r="I234" s="41"/>
      <c r="J234" s="41"/>
      <c r="K234" s="41"/>
      <c r="L234" s="41"/>
      <c r="M234" s="41"/>
      <c r="N234" s="41"/>
      <c r="O234" s="41"/>
    </row>
    <row r="235" spans="1:15" x14ac:dyDescent="0.25">
      <c r="A235" s="137" t="s">
        <v>638</v>
      </c>
      <c r="B235" s="138" t="s">
        <v>694</v>
      </c>
      <c r="C235" s="139" t="s">
        <v>506</v>
      </c>
      <c r="D235" s="140" t="str">
        <f t="shared" si="8"/>
        <v>Establish and Maintain a Secure Application Development Process</v>
      </c>
      <c r="E235" s="41"/>
      <c r="F235" s="41"/>
      <c r="G235" s="41"/>
      <c r="H235" s="41"/>
      <c r="I235" s="41"/>
      <c r="J235" s="41"/>
      <c r="K235" s="41"/>
      <c r="L235" s="41"/>
      <c r="M235" s="41"/>
      <c r="N235" s="41"/>
      <c r="O235" s="41"/>
    </row>
    <row r="236" spans="1:15" x14ac:dyDescent="0.25">
      <c r="A236" s="76"/>
      <c r="B236" s="64"/>
      <c r="C236" s="77" t="s">
        <v>514</v>
      </c>
      <c r="D236" s="124" t="str">
        <f t="shared" si="8"/>
        <v>Train Developers in Application Security Concepts and Secure Coding</v>
      </c>
      <c r="E236" s="41"/>
      <c r="F236" s="41"/>
      <c r="G236" s="41"/>
      <c r="H236" s="41"/>
      <c r="I236" s="41"/>
      <c r="J236" s="41"/>
      <c r="K236" s="41"/>
      <c r="L236" s="41"/>
      <c r="M236" s="41"/>
      <c r="N236" s="41"/>
      <c r="O236" s="41"/>
    </row>
    <row r="237" spans="1:15" x14ac:dyDescent="0.25">
      <c r="A237" s="129"/>
      <c r="B237" s="130"/>
      <c r="C237" s="131" t="s">
        <v>517</v>
      </c>
      <c r="D237" s="132" t="str">
        <f t="shared" si="8"/>
        <v>Implement Code-Level Security Checks</v>
      </c>
      <c r="E237" s="41"/>
      <c r="F237" s="41"/>
      <c r="G237" s="41"/>
      <c r="H237" s="41"/>
      <c r="I237" s="41"/>
      <c r="J237" s="41"/>
      <c r="K237" s="41"/>
      <c r="L237" s="41"/>
      <c r="M237" s="41"/>
      <c r="N237" s="41"/>
      <c r="O237" s="41"/>
    </row>
    <row r="238" spans="1:15" x14ac:dyDescent="0.25">
      <c r="A238" s="137" t="s">
        <v>639</v>
      </c>
      <c r="B238" s="138" t="s">
        <v>695</v>
      </c>
      <c r="C238" s="139" t="s">
        <v>517</v>
      </c>
      <c r="D238" s="140" t="str">
        <f t="shared" si="8"/>
        <v>Implement Code-Level Security Checks</v>
      </c>
      <c r="E238" s="41"/>
      <c r="F238" s="41"/>
      <c r="G238" s="41"/>
      <c r="H238" s="41"/>
      <c r="I238" s="41"/>
      <c r="J238" s="41"/>
      <c r="K238" s="41"/>
      <c r="L238" s="41"/>
      <c r="M238" s="41"/>
      <c r="N238" s="41"/>
      <c r="O238" s="41"/>
    </row>
    <row r="239" spans="1:15" x14ac:dyDescent="0.25">
      <c r="A239" s="76"/>
      <c r="B239" s="64"/>
      <c r="C239" s="77" t="s">
        <v>518</v>
      </c>
      <c r="D239" s="124" t="str">
        <f t="shared" si="8"/>
        <v>Conduct Application Penetration Testing</v>
      </c>
      <c r="E239" s="41"/>
      <c r="F239" s="41"/>
      <c r="G239" s="41"/>
      <c r="H239" s="41"/>
      <c r="I239" s="41"/>
      <c r="J239" s="41"/>
      <c r="K239" s="41"/>
      <c r="L239" s="41"/>
      <c r="M239" s="41"/>
      <c r="N239" s="41"/>
      <c r="O239" s="41"/>
    </row>
    <row r="240" spans="1:15" x14ac:dyDescent="0.25">
      <c r="A240" s="129"/>
      <c r="B240" s="130"/>
      <c r="C240" s="131" t="s">
        <v>519</v>
      </c>
      <c r="D240" s="132" t="str">
        <f t="shared" si="8"/>
        <v>Conduct Threat Modeling</v>
      </c>
      <c r="E240" s="41"/>
      <c r="F240" s="41"/>
      <c r="G240" s="41"/>
      <c r="H240" s="41"/>
      <c r="I240" s="41"/>
      <c r="J240" s="41"/>
      <c r="K240" s="41"/>
      <c r="L240" s="41"/>
      <c r="M240" s="41"/>
      <c r="N240" s="41"/>
      <c r="O240" s="41"/>
    </row>
    <row r="241" spans="1:15" x14ac:dyDescent="0.25">
      <c r="A241" s="133" t="s">
        <v>640</v>
      </c>
      <c r="B241" s="134" t="s">
        <v>696</v>
      </c>
      <c r="C241" s="135" t="s">
        <v>509</v>
      </c>
      <c r="D241" s="136" t="str">
        <f t="shared" si="8"/>
        <v>Establish and Manage an Inventory of Third-Party Software Components</v>
      </c>
      <c r="E241" s="41"/>
      <c r="F241" s="41"/>
      <c r="G241" s="41"/>
      <c r="H241" s="41"/>
      <c r="I241" s="41"/>
      <c r="J241" s="41"/>
      <c r="K241" s="41"/>
      <c r="L241" s="41"/>
      <c r="M241" s="41"/>
      <c r="N241" s="41"/>
      <c r="O241" s="41"/>
    </row>
    <row r="242" spans="1:15" x14ac:dyDescent="0.25">
      <c r="A242" s="133" t="s">
        <v>641</v>
      </c>
      <c r="B242" s="134" t="s">
        <v>697</v>
      </c>
      <c r="C242" s="135" t="s">
        <v>513</v>
      </c>
      <c r="D242" s="136" t="str">
        <f t="shared" si="8"/>
        <v>Separate Production and Non-Production Systems</v>
      </c>
      <c r="E242" s="41"/>
      <c r="F242" s="41"/>
      <c r="G242" s="41"/>
      <c r="H242" s="41"/>
      <c r="I242" s="41"/>
      <c r="J242" s="41"/>
      <c r="K242" s="41"/>
      <c r="L242" s="41"/>
      <c r="M242" s="41"/>
      <c r="N242" s="41"/>
      <c r="O242" s="41"/>
    </row>
    <row r="243" spans="1:15" x14ac:dyDescent="0.25">
      <c r="A243" s="133" t="s">
        <v>642</v>
      </c>
      <c r="B243" s="134" t="s">
        <v>698</v>
      </c>
      <c r="C243" s="135"/>
      <c r="D243" s="136" t="str">
        <f t="shared" si="8"/>
        <v/>
      </c>
      <c r="E243" s="41"/>
      <c r="F243" s="41"/>
      <c r="G243" s="41"/>
      <c r="H243" s="41"/>
      <c r="I243" s="41"/>
      <c r="J243" s="41"/>
      <c r="K243" s="41"/>
      <c r="L243" s="41"/>
      <c r="M243" s="41"/>
      <c r="N243" s="41"/>
      <c r="O243" s="41"/>
    </row>
    <row r="244" spans="1:15" x14ac:dyDescent="0.25">
      <c r="A244" s="133" t="s">
        <v>643</v>
      </c>
      <c r="B244" s="134" t="s">
        <v>699</v>
      </c>
      <c r="C244" s="135"/>
      <c r="D244" s="136" t="str">
        <f t="shared" si="8"/>
        <v/>
      </c>
      <c r="E244" s="41"/>
      <c r="F244" s="41"/>
      <c r="G244" s="41"/>
      <c r="H244" s="41"/>
      <c r="I244" s="41"/>
      <c r="J244" s="41"/>
      <c r="K244" s="41"/>
      <c r="L244" s="41"/>
      <c r="M244" s="41"/>
      <c r="N244" s="41"/>
      <c r="O244" s="41"/>
    </row>
    <row r="245" spans="1:15" ht="15.75" thickBot="1" x14ac:dyDescent="0.3">
      <c r="A245" s="76" t="s">
        <v>644</v>
      </c>
      <c r="B245" s="64" t="s">
        <v>700</v>
      </c>
      <c r="C245" s="77"/>
      <c r="D245" s="124" t="str">
        <f t="shared" si="8"/>
        <v/>
      </c>
      <c r="E245" s="41"/>
      <c r="F245" s="41"/>
      <c r="G245" s="41"/>
      <c r="H245" s="41"/>
      <c r="I245" s="41"/>
      <c r="J245" s="41"/>
      <c r="K245" s="41"/>
      <c r="L245" s="41"/>
      <c r="M245" s="41"/>
      <c r="N245" s="41"/>
      <c r="O245" s="41"/>
    </row>
    <row r="246" spans="1:15" ht="15.75" thickBot="1" x14ac:dyDescent="0.3">
      <c r="A246" s="91"/>
      <c r="B246" s="90"/>
      <c r="C246" s="91"/>
      <c r="D246" s="125"/>
      <c r="E246" s="41"/>
      <c r="F246" s="41"/>
      <c r="G246" s="41"/>
      <c r="H246" s="41"/>
      <c r="I246" s="41"/>
      <c r="J246" s="41"/>
      <c r="K246" s="41"/>
      <c r="L246" s="41"/>
      <c r="M246" s="41"/>
      <c r="N246" s="41"/>
      <c r="O246" s="41"/>
    </row>
    <row r="247" spans="1:15" ht="15.75" thickBot="1" x14ac:dyDescent="0.3">
      <c r="A247" s="120" t="s">
        <v>703</v>
      </c>
      <c r="B247" s="31" t="s">
        <v>710</v>
      </c>
      <c r="C247" s="121"/>
      <c r="D247" s="126"/>
      <c r="E247" s="41"/>
      <c r="F247" s="41"/>
      <c r="G247" s="41"/>
      <c r="H247" s="41"/>
      <c r="I247" s="41"/>
      <c r="J247" s="41"/>
      <c r="K247" s="41"/>
      <c r="L247" s="41"/>
      <c r="M247" s="41"/>
      <c r="N247" s="41"/>
      <c r="O247" s="41"/>
    </row>
    <row r="248" spans="1:15" x14ac:dyDescent="0.25">
      <c r="A248" s="76" t="s">
        <v>706</v>
      </c>
      <c r="B248" s="64" t="s">
        <v>708</v>
      </c>
      <c r="C248" s="77" t="s">
        <v>533</v>
      </c>
      <c r="D248" s="127" t="str">
        <f t="shared" ref="D248:D274" si="9">IF(ISBLANK(C248),"",VLOOKUP(C248,CISControls,2,FALSE))</f>
        <v>Explicitly Not Mapped</v>
      </c>
      <c r="E248" s="41"/>
      <c r="F248" s="41"/>
      <c r="G248" s="41"/>
      <c r="H248" s="41"/>
      <c r="I248" s="41"/>
      <c r="J248" s="41"/>
      <c r="K248" s="41"/>
      <c r="L248" s="41"/>
      <c r="M248" s="41"/>
      <c r="N248" s="41"/>
      <c r="O248" s="41"/>
    </row>
    <row r="249" spans="1:15" x14ac:dyDescent="0.25">
      <c r="A249" s="137" t="s">
        <v>707</v>
      </c>
      <c r="B249" s="138" t="s">
        <v>709</v>
      </c>
      <c r="C249" s="139" t="s">
        <v>70</v>
      </c>
      <c r="D249" s="140" t="str">
        <f t="shared" si="9"/>
        <v>Address Unauthorized Assets</v>
      </c>
      <c r="E249" s="41"/>
      <c r="F249" s="41"/>
      <c r="G249" s="41"/>
      <c r="H249" s="41"/>
      <c r="I249" s="41"/>
      <c r="J249" s="41"/>
      <c r="K249" s="41"/>
      <c r="L249" s="41"/>
      <c r="M249" s="41"/>
      <c r="N249" s="41"/>
      <c r="O249" s="41"/>
    </row>
    <row r="250" spans="1:15" x14ac:dyDescent="0.25">
      <c r="A250" s="76"/>
      <c r="B250" s="64"/>
      <c r="C250" s="77" t="s">
        <v>71</v>
      </c>
      <c r="D250" s="124" t="str">
        <f t="shared" si="9"/>
        <v>Utilize an Active Discovery Tool</v>
      </c>
      <c r="E250" s="41"/>
      <c r="F250" s="41"/>
      <c r="G250" s="41"/>
      <c r="H250" s="41"/>
      <c r="I250" s="41"/>
      <c r="J250" s="41"/>
      <c r="K250" s="41"/>
      <c r="L250" s="41"/>
      <c r="M250" s="41"/>
      <c r="N250" s="41"/>
      <c r="O250" s="41"/>
    </row>
    <row r="251" spans="1:15" x14ac:dyDescent="0.25">
      <c r="A251" s="76"/>
      <c r="B251" s="64"/>
      <c r="C251" s="77" t="s">
        <v>413</v>
      </c>
      <c r="D251" s="124" t="str">
        <f t="shared" si="9"/>
        <v>Use Dynamic Host Configuration Protocol (DHCP) Logging to Update Enterprise Asset Inventory</v>
      </c>
      <c r="E251" s="41"/>
      <c r="F251" s="41"/>
      <c r="G251" s="41"/>
      <c r="H251" s="41"/>
      <c r="I251" s="41"/>
      <c r="J251" s="41"/>
      <c r="K251" s="41"/>
      <c r="L251" s="41"/>
      <c r="M251" s="41"/>
      <c r="N251" s="41"/>
      <c r="O251" s="41"/>
    </row>
    <row r="252" spans="1:15" x14ac:dyDescent="0.25">
      <c r="A252" s="76"/>
      <c r="B252" s="64"/>
      <c r="C252" s="77" t="s">
        <v>72</v>
      </c>
      <c r="D252" s="124" t="str">
        <f t="shared" si="9"/>
        <v>Use a Passive Asset Discovery Tool</v>
      </c>
      <c r="E252" s="41"/>
      <c r="F252" s="41"/>
      <c r="G252" s="41"/>
      <c r="H252" s="41"/>
      <c r="I252" s="41"/>
      <c r="J252" s="41"/>
      <c r="K252" s="41"/>
      <c r="L252" s="41"/>
      <c r="M252" s="41"/>
      <c r="N252" s="41"/>
      <c r="O252" s="41"/>
    </row>
    <row r="253" spans="1:15" x14ac:dyDescent="0.25">
      <c r="A253" s="76"/>
      <c r="B253" s="64"/>
      <c r="C253" s="77" t="s">
        <v>415</v>
      </c>
      <c r="D253" s="124" t="str">
        <f t="shared" si="9"/>
        <v xml:space="preserve">Ensure Authorized Software is Currently Supported </v>
      </c>
      <c r="E253" s="41"/>
      <c r="F253" s="41"/>
      <c r="G253" s="41"/>
      <c r="H253" s="41"/>
      <c r="I253" s="41"/>
      <c r="J253" s="41"/>
      <c r="K253" s="41"/>
      <c r="L253" s="41"/>
      <c r="M253" s="41"/>
      <c r="N253" s="41"/>
      <c r="O253" s="41"/>
    </row>
    <row r="254" spans="1:15" x14ac:dyDescent="0.25">
      <c r="A254" s="76"/>
      <c r="B254" s="64"/>
      <c r="C254" s="77" t="s">
        <v>416</v>
      </c>
      <c r="D254" s="124" t="str">
        <f t="shared" si="9"/>
        <v>Address Unauthorized Software</v>
      </c>
      <c r="E254" s="41"/>
      <c r="F254" s="41"/>
      <c r="G254" s="41"/>
      <c r="H254" s="41"/>
      <c r="I254" s="41"/>
      <c r="J254" s="41"/>
      <c r="K254" s="41"/>
      <c r="L254" s="41"/>
      <c r="M254" s="41"/>
      <c r="N254" s="41"/>
      <c r="O254" s="41"/>
    </row>
    <row r="255" spans="1:15" x14ac:dyDescent="0.25">
      <c r="A255" s="76"/>
      <c r="B255" s="64"/>
      <c r="C255" s="77" t="s">
        <v>417</v>
      </c>
      <c r="D255" s="124" t="str">
        <f t="shared" si="9"/>
        <v>Utilize Automated Software Inventory Tools</v>
      </c>
      <c r="E255" s="41"/>
      <c r="F255" s="41"/>
      <c r="G255" s="41"/>
      <c r="H255" s="41"/>
      <c r="I255" s="41"/>
      <c r="J255" s="41"/>
      <c r="K255" s="41"/>
      <c r="L255" s="41"/>
      <c r="M255" s="41"/>
      <c r="N255" s="41"/>
      <c r="O255" s="41"/>
    </row>
    <row r="256" spans="1:15" x14ac:dyDescent="0.25">
      <c r="A256" s="76"/>
      <c r="B256" s="64"/>
      <c r="C256" s="77" t="s">
        <v>65</v>
      </c>
      <c r="D256" s="124" t="str">
        <f t="shared" si="9"/>
        <v>Allowlist Authorized Scripts</v>
      </c>
      <c r="E256" s="41"/>
      <c r="F256" s="41"/>
      <c r="G256" s="41"/>
      <c r="H256" s="41"/>
      <c r="I256" s="41"/>
      <c r="J256" s="41"/>
      <c r="K256" s="41"/>
      <c r="L256" s="41"/>
      <c r="M256" s="41"/>
      <c r="N256" s="41"/>
      <c r="O256" s="41"/>
    </row>
    <row r="257" spans="1:15" x14ac:dyDescent="0.25">
      <c r="A257" s="76"/>
      <c r="B257" s="64"/>
      <c r="C257" s="77" t="s">
        <v>431</v>
      </c>
      <c r="D257" s="124" t="str">
        <f t="shared" si="9"/>
        <v>Implement and Manage a Firewall on Servers</v>
      </c>
      <c r="E257" s="41"/>
      <c r="F257" s="41"/>
      <c r="G257" s="41"/>
      <c r="H257" s="41"/>
      <c r="I257" s="41"/>
      <c r="J257" s="41"/>
      <c r="K257" s="41"/>
      <c r="L257" s="41"/>
      <c r="M257" s="41"/>
      <c r="N257" s="41"/>
      <c r="O257" s="41"/>
    </row>
    <row r="258" spans="1:15" x14ac:dyDescent="0.25">
      <c r="A258" s="76"/>
      <c r="B258" s="64"/>
      <c r="C258" s="77" t="s">
        <v>433</v>
      </c>
      <c r="D258" s="124" t="str">
        <f t="shared" si="9"/>
        <v>Securely Manage Enterprise Assets and Software</v>
      </c>
      <c r="E258" s="41"/>
      <c r="F258" s="41"/>
      <c r="G258" s="41"/>
      <c r="H258" s="41"/>
      <c r="I258" s="41"/>
      <c r="J258" s="41"/>
      <c r="K258" s="41"/>
      <c r="L258" s="41"/>
      <c r="M258" s="41"/>
      <c r="N258" s="41"/>
      <c r="O258" s="41"/>
    </row>
    <row r="259" spans="1:15" x14ac:dyDescent="0.25">
      <c r="A259" s="76"/>
      <c r="B259" s="64"/>
      <c r="C259" s="77" t="s">
        <v>435</v>
      </c>
      <c r="D259" s="124" t="str">
        <f t="shared" si="9"/>
        <v>Configure Trusted DNS Servers on Enterprise Assets</v>
      </c>
      <c r="E259" s="41"/>
      <c r="F259" s="41"/>
      <c r="G259" s="41"/>
      <c r="H259" s="41"/>
      <c r="I259" s="41"/>
      <c r="J259" s="41"/>
      <c r="K259" s="41"/>
      <c r="L259" s="41"/>
      <c r="M259" s="41"/>
      <c r="N259" s="41"/>
      <c r="O259" s="41"/>
    </row>
    <row r="260" spans="1:15" x14ac:dyDescent="0.25">
      <c r="A260" s="76"/>
      <c r="B260" s="64"/>
      <c r="C260" s="77" t="s">
        <v>5</v>
      </c>
      <c r="D260" s="124" t="str">
        <f t="shared" si="9"/>
        <v>Disable Dormant Accounts</v>
      </c>
      <c r="E260" s="41"/>
      <c r="F260" s="41"/>
      <c r="G260" s="41"/>
      <c r="H260" s="41"/>
      <c r="I260" s="41"/>
      <c r="J260" s="41"/>
      <c r="K260" s="41"/>
      <c r="L260" s="41"/>
      <c r="M260" s="41"/>
      <c r="N260" s="41"/>
      <c r="O260" s="41"/>
    </row>
    <row r="261" spans="1:15" x14ac:dyDescent="0.25">
      <c r="A261" s="76"/>
      <c r="B261" s="64"/>
      <c r="C261" s="77" t="s">
        <v>454</v>
      </c>
      <c r="D261" s="124" t="str">
        <f t="shared" si="9"/>
        <v>Collect DNS Query Audit Logs</v>
      </c>
      <c r="E261" s="41"/>
      <c r="F261" s="41"/>
      <c r="G261" s="41"/>
      <c r="H261" s="41"/>
      <c r="I261" s="41"/>
      <c r="J261" s="41"/>
      <c r="K261" s="41"/>
      <c r="L261" s="41"/>
      <c r="M261" s="41"/>
      <c r="N261" s="41"/>
      <c r="O261" s="41"/>
    </row>
    <row r="262" spans="1:15" x14ac:dyDescent="0.25">
      <c r="A262" s="76"/>
      <c r="B262" s="64"/>
      <c r="C262" s="77" t="s">
        <v>455</v>
      </c>
      <c r="D262" s="124" t="str">
        <f t="shared" si="9"/>
        <v>Collect URL Request Audit Logs</v>
      </c>
      <c r="E262" s="41"/>
      <c r="F262" s="41"/>
      <c r="G262" s="41"/>
      <c r="H262" s="41"/>
      <c r="I262" s="41"/>
      <c r="J262" s="41"/>
      <c r="K262" s="41"/>
      <c r="L262" s="41"/>
      <c r="M262" s="41"/>
      <c r="N262" s="41"/>
      <c r="O262" s="41"/>
    </row>
    <row r="263" spans="1:15" x14ac:dyDescent="0.25">
      <c r="A263" s="76"/>
      <c r="B263" s="64"/>
      <c r="C263" s="77" t="s">
        <v>456</v>
      </c>
      <c r="D263" s="124" t="str">
        <f t="shared" si="9"/>
        <v>Centralize Audit Logs</v>
      </c>
      <c r="E263" s="41"/>
      <c r="F263" s="41"/>
      <c r="G263" s="41"/>
      <c r="H263" s="41"/>
      <c r="I263" s="41"/>
      <c r="J263" s="41"/>
      <c r="K263" s="41"/>
      <c r="L263" s="41"/>
      <c r="M263" s="41"/>
      <c r="N263" s="41"/>
      <c r="O263" s="41"/>
    </row>
    <row r="264" spans="1:15" x14ac:dyDescent="0.25">
      <c r="A264" s="76"/>
      <c r="B264" s="64"/>
      <c r="C264" s="77" t="s">
        <v>458</v>
      </c>
      <c r="D264" s="124" t="str">
        <f t="shared" si="9"/>
        <v>Collect Service Provider Logs</v>
      </c>
      <c r="E264" s="41"/>
      <c r="F264" s="41"/>
      <c r="G264" s="41"/>
      <c r="H264" s="41"/>
      <c r="I264" s="41"/>
      <c r="J264" s="41"/>
      <c r="K264" s="41"/>
      <c r="L264" s="41"/>
      <c r="M264" s="41"/>
      <c r="N264" s="41"/>
      <c r="O264" s="41"/>
    </row>
    <row r="265" spans="1:15" x14ac:dyDescent="0.25">
      <c r="A265" s="76"/>
      <c r="B265" s="64"/>
      <c r="C265" s="77" t="s">
        <v>59</v>
      </c>
      <c r="D265" s="124" t="str">
        <f t="shared" si="9"/>
        <v>Restrict Unnecessary or Unauthorized Browser and Email Client Extensions</v>
      </c>
      <c r="E265" s="41"/>
      <c r="F265" s="41"/>
      <c r="G265" s="41"/>
      <c r="H265" s="41"/>
      <c r="I265" s="41"/>
      <c r="J265" s="41"/>
      <c r="K265" s="41"/>
      <c r="L265" s="41"/>
      <c r="M265" s="41"/>
      <c r="N265" s="41"/>
      <c r="O265" s="41"/>
    </row>
    <row r="266" spans="1:15" x14ac:dyDescent="0.25">
      <c r="A266" s="76"/>
      <c r="B266" s="64"/>
      <c r="C266" s="77" t="s">
        <v>26</v>
      </c>
      <c r="D266" s="124" t="str">
        <f t="shared" si="9"/>
        <v>Implement DMARC</v>
      </c>
      <c r="E266" s="41"/>
      <c r="F266" s="41"/>
      <c r="G266" s="41"/>
      <c r="H266" s="41"/>
      <c r="I266" s="41"/>
      <c r="J266" s="41"/>
      <c r="K266" s="41"/>
      <c r="L266" s="41"/>
      <c r="M266" s="41"/>
      <c r="N266" s="41"/>
      <c r="O266" s="41"/>
    </row>
    <row r="267" spans="1:15" x14ac:dyDescent="0.25">
      <c r="A267" s="76"/>
      <c r="B267" s="64"/>
      <c r="C267" s="77" t="s">
        <v>19</v>
      </c>
      <c r="D267" s="124" t="str">
        <f t="shared" si="9"/>
        <v>Block Unnecessary File Types</v>
      </c>
      <c r="E267" s="41"/>
      <c r="F267" s="41"/>
      <c r="G267" s="41"/>
      <c r="H267" s="41"/>
      <c r="I267" s="41"/>
      <c r="J267" s="41"/>
      <c r="K267" s="41"/>
      <c r="L267" s="41"/>
      <c r="M267" s="41"/>
      <c r="N267" s="41"/>
      <c r="O267" s="41"/>
    </row>
    <row r="268" spans="1:15" x14ac:dyDescent="0.25">
      <c r="A268" s="76"/>
      <c r="B268" s="64"/>
      <c r="C268" s="77" t="s">
        <v>463</v>
      </c>
      <c r="D268" s="124" t="str">
        <f t="shared" si="9"/>
        <v>Disable Autorun and Autoplay for Removable Media</v>
      </c>
      <c r="E268" s="41"/>
      <c r="F268" s="41"/>
      <c r="G268" s="41"/>
      <c r="H268" s="41"/>
      <c r="I268" s="41"/>
      <c r="J268" s="41"/>
      <c r="K268" s="41"/>
      <c r="L268" s="41"/>
      <c r="M268" s="41"/>
      <c r="N268" s="41"/>
      <c r="O268" s="41"/>
    </row>
    <row r="269" spans="1:15" x14ac:dyDescent="0.25">
      <c r="A269" s="76"/>
      <c r="B269" s="64"/>
      <c r="C269" s="77" t="s">
        <v>472</v>
      </c>
      <c r="D269" s="124" t="str">
        <f t="shared" si="9"/>
        <v>Ensure Network Infrastructure is Up-to-Date</v>
      </c>
      <c r="E269" s="41"/>
      <c r="F269" s="41"/>
      <c r="G269" s="41"/>
      <c r="H269" s="41"/>
      <c r="I269" s="41"/>
      <c r="J269" s="41"/>
      <c r="K269" s="41"/>
      <c r="L269" s="41"/>
      <c r="M269" s="41"/>
      <c r="N269" s="41"/>
      <c r="O269" s="41"/>
    </row>
    <row r="270" spans="1:15" x14ac:dyDescent="0.25">
      <c r="A270" s="76"/>
      <c r="B270" s="64"/>
      <c r="C270" s="77" t="s">
        <v>475</v>
      </c>
      <c r="D270" s="124" t="str">
        <f t="shared" si="9"/>
        <v>Establish and Maintain Architecture Diagram(s)</v>
      </c>
      <c r="E270" s="41"/>
      <c r="F270" s="41"/>
      <c r="G270" s="41"/>
      <c r="H270" s="41"/>
      <c r="I270" s="41"/>
      <c r="J270" s="41"/>
      <c r="K270" s="41"/>
      <c r="L270" s="41"/>
      <c r="M270" s="41"/>
      <c r="N270" s="41"/>
      <c r="O270" s="41"/>
    </row>
    <row r="271" spans="1:15" x14ac:dyDescent="0.25">
      <c r="A271" s="76"/>
      <c r="B271" s="64"/>
      <c r="C271" s="77" t="s">
        <v>476</v>
      </c>
      <c r="D271" s="124" t="str">
        <f t="shared" si="9"/>
        <v>Centralize Network Authentication, Authorization, and Auditing (AAA)</v>
      </c>
      <c r="E271" s="41"/>
      <c r="F271" s="41"/>
      <c r="G271" s="41"/>
      <c r="H271" s="41"/>
      <c r="I271" s="41"/>
      <c r="J271" s="41"/>
      <c r="K271" s="41"/>
      <c r="L271" s="41"/>
      <c r="M271" s="41"/>
      <c r="N271" s="41"/>
      <c r="O271" s="41"/>
    </row>
    <row r="272" spans="1:15" x14ac:dyDescent="0.25">
      <c r="A272" s="76"/>
      <c r="B272" s="64"/>
      <c r="C272" s="77" t="s">
        <v>477</v>
      </c>
      <c r="D272" s="124" t="str">
        <f t="shared" si="9"/>
        <v>Use of Secure Network Management and Communication Protocols </v>
      </c>
      <c r="E272" s="41"/>
      <c r="F272" s="41"/>
      <c r="G272" s="41"/>
      <c r="H272" s="41"/>
      <c r="I272" s="41"/>
      <c r="J272" s="41"/>
      <c r="K272" s="41"/>
      <c r="L272" s="41"/>
      <c r="M272" s="41"/>
      <c r="N272" s="41"/>
      <c r="O272" s="41"/>
    </row>
    <row r="273" spans="1:15" x14ac:dyDescent="0.25">
      <c r="A273" s="76"/>
      <c r="B273" s="64"/>
      <c r="C273" s="77" t="s">
        <v>489</v>
      </c>
      <c r="D273" s="124" t="str">
        <f t="shared" si="9"/>
        <v>Tune Security Event Alerting Thresholds</v>
      </c>
      <c r="E273" s="41"/>
      <c r="F273" s="41"/>
      <c r="G273" s="41"/>
      <c r="H273" s="41"/>
      <c r="I273" s="41"/>
      <c r="J273" s="41"/>
      <c r="K273" s="41"/>
      <c r="L273" s="41"/>
      <c r="M273" s="41"/>
      <c r="N273" s="41"/>
      <c r="O273" s="41"/>
    </row>
    <row r="274" spans="1:15" ht="15.75" thickBot="1" x14ac:dyDescent="0.3">
      <c r="A274" s="94"/>
      <c r="B274" s="85"/>
      <c r="C274" s="83" t="s">
        <v>492</v>
      </c>
      <c r="D274" s="128" t="str">
        <f t="shared" si="9"/>
        <v>Train Workforce Members on Authentication Best Practices</v>
      </c>
      <c r="E274" s="41"/>
      <c r="F274" s="41"/>
      <c r="G274" s="41"/>
      <c r="H274" s="41"/>
      <c r="I274" s="41"/>
      <c r="J274" s="41"/>
      <c r="K274" s="41"/>
      <c r="L274" s="41"/>
      <c r="M274" s="41"/>
      <c r="N274" s="41"/>
      <c r="O274" s="41"/>
    </row>
    <row r="275" spans="1:15" x14ac:dyDescent="0.25">
      <c r="A275" s="41"/>
      <c r="B275" s="41"/>
      <c r="C275" s="41"/>
      <c r="D275" s="41"/>
      <c r="E275" s="41"/>
      <c r="F275" s="41"/>
      <c r="G275" s="41"/>
      <c r="H275" s="41"/>
      <c r="I275" s="41"/>
      <c r="J275" s="41"/>
      <c r="K275" s="41"/>
      <c r="L275" s="41"/>
      <c r="M275" s="41"/>
      <c r="N275" s="41"/>
      <c r="O275" s="41"/>
    </row>
    <row r="276" spans="1:15" x14ac:dyDescent="0.25">
      <c r="A276" s="41"/>
      <c r="B276" s="41"/>
      <c r="C276" s="41"/>
      <c r="D276" s="41"/>
      <c r="E276" s="41"/>
      <c r="F276" s="41"/>
      <c r="G276" s="41"/>
      <c r="H276" s="41"/>
      <c r="I276" s="41"/>
      <c r="J276" s="41"/>
      <c r="K276" s="41"/>
      <c r="L276" s="41"/>
      <c r="M276" s="41"/>
      <c r="N276" s="41"/>
      <c r="O276" s="41"/>
    </row>
    <row r="277" spans="1:15" x14ac:dyDescent="0.25">
      <c r="A277" s="41"/>
      <c r="B277" s="41"/>
      <c r="C277" s="41"/>
      <c r="D277" s="41"/>
      <c r="E277" s="41"/>
      <c r="F277" s="41"/>
      <c r="G277" s="41"/>
      <c r="H277" s="41"/>
      <c r="I277" s="41"/>
      <c r="J277" s="41"/>
      <c r="K277" s="41"/>
      <c r="L277" s="41"/>
      <c r="M277" s="41"/>
      <c r="N277" s="41"/>
      <c r="O277" s="41"/>
    </row>
    <row r="278" spans="1:15" x14ac:dyDescent="0.25">
      <c r="A278" s="41"/>
      <c r="B278" s="41"/>
      <c r="C278" s="41"/>
      <c r="D278" s="41"/>
      <c r="E278" s="41"/>
      <c r="F278" s="41"/>
      <c r="G278" s="41"/>
      <c r="H278" s="41"/>
      <c r="I278" s="41"/>
      <c r="J278" s="41"/>
      <c r="K278" s="41"/>
      <c r="L278" s="41"/>
      <c r="M278" s="41"/>
      <c r="N278" s="41"/>
      <c r="O278" s="41"/>
    </row>
    <row r="279" spans="1:15" x14ac:dyDescent="0.25">
      <c r="A279" s="41"/>
      <c r="B279" s="41"/>
      <c r="C279" s="41"/>
      <c r="D279" s="41"/>
      <c r="E279" s="41"/>
      <c r="F279" s="41"/>
      <c r="G279" s="41"/>
      <c r="H279" s="41"/>
      <c r="I279" s="41"/>
      <c r="J279" s="41"/>
      <c r="K279" s="41"/>
      <c r="L279" s="41"/>
      <c r="M279" s="41"/>
      <c r="N279" s="41"/>
      <c r="O279" s="41"/>
    </row>
    <row r="280" spans="1:15" x14ac:dyDescent="0.25">
      <c r="A280" s="41"/>
      <c r="B280" s="41"/>
      <c r="C280" s="41"/>
      <c r="D280" s="41"/>
      <c r="E280" s="41"/>
      <c r="F280" s="41"/>
      <c r="G280" s="41"/>
      <c r="H280" s="41"/>
      <c r="I280" s="41"/>
      <c r="J280" s="41"/>
      <c r="K280" s="41"/>
      <c r="L280" s="41"/>
      <c r="M280" s="41"/>
      <c r="N280" s="41"/>
      <c r="O280" s="41"/>
    </row>
    <row r="281" spans="1:15" x14ac:dyDescent="0.25">
      <c r="A281" s="41"/>
      <c r="B281" s="41"/>
      <c r="C281" s="41"/>
      <c r="D281" s="41"/>
      <c r="E281" s="41"/>
      <c r="F281" s="41"/>
      <c r="G281" s="41"/>
      <c r="H281" s="41"/>
      <c r="I281" s="41"/>
      <c r="J281" s="41"/>
      <c r="K281" s="41"/>
      <c r="L281" s="41"/>
      <c r="M281" s="41"/>
      <c r="N281" s="41"/>
      <c r="O281" s="41"/>
    </row>
    <row r="282" spans="1:15" x14ac:dyDescent="0.25">
      <c r="A282" s="41"/>
      <c r="B282" s="41"/>
      <c r="C282" s="41"/>
      <c r="D282" s="41"/>
      <c r="E282" s="41"/>
      <c r="F282" s="41"/>
      <c r="G282" s="41"/>
      <c r="H282" s="41"/>
      <c r="I282" s="41"/>
      <c r="J282" s="41"/>
      <c r="K282" s="41"/>
      <c r="L282" s="41"/>
      <c r="M282" s="41"/>
      <c r="N282" s="41"/>
      <c r="O282" s="41"/>
    </row>
    <row r="283" spans="1:15" x14ac:dyDescent="0.25">
      <c r="A283" s="41"/>
      <c r="B283" s="41"/>
      <c r="C283" s="41"/>
      <c r="D283" s="41"/>
      <c r="E283" s="41"/>
      <c r="F283" s="41"/>
      <c r="G283" s="41"/>
      <c r="H283" s="41"/>
      <c r="I283" s="41"/>
      <c r="J283" s="41"/>
      <c r="K283" s="41"/>
      <c r="L283" s="41"/>
      <c r="M283" s="41"/>
      <c r="N283" s="41"/>
      <c r="O283" s="41"/>
    </row>
    <row r="284" spans="1:15" x14ac:dyDescent="0.25">
      <c r="A284" s="41"/>
      <c r="B284" s="41"/>
      <c r="C284" s="41"/>
      <c r="D284" s="41"/>
      <c r="E284" s="41"/>
      <c r="F284" s="41"/>
      <c r="G284" s="41"/>
      <c r="H284" s="41"/>
      <c r="I284" s="41"/>
      <c r="J284" s="41"/>
      <c r="K284" s="41"/>
      <c r="L284" s="41"/>
      <c r="M284" s="41"/>
      <c r="N284" s="41"/>
      <c r="O284" s="41"/>
    </row>
    <row r="285" spans="1:15" x14ac:dyDescent="0.25">
      <c r="A285" s="41"/>
      <c r="B285" s="41"/>
      <c r="C285" s="41"/>
      <c r="D285" s="41"/>
      <c r="E285" s="41"/>
      <c r="F285" s="41"/>
      <c r="G285" s="41"/>
      <c r="H285" s="41"/>
      <c r="I285" s="41"/>
      <c r="J285" s="41"/>
      <c r="K285" s="41"/>
      <c r="L285" s="41"/>
      <c r="M285" s="41"/>
      <c r="N285" s="41"/>
      <c r="O285" s="41"/>
    </row>
    <row r="286" spans="1:15" x14ac:dyDescent="0.25">
      <c r="A286" s="41"/>
      <c r="B286" s="41"/>
      <c r="C286" s="41"/>
      <c r="D286" s="41"/>
      <c r="E286" s="41"/>
      <c r="F286" s="41"/>
      <c r="G286" s="41"/>
      <c r="H286" s="41"/>
      <c r="I286" s="41"/>
      <c r="J286" s="41"/>
      <c r="K286" s="41"/>
      <c r="L286" s="41"/>
      <c r="M286" s="41"/>
      <c r="N286" s="41"/>
      <c r="O286" s="41"/>
    </row>
    <row r="287" spans="1:15" x14ac:dyDescent="0.25">
      <c r="A287" s="41"/>
      <c r="B287" s="41"/>
      <c r="C287" s="41"/>
      <c r="D287" s="41"/>
      <c r="E287" s="41"/>
      <c r="F287" s="41"/>
      <c r="G287" s="41"/>
      <c r="H287" s="41"/>
      <c r="I287" s="41"/>
      <c r="J287" s="41"/>
      <c r="K287" s="41"/>
      <c r="L287" s="41"/>
      <c r="M287" s="41"/>
      <c r="N287" s="41"/>
      <c r="O287" s="41"/>
    </row>
    <row r="288" spans="1:15" x14ac:dyDescent="0.25">
      <c r="A288" s="41"/>
      <c r="B288" s="41"/>
      <c r="C288" s="41"/>
      <c r="D288" s="41"/>
      <c r="E288" s="41"/>
      <c r="F288" s="41"/>
      <c r="G288" s="41"/>
      <c r="H288" s="41"/>
      <c r="I288" s="41"/>
      <c r="J288" s="41"/>
      <c r="K288" s="41"/>
      <c r="L288" s="41"/>
      <c r="M288" s="41"/>
      <c r="N288" s="41"/>
      <c r="O288" s="41"/>
    </row>
    <row r="289" spans="1:15" x14ac:dyDescent="0.25">
      <c r="A289" s="41"/>
      <c r="B289" s="41"/>
      <c r="C289" s="41"/>
      <c r="D289" s="41"/>
      <c r="E289" s="41"/>
      <c r="F289" s="41"/>
      <c r="G289" s="41"/>
      <c r="H289" s="41"/>
      <c r="I289" s="41"/>
      <c r="J289" s="41"/>
      <c r="K289" s="41"/>
      <c r="L289" s="41"/>
      <c r="M289" s="41"/>
      <c r="N289" s="41"/>
      <c r="O289" s="41"/>
    </row>
    <row r="290" spans="1:15" x14ac:dyDescent="0.25">
      <c r="A290" s="41"/>
      <c r="B290" s="41"/>
      <c r="C290" s="41"/>
      <c r="D290" s="41"/>
      <c r="E290" s="41"/>
      <c r="F290" s="41"/>
      <c r="G290" s="41"/>
      <c r="H290" s="41"/>
      <c r="I290" s="41"/>
      <c r="J290" s="41"/>
      <c r="K290" s="41"/>
      <c r="L290" s="41"/>
      <c r="M290" s="41"/>
      <c r="N290" s="41"/>
      <c r="O290" s="41"/>
    </row>
    <row r="291" spans="1:15" x14ac:dyDescent="0.25">
      <c r="A291" s="41"/>
      <c r="B291" s="41"/>
      <c r="C291" s="41"/>
      <c r="D291" s="41"/>
      <c r="E291" s="41"/>
      <c r="F291" s="41"/>
      <c r="G291" s="41"/>
      <c r="H291" s="41"/>
      <c r="I291" s="41"/>
      <c r="J291" s="41"/>
      <c r="K291" s="41"/>
      <c r="L291" s="41"/>
      <c r="M291" s="41"/>
      <c r="N291" s="41"/>
      <c r="O291" s="41"/>
    </row>
    <row r="292" spans="1:15" x14ac:dyDescent="0.25">
      <c r="A292" s="41"/>
      <c r="B292" s="41"/>
      <c r="C292" s="41"/>
      <c r="D292" s="41"/>
      <c r="E292" s="41"/>
      <c r="F292" s="41"/>
      <c r="G292" s="41"/>
      <c r="H292" s="41"/>
      <c r="I292" s="41"/>
      <c r="J292" s="41"/>
      <c r="K292" s="41"/>
      <c r="L292" s="41"/>
      <c r="M292" s="41"/>
      <c r="N292" s="41"/>
      <c r="O292" s="41"/>
    </row>
    <row r="293" spans="1:15" x14ac:dyDescent="0.25">
      <c r="A293" s="41"/>
      <c r="B293" s="41"/>
      <c r="C293" s="41"/>
      <c r="D293" s="41"/>
      <c r="E293" s="41"/>
      <c r="F293" s="41"/>
      <c r="G293" s="41"/>
      <c r="H293" s="41"/>
      <c r="I293" s="41"/>
      <c r="J293" s="41"/>
      <c r="K293" s="41"/>
      <c r="L293" s="41"/>
      <c r="M293" s="41"/>
      <c r="N293" s="41"/>
      <c r="O293" s="41"/>
    </row>
    <row r="294" spans="1:15" x14ac:dyDescent="0.25">
      <c r="A294" s="41"/>
      <c r="B294" s="41"/>
      <c r="C294" s="41"/>
      <c r="D294" s="41"/>
      <c r="E294" s="41"/>
      <c r="F294" s="41"/>
      <c r="G294" s="41"/>
      <c r="H294" s="41"/>
      <c r="I294" s="41"/>
      <c r="J294" s="41"/>
      <c r="K294" s="41"/>
      <c r="L294" s="41"/>
      <c r="M294" s="41"/>
      <c r="N294" s="41"/>
      <c r="O294" s="41"/>
    </row>
    <row r="295" spans="1:15" x14ac:dyDescent="0.25">
      <c r="A295" s="41"/>
      <c r="B295" s="41"/>
      <c r="C295" s="41"/>
      <c r="D295" s="41"/>
      <c r="E295" s="41"/>
      <c r="F295" s="41"/>
      <c r="G295" s="41"/>
      <c r="H295" s="41"/>
      <c r="I295" s="41"/>
      <c r="J295" s="41"/>
      <c r="K295" s="41"/>
      <c r="L295" s="41"/>
      <c r="M295" s="41"/>
      <c r="N295" s="41"/>
      <c r="O295" s="41"/>
    </row>
    <row r="296" spans="1:15" x14ac:dyDescent="0.25">
      <c r="A296" s="41"/>
      <c r="B296" s="41"/>
      <c r="C296" s="41"/>
      <c r="D296" s="41"/>
      <c r="E296" s="41"/>
      <c r="F296" s="41"/>
      <c r="G296" s="41"/>
      <c r="H296" s="41"/>
      <c r="I296" s="41"/>
      <c r="J296" s="41"/>
      <c r="K296" s="41"/>
      <c r="L296" s="41"/>
      <c r="M296" s="41"/>
      <c r="N296" s="41"/>
      <c r="O296" s="41"/>
    </row>
  </sheetData>
  <sheetProtection sheet="1" objects="1" scenarios="1" selectLockedCells="1"/>
  <autoFilter ref="A6:D89" xr:uid="{9A672375-470F-4902-9EA6-FF8B200FFC9E}"/>
  <mergeCells count="1">
    <mergeCell ref="B2:D2"/>
  </mergeCells>
  <phoneticPr fontId="5" type="noConversion"/>
  <conditionalFormatting sqref="C8:D89 C92:D110 C113:D126 C129:D245 C248:D273">
    <cfRule type="expression" dxfId="4" priority="1">
      <formula>C8=""</formula>
    </cfRule>
  </conditionalFormatting>
  <hyperlinks>
    <hyperlink ref="B2" r:id="rId1" xr:uid="{5F40A713-0336-4DEF-954E-D610CD0CEC9A}"/>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1F54C-7889-4853-81FA-6C473B8EEA04}">
  <dimension ref="A1:G179"/>
  <sheetViews>
    <sheetView workbookViewId="0"/>
  </sheetViews>
  <sheetFormatPr defaultColWidth="25.5703125" defaultRowHeight="15" x14ac:dyDescent="0.25"/>
  <cols>
    <col min="1" max="1" width="14" bestFit="1" customWidth="1"/>
    <col min="2" max="2" width="17.140625" bestFit="1" customWidth="1"/>
    <col min="3" max="3" width="13.7109375" bestFit="1" customWidth="1"/>
    <col min="4" max="4" width="20.85546875" bestFit="1" customWidth="1"/>
    <col min="5" max="5" width="41" customWidth="1"/>
    <col min="6" max="6" width="165.42578125" customWidth="1"/>
  </cols>
  <sheetData>
    <row r="1" spans="1:7" ht="26.25" x14ac:dyDescent="0.4">
      <c r="A1" s="57" t="s">
        <v>705</v>
      </c>
      <c r="B1" s="41"/>
      <c r="C1" s="41"/>
      <c r="D1" s="41"/>
      <c r="E1" s="41"/>
      <c r="F1" s="41"/>
    </row>
    <row r="2" spans="1:7" x14ac:dyDescent="0.25">
      <c r="A2" s="180" t="s">
        <v>704</v>
      </c>
      <c r="B2" s="180"/>
      <c r="C2" s="180"/>
      <c r="D2" s="180"/>
      <c r="E2" s="180"/>
      <c r="F2" s="41"/>
    </row>
    <row r="3" spans="1:7" x14ac:dyDescent="0.25">
      <c r="A3" s="42"/>
      <c r="B3" s="41"/>
      <c r="C3" s="41"/>
      <c r="D3" s="41"/>
      <c r="E3" s="41"/>
      <c r="F3" s="41"/>
    </row>
    <row r="4" spans="1:7" x14ac:dyDescent="0.25">
      <c r="A4" s="100" t="s">
        <v>1318</v>
      </c>
      <c r="B4" s="101"/>
      <c r="C4" s="41"/>
      <c r="D4" s="41"/>
      <c r="E4" s="41"/>
      <c r="F4" s="41"/>
    </row>
    <row r="5" spans="1:7" ht="15.75" thickBot="1" x14ac:dyDescent="0.3">
      <c r="A5" s="41"/>
      <c r="B5" s="41"/>
      <c r="C5" s="41"/>
      <c r="D5" s="41"/>
      <c r="E5" s="41"/>
      <c r="F5" s="41"/>
    </row>
    <row r="6" spans="1:7" ht="15.75" thickBot="1" x14ac:dyDescent="0.3">
      <c r="A6" s="26" t="s">
        <v>78</v>
      </c>
      <c r="B6" s="23" t="s">
        <v>79</v>
      </c>
      <c r="C6" s="23" t="s">
        <v>75</v>
      </c>
      <c r="D6" s="23" t="s">
        <v>77</v>
      </c>
      <c r="E6" s="23" t="s">
        <v>0</v>
      </c>
      <c r="F6" s="23" t="s">
        <v>80</v>
      </c>
      <c r="G6" s="121" t="s">
        <v>1362</v>
      </c>
    </row>
    <row r="7" spans="1:7" x14ac:dyDescent="0.25">
      <c r="A7" s="28">
        <v>0</v>
      </c>
      <c r="B7" s="24"/>
      <c r="C7" s="24"/>
      <c r="D7" s="25"/>
      <c r="E7" s="25" t="s">
        <v>7</v>
      </c>
      <c r="F7" s="34" t="s">
        <v>534</v>
      </c>
      <c r="G7" s="165"/>
    </row>
    <row r="8" spans="1:7" x14ac:dyDescent="0.25">
      <c r="A8" s="29">
        <v>0</v>
      </c>
      <c r="B8" s="9" t="s">
        <v>533</v>
      </c>
      <c r="C8" s="9" t="s">
        <v>316</v>
      </c>
      <c r="D8" s="10" t="s">
        <v>316</v>
      </c>
      <c r="E8" s="11" t="s">
        <v>7</v>
      </c>
      <c r="F8" s="11" t="s">
        <v>7</v>
      </c>
      <c r="G8" s="9" t="str">
        <f>IF(ISERROR(VLOOKUP(B8,'ISO27002 Controls-&gt;CIS Controls'!$C$8:$D$274,2,FALSE)),"Not Used","Used")</f>
        <v>Used</v>
      </c>
    </row>
    <row r="9" spans="1:7" ht="45" x14ac:dyDescent="0.25">
      <c r="A9" s="28" t="s">
        <v>81</v>
      </c>
      <c r="B9" s="24"/>
      <c r="C9" s="24"/>
      <c r="D9" s="25"/>
      <c r="E9" s="25" t="s">
        <v>67</v>
      </c>
      <c r="F9" s="34" t="s">
        <v>82</v>
      </c>
      <c r="G9" s="165"/>
    </row>
    <row r="10" spans="1:7" ht="90" x14ac:dyDescent="0.25">
      <c r="A10" s="29">
        <v>1</v>
      </c>
      <c r="B10" s="9" t="s">
        <v>68</v>
      </c>
      <c r="C10" s="9" t="s">
        <v>76</v>
      </c>
      <c r="D10" s="12" t="s">
        <v>83</v>
      </c>
      <c r="E10" s="11" t="s">
        <v>69</v>
      </c>
      <c r="F10" s="11" t="s">
        <v>84</v>
      </c>
      <c r="G10" s="9" t="str">
        <f>IF(ISERROR(VLOOKUP(B10,'ISO27002 Controls-&gt;CIS Controls'!$C$8:$D$274,2,FALSE)),"Not Used","Used")</f>
        <v>Used</v>
      </c>
    </row>
    <row r="11" spans="1:7" ht="30" x14ac:dyDescent="0.25">
      <c r="A11" s="29">
        <v>1</v>
      </c>
      <c r="B11" s="9" t="s">
        <v>70</v>
      </c>
      <c r="C11" s="9" t="s">
        <v>76</v>
      </c>
      <c r="D11" s="13" t="s">
        <v>85</v>
      </c>
      <c r="E11" s="11" t="s">
        <v>73</v>
      </c>
      <c r="F11" s="11" t="s">
        <v>86</v>
      </c>
      <c r="G11" s="9" t="str">
        <f>IF(ISERROR(VLOOKUP(B11,'ISO27002 Controls-&gt;CIS Controls'!$C$8:$D$274,2,FALSE)),"Not Used","Used")</f>
        <v>Used</v>
      </c>
    </row>
    <row r="12" spans="1:7" x14ac:dyDescent="0.25">
      <c r="A12" s="29">
        <v>1</v>
      </c>
      <c r="B12" s="9" t="s">
        <v>71</v>
      </c>
      <c r="C12" s="9" t="s">
        <v>76</v>
      </c>
      <c r="D12" s="14" t="s">
        <v>87</v>
      </c>
      <c r="E12" s="11" t="s">
        <v>74</v>
      </c>
      <c r="F12" s="11" t="s">
        <v>88</v>
      </c>
      <c r="G12" s="9" t="str">
        <f>IF(ISERROR(VLOOKUP(B12,'ISO27002 Controls-&gt;CIS Controls'!$C$8:$D$274,2,FALSE)),"Not Used","Used")</f>
        <v>Used</v>
      </c>
    </row>
    <row r="13" spans="1:7" ht="45" x14ac:dyDescent="0.25">
      <c r="A13" s="29" t="s">
        <v>89</v>
      </c>
      <c r="B13" s="9" t="s">
        <v>413</v>
      </c>
      <c r="C13" s="9" t="s">
        <v>76</v>
      </c>
      <c r="D13" s="12" t="s">
        <v>83</v>
      </c>
      <c r="E13" s="11" t="s">
        <v>90</v>
      </c>
      <c r="F13" s="11" t="s">
        <v>91</v>
      </c>
      <c r="G13" s="9" t="str">
        <f>IF(ISERROR(VLOOKUP(B13,'ISO27002 Controls-&gt;CIS Controls'!$C$8:$D$274,2,FALSE)),"Not Used","Used")</f>
        <v>Used</v>
      </c>
    </row>
    <row r="14" spans="1:7" x14ac:dyDescent="0.25">
      <c r="A14" s="29" t="s">
        <v>89</v>
      </c>
      <c r="B14" s="9" t="s">
        <v>72</v>
      </c>
      <c r="C14" s="9" t="s">
        <v>76</v>
      </c>
      <c r="D14" s="14" t="s">
        <v>87</v>
      </c>
      <c r="E14" s="11" t="s">
        <v>92</v>
      </c>
      <c r="F14" s="11" t="s">
        <v>93</v>
      </c>
      <c r="G14" s="9" t="str">
        <f>IF(ISERROR(VLOOKUP(B14,'ISO27002 Controls-&gt;CIS Controls'!$C$8:$D$274,2,FALSE)),"Not Used","Used")</f>
        <v>Used</v>
      </c>
    </row>
    <row r="15" spans="1:7" ht="30" x14ac:dyDescent="0.25">
      <c r="A15" s="28" t="s">
        <v>94</v>
      </c>
      <c r="B15" s="24"/>
      <c r="C15" s="24"/>
      <c r="D15" s="25"/>
      <c r="E15" s="25" t="s">
        <v>95</v>
      </c>
      <c r="F15" s="34" t="s">
        <v>96</v>
      </c>
      <c r="G15" s="165"/>
    </row>
    <row r="16" spans="1:7" ht="45" x14ac:dyDescent="0.25">
      <c r="A16" s="29">
        <v>2</v>
      </c>
      <c r="B16" s="9" t="s">
        <v>414</v>
      </c>
      <c r="C16" s="9" t="s">
        <v>97</v>
      </c>
      <c r="D16" s="12" t="s">
        <v>83</v>
      </c>
      <c r="E16" s="11" t="s">
        <v>98</v>
      </c>
      <c r="F16" s="11" t="s">
        <v>99</v>
      </c>
      <c r="G16" s="9" t="str">
        <f>IF(ISERROR(VLOOKUP(B16,'ISO27002 Controls-&gt;CIS Controls'!$C$8:$D$274,2,FALSE)),"Not Used","Used")</f>
        <v>Used</v>
      </c>
    </row>
    <row r="17" spans="1:7" ht="45" x14ac:dyDescent="0.25">
      <c r="A17" s="29">
        <v>2</v>
      </c>
      <c r="B17" s="9" t="s">
        <v>415</v>
      </c>
      <c r="C17" s="9" t="s">
        <v>97</v>
      </c>
      <c r="D17" s="12" t="s">
        <v>83</v>
      </c>
      <c r="E17" s="11" t="s">
        <v>100</v>
      </c>
      <c r="F17" s="35" t="s">
        <v>101</v>
      </c>
      <c r="G17" s="9" t="str">
        <f>IF(ISERROR(VLOOKUP(B17,'ISO27002 Controls-&gt;CIS Controls'!$C$8:$D$274,2,FALSE)),"Not Used","Used")</f>
        <v>Used</v>
      </c>
    </row>
    <row r="18" spans="1:7" x14ac:dyDescent="0.25">
      <c r="A18" s="29">
        <v>2</v>
      </c>
      <c r="B18" s="9" t="s">
        <v>416</v>
      </c>
      <c r="C18" s="9" t="s">
        <v>97</v>
      </c>
      <c r="D18" s="13" t="s">
        <v>85</v>
      </c>
      <c r="E18" s="11" t="s">
        <v>102</v>
      </c>
      <c r="F18" s="11" t="s">
        <v>103</v>
      </c>
      <c r="G18" s="9" t="str">
        <f>IF(ISERROR(VLOOKUP(B18,'ISO27002 Controls-&gt;CIS Controls'!$C$8:$D$274,2,FALSE)),"Not Used","Used")</f>
        <v>Used</v>
      </c>
    </row>
    <row r="19" spans="1:7" x14ac:dyDescent="0.25">
      <c r="A19" s="29" t="s">
        <v>104</v>
      </c>
      <c r="B19" s="9" t="s">
        <v>417</v>
      </c>
      <c r="C19" s="9" t="s">
        <v>97</v>
      </c>
      <c r="D19" s="14" t="s">
        <v>87</v>
      </c>
      <c r="E19" s="11" t="s">
        <v>105</v>
      </c>
      <c r="F19" s="11" t="s">
        <v>106</v>
      </c>
      <c r="G19" s="9" t="str">
        <f>IF(ISERROR(VLOOKUP(B19,'ISO27002 Controls-&gt;CIS Controls'!$C$8:$D$274,2,FALSE)),"Not Used","Used")</f>
        <v>Used</v>
      </c>
    </row>
    <row r="20" spans="1:7" x14ac:dyDescent="0.25">
      <c r="A20" s="29" t="s">
        <v>94</v>
      </c>
      <c r="B20" s="9" t="s">
        <v>40</v>
      </c>
      <c r="C20" s="9" t="s">
        <v>97</v>
      </c>
      <c r="D20" s="15" t="s">
        <v>107</v>
      </c>
      <c r="E20" s="11" t="s">
        <v>41</v>
      </c>
      <c r="F20" s="11" t="s">
        <v>108</v>
      </c>
      <c r="G20" s="9" t="str">
        <f>IF(ISERROR(VLOOKUP(B20,'ISO27002 Controls-&gt;CIS Controls'!$C$8:$D$274,2,FALSE)),"Not Used","Used")</f>
        <v>Not Used</v>
      </c>
    </row>
    <row r="21" spans="1:7" ht="30" x14ac:dyDescent="0.25">
      <c r="A21" s="29" t="s">
        <v>94</v>
      </c>
      <c r="B21" s="9" t="s">
        <v>418</v>
      </c>
      <c r="C21" s="9" t="s">
        <v>97</v>
      </c>
      <c r="D21" s="15" t="s">
        <v>107</v>
      </c>
      <c r="E21" s="11" t="s">
        <v>109</v>
      </c>
      <c r="F21" s="16" t="s">
        <v>110</v>
      </c>
      <c r="G21" s="9" t="str">
        <f>IF(ISERROR(VLOOKUP(B21,'ISO27002 Controls-&gt;CIS Controls'!$C$8:$D$274,2,FALSE)),"Not Used","Used")</f>
        <v>Used</v>
      </c>
    </row>
    <row r="22" spans="1:7" ht="30" x14ac:dyDescent="0.25">
      <c r="A22" s="29" t="s">
        <v>104</v>
      </c>
      <c r="B22" s="9" t="s">
        <v>65</v>
      </c>
      <c r="C22" s="9" t="s">
        <v>97</v>
      </c>
      <c r="D22" s="15" t="s">
        <v>107</v>
      </c>
      <c r="E22" s="11" t="s">
        <v>66</v>
      </c>
      <c r="F22" s="35" t="s">
        <v>111</v>
      </c>
      <c r="G22" s="9" t="str">
        <f>IF(ISERROR(VLOOKUP(B22,'ISO27002 Controls-&gt;CIS Controls'!$C$8:$D$274,2,FALSE)),"Not Used","Used")</f>
        <v>Used</v>
      </c>
    </row>
    <row r="23" spans="1:7" x14ac:dyDescent="0.25">
      <c r="A23" s="28" t="s">
        <v>112</v>
      </c>
      <c r="B23" s="24"/>
      <c r="C23" s="24"/>
      <c r="D23" s="25"/>
      <c r="E23" s="25" t="s">
        <v>113</v>
      </c>
      <c r="F23" s="34" t="s">
        <v>114</v>
      </c>
      <c r="G23" s="165"/>
    </row>
    <row r="24" spans="1:7" ht="30" x14ac:dyDescent="0.25">
      <c r="A24" s="29">
        <v>3</v>
      </c>
      <c r="B24" s="9" t="s">
        <v>34</v>
      </c>
      <c r="C24" s="9" t="s">
        <v>115</v>
      </c>
      <c r="D24" s="12" t="s">
        <v>83</v>
      </c>
      <c r="E24" s="11" t="s">
        <v>33</v>
      </c>
      <c r="F24" s="11" t="s">
        <v>116</v>
      </c>
      <c r="G24" s="9" t="str">
        <f>IF(ISERROR(VLOOKUP(B24,'ISO27002 Controls-&gt;CIS Controls'!$C$8:$D$274,2,FALSE)),"Not Used","Used")</f>
        <v>Used</v>
      </c>
    </row>
    <row r="25" spans="1:7" ht="30" x14ac:dyDescent="0.25">
      <c r="A25" s="29">
        <v>3</v>
      </c>
      <c r="B25" s="9" t="s">
        <v>419</v>
      </c>
      <c r="C25" s="9" t="s">
        <v>115</v>
      </c>
      <c r="D25" s="12" t="s">
        <v>83</v>
      </c>
      <c r="E25" s="11" t="s">
        <v>117</v>
      </c>
      <c r="F25" s="11" t="s">
        <v>118</v>
      </c>
      <c r="G25" s="9" t="str">
        <f>IF(ISERROR(VLOOKUP(B25,'ISO27002 Controls-&gt;CIS Controls'!$C$8:$D$274,2,FALSE)),"Not Used","Used")</f>
        <v>Used</v>
      </c>
    </row>
    <row r="26" spans="1:7" ht="30" x14ac:dyDescent="0.25">
      <c r="A26" s="29">
        <v>3</v>
      </c>
      <c r="B26" s="9" t="s">
        <v>6</v>
      </c>
      <c r="C26" s="9" t="s">
        <v>115</v>
      </c>
      <c r="D26" s="15" t="s">
        <v>107</v>
      </c>
      <c r="E26" s="11" t="s">
        <v>17</v>
      </c>
      <c r="F26" s="11" t="s">
        <v>119</v>
      </c>
      <c r="G26" s="9" t="str">
        <f>IF(ISERROR(VLOOKUP(B26,'ISO27002 Controls-&gt;CIS Controls'!$C$8:$D$274,2,FALSE)),"Not Used","Used")</f>
        <v>Used</v>
      </c>
    </row>
    <row r="27" spans="1:7" x14ac:dyDescent="0.25">
      <c r="A27" s="29">
        <v>3</v>
      </c>
      <c r="B27" s="9" t="s">
        <v>420</v>
      </c>
      <c r="C27" s="9" t="s">
        <v>115</v>
      </c>
      <c r="D27" s="15" t="s">
        <v>107</v>
      </c>
      <c r="E27" s="11" t="s">
        <v>120</v>
      </c>
      <c r="F27" s="11" t="s">
        <v>121</v>
      </c>
      <c r="G27" s="9" t="str">
        <f>IF(ISERROR(VLOOKUP(B27,'ISO27002 Controls-&gt;CIS Controls'!$C$8:$D$274,2,FALSE)),"Not Used","Used")</f>
        <v>Used</v>
      </c>
    </row>
    <row r="28" spans="1:7" x14ac:dyDescent="0.25">
      <c r="A28" s="29">
        <v>3</v>
      </c>
      <c r="B28" s="9" t="s">
        <v>421</v>
      </c>
      <c r="C28" s="9" t="s">
        <v>115</v>
      </c>
      <c r="D28" s="15" t="s">
        <v>107</v>
      </c>
      <c r="E28" s="11" t="s">
        <v>122</v>
      </c>
      <c r="F28" s="11" t="s">
        <v>123</v>
      </c>
      <c r="G28" s="9" t="str">
        <f>IF(ISERROR(VLOOKUP(B28,'ISO27002 Controls-&gt;CIS Controls'!$C$8:$D$274,2,FALSE)),"Not Used","Used")</f>
        <v>Used</v>
      </c>
    </row>
    <row r="29" spans="1:7" ht="16.5" x14ac:dyDescent="0.25">
      <c r="A29" s="29">
        <v>3</v>
      </c>
      <c r="B29" s="9" t="s">
        <v>422</v>
      </c>
      <c r="C29" s="9" t="s">
        <v>76</v>
      </c>
      <c r="D29" s="15" t="s">
        <v>107</v>
      </c>
      <c r="E29" s="11" t="s">
        <v>124</v>
      </c>
      <c r="F29" s="36" t="s">
        <v>537</v>
      </c>
      <c r="G29" s="9" t="str">
        <f>IF(ISERROR(VLOOKUP(B29,'ISO27002 Controls-&gt;CIS Controls'!$C$8:$D$274,2,FALSE)),"Not Used","Used")</f>
        <v>Used</v>
      </c>
    </row>
    <row r="30" spans="1:7" ht="30" x14ac:dyDescent="0.25">
      <c r="A30" s="29">
        <v>3</v>
      </c>
      <c r="B30" s="9" t="s">
        <v>35</v>
      </c>
      <c r="C30" s="9" t="s">
        <v>115</v>
      </c>
      <c r="D30" s="12" t="s">
        <v>83</v>
      </c>
      <c r="E30" s="11" t="s">
        <v>36</v>
      </c>
      <c r="F30" s="16" t="s">
        <v>125</v>
      </c>
      <c r="G30" s="9" t="str">
        <f>IF(ISERROR(VLOOKUP(B30,'ISO27002 Controls-&gt;CIS Controls'!$C$8:$D$274,2,FALSE)),"Not Used","Used")</f>
        <v>Used</v>
      </c>
    </row>
    <row r="31" spans="1:7" ht="30" x14ac:dyDescent="0.25">
      <c r="A31" s="29" t="s">
        <v>112</v>
      </c>
      <c r="B31" s="9" t="s">
        <v>423</v>
      </c>
      <c r="C31" s="9" t="s">
        <v>115</v>
      </c>
      <c r="D31" s="12" t="s">
        <v>83</v>
      </c>
      <c r="E31" s="11" t="s">
        <v>126</v>
      </c>
      <c r="F31" s="11" t="s">
        <v>127</v>
      </c>
      <c r="G31" s="9" t="str">
        <f>IF(ISERROR(VLOOKUP(B31,'ISO27002 Controls-&gt;CIS Controls'!$C$8:$D$274,2,FALSE)),"Not Used","Used")</f>
        <v>Used</v>
      </c>
    </row>
    <row r="32" spans="1:7" x14ac:dyDescent="0.25">
      <c r="A32" s="29">
        <v>3</v>
      </c>
      <c r="B32" s="9" t="s">
        <v>424</v>
      </c>
      <c r="C32" s="9" t="s">
        <v>115</v>
      </c>
      <c r="D32" s="15" t="s">
        <v>107</v>
      </c>
      <c r="E32" s="11" t="s">
        <v>128</v>
      </c>
      <c r="F32" s="11" t="s">
        <v>129</v>
      </c>
      <c r="G32" s="9" t="str">
        <f>IF(ISERROR(VLOOKUP(B32,'ISO27002 Controls-&gt;CIS Controls'!$C$8:$D$274,2,FALSE)),"Not Used","Used")</f>
        <v>Used</v>
      </c>
    </row>
    <row r="33" spans="1:7" x14ac:dyDescent="0.25">
      <c r="A33" s="29" t="s">
        <v>130</v>
      </c>
      <c r="B33" s="17" t="s">
        <v>61</v>
      </c>
      <c r="C33" s="9" t="s">
        <v>115</v>
      </c>
      <c r="D33" s="15" t="s">
        <v>107</v>
      </c>
      <c r="E33" s="11" t="s">
        <v>62</v>
      </c>
      <c r="F33" s="35" t="s">
        <v>131</v>
      </c>
      <c r="G33" s="9" t="str">
        <f>IF(ISERROR(VLOOKUP(B33,'ISO27002 Controls-&gt;CIS Controls'!$C$8:$D$274,2,FALSE)),"Not Used","Used")</f>
        <v>Used</v>
      </c>
    </row>
    <row r="34" spans="1:7" ht="45" x14ac:dyDescent="0.25">
      <c r="A34" s="29">
        <v>3</v>
      </c>
      <c r="B34" s="9" t="s">
        <v>425</v>
      </c>
      <c r="C34" s="9" t="s">
        <v>115</v>
      </c>
      <c r="D34" s="15" t="s">
        <v>107</v>
      </c>
      <c r="E34" s="16" t="s">
        <v>132</v>
      </c>
      <c r="F34" s="19" t="s">
        <v>133</v>
      </c>
      <c r="G34" s="9" t="str">
        <f>IF(ISERROR(VLOOKUP(B34,'ISO27002 Controls-&gt;CIS Controls'!$C$8:$D$274,2,FALSE)),"Not Used","Used")</f>
        <v>Used</v>
      </c>
    </row>
    <row r="35" spans="1:7" ht="30" x14ac:dyDescent="0.25">
      <c r="A35" s="29" t="s">
        <v>112</v>
      </c>
      <c r="B35" s="9" t="s">
        <v>426</v>
      </c>
      <c r="C35" s="9" t="s">
        <v>134</v>
      </c>
      <c r="D35" s="15" t="s">
        <v>107</v>
      </c>
      <c r="E35" s="11" t="s">
        <v>135</v>
      </c>
      <c r="F35" s="35" t="s">
        <v>136</v>
      </c>
      <c r="G35" s="9" t="str">
        <f>IF(ISERROR(VLOOKUP(B35,'ISO27002 Controls-&gt;CIS Controls'!$C$8:$D$274,2,FALSE)),"Not Used","Used")</f>
        <v>Used</v>
      </c>
    </row>
    <row r="36" spans="1:7" ht="30" x14ac:dyDescent="0.25">
      <c r="A36" s="29">
        <v>3</v>
      </c>
      <c r="B36" s="9" t="s">
        <v>427</v>
      </c>
      <c r="C36" s="9" t="s">
        <v>115</v>
      </c>
      <c r="D36" s="15" t="s">
        <v>107</v>
      </c>
      <c r="E36" s="11" t="s">
        <v>137</v>
      </c>
      <c r="F36" s="11" t="s">
        <v>138</v>
      </c>
      <c r="G36" s="9" t="str">
        <f>IF(ISERROR(VLOOKUP(B36,'ISO27002 Controls-&gt;CIS Controls'!$C$8:$D$274,2,FALSE)),"Not Used","Used")</f>
        <v>Used</v>
      </c>
    </row>
    <row r="37" spans="1:7" x14ac:dyDescent="0.25">
      <c r="A37" s="29" t="s">
        <v>112</v>
      </c>
      <c r="B37" s="9" t="s">
        <v>428</v>
      </c>
      <c r="C37" s="9" t="s">
        <v>115</v>
      </c>
      <c r="D37" s="14" t="s">
        <v>87</v>
      </c>
      <c r="E37" s="11" t="s">
        <v>139</v>
      </c>
      <c r="F37" s="11" t="s">
        <v>538</v>
      </c>
      <c r="G37" s="9" t="str">
        <f>IF(ISERROR(VLOOKUP(B37,'ISO27002 Controls-&gt;CIS Controls'!$C$8:$D$274,2,FALSE)),"Not Used","Used")</f>
        <v>Used</v>
      </c>
    </row>
    <row r="38" spans="1:7" ht="30" x14ac:dyDescent="0.25">
      <c r="A38" s="28" t="s">
        <v>140</v>
      </c>
      <c r="B38" s="24"/>
      <c r="C38" s="24"/>
      <c r="D38" s="25"/>
      <c r="E38" s="25" t="s">
        <v>141</v>
      </c>
      <c r="F38" s="34" t="s">
        <v>142</v>
      </c>
      <c r="G38" s="165"/>
    </row>
    <row r="39" spans="1:7" ht="30" x14ac:dyDescent="0.25">
      <c r="A39" s="29">
        <v>4</v>
      </c>
      <c r="B39" s="9" t="s">
        <v>429</v>
      </c>
      <c r="C39" s="9" t="s">
        <v>97</v>
      </c>
      <c r="D39" s="15" t="s">
        <v>107</v>
      </c>
      <c r="E39" s="11" t="s">
        <v>143</v>
      </c>
      <c r="F39" s="16" t="s">
        <v>144</v>
      </c>
      <c r="G39" s="9" t="str">
        <f>IF(ISERROR(VLOOKUP(B39,'ISO27002 Controls-&gt;CIS Controls'!$C$8:$D$274,2,FALSE)),"Not Used","Used")</f>
        <v>Used</v>
      </c>
    </row>
    <row r="40" spans="1:7" ht="45" x14ac:dyDescent="0.25">
      <c r="A40" s="29">
        <v>4</v>
      </c>
      <c r="B40" s="9" t="s">
        <v>430</v>
      </c>
      <c r="C40" s="9" t="s">
        <v>134</v>
      </c>
      <c r="D40" s="15" t="s">
        <v>107</v>
      </c>
      <c r="E40" s="11" t="s">
        <v>145</v>
      </c>
      <c r="F40" s="11" t="s">
        <v>146</v>
      </c>
      <c r="G40" s="9" t="str">
        <f>IF(ISERROR(VLOOKUP(B40,'ISO27002 Controls-&gt;CIS Controls'!$C$8:$D$274,2,FALSE)),"Not Used","Used")</f>
        <v>Used</v>
      </c>
    </row>
    <row r="41" spans="1:7" ht="30" x14ac:dyDescent="0.25">
      <c r="A41" s="29">
        <v>4</v>
      </c>
      <c r="B41" s="9" t="s">
        <v>10</v>
      </c>
      <c r="C41" s="9" t="s">
        <v>147</v>
      </c>
      <c r="D41" s="15" t="s">
        <v>107</v>
      </c>
      <c r="E41" s="11" t="s">
        <v>11</v>
      </c>
      <c r="F41" s="11" t="s">
        <v>148</v>
      </c>
      <c r="G41" s="9" t="str">
        <f>IF(ISERROR(VLOOKUP(B41,'ISO27002 Controls-&gt;CIS Controls'!$C$8:$D$274,2,FALSE)),"Not Used","Used")</f>
        <v>Used</v>
      </c>
    </row>
    <row r="42" spans="1:7" x14ac:dyDescent="0.25">
      <c r="A42" s="29">
        <v>4</v>
      </c>
      <c r="B42" s="9" t="s">
        <v>431</v>
      </c>
      <c r="C42" s="9" t="s">
        <v>76</v>
      </c>
      <c r="D42" s="15" t="s">
        <v>107</v>
      </c>
      <c r="E42" s="11" t="s">
        <v>539</v>
      </c>
      <c r="F42" s="11" t="s">
        <v>149</v>
      </c>
      <c r="G42" s="9" t="str">
        <f>IF(ISERROR(VLOOKUP(B42,'ISO27002 Controls-&gt;CIS Controls'!$C$8:$D$274,2,FALSE)),"Not Used","Used")</f>
        <v>Used</v>
      </c>
    </row>
    <row r="43" spans="1:7" ht="30" x14ac:dyDescent="0.25">
      <c r="A43" s="29">
        <v>4</v>
      </c>
      <c r="B43" s="9" t="s">
        <v>432</v>
      </c>
      <c r="C43" s="9" t="s">
        <v>76</v>
      </c>
      <c r="D43" s="15" t="s">
        <v>107</v>
      </c>
      <c r="E43" s="11" t="s">
        <v>150</v>
      </c>
      <c r="F43" s="11" t="s">
        <v>151</v>
      </c>
      <c r="G43" s="9" t="str">
        <f>IF(ISERROR(VLOOKUP(B43,'ISO27002 Controls-&gt;CIS Controls'!$C$8:$D$274,2,FALSE)),"Not Used","Used")</f>
        <v>Used</v>
      </c>
    </row>
    <row r="44" spans="1:7" ht="45" x14ac:dyDescent="0.25">
      <c r="A44" s="29">
        <v>4</v>
      </c>
      <c r="B44" s="9" t="s">
        <v>433</v>
      </c>
      <c r="C44" s="9" t="s">
        <v>134</v>
      </c>
      <c r="D44" s="15" t="s">
        <v>107</v>
      </c>
      <c r="E44" s="11" t="s">
        <v>152</v>
      </c>
      <c r="F44" s="36" t="s">
        <v>153</v>
      </c>
      <c r="G44" s="9" t="str">
        <f>IF(ISERROR(VLOOKUP(B44,'ISO27002 Controls-&gt;CIS Controls'!$C$8:$D$274,2,FALSE)),"Not Used","Used")</f>
        <v>Used</v>
      </c>
    </row>
    <row r="45" spans="1:7" ht="30" x14ac:dyDescent="0.25">
      <c r="A45" s="29">
        <v>4</v>
      </c>
      <c r="B45" s="9" t="s">
        <v>434</v>
      </c>
      <c r="C45" s="9" t="s">
        <v>147</v>
      </c>
      <c r="D45" s="15" t="s">
        <v>107</v>
      </c>
      <c r="E45" s="11" t="s">
        <v>154</v>
      </c>
      <c r="F45" s="16" t="s">
        <v>155</v>
      </c>
      <c r="G45" s="9" t="str">
        <f>IF(ISERROR(VLOOKUP(B45,'ISO27002 Controls-&gt;CIS Controls'!$C$8:$D$274,2,FALSE)),"Not Used","Used")</f>
        <v>Used</v>
      </c>
    </row>
    <row r="46" spans="1:7" ht="30" x14ac:dyDescent="0.25">
      <c r="A46" s="29" t="s">
        <v>140</v>
      </c>
      <c r="B46" s="9" t="s">
        <v>13</v>
      </c>
      <c r="C46" s="9" t="s">
        <v>76</v>
      </c>
      <c r="D46" s="15" t="s">
        <v>107</v>
      </c>
      <c r="E46" s="16" t="s">
        <v>12</v>
      </c>
      <c r="F46" s="16" t="s">
        <v>156</v>
      </c>
      <c r="G46" s="9" t="str">
        <f>IF(ISERROR(VLOOKUP(B46,'ISO27002 Controls-&gt;CIS Controls'!$C$8:$D$274,2,FALSE)),"Not Used","Used")</f>
        <v>Used</v>
      </c>
    </row>
    <row r="47" spans="1:7" ht="30" x14ac:dyDescent="0.25">
      <c r="A47" s="29">
        <v>4</v>
      </c>
      <c r="B47" s="9" t="s">
        <v>435</v>
      </c>
      <c r="C47" s="9" t="s">
        <v>76</v>
      </c>
      <c r="D47" s="15" t="s">
        <v>107</v>
      </c>
      <c r="E47" s="11" t="s">
        <v>157</v>
      </c>
      <c r="F47" s="16" t="s">
        <v>158</v>
      </c>
      <c r="G47" s="9" t="str">
        <f>IF(ISERROR(VLOOKUP(B47,'ISO27002 Controls-&gt;CIS Controls'!$C$8:$D$274,2,FALSE)),"Not Used","Used")</f>
        <v>Used</v>
      </c>
    </row>
    <row r="48" spans="1:7" ht="45" x14ac:dyDescent="0.25">
      <c r="A48" s="29" t="s">
        <v>140</v>
      </c>
      <c r="B48" s="9" t="s">
        <v>436</v>
      </c>
      <c r="C48" s="9" t="s">
        <v>76</v>
      </c>
      <c r="D48" s="13" t="s">
        <v>85</v>
      </c>
      <c r="E48" s="11" t="s">
        <v>159</v>
      </c>
      <c r="F48" s="16" t="s">
        <v>160</v>
      </c>
      <c r="G48" s="9" t="str">
        <f>IF(ISERROR(VLOOKUP(B48,'ISO27002 Controls-&gt;CIS Controls'!$C$8:$D$274,2,FALSE)),"Not Used","Used")</f>
        <v>Used</v>
      </c>
    </row>
    <row r="49" spans="1:7" ht="30" x14ac:dyDescent="0.25">
      <c r="A49" s="29">
        <v>4</v>
      </c>
      <c r="B49" s="9" t="s">
        <v>437</v>
      </c>
      <c r="C49" s="9" t="s">
        <v>76</v>
      </c>
      <c r="D49" s="15" t="s">
        <v>107</v>
      </c>
      <c r="E49" s="11" t="s">
        <v>161</v>
      </c>
      <c r="F49" s="16" t="s">
        <v>162</v>
      </c>
      <c r="G49" s="9" t="str">
        <f>IF(ISERROR(VLOOKUP(B49,'ISO27002 Controls-&gt;CIS Controls'!$C$8:$D$274,2,FALSE)),"Not Used","Used")</f>
        <v>Used</v>
      </c>
    </row>
    <row r="50" spans="1:7" ht="30" x14ac:dyDescent="0.25">
      <c r="A50" s="29">
        <v>4</v>
      </c>
      <c r="B50" s="9" t="s">
        <v>438</v>
      </c>
      <c r="C50" s="9" t="s">
        <v>76</v>
      </c>
      <c r="D50" s="15" t="s">
        <v>107</v>
      </c>
      <c r="E50" s="11" t="s">
        <v>163</v>
      </c>
      <c r="F50" s="16" t="s">
        <v>164</v>
      </c>
      <c r="G50" s="9" t="str">
        <f>IF(ISERROR(VLOOKUP(B50,'ISO27002 Controls-&gt;CIS Controls'!$C$8:$D$274,2,FALSE)),"Not Used","Used")</f>
        <v>Used</v>
      </c>
    </row>
    <row r="51" spans="1:7" ht="30" x14ac:dyDescent="0.25">
      <c r="A51" s="28" t="s">
        <v>165</v>
      </c>
      <c r="B51" s="24"/>
      <c r="C51" s="24"/>
      <c r="D51" s="25"/>
      <c r="E51" s="25" t="s">
        <v>166</v>
      </c>
      <c r="F51" s="34" t="s">
        <v>167</v>
      </c>
      <c r="G51" s="165"/>
    </row>
    <row r="52" spans="1:7" ht="45" x14ac:dyDescent="0.25">
      <c r="A52" s="29">
        <v>5</v>
      </c>
      <c r="B52" s="9" t="s">
        <v>4</v>
      </c>
      <c r="C52" s="9" t="s">
        <v>147</v>
      </c>
      <c r="D52" s="12" t="s">
        <v>83</v>
      </c>
      <c r="E52" s="11" t="s">
        <v>55</v>
      </c>
      <c r="F52" s="11" t="s">
        <v>168</v>
      </c>
      <c r="G52" s="9" t="str">
        <f>IF(ISERROR(VLOOKUP(B52,'ISO27002 Controls-&gt;CIS Controls'!$C$8:$D$274,2,FALSE)),"Not Used","Used")</f>
        <v>Used</v>
      </c>
    </row>
    <row r="53" spans="1:7" ht="30" x14ac:dyDescent="0.25">
      <c r="A53" s="29">
        <v>5</v>
      </c>
      <c r="B53" s="9" t="s">
        <v>8</v>
      </c>
      <c r="C53" s="9" t="s">
        <v>147</v>
      </c>
      <c r="D53" s="15" t="s">
        <v>107</v>
      </c>
      <c r="E53" s="11" t="s">
        <v>9</v>
      </c>
      <c r="F53" s="11" t="s">
        <v>169</v>
      </c>
      <c r="G53" s="9" t="str">
        <f>IF(ISERROR(VLOOKUP(B53,'ISO27002 Controls-&gt;CIS Controls'!$C$8:$D$274,2,FALSE)),"Not Used","Used")</f>
        <v>Used</v>
      </c>
    </row>
    <row r="54" spans="1:7" x14ac:dyDescent="0.25">
      <c r="A54" s="29">
        <v>5</v>
      </c>
      <c r="B54" s="9" t="s">
        <v>5</v>
      </c>
      <c r="C54" s="9" t="s">
        <v>147</v>
      </c>
      <c r="D54" s="13" t="s">
        <v>85</v>
      </c>
      <c r="E54" s="11" t="s">
        <v>56</v>
      </c>
      <c r="F54" s="11" t="s">
        <v>170</v>
      </c>
      <c r="G54" s="9" t="str">
        <f>IF(ISERROR(VLOOKUP(B54,'ISO27002 Controls-&gt;CIS Controls'!$C$8:$D$274,2,FALSE)),"Not Used","Used")</f>
        <v>Used</v>
      </c>
    </row>
    <row r="55" spans="1:7" ht="30" x14ac:dyDescent="0.25">
      <c r="A55" s="29">
        <v>5</v>
      </c>
      <c r="B55" s="9" t="s">
        <v>3</v>
      </c>
      <c r="C55" s="9" t="s">
        <v>147</v>
      </c>
      <c r="D55" s="15" t="s">
        <v>107</v>
      </c>
      <c r="E55" s="11" t="s">
        <v>171</v>
      </c>
      <c r="F55" s="36" t="s">
        <v>172</v>
      </c>
      <c r="G55" s="9" t="str">
        <f>IF(ISERROR(VLOOKUP(B55,'ISO27002 Controls-&gt;CIS Controls'!$C$8:$D$274,2,FALSE)),"Not Used","Used")</f>
        <v>Used</v>
      </c>
    </row>
    <row r="56" spans="1:7" ht="30" x14ac:dyDescent="0.25">
      <c r="A56" s="29" t="s">
        <v>173</v>
      </c>
      <c r="B56" s="9" t="s">
        <v>439</v>
      </c>
      <c r="C56" s="9" t="s">
        <v>147</v>
      </c>
      <c r="D56" s="12" t="s">
        <v>83</v>
      </c>
      <c r="E56" s="11" t="s">
        <v>174</v>
      </c>
      <c r="F56" s="35" t="s">
        <v>175</v>
      </c>
      <c r="G56" s="9" t="str">
        <f>IF(ISERROR(VLOOKUP(B56,'ISO27002 Controls-&gt;CIS Controls'!$C$8:$D$274,2,FALSE)),"Not Used","Used")</f>
        <v>Used</v>
      </c>
    </row>
    <row r="57" spans="1:7" x14ac:dyDescent="0.25">
      <c r="A57" s="29">
        <v>5</v>
      </c>
      <c r="B57" s="9" t="s">
        <v>440</v>
      </c>
      <c r="C57" s="9" t="s">
        <v>147</v>
      </c>
      <c r="D57" s="15" t="s">
        <v>107</v>
      </c>
      <c r="E57" s="11" t="s">
        <v>176</v>
      </c>
      <c r="F57" s="11" t="s">
        <v>177</v>
      </c>
      <c r="G57" s="9" t="str">
        <f>IF(ISERROR(VLOOKUP(B57,'ISO27002 Controls-&gt;CIS Controls'!$C$8:$D$274,2,FALSE)),"Not Used","Used")</f>
        <v>Used</v>
      </c>
    </row>
    <row r="58" spans="1:7" x14ac:dyDescent="0.25">
      <c r="A58" s="28" t="s">
        <v>178</v>
      </c>
      <c r="B58" s="24"/>
      <c r="C58" s="24"/>
      <c r="D58" s="25"/>
      <c r="E58" s="25" t="s">
        <v>179</v>
      </c>
      <c r="F58" s="34" t="s">
        <v>180</v>
      </c>
      <c r="G58" s="165"/>
    </row>
    <row r="59" spans="1:7" x14ac:dyDescent="0.25">
      <c r="A59" s="29">
        <v>6</v>
      </c>
      <c r="B59" s="9" t="s">
        <v>44</v>
      </c>
      <c r="C59" s="9" t="s">
        <v>147</v>
      </c>
      <c r="D59" s="15" t="s">
        <v>107</v>
      </c>
      <c r="E59" s="11" t="s">
        <v>43</v>
      </c>
      <c r="F59" s="11" t="s">
        <v>181</v>
      </c>
      <c r="G59" s="9" t="str">
        <f>IF(ISERROR(VLOOKUP(B59,'ISO27002 Controls-&gt;CIS Controls'!$C$8:$D$274,2,FALSE)),"Not Used","Used")</f>
        <v>Used</v>
      </c>
    </row>
    <row r="60" spans="1:7" ht="30" x14ac:dyDescent="0.25">
      <c r="A60" s="29">
        <v>6</v>
      </c>
      <c r="B60" s="9" t="s">
        <v>53</v>
      </c>
      <c r="C60" s="9" t="s">
        <v>147</v>
      </c>
      <c r="D60" s="15" t="s">
        <v>107</v>
      </c>
      <c r="E60" s="11" t="s">
        <v>54</v>
      </c>
      <c r="F60" s="11" t="s">
        <v>182</v>
      </c>
      <c r="G60" s="9" t="str">
        <f>IF(ISERROR(VLOOKUP(B60,'ISO27002 Controls-&gt;CIS Controls'!$C$8:$D$274,2,FALSE)),"Not Used","Used")</f>
        <v>Used</v>
      </c>
    </row>
    <row r="61" spans="1:7" ht="30" x14ac:dyDescent="0.25">
      <c r="A61" s="29">
        <v>6</v>
      </c>
      <c r="B61" s="9" t="s">
        <v>39</v>
      </c>
      <c r="C61" s="9" t="s">
        <v>147</v>
      </c>
      <c r="D61" s="15" t="s">
        <v>107</v>
      </c>
      <c r="E61" s="11" t="s">
        <v>38</v>
      </c>
      <c r="F61" s="11" t="s">
        <v>183</v>
      </c>
      <c r="G61" s="9" t="str">
        <f>IF(ISERROR(VLOOKUP(B61,'ISO27002 Controls-&gt;CIS Controls'!$C$8:$D$274,2,FALSE)),"Not Used","Used")</f>
        <v>Used</v>
      </c>
    </row>
    <row r="62" spans="1:7" x14ac:dyDescent="0.25">
      <c r="A62" s="29">
        <v>6</v>
      </c>
      <c r="B62" s="9" t="s">
        <v>51</v>
      </c>
      <c r="C62" s="9" t="s">
        <v>147</v>
      </c>
      <c r="D62" s="15" t="s">
        <v>107</v>
      </c>
      <c r="E62" s="11" t="s">
        <v>52</v>
      </c>
      <c r="F62" s="11" t="s">
        <v>184</v>
      </c>
      <c r="G62" s="9" t="str">
        <f>IF(ISERROR(VLOOKUP(B62,'ISO27002 Controls-&gt;CIS Controls'!$C$8:$D$274,2,FALSE)),"Not Used","Used")</f>
        <v>Used</v>
      </c>
    </row>
    <row r="63" spans="1:7" x14ac:dyDescent="0.25">
      <c r="A63" s="29">
        <v>6</v>
      </c>
      <c r="B63" s="9" t="s">
        <v>47</v>
      </c>
      <c r="C63" s="9" t="s">
        <v>147</v>
      </c>
      <c r="D63" s="15" t="s">
        <v>107</v>
      </c>
      <c r="E63" s="11" t="s">
        <v>48</v>
      </c>
      <c r="F63" s="11" t="s">
        <v>185</v>
      </c>
      <c r="G63" s="9" t="str">
        <f>IF(ISERROR(VLOOKUP(B63,'ISO27002 Controls-&gt;CIS Controls'!$C$8:$D$274,2,FALSE)),"Not Used","Used")</f>
        <v>Not Used</v>
      </c>
    </row>
    <row r="64" spans="1:7" ht="30" x14ac:dyDescent="0.25">
      <c r="A64" s="29">
        <v>6</v>
      </c>
      <c r="B64" s="9" t="s">
        <v>441</v>
      </c>
      <c r="C64" s="9" t="s">
        <v>147</v>
      </c>
      <c r="D64" s="12" t="s">
        <v>83</v>
      </c>
      <c r="E64" s="11" t="s">
        <v>186</v>
      </c>
      <c r="F64" s="11" t="s">
        <v>187</v>
      </c>
      <c r="G64" s="9" t="str">
        <f>IF(ISERROR(VLOOKUP(B64,'ISO27002 Controls-&gt;CIS Controls'!$C$8:$D$274,2,FALSE)),"Not Used","Used")</f>
        <v>Used</v>
      </c>
    </row>
    <row r="65" spans="1:7" x14ac:dyDescent="0.25">
      <c r="A65" s="29">
        <v>6</v>
      </c>
      <c r="B65" s="9" t="s">
        <v>45</v>
      </c>
      <c r="C65" s="9" t="s">
        <v>147</v>
      </c>
      <c r="D65" s="15" t="s">
        <v>107</v>
      </c>
      <c r="E65" s="11" t="s">
        <v>46</v>
      </c>
      <c r="F65" s="11" t="s">
        <v>188</v>
      </c>
      <c r="G65" s="9" t="str">
        <f>IF(ISERROR(VLOOKUP(B65,'ISO27002 Controls-&gt;CIS Controls'!$C$8:$D$274,2,FALSE)),"Not Used","Used")</f>
        <v>Used</v>
      </c>
    </row>
    <row r="66" spans="1:7" ht="30" x14ac:dyDescent="0.25">
      <c r="A66" s="29">
        <v>6</v>
      </c>
      <c r="B66" s="9" t="s">
        <v>64</v>
      </c>
      <c r="C66" s="9" t="s">
        <v>115</v>
      </c>
      <c r="D66" s="15" t="s">
        <v>107</v>
      </c>
      <c r="E66" s="11" t="s">
        <v>63</v>
      </c>
      <c r="F66" s="16" t="s">
        <v>189</v>
      </c>
      <c r="G66" s="9" t="str">
        <f>IF(ISERROR(VLOOKUP(B66,'ISO27002 Controls-&gt;CIS Controls'!$C$8:$D$274,2,FALSE)),"Not Used","Used")</f>
        <v>Used</v>
      </c>
    </row>
    <row r="67" spans="1:7" ht="30" x14ac:dyDescent="0.25">
      <c r="A67" s="28" t="s">
        <v>190</v>
      </c>
      <c r="B67" s="24"/>
      <c r="C67" s="24"/>
      <c r="D67" s="25"/>
      <c r="E67" s="25" t="s">
        <v>191</v>
      </c>
      <c r="F67" s="34" t="s">
        <v>192</v>
      </c>
      <c r="G67" s="165"/>
    </row>
    <row r="68" spans="1:7" ht="30" x14ac:dyDescent="0.25">
      <c r="A68" s="29">
        <v>7</v>
      </c>
      <c r="B68" s="9" t="s">
        <v>444</v>
      </c>
      <c r="C68" s="9" t="s">
        <v>97</v>
      </c>
      <c r="D68" s="15" t="s">
        <v>107</v>
      </c>
      <c r="E68" s="11" t="s">
        <v>193</v>
      </c>
      <c r="F68" s="11" t="s">
        <v>194</v>
      </c>
      <c r="G68" s="9" t="str">
        <f>IF(ISERROR(VLOOKUP(B68,'ISO27002 Controls-&gt;CIS Controls'!$C$8:$D$274,2,FALSE)),"Not Used","Used")</f>
        <v>Used</v>
      </c>
    </row>
    <row r="69" spans="1:7" ht="30" x14ac:dyDescent="0.25">
      <c r="A69" s="29">
        <v>7</v>
      </c>
      <c r="B69" s="9" t="s">
        <v>445</v>
      </c>
      <c r="C69" s="9" t="s">
        <v>97</v>
      </c>
      <c r="D69" s="13" t="s">
        <v>85</v>
      </c>
      <c r="E69" s="11" t="s">
        <v>195</v>
      </c>
      <c r="F69" s="11" t="s">
        <v>196</v>
      </c>
      <c r="G69" s="9" t="str">
        <f>IF(ISERROR(VLOOKUP(B69,'ISO27002 Controls-&gt;CIS Controls'!$C$8:$D$274,2,FALSE)),"Not Used","Used")</f>
        <v>Used</v>
      </c>
    </row>
    <row r="70" spans="1:7" ht="30" x14ac:dyDescent="0.25">
      <c r="A70" s="29">
        <v>7</v>
      </c>
      <c r="B70" s="9" t="s">
        <v>446</v>
      </c>
      <c r="C70" s="9" t="s">
        <v>97</v>
      </c>
      <c r="D70" s="15" t="s">
        <v>107</v>
      </c>
      <c r="E70" s="11" t="s">
        <v>197</v>
      </c>
      <c r="F70" s="11" t="s">
        <v>198</v>
      </c>
      <c r="G70" s="9" t="str">
        <f>IF(ISERROR(VLOOKUP(B70,'ISO27002 Controls-&gt;CIS Controls'!$C$8:$D$274,2,FALSE)),"Not Used","Used")</f>
        <v>Used</v>
      </c>
    </row>
    <row r="71" spans="1:7" ht="30" x14ac:dyDescent="0.25">
      <c r="A71" s="29">
        <v>7</v>
      </c>
      <c r="B71" s="9" t="s">
        <v>447</v>
      </c>
      <c r="C71" s="9" t="s">
        <v>97</v>
      </c>
      <c r="D71" s="15" t="s">
        <v>107</v>
      </c>
      <c r="E71" s="11" t="s">
        <v>199</v>
      </c>
      <c r="F71" s="11" t="s">
        <v>200</v>
      </c>
      <c r="G71" s="9" t="str">
        <f>IF(ISERROR(VLOOKUP(B71,'ISO27002 Controls-&gt;CIS Controls'!$C$8:$D$274,2,FALSE)),"Not Used","Used")</f>
        <v>Used</v>
      </c>
    </row>
    <row r="72" spans="1:7" ht="30" x14ac:dyDescent="0.25">
      <c r="A72" s="29">
        <v>7</v>
      </c>
      <c r="B72" s="9" t="s">
        <v>448</v>
      </c>
      <c r="C72" s="9" t="s">
        <v>97</v>
      </c>
      <c r="D72" s="12" t="s">
        <v>83</v>
      </c>
      <c r="E72" s="11" t="s">
        <v>201</v>
      </c>
      <c r="F72" s="11" t="s">
        <v>540</v>
      </c>
      <c r="G72" s="9" t="str">
        <f>IF(ISERROR(VLOOKUP(B72,'ISO27002 Controls-&gt;CIS Controls'!$C$8:$D$274,2,FALSE)),"Not Used","Used")</f>
        <v>Used</v>
      </c>
    </row>
    <row r="73" spans="1:7" ht="30" x14ac:dyDescent="0.25">
      <c r="A73" s="29">
        <v>7</v>
      </c>
      <c r="B73" s="9" t="s">
        <v>449</v>
      </c>
      <c r="C73" s="9" t="s">
        <v>97</v>
      </c>
      <c r="D73" s="12" t="s">
        <v>83</v>
      </c>
      <c r="E73" s="11" t="s">
        <v>202</v>
      </c>
      <c r="F73" s="11" t="s">
        <v>203</v>
      </c>
      <c r="G73" s="9" t="str">
        <f>IF(ISERROR(VLOOKUP(B73,'ISO27002 Controls-&gt;CIS Controls'!$C$8:$D$274,2,FALSE)),"Not Used","Used")</f>
        <v>Used</v>
      </c>
    </row>
    <row r="74" spans="1:7" x14ac:dyDescent="0.25">
      <c r="A74" s="29">
        <v>7</v>
      </c>
      <c r="B74" s="9" t="s">
        <v>450</v>
      </c>
      <c r="C74" s="9" t="s">
        <v>97</v>
      </c>
      <c r="D74" s="13" t="s">
        <v>85</v>
      </c>
      <c r="E74" s="11" t="s">
        <v>204</v>
      </c>
      <c r="F74" s="11" t="s">
        <v>205</v>
      </c>
      <c r="G74" s="9" t="str">
        <f>IF(ISERROR(VLOOKUP(B74,'ISO27002 Controls-&gt;CIS Controls'!$C$8:$D$274,2,FALSE)),"Not Used","Used")</f>
        <v>Used</v>
      </c>
    </row>
    <row r="75" spans="1:7" x14ac:dyDescent="0.25">
      <c r="A75" s="28" t="s">
        <v>206</v>
      </c>
      <c r="B75" s="24"/>
      <c r="C75" s="24"/>
      <c r="D75" s="25"/>
      <c r="E75" s="25" t="s">
        <v>207</v>
      </c>
      <c r="F75" s="34" t="s">
        <v>208</v>
      </c>
      <c r="G75" s="165"/>
    </row>
    <row r="76" spans="1:7" ht="30" x14ac:dyDescent="0.25">
      <c r="A76" s="29">
        <v>8</v>
      </c>
      <c r="B76" s="9" t="s">
        <v>451</v>
      </c>
      <c r="C76" s="9" t="s">
        <v>134</v>
      </c>
      <c r="D76" s="15" t="s">
        <v>107</v>
      </c>
      <c r="E76" s="11" t="s">
        <v>209</v>
      </c>
      <c r="F76" s="11" t="s">
        <v>541</v>
      </c>
      <c r="G76" s="9" t="str">
        <f>IF(ISERROR(VLOOKUP(B76,'ISO27002 Controls-&gt;CIS Controls'!$C$8:$D$274,2,FALSE)),"Not Used","Used")</f>
        <v>Used</v>
      </c>
    </row>
    <row r="77" spans="1:7" x14ac:dyDescent="0.25">
      <c r="A77" s="29">
        <v>8</v>
      </c>
      <c r="B77" s="9" t="s">
        <v>31</v>
      </c>
      <c r="C77" s="9" t="s">
        <v>134</v>
      </c>
      <c r="D77" s="14" t="s">
        <v>87</v>
      </c>
      <c r="E77" s="11" t="s">
        <v>32</v>
      </c>
      <c r="F77" s="11" t="s">
        <v>210</v>
      </c>
      <c r="G77" s="9" t="str">
        <f>IF(ISERROR(VLOOKUP(B77,'ISO27002 Controls-&gt;CIS Controls'!$C$8:$D$274,2,FALSE)),"Not Used","Used")</f>
        <v>Used</v>
      </c>
    </row>
    <row r="78" spans="1:7" x14ac:dyDescent="0.25">
      <c r="A78" s="29">
        <v>8</v>
      </c>
      <c r="B78" s="9" t="s">
        <v>452</v>
      </c>
      <c r="C78" s="9" t="s">
        <v>134</v>
      </c>
      <c r="D78" s="15" t="s">
        <v>107</v>
      </c>
      <c r="E78" s="11" t="s">
        <v>211</v>
      </c>
      <c r="F78" s="11" t="s">
        <v>212</v>
      </c>
      <c r="G78" s="9" t="str">
        <f>IF(ISERROR(VLOOKUP(B78,'ISO27002 Controls-&gt;CIS Controls'!$C$8:$D$274,2,FALSE)),"Not Used","Used")</f>
        <v>Used</v>
      </c>
    </row>
    <row r="79" spans="1:7" x14ac:dyDescent="0.25">
      <c r="A79" s="29" t="s">
        <v>206</v>
      </c>
      <c r="B79" s="9" t="s">
        <v>453</v>
      </c>
      <c r="C79" s="9" t="s">
        <v>134</v>
      </c>
      <c r="D79" s="15" t="s">
        <v>107</v>
      </c>
      <c r="E79" s="11" t="s">
        <v>213</v>
      </c>
      <c r="F79" s="11" t="s">
        <v>214</v>
      </c>
      <c r="G79" s="9" t="str">
        <f>IF(ISERROR(VLOOKUP(B79,'ISO27002 Controls-&gt;CIS Controls'!$C$8:$D$274,2,FALSE)),"Not Used","Used")</f>
        <v>Used</v>
      </c>
    </row>
    <row r="80" spans="1:7" ht="30" x14ac:dyDescent="0.25">
      <c r="A80" s="29">
        <v>8</v>
      </c>
      <c r="B80" s="9" t="s">
        <v>58</v>
      </c>
      <c r="C80" s="9" t="s">
        <v>134</v>
      </c>
      <c r="D80" s="14" t="s">
        <v>87</v>
      </c>
      <c r="E80" s="11" t="s">
        <v>57</v>
      </c>
      <c r="F80" s="11" t="s">
        <v>215</v>
      </c>
      <c r="G80" s="9" t="str">
        <f>IF(ISERROR(VLOOKUP(B80,'ISO27002 Controls-&gt;CIS Controls'!$C$8:$D$274,2,FALSE)),"Not Used","Used")</f>
        <v>Used</v>
      </c>
    </row>
    <row r="81" spans="1:7" x14ac:dyDescent="0.25">
      <c r="A81" s="29" t="s">
        <v>206</v>
      </c>
      <c r="B81" s="9" t="s">
        <v>454</v>
      </c>
      <c r="C81" s="9" t="s">
        <v>134</v>
      </c>
      <c r="D81" s="14" t="s">
        <v>87</v>
      </c>
      <c r="E81" s="11" t="s">
        <v>216</v>
      </c>
      <c r="F81" s="11" t="s">
        <v>217</v>
      </c>
      <c r="G81" s="9" t="str">
        <f>IF(ISERROR(VLOOKUP(B81,'ISO27002 Controls-&gt;CIS Controls'!$C$8:$D$274,2,FALSE)),"Not Used","Used")</f>
        <v>Used</v>
      </c>
    </row>
    <row r="82" spans="1:7" x14ac:dyDescent="0.25">
      <c r="A82" s="29" t="s">
        <v>206</v>
      </c>
      <c r="B82" s="9" t="s">
        <v>455</v>
      </c>
      <c r="C82" s="9" t="s">
        <v>134</v>
      </c>
      <c r="D82" s="14" t="s">
        <v>87</v>
      </c>
      <c r="E82" s="11" t="s">
        <v>218</v>
      </c>
      <c r="F82" s="11" t="s">
        <v>219</v>
      </c>
      <c r="G82" s="9" t="str">
        <f>IF(ISERROR(VLOOKUP(B82,'ISO27002 Controls-&gt;CIS Controls'!$C$8:$D$274,2,FALSE)),"Not Used","Used")</f>
        <v>Used</v>
      </c>
    </row>
    <row r="83" spans="1:7" ht="16.5" x14ac:dyDescent="0.25">
      <c r="A83" s="29" t="s">
        <v>206</v>
      </c>
      <c r="B83" s="9" t="s">
        <v>443</v>
      </c>
      <c r="C83" s="9" t="s">
        <v>76</v>
      </c>
      <c r="D83" s="14" t="s">
        <v>87</v>
      </c>
      <c r="E83" s="11" t="s">
        <v>220</v>
      </c>
      <c r="F83" s="11" t="s">
        <v>542</v>
      </c>
      <c r="G83" s="9" t="str">
        <f>IF(ISERROR(VLOOKUP(B83,'ISO27002 Controls-&gt;CIS Controls'!$C$8:$D$274,2,FALSE)),"Not Used","Used")</f>
        <v>Used</v>
      </c>
    </row>
    <row r="84" spans="1:7" x14ac:dyDescent="0.25">
      <c r="A84" s="29" t="s">
        <v>206</v>
      </c>
      <c r="B84" s="9" t="s">
        <v>456</v>
      </c>
      <c r="C84" s="9" t="s">
        <v>134</v>
      </c>
      <c r="D84" s="14" t="s">
        <v>87</v>
      </c>
      <c r="E84" s="11" t="s">
        <v>221</v>
      </c>
      <c r="F84" s="36" t="s">
        <v>222</v>
      </c>
      <c r="G84" s="9" t="str">
        <f>IF(ISERROR(VLOOKUP(B84,'ISO27002 Controls-&gt;CIS Controls'!$C$8:$D$274,2,FALSE)),"Not Used","Used")</f>
        <v>Used</v>
      </c>
    </row>
    <row r="85" spans="1:7" x14ac:dyDescent="0.25">
      <c r="A85" s="29" t="s">
        <v>206</v>
      </c>
      <c r="B85" s="17" t="s">
        <v>457</v>
      </c>
      <c r="C85" s="9" t="s">
        <v>134</v>
      </c>
      <c r="D85" s="15" t="s">
        <v>107</v>
      </c>
      <c r="E85" s="11" t="s">
        <v>223</v>
      </c>
      <c r="F85" s="11" t="s">
        <v>224</v>
      </c>
      <c r="G85" s="9" t="str">
        <f>IF(ISERROR(VLOOKUP(B85,'ISO27002 Controls-&gt;CIS Controls'!$C$8:$D$274,2,FALSE)),"Not Used","Used")</f>
        <v>Used</v>
      </c>
    </row>
    <row r="86" spans="1:7" x14ac:dyDescent="0.25">
      <c r="A86" s="29" t="s">
        <v>206</v>
      </c>
      <c r="B86" s="9" t="s">
        <v>27</v>
      </c>
      <c r="C86" s="9" t="s">
        <v>134</v>
      </c>
      <c r="D86" s="14" t="s">
        <v>87</v>
      </c>
      <c r="E86" s="11" t="s">
        <v>28</v>
      </c>
      <c r="F86" s="11" t="s">
        <v>225</v>
      </c>
      <c r="G86" s="9" t="str">
        <f>IF(ISERROR(VLOOKUP(B86,'ISO27002 Controls-&gt;CIS Controls'!$C$8:$D$274,2,FALSE)),"Not Used","Used")</f>
        <v>Used</v>
      </c>
    </row>
    <row r="87" spans="1:7" ht="30" x14ac:dyDescent="0.25">
      <c r="A87" s="29">
        <v>8</v>
      </c>
      <c r="B87" s="9" t="s">
        <v>458</v>
      </c>
      <c r="C87" s="9" t="s">
        <v>115</v>
      </c>
      <c r="D87" s="14" t="s">
        <v>87</v>
      </c>
      <c r="E87" s="11" t="s">
        <v>226</v>
      </c>
      <c r="F87" s="16" t="s">
        <v>227</v>
      </c>
      <c r="G87" s="9" t="str">
        <f>IF(ISERROR(VLOOKUP(B87,'ISO27002 Controls-&gt;CIS Controls'!$C$8:$D$274,2,FALSE)),"Not Used","Used")</f>
        <v>Used</v>
      </c>
    </row>
    <row r="88" spans="1:7" x14ac:dyDescent="0.25">
      <c r="A88" s="28" t="s">
        <v>228</v>
      </c>
      <c r="B88" s="24"/>
      <c r="C88" s="24"/>
      <c r="D88" s="25"/>
      <c r="E88" s="25" t="s">
        <v>229</v>
      </c>
      <c r="F88" s="34" t="s">
        <v>230</v>
      </c>
      <c r="G88" s="165"/>
    </row>
    <row r="89" spans="1:7" ht="30" x14ac:dyDescent="0.25">
      <c r="A89" s="29">
        <v>9</v>
      </c>
      <c r="B89" s="9" t="s">
        <v>459</v>
      </c>
      <c r="C89" s="9" t="s">
        <v>97</v>
      </c>
      <c r="D89" s="15" t="s">
        <v>107</v>
      </c>
      <c r="E89" s="11" t="s">
        <v>231</v>
      </c>
      <c r="F89" s="11" t="s">
        <v>232</v>
      </c>
      <c r="G89" s="9" t="str">
        <f>IF(ISERROR(VLOOKUP(B89,'ISO27002 Controls-&gt;CIS Controls'!$C$8:$D$274,2,FALSE)),"Not Used","Used")</f>
        <v>Used</v>
      </c>
    </row>
    <row r="90" spans="1:7" x14ac:dyDescent="0.25">
      <c r="A90" s="29">
        <v>9</v>
      </c>
      <c r="B90" s="9" t="s">
        <v>460</v>
      </c>
      <c r="C90" s="9" t="s">
        <v>134</v>
      </c>
      <c r="D90" s="15" t="s">
        <v>107</v>
      </c>
      <c r="E90" s="11" t="s">
        <v>233</v>
      </c>
      <c r="F90" s="11" t="s">
        <v>234</v>
      </c>
      <c r="G90" s="9" t="str">
        <f>IF(ISERROR(VLOOKUP(B90,'ISO27002 Controls-&gt;CIS Controls'!$C$8:$D$274,2,FALSE)),"Not Used","Used")</f>
        <v>Used</v>
      </c>
    </row>
    <row r="91" spans="1:7" ht="30" x14ac:dyDescent="0.25">
      <c r="A91" s="29">
        <v>9</v>
      </c>
      <c r="B91" s="9" t="s">
        <v>461</v>
      </c>
      <c r="C91" s="9" t="s">
        <v>134</v>
      </c>
      <c r="D91" s="15" t="s">
        <v>107</v>
      </c>
      <c r="E91" s="11" t="s">
        <v>235</v>
      </c>
      <c r="F91" s="11" t="s">
        <v>236</v>
      </c>
      <c r="G91" s="9" t="str">
        <f>IF(ISERROR(VLOOKUP(B91,'ISO27002 Controls-&gt;CIS Controls'!$C$8:$D$274,2,FALSE)),"Not Used","Used")</f>
        <v>Used</v>
      </c>
    </row>
    <row r="92" spans="1:7" ht="30" x14ac:dyDescent="0.25">
      <c r="A92" s="29" t="s">
        <v>228</v>
      </c>
      <c r="B92" s="9" t="s">
        <v>59</v>
      </c>
      <c r="C92" s="9" t="s">
        <v>97</v>
      </c>
      <c r="D92" s="15" t="s">
        <v>107</v>
      </c>
      <c r="E92" s="11" t="s">
        <v>60</v>
      </c>
      <c r="F92" s="11" t="s">
        <v>237</v>
      </c>
      <c r="G92" s="9" t="str">
        <f>IF(ISERROR(VLOOKUP(B92,'ISO27002 Controls-&gt;CIS Controls'!$C$8:$D$274,2,FALSE)),"Not Used","Used")</f>
        <v>Used</v>
      </c>
    </row>
    <row r="93" spans="1:7" ht="30" x14ac:dyDescent="0.25">
      <c r="A93" s="29" t="s">
        <v>228</v>
      </c>
      <c r="B93" s="9" t="s">
        <v>26</v>
      </c>
      <c r="C93" s="9" t="s">
        <v>134</v>
      </c>
      <c r="D93" s="15" t="s">
        <v>107</v>
      </c>
      <c r="E93" s="11" t="s">
        <v>25</v>
      </c>
      <c r="F93" s="11" t="s">
        <v>238</v>
      </c>
      <c r="G93" s="9" t="str">
        <f>IF(ISERROR(VLOOKUP(B93,'ISO27002 Controls-&gt;CIS Controls'!$C$8:$D$274,2,FALSE)),"Not Used","Used")</f>
        <v>Used</v>
      </c>
    </row>
    <row r="94" spans="1:7" x14ac:dyDescent="0.25">
      <c r="A94" s="29" t="s">
        <v>228</v>
      </c>
      <c r="B94" s="9" t="s">
        <v>19</v>
      </c>
      <c r="C94" s="9" t="s">
        <v>134</v>
      </c>
      <c r="D94" s="15" t="s">
        <v>107</v>
      </c>
      <c r="E94" s="11" t="s">
        <v>20</v>
      </c>
      <c r="F94" s="11" t="s">
        <v>239</v>
      </c>
      <c r="G94" s="9" t="str">
        <f>IF(ISERROR(VLOOKUP(B94,'ISO27002 Controls-&gt;CIS Controls'!$C$8:$D$274,2,FALSE)),"Not Used","Used")</f>
        <v>Used</v>
      </c>
    </row>
    <row r="95" spans="1:7" ht="30" x14ac:dyDescent="0.25">
      <c r="A95" s="29" t="s">
        <v>228</v>
      </c>
      <c r="B95" s="9" t="s">
        <v>24</v>
      </c>
      <c r="C95" s="9" t="s">
        <v>134</v>
      </c>
      <c r="D95" s="15" t="s">
        <v>107</v>
      </c>
      <c r="E95" s="11" t="s">
        <v>23</v>
      </c>
      <c r="F95" s="11" t="s">
        <v>240</v>
      </c>
      <c r="G95" s="9" t="str">
        <f>IF(ISERROR(VLOOKUP(B95,'ISO27002 Controls-&gt;CIS Controls'!$C$8:$D$274,2,FALSE)),"Not Used","Used")</f>
        <v>Used</v>
      </c>
    </row>
    <row r="96" spans="1:7" x14ac:dyDescent="0.25">
      <c r="A96" s="28" t="s">
        <v>241</v>
      </c>
      <c r="B96" s="24"/>
      <c r="C96" s="24"/>
      <c r="D96" s="25"/>
      <c r="E96" s="25" t="s">
        <v>242</v>
      </c>
      <c r="F96" s="34" t="s">
        <v>243</v>
      </c>
      <c r="G96" s="165"/>
    </row>
    <row r="97" spans="1:7" x14ac:dyDescent="0.25">
      <c r="A97" s="29">
        <v>10</v>
      </c>
      <c r="B97" s="9" t="s">
        <v>16</v>
      </c>
      <c r="C97" s="9" t="s">
        <v>76</v>
      </c>
      <c r="D97" s="15" t="s">
        <v>107</v>
      </c>
      <c r="E97" s="11" t="s">
        <v>14</v>
      </c>
      <c r="F97" s="11" t="s">
        <v>244</v>
      </c>
      <c r="G97" s="9" t="str">
        <f>IF(ISERROR(VLOOKUP(B97,'ISO27002 Controls-&gt;CIS Controls'!$C$8:$D$274,2,FALSE)),"Not Used","Used")</f>
        <v>Used</v>
      </c>
    </row>
    <row r="98" spans="1:7" ht="30" x14ac:dyDescent="0.25">
      <c r="A98" s="29">
        <v>10</v>
      </c>
      <c r="B98" s="9" t="s">
        <v>462</v>
      </c>
      <c r="C98" s="9" t="s">
        <v>76</v>
      </c>
      <c r="D98" s="15" t="s">
        <v>107</v>
      </c>
      <c r="E98" s="11" t="s">
        <v>245</v>
      </c>
      <c r="F98" s="11" t="s">
        <v>246</v>
      </c>
      <c r="G98" s="9" t="str">
        <f>IF(ISERROR(VLOOKUP(B98,'ISO27002 Controls-&gt;CIS Controls'!$C$8:$D$274,2,FALSE)),"Not Used","Used")</f>
        <v>Used</v>
      </c>
    </row>
    <row r="99" spans="1:7" ht="30" x14ac:dyDescent="0.25">
      <c r="A99" s="29">
        <v>10</v>
      </c>
      <c r="B99" s="9" t="s">
        <v>463</v>
      </c>
      <c r="C99" s="9" t="s">
        <v>76</v>
      </c>
      <c r="D99" s="15" t="s">
        <v>107</v>
      </c>
      <c r="E99" s="11" t="s">
        <v>247</v>
      </c>
      <c r="F99" s="11" t="s">
        <v>248</v>
      </c>
      <c r="G99" s="9" t="str">
        <f>IF(ISERROR(VLOOKUP(B99,'ISO27002 Controls-&gt;CIS Controls'!$C$8:$D$274,2,FALSE)),"Not Used","Used")</f>
        <v>Used</v>
      </c>
    </row>
    <row r="100" spans="1:7" ht="30" x14ac:dyDescent="0.25">
      <c r="A100" s="29">
        <v>10</v>
      </c>
      <c r="B100" s="9" t="s">
        <v>464</v>
      </c>
      <c r="C100" s="9" t="s">
        <v>76</v>
      </c>
      <c r="D100" s="14" t="s">
        <v>87</v>
      </c>
      <c r="E100" s="11" t="s">
        <v>249</v>
      </c>
      <c r="F100" s="11" t="s">
        <v>250</v>
      </c>
      <c r="G100" s="9" t="str">
        <f>IF(ISERROR(VLOOKUP(B100,'ISO27002 Controls-&gt;CIS Controls'!$C$8:$D$274,2,FALSE)),"Not Used","Used")</f>
        <v>Used</v>
      </c>
    </row>
    <row r="101" spans="1:7" ht="30" x14ac:dyDescent="0.25">
      <c r="A101" s="29">
        <v>10</v>
      </c>
      <c r="B101" s="9" t="s">
        <v>29</v>
      </c>
      <c r="C101" s="9" t="s">
        <v>76</v>
      </c>
      <c r="D101" s="15" t="s">
        <v>107</v>
      </c>
      <c r="E101" s="11" t="s">
        <v>30</v>
      </c>
      <c r="F101" s="16" t="s">
        <v>251</v>
      </c>
      <c r="G101" s="9" t="str">
        <f>IF(ISERROR(VLOOKUP(B101,'ISO27002 Controls-&gt;CIS Controls'!$C$8:$D$274,2,FALSE)),"Not Used","Used")</f>
        <v>Used</v>
      </c>
    </row>
    <row r="102" spans="1:7" x14ac:dyDescent="0.25">
      <c r="A102" s="29" t="s">
        <v>241</v>
      </c>
      <c r="B102" s="9" t="s">
        <v>465</v>
      </c>
      <c r="C102" s="9" t="s">
        <v>76</v>
      </c>
      <c r="D102" s="15" t="s">
        <v>107</v>
      </c>
      <c r="E102" s="11" t="s">
        <v>252</v>
      </c>
      <c r="F102" s="11" t="s">
        <v>253</v>
      </c>
      <c r="G102" s="9" t="str">
        <f>IF(ISERROR(VLOOKUP(B102,'ISO27002 Controls-&gt;CIS Controls'!$C$8:$D$274,2,FALSE)),"Not Used","Used")</f>
        <v>Used</v>
      </c>
    </row>
    <row r="103" spans="1:7" x14ac:dyDescent="0.25">
      <c r="A103" s="29" t="s">
        <v>254</v>
      </c>
      <c r="B103" s="9" t="s">
        <v>466</v>
      </c>
      <c r="C103" s="9" t="s">
        <v>76</v>
      </c>
      <c r="D103" s="14" t="s">
        <v>87</v>
      </c>
      <c r="E103" s="11" t="s">
        <v>255</v>
      </c>
      <c r="F103" s="11" t="s">
        <v>256</v>
      </c>
      <c r="G103" s="9" t="str">
        <f>IF(ISERROR(VLOOKUP(B103,'ISO27002 Controls-&gt;CIS Controls'!$C$8:$D$274,2,FALSE)),"Not Used","Used")</f>
        <v>Used</v>
      </c>
    </row>
    <row r="104" spans="1:7" x14ac:dyDescent="0.25">
      <c r="A104" s="28" t="s">
        <v>257</v>
      </c>
      <c r="B104" s="24"/>
      <c r="C104" s="24"/>
      <c r="D104" s="25"/>
      <c r="E104" s="25" t="s">
        <v>258</v>
      </c>
      <c r="F104" s="34" t="s">
        <v>259</v>
      </c>
      <c r="G104" s="165"/>
    </row>
    <row r="105" spans="1:7" ht="30" x14ac:dyDescent="0.25">
      <c r="A105" s="29">
        <v>11</v>
      </c>
      <c r="B105" s="9" t="s">
        <v>467</v>
      </c>
      <c r="C105" s="9" t="s">
        <v>115</v>
      </c>
      <c r="D105" s="18" t="s">
        <v>260</v>
      </c>
      <c r="E105" s="11" t="s">
        <v>261</v>
      </c>
      <c r="F105" s="11" t="s">
        <v>262</v>
      </c>
      <c r="G105" s="9" t="str">
        <f>IF(ISERROR(VLOOKUP(B105,'ISO27002 Controls-&gt;CIS Controls'!$C$8:$D$274,2,FALSE)),"Not Used","Used")</f>
        <v>Used</v>
      </c>
    </row>
    <row r="106" spans="1:7" x14ac:dyDescent="0.25">
      <c r="A106" s="29">
        <v>11</v>
      </c>
      <c r="B106" s="9" t="s">
        <v>468</v>
      </c>
      <c r="C106" s="9" t="s">
        <v>115</v>
      </c>
      <c r="D106" s="18" t="s">
        <v>260</v>
      </c>
      <c r="E106" s="11" t="s">
        <v>263</v>
      </c>
      <c r="F106" s="11" t="s">
        <v>264</v>
      </c>
      <c r="G106" s="9" t="str">
        <f>IF(ISERROR(VLOOKUP(B106,'ISO27002 Controls-&gt;CIS Controls'!$C$8:$D$274,2,FALSE)),"Not Used","Used")</f>
        <v>Used</v>
      </c>
    </row>
    <row r="107" spans="1:7" x14ac:dyDescent="0.25">
      <c r="A107" s="29">
        <v>11</v>
      </c>
      <c r="B107" s="9" t="s">
        <v>469</v>
      </c>
      <c r="C107" s="9" t="s">
        <v>115</v>
      </c>
      <c r="D107" s="15" t="s">
        <v>107</v>
      </c>
      <c r="E107" s="11" t="s">
        <v>265</v>
      </c>
      <c r="F107" s="11" t="s">
        <v>266</v>
      </c>
      <c r="G107" s="9" t="str">
        <f>IF(ISERROR(VLOOKUP(B107,'ISO27002 Controls-&gt;CIS Controls'!$C$8:$D$274,2,FALSE)),"Not Used","Used")</f>
        <v>Used</v>
      </c>
    </row>
    <row r="108" spans="1:7" ht="30" x14ac:dyDescent="0.25">
      <c r="A108" s="29">
        <v>11</v>
      </c>
      <c r="B108" s="9" t="s">
        <v>470</v>
      </c>
      <c r="C108" s="9" t="s">
        <v>115</v>
      </c>
      <c r="D108" s="18" t="s">
        <v>260</v>
      </c>
      <c r="E108" s="11" t="s">
        <v>267</v>
      </c>
      <c r="F108" s="16" t="s">
        <v>268</v>
      </c>
      <c r="G108" s="9" t="str">
        <f>IF(ISERROR(VLOOKUP(B108,'ISO27002 Controls-&gt;CIS Controls'!$C$8:$D$274,2,FALSE)),"Not Used","Used")</f>
        <v>Used</v>
      </c>
    </row>
    <row r="109" spans="1:7" x14ac:dyDescent="0.25">
      <c r="A109" s="29">
        <v>11</v>
      </c>
      <c r="B109" s="9" t="s">
        <v>471</v>
      </c>
      <c r="C109" s="9" t="s">
        <v>115</v>
      </c>
      <c r="D109" s="18" t="s">
        <v>260</v>
      </c>
      <c r="E109" s="11" t="s">
        <v>269</v>
      </c>
      <c r="F109" s="11" t="s">
        <v>270</v>
      </c>
      <c r="G109" s="9" t="str">
        <f>IF(ISERROR(VLOOKUP(B109,'ISO27002 Controls-&gt;CIS Controls'!$C$8:$D$274,2,FALSE)),"Not Used","Used")</f>
        <v>Used</v>
      </c>
    </row>
    <row r="110" spans="1:7" x14ac:dyDescent="0.25">
      <c r="A110" s="28">
        <v>12</v>
      </c>
      <c r="B110" s="24"/>
      <c r="C110" s="24"/>
      <c r="D110" s="25"/>
      <c r="E110" s="25" t="s">
        <v>271</v>
      </c>
      <c r="F110" s="34" t="s">
        <v>272</v>
      </c>
      <c r="G110" s="165"/>
    </row>
    <row r="111" spans="1:7" ht="30" x14ac:dyDescent="0.25">
      <c r="A111" s="29">
        <v>12</v>
      </c>
      <c r="B111" s="9" t="s">
        <v>472</v>
      </c>
      <c r="C111" s="9" t="s">
        <v>134</v>
      </c>
      <c r="D111" s="15" t="s">
        <v>107</v>
      </c>
      <c r="E111" s="11" t="s">
        <v>273</v>
      </c>
      <c r="F111" s="11" t="s">
        <v>274</v>
      </c>
      <c r="G111" s="9" t="str">
        <f>IF(ISERROR(VLOOKUP(B111,'ISO27002 Controls-&gt;CIS Controls'!$C$8:$D$274,2,FALSE)),"Not Used","Used")</f>
        <v>Used</v>
      </c>
    </row>
    <row r="112" spans="1:7" ht="30" x14ac:dyDescent="0.25">
      <c r="A112" s="29">
        <v>12</v>
      </c>
      <c r="B112" s="9" t="s">
        <v>473</v>
      </c>
      <c r="C112" s="9" t="s">
        <v>134</v>
      </c>
      <c r="D112" s="15" t="s">
        <v>107</v>
      </c>
      <c r="E112" s="11" t="s">
        <v>275</v>
      </c>
      <c r="F112" s="11" t="s">
        <v>276</v>
      </c>
      <c r="G112" s="9" t="str">
        <f>IF(ISERROR(VLOOKUP(B112,'ISO27002 Controls-&gt;CIS Controls'!$C$8:$D$274,2,FALSE)),"Not Used","Used")</f>
        <v>Used</v>
      </c>
    </row>
    <row r="113" spans="1:7" ht="30" x14ac:dyDescent="0.25">
      <c r="A113" s="29">
        <v>12</v>
      </c>
      <c r="B113" s="9" t="s">
        <v>474</v>
      </c>
      <c r="C113" s="9" t="s">
        <v>134</v>
      </c>
      <c r="D113" s="15" t="s">
        <v>107</v>
      </c>
      <c r="E113" s="11" t="s">
        <v>277</v>
      </c>
      <c r="F113" s="11" t="s">
        <v>278</v>
      </c>
      <c r="G113" s="9" t="str">
        <f>IF(ISERROR(VLOOKUP(B113,'ISO27002 Controls-&gt;CIS Controls'!$C$8:$D$274,2,FALSE)),"Not Used","Used")</f>
        <v>Used</v>
      </c>
    </row>
    <row r="114" spans="1:7" ht="30" x14ac:dyDescent="0.25">
      <c r="A114" s="29">
        <v>12</v>
      </c>
      <c r="B114" s="9" t="s">
        <v>475</v>
      </c>
      <c r="C114" s="9" t="s">
        <v>134</v>
      </c>
      <c r="D114" s="12" t="s">
        <v>83</v>
      </c>
      <c r="E114" s="11" t="s">
        <v>279</v>
      </c>
      <c r="F114" s="11" t="s">
        <v>280</v>
      </c>
      <c r="G114" s="9" t="str">
        <f>IF(ISERROR(VLOOKUP(B114,'ISO27002 Controls-&gt;CIS Controls'!$C$8:$D$274,2,FALSE)),"Not Used","Used")</f>
        <v>Used</v>
      </c>
    </row>
    <row r="115" spans="1:7" ht="30" x14ac:dyDescent="0.25">
      <c r="A115" s="29">
        <v>12</v>
      </c>
      <c r="B115" s="9" t="s">
        <v>476</v>
      </c>
      <c r="C115" s="9" t="s">
        <v>134</v>
      </c>
      <c r="D115" s="15" t="s">
        <v>107</v>
      </c>
      <c r="E115" s="11" t="s">
        <v>281</v>
      </c>
      <c r="F115" s="11" t="s">
        <v>282</v>
      </c>
      <c r="G115" s="9" t="str">
        <f>IF(ISERROR(VLOOKUP(B115,'ISO27002 Controls-&gt;CIS Controls'!$C$8:$D$274,2,FALSE)),"Not Used","Used")</f>
        <v>Used</v>
      </c>
    </row>
    <row r="116" spans="1:7" ht="30" x14ac:dyDescent="0.25">
      <c r="A116" s="29">
        <v>12</v>
      </c>
      <c r="B116" s="9" t="s">
        <v>477</v>
      </c>
      <c r="C116" s="9" t="s">
        <v>134</v>
      </c>
      <c r="D116" s="15" t="s">
        <v>107</v>
      </c>
      <c r="E116" s="11" t="s">
        <v>283</v>
      </c>
      <c r="F116" s="16" t="s">
        <v>284</v>
      </c>
      <c r="G116" s="9" t="str">
        <f>IF(ISERROR(VLOOKUP(B116,'ISO27002 Controls-&gt;CIS Controls'!$C$8:$D$274,2,FALSE)),"Not Used","Used")</f>
        <v>Used</v>
      </c>
    </row>
    <row r="117" spans="1:7" ht="45" x14ac:dyDescent="0.25">
      <c r="A117" s="29">
        <v>12</v>
      </c>
      <c r="B117" s="9" t="s">
        <v>478</v>
      </c>
      <c r="C117" s="9" t="s">
        <v>76</v>
      </c>
      <c r="D117" s="15" t="s">
        <v>107</v>
      </c>
      <c r="E117" s="16" t="s">
        <v>285</v>
      </c>
      <c r="F117" s="16" t="s">
        <v>286</v>
      </c>
      <c r="G117" s="9" t="str">
        <f>IF(ISERROR(VLOOKUP(B117,'ISO27002 Controls-&gt;CIS Controls'!$C$8:$D$274,2,FALSE)),"Not Used","Used")</f>
        <v>Used</v>
      </c>
    </row>
    <row r="118" spans="1:7" ht="45" x14ac:dyDescent="0.25">
      <c r="A118" s="29" t="s">
        <v>287</v>
      </c>
      <c r="B118" s="9" t="s">
        <v>479</v>
      </c>
      <c r="C118" s="9" t="s">
        <v>76</v>
      </c>
      <c r="D118" s="15" t="s">
        <v>107</v>
      </c>
      <c r="E118" s="16" t="s">
        <v>288</v>
      </c>
      <c r="F118" s="11" t="s">
        <v>289</v>
      </c>
      <c r="G118" s="9" t="str">
        <f>IF(ISERROR(VLOOKUP(B118,'ISO27002 Controls-&gt;CIS Controls'!$C$8:$D$274,2,FALSE)),"Not Used","Used")</f>
        <v>Used</v>
      </c>
    </row>
    <row r="119" spans="1:7" ht="30" x14ac:dyDescent="0.25">
      <c r="A119" s="28" t="s">
        <v>290</v>
      </c>
      <c r="B119" s="24"/>
      <c r="C119" s="24"/>
      <c r="D119" s="25"/>
      <c r="E119" s="25" t="s">
        <v>291</v>
      </c>
      <c r="F119" s="34" t="s">
        <v>292</v>
      </c>
      <c r="G119" s="165"/>
    </row>
    <row r="120" spans="1:7" ht="30" x14ac:dyDescent="0.25">
      <c r="A120" s="29" t="s">
        <v>290</v>
      </c>
      <c r="B120" s="9" t="s">
        <v>480</v>
      </c>
      <c r="C120" s="9" t="s">
        <v>134</v>
      </c>
      <c r="D120" s="14" t="s">
        <v>87</v>
      </c>
      <c r="E120" s="11" t="s">
        <v>293</v>
      </c>
      <c r="F120" s="16" t="s">
        <v>294</v>
      </c>
      <c r="G120" s="9" t="str">
        <f>IF(ISERROR(VLOOKUP(B120,'ISO27002 Controls-&gt;CIS Controls'!$C$8:$D$274,2,FALSE)),"Not Used","Used")</f>
        <v>Used</v>
      </c>
    </row>
    <row r="121" spans="1:7" ht="30" x14ac:dyDescent="0.25">
      <c r="A121" s="29" t="s">
        <v>290</v>
      </c>
      <c r="B121" s="9" t="s">
        <v>481</v>
      </c>
      <c r="C121" s="9" t="s">
        <v>76</v>
      </c>
      <c r="D121" s="14" t="s">
        <v>87</v>
      </c>
      <c r="E121" s="11" t="s">
        <v>295</v>
      </c>
      <c r="F121" s="11" t="s">
        <v>296</v>
      </c>
      <c r="G121" s="9" t="str">
        <f>IF(ISERROR(VLOOKUP(B121,'ISO27002 Controls-&gt;CIS Controls'!$C$8:$D$274,2,FALSE)),"Not Used","Used")</f>
        <v>Used</v>
      </c>
    </row>
    <row r="122" spans="1:7" ht="30" x14ac:dyDescent="0.25">
      <c r="A122" s="29" t="s">
        <v>290</v>
      </c>
      <c r="B122" s="9" t="s">
        <v>50</v>
      </c>
      <c r="C122" s="9" t="s">
        <v>134</v>
      </c>
      <c r="D122" s="14" t="s">
        <v>87</v>
      </c>
      <c r="E122" s="11" t="s">
        <v>49</v>
      </c>
      <c r="F122" s="16" t="s">
        <v>297</v>
      </c>
      <c r="G122" s="9" t="str">
        <f>IF(ISERROR(VLOOKUP(B122,'ISO27002 Controls-&gt;CIS Controls'!$C$8:$D$274,2,FALSE)),"Not Used","Used")</f>
        <v>Used</v>
      </c>
    </row>
    <row r="123" spans="1:7" ht="30" x14ac:dyDescent="0.25">
      <c r="A123" s="29" t="s">
        <v>290</v>
      </c>
      <c r="B123" s="9" t="s">
        <v>482</v>
      </c>
      <c r="C123" s="9" t="s">
        <v>134</v>
      </c>
      <c r="D123" s="15" t="s">
        <v>107</v>
      </c>
      <c r="E123" s="11" t="s">
        <v>298</v>
      </c>
      <c r="F123" s="11" t="s">
        <v>299</v>
      </c>
      <c r="G123" s="9" t="str">
        <f>IF(ISERROR(VLOOKUP(B123,'ISO27002 Controls-&gt;CIS Controls'!$C$8:$D$274,2,FALSE)),"Not Used","Used")</f>
        <v>Used</v>
      </c>
    </row>
    <row r="124" spans="1:7" ht="30" x14ac:dyDescent="0.25">
      <c r="A124" s="29" t="s">
        <v>290</v>
      </c>
      <c r="B124" s="9" t="s">
        <v>483</v>
      </c>
      <c r="C124" s="9" t="s">
        <v>76</v>
      </c>
      <c r="D124" s="15" t="s">
        <v>107</v>
      </c>
      <c r="E124" s="11" t="s">
        <v>300</v>
      </c>
      <c r="F124" s="16" t="s">
        <v>301</v>
      </c>
      <c r="G124" s="9" t="str">
        <f>IF(ISERROR(VLOOKUP(B124,'ISO27002 Controls-&gt;CIS Controls'!$C$8:$D$274,2,FALSE)),"Not Used","Used")</f>
        <v>Used</v>
      </c>
    </row>
    <row r="125" spans="1:7" x14ac:dyDescent="0.25">
      <c r="A125" s="29" t="s">
        <v>290</v>
      </c>
      <c r="B125" s="9" t="s">
        <v>484</v>
      </c>
      <c r="C125" s="9" t="s">
        <v>134</v>
      </c>
      <c r="D125" s="14" t="s">
        <v>87</v>
      </c>
      <c r="E125" s="11" t="s">
        <v>302</v>
      </c>
      <c r="F125" s="11" t="s">
        <v>303</v>
      </c>
      <c r="G125" s="9" t="str">
        <f>IF(ISERROR(VLOOKUP(B125,'ISO27002 Controls-&gt;CIS Controls'!$C$8:$D$274,2,FALSE)),"Not Used","Used")</f>
        <v>Used</v>
      </c>
    </row>
    <row r="126" spans="1:7" ht="30" x14ac:dyDescent="0.25">
      <c r="A126" s="29" t="s">
        <v>290</v>
      </c>
      <c r="B126" s="9" t="s">
        <v>485</v>
      </c>
      <c r="C126" s="9" t="s">
        <v>76</v>
      </c>
      <c r="D126" s="15" t="s">
        <v>107</v>
      </c>
      <c r="E126" s="11" t="s">
        <v>304</v>
      </c>
      <c r="F126" s="16" t="s">
        <v>305</v>
      </c>
      <c r="G126" s="9" t="str">
        <f>IF(ISERROR(VLOOKUP(B126,'ISO27002 Controls-&gt;CIS Controls'!$C$8:$D$274,2,FALSE)),"Not Used","Used")</f>
        <v>Used</v>
      </c>
    </row>
    <row r="127" spans="1:7" ht="30" x14ac:dyDescent="0.25">
      <c r="A127" s="29" t="s">
        <v>290</v>
      </c>
      <c r="B127" s="9" t="s">
        <v>486</v>
      </c>
      <c r="C127" s="9" t="s">
        <v>134</v>
      </c>
      <c r="D127" s="15" t="s">
        <v>107</v>
      </c>
      <c r="E127" s="11" t="s">
        <v>306</v>
      </c>
      <c r="F127" s="11" t="s">
        <v>307</v>
      </c>
      <c r="G127" s="9" t="str">
        <f>IF(ISERROR(VLOOKUP(B127,'ISO27002 Controls-&gt;CIS Controls'!$C$8:$D$274,2,FALSE)),"Not Used","Used")</f>
        <v>Used</v>
      </c>
    </row>
    <row r="128" spans="1:7" ht="30" x14ac:dyDescent="0.25">
      <c r="A128" s="29" t="s">
        <v>290</v>
      </c>
      <c r="B128" s="9" t="s">
        <v>487</v>
      </c>
      <c r="C128" s="9" t="s">
        <v>76</v>
      </c>
      <c r="D128" s="15" t="s">
        <v>107</v>
      </c>
      <c r="E128" s="11" t="s">
        <v>308</v>
      </c>
      <c r="F128" s="11" t="s">
        <v>309</v>
      </c>
      <c r="G128" s="9" t="str">
        <f>IF(ISERROR(VLOOKUP(B128,'ISO27002 Controls-&gt;CIS Controls'!$C$8:$D$274,2,FALSE)),"Not Used","Used")</f>
        <v>Used</v>
      </c>
    </row>
    <row r="129" spans="1:7" x14ac:dyDescent="0.25">
      <c r="A129" s="29" t="s">
        <v>290</v>
      </c>
      <c r="B129" s="17" t="s">
        <v>488</v>
      </c>
      <c r="C129" s="9" t="s">
        <v>134</v>
      </c>
      <c r="D129" s="15" t="s">
        <v>107</v>
      </c>
      <c r="E129" s="11" t="s">
        <v>310</v>
      </c>
      <c r="F129" s="11" t="s">
        <v>311</v>
      </c>
      <c r="G129" s="9" t="str">
        <f>IF(ISERROR(VLOOKUP(B129,'ISO27002 Controls-&gt;CIS Controls'!$C$8:$D$274,2,FALSE)),"Not Used","Used")</f>
        <v>Used</v>
      </c>
    </row>
    <row r="130" spans="1:7" x14ac:dyDescent="0.25">
      <c r="A130" s="29" t="s">
        <v>290</v>
      </c>
      <c r="B130" s="9" t="s">
        <v>489</v>
      </c>
      <c r="C130" s="9" t="s">
        <v>134</v>
      </c>
      <c r="D130" s="14" t="s">
        <v>87</v>
      </c>
      <c r="E130" s="11" t="s">
        <v>312</v>
      </c>
      <c r="F130" s="11" t="s">
        <v>313</v>
      </c>
      <c r="G130" s="9" t="str">
        <f>IF(ISERROR(VLOOKUP(B130,'ISO27002 Controls-&gt;CIS Controls'!$C$8:$D$274,2,FALSE)),"Not Used","Used")</f>
        <v>Used</v>
      </c>
    </row>
    <row r="131" spans="1:7" ht="30" x14ac:dyDescent="0.25">
      <c r="A131" s="28">
        <v>14</v>
      </c>
      <c r="B131" s="24"/>
      <c r="C131" s="24"/>
      <c r="D131" s="25"/>
      <c r="E131" s="25" t="s">
        <v>314</v>
      </c>
      <c r="F131" s="34" t="s">
        <v>315</v>
      </c>
      <c r="G131" s="165"/>
    </row>
    <row r="132" spans="1:7" ht="45" x14ac:dyDescent="0.25">
      <c r="A132" s="29">
        <v>14</v>
      </c>
      <c r="B132" s="9" t="s">
        <v>490</v>
      </c>
      <c r="C132" s="9" t="s">
        <v>316</v>
      </c>
      <c r="D132" s="15" t="s">
        <v>107</v>
      </c>
      <c r="E132" s="11" t="s">
        <v>317</v>
      </c>
      <c r="F132" s="11" t="s">
        <v>318</v>
      </c>
      <c r="G132" s="9" t="str">
        <f>IF(ISERROR(VLOOKUP(B132,'ISO27002 Controls-&gt;CIS Controls'!$C$8:$D$274,2,FALSE)),"Not Used","Used")</f>
        <v>Used</v>
      </c>
    </row>
    <row r="133" spans="1:7" ht="30" x14ac:dyDescent="0.25">
      <c r="A133" s="29">
        <v>14</v>
      </c>
      <c r="B133" s="9" t="s">
        <v>491</v>
      </c>
      <c r="C133" s="9" t="s">
        <v>316</v>
      </c>
      <c r="D133" s="15" t="s">
        <v>107</v>
      </c>
      <c r="E133" s="11" t="s">
        <v>319</v>
      </c>
      <c r="F133" s="11" t="s">
        <v>320</v>
      </c>
      <c r="G133" s="9" t="str">
        <f>IF(ISERROR(VLOOKUP(B133,'ISO27002 Controls-&gt;CIS Controls'!$C$8:$D$274,2,FALSE)),"Not Used","Used")</f>
        <v>Used</v>
      </c>
    </row>
    <row r="134" spans="1:7" ht="30" x14ac:dyDescent="0.25">
      <c r="A134" s="29">
        <v>14</v>
      </c>
      <c r="B134" s="9" t="s">
        <v>492</v>
      </c>
      <c r="C134" s="9" t="s">
        <v>316</v>
      </c>
      <c r="D134" s="15" t="s">
        <v>107</v>
      </c>
      <c r="E134" s="11" t="s">
        <v>321</v>
      </c>
      <c r="F134" s="11" t="s">
        <v>322</v>
      </c>
      <c r="G134" s="9" t="str">
        <f>IF(ISERROR(VLOOKUP(B134,'ISO27002 Controls-&gt;CIS Controls'!$C$8:$D$274,2,FALSE)),"Not Used","Used")</f>
        <v>Used</v>
      </c>
    </row>
    <row r="135" spans="1:7" ht="45" x14ac:dyDescent="0.25">
      <c r="A135" s="29">
        <v>14</v>
      </c>
      <c r="B135" s="9" t="s">
        <v>493</v>
      </c>
      <c r="C135" s="9" t="s">
        <v>316</v>
      </c>
      <c r="D135" s="15" t="s">
        <v>107</v>
      </c>
      <c r="E135" s="11" t="s">
        <v>323</v>
      </c>
      <c r="F135" s="11" t="s">
        <v>324</v>
      </c>
      <c r="G135" s="9" t="str">
        <f>IF(ISERROR(VLOOKUP(B135,'ISO27002 Controls-&gt;CIS Controls'!$C$8:$D$274,2,FALSE)),"Not Used","Used")</f>
        <v>Used</v>
      </c>
    </row>
    <row r="136" spans="1:7" ht="30" x14ac:dyDescent="0.25">
      <c r="A136" s="29">
        <v>14</v>
      </c>
      <c r="B136" s="9" t="s">
        <v>494</v>
      </c>
      <c r="C136" s="9" t="s">
        <v>316</v>
      </c>
      <c r="D136" s="15" t="s">
        <v>107</v>
      </c>
      <c r="E136" s="11" t="s">
        <v>325</v>
      </c>
      <c r="F136" s="16" t="s">
        <v>326</v>
      </c>
      <c r="G136" s="9" t="str">
        <f>IF(ISERROR(VLOOKUP(B136,'ISO27002 Controls-&gt;CIS Controls'!$C$8:$D$274,2,FALSE)),"Not Used","Used")</f>
        <v>Used</v>
      </c>
    </row>
    <row r="137" spans="1:7" ht="30" x14ac:dyDescent="0.25">
      <c r="A137" s="29">
        <v>14</v>
      </c>
      <c r="B137" s="9" t="s">
        <v>495</v>
      </c>
      <c r="C137" s="9" t="s">
        <v>316</v>
      </c>
      <c r="D137" s="15" t="s">
        <v>107</v>
      </c>
      <c r="E137" s="11" t="s">
        <v>327</v>
      </c>
      <c r="F137" s="11" t="s">
        <v>328</v>
      </c>
      <c r="G137" s="9" t="str">
        <f>IF(ISERROR(VLOOKUP(B137,'ISO27002 Controls-&gt;CIS Controls'!$C$8:$D$274,2,FALSE)),"Not Used","Used")</f>
        <v>Used</v>
      </c>
    </row>
    <row r="138" spans="1:7" ht="45" x14ac:dyDescent="0.25">
      <c r="A138" s="29">
        <v>14</v>
      </c>
      <c r="B138" s="9" t="s">
        <v>496</v>
      </c>
      <c r="C138" s="9" t="s">
        <v>316</v>
      </c>
      <c r="D138" s="15" t="s">
        <v>107</v>
      </c>
      <c r="E138" s="16" t="s">
        <v>329</v>
      </c>
      <c r="F138" s="11" t="s">
        <v>330</v>
      </c>
      <c r="G138" s="9" t="str">
        <f>IF(ISERROR(VLOOKUP(B138,'ISO27002 Controls-&gt;CIS Controls'!$C$8:$D$274,2,FALSE)),"Not Used","Used")</f>
        <v>Used</v>
      </c>
    </row>
    <row r="139" spans="1:7" ht="45" x14ac:dyDescent="0.25">
      <c r="A139" s="29">
        <v>14</v>
      </c>
      <c r="B139" s="9" t="s">
        <v>497</v>
      </c>
      <c r="C139" s="9" t="s">
        <v>316</v>
      </c>
      <c r="D139" s="15" t="s">
        <v>107</v>
      </c>
      <c r="E139" s="11" t="s">
        <v>331</v>
      </c>
      <c r="F139" s="11" t="s">
        <v>332</v>
      </c>
      <c r="G139" s="9" t="str">
        <f>IF(ISERROR(VLOOKUP(B139,'ISO27002 Controls-&gt;CIS Controls'!$C$8:$D$274,2,FALSE)),"Not Used","Used")</f>
        <v>Used</v>
      </c>
    </row>
    <row r="140" spans="1:7" ht="30" x14ac:dyDescent="0.25">
      <c r="A140" s="29">
        <v>14</v>
      </c>
      <c r="B140" s="9" t="s">
        <v>498</v>
      </c>
      <c r="C140" s="9" t="s">
        <v>316</v>
      </c>
      <c r="D140" s="15" t="s">
        <v>107</v>
      </c>
      <c r="E140" s="11" t="s">
        <v>333</v>
      </c>
      <c r="F140" s="16" t="s">
        <v>334</v>
      </c>
      <c r="G140" s="9" t="str">
        <f>IF(ISERROR(VLOOKUP(B140,'ISO27002 Controls-&gt;CIS Controls'!$C$8:$D$274,2,FALSE)),"Not Used","Used")</f>
        <v>Used</v>
      </c>
    </row>
    <row r="141" spans="1:7" ht="30" x14ac:dyDescent="0.25">
      <c r="A141" s="28">
        <v>15</v>
      </c>
      <c r="B141" s="24"/>
      <c r="C141" s="24"/>
      <c r="D141" s="25"/>
      <c r="E141" s="25" t="s">
        <v>335</v>
      </c>
      <c r="F141" s="34" t="s">
        <v>336</v>
      </c>
      <c r="G141" s="165"/>
    </row>
    <row r="142" spans="1:7" ht="30" x14ac:dyDescent="0.25">
      <c r="A142" s="29">
        <v>15</v>
      </c>
      <c r="B142" s="9" t="s">
        <v>499</v>
      </c>
      <c r="C142" s="9" t="s">
        <v>316</v>
      </c>
      <c r="D142" s="12" t="s">
        <v>83</v>
      </c>
      <c r="E142" s="11" t="s">
        <v>337</v>
      </c>
      <c r="F142" s="35" t="s">
        <v>338</v>
      </c>
      <c r="G142" s="9" t="str">
        <f>IF(ISERROR(VLOOKUP(B142,'ISO27002 Controls-&gt;CIS Controls'!$C$8:$D$274,2,FALSE)),"Not Used","Used")</f>
        <v>Used</v>
      </c>
    </row>
    <row r="143" spans="1:7" ht="30" x14ac:dyDescent="0.25">
      <c r="A143" s="29">
        <v>15</v>
      </c>
      <c r="B143" s="9" t="s">
        <v>500</v>
      </c>
      <c r="C143" s="9" t="s">
        <v>316</v>
      </c>
      <c r="D143" s="12" t="s">
        <v>83</v>
      </c>
      <c r="E143" s="11" t="s">
        <v>339</v>
      </c>
      <c r="F143" s="11" t="s">
        <v>340</v>
      </c>
      <c r="G143" s="9" t="str">
        <f>IF(ISERROR(VLOOKUP(B143,'ISO27002 Controls-&gt;CIS Controls'!$C$8:$D$274,2,FALSE)),"Not Used","Used")</f>
        <v>Used</v>
      </c>
    </row>
    <row r="144" spans="1:7" ht="30" x14ac:dyDescent="0.25">
      <c r="A144" s="29">
        <v>15</v>
      </c>
      <c r="B144" s="9" t="s">
        <v>501</v>
      </c>
      <c r="C144" s="9" t="s">
        <v>316</v>
      </c>
      <c r="D144" s="12" t="s">
        <v>83</v>
      </c>
      <c r="E144" s="11" t="s">
        <v>341</v>
      </c>
      <c r="F144" s="11" t="s">
        <v>342</v>
      </c>
      <c r="G144" s="9" t="str">
        <f>IF(ISERROR(VLOOKUP(B144,'ISO27002 Controls-&gt;CIS Controls'!$C$8:$D$274,2,FALSE)),"Not Used","Used")</f>
        <v>Used</v>
      </c>
    </row>
    <row r="145" spans="1:7" ht="45" x14ac:dyDescent="0.25">
      <c r="A145" s="29">
        <v>15</v>
      </c>
      <c r="B145" s="9" t="s">
        <v>502</v>
      </c>
      <c r="C145" s="9" t="s">
        <v>316</v>
      </c>
      <c r="D145" s="15" t="s">
        <v>107</v>
      </c>
      <c r="E145" s="11" t="s">
        <v>343</v>
      </c>
      <c r="F145" s="16" t="s">
        <v>344</v>
      </c>
      <c r="G145" s="9" t="str">
        <f>IF(ISERROR(VLOOKUP(B145,'ISO27002 Controls-&gt;CIS Controls'!$C$8:$D$274,2,FALSE)),"Not Used","Used")</f>
        <v>Used</v>
      </c>
    </row>
    <row r="146" spans="1:7" ht="45" x14ac:dyDescent="0.25">
      <c r="A146" s="29">
        <v>15</v>
      </c>
      <c r="B146" s="9" t="s">
        <v>503</v>
      </c>
      <c r="C146" s="9" t="s">
        <v>316</v>
      </c>
      <c r="D146" s="12" t="s">
        <v>83</v>
      </c>
      <c r="E146" s="11" t="s">
        <v>345</v>
      </c>
      <c r="F146" s="35" t="s">
        <v>346</v>
      </c>
      <c r="G146" s="9" t="str">
        <f>IF(ISERROR(VLOOKUP(B146,'ISO27002 Controls-&gt;CIS Controls'!$C$8:$D$274,2,FALSE)),"Not Used","Used")</f>
        <v>Used</v>
      </c>
    </row>
    <row r="147" spans="1:7" ht="30" x14ac:dyDescent="0.25">
      <c r="A147" s="29">
        <v>15</v>
      </c>
      <c r="B147" s="9" t="s">
        <v>504</v>
      </c>
      <c r="C147" s="9" t="s">
        <v>115</v>
      </c>
      <c r="D147" s="14" t="s">
        <v>87</v>
      </c>
      <c r="E147" s="11" t="s">
        <v>347</v>
      </c>
      <c r="F147" s="35" t="s">
        <v>348</v>
      </c>
      <c r="G147" s="9" t="str">
        <f>IF(ISERROR(VLOOKUP(B147,'ISO27002 Controls-&gt;CIS Controls'!$C$8:$D$274,2,FALSE)),"Not Used","Used")</f>
        <v>Used</v>
      </c>
    </row>
    <row r="148" spans="1:7" ht="30" x14ac:dyDescent="0.25">
      <c r="A148" s="29">
        <v>15</v>
      </c>
      <c r="B148" s="9" t="s">
        <v>505</v>
      </c>
      <c r="C148" s="9" t="s">
        <v>115</v>
      </c>
      <c r="D148" s="15" t="s">
        <v>107</v>
      </c>
      <c r="E148" s="11" t="s">
        <v>349</v>
      </c>
      <c r="F148" s="35" t="s">
        <v>350</v>
      </c>
      <c r="G148" s="9" t="str">
        <f>IF(ISERROR(VLOOKUP(B148,'ISO27002 Controls-&gt;CIS Controls'!$C$8:$D$274,2,FALSE)),"Not Used","Used")</f>
        <v>Used</v>
      </c>
    </row>
    <row r="149" spans="1:7" x14ac:dyDescent="0.25">
      <c r="A149" s="28" t="s">
        <v>351</v>
      </c>
      <c r="B149" s="24"/>
      <c r="C149" s="24"/>
      <c r="D149" s="25"/>
      <c r="E149" s="25" t="s">
        <v>352</v>
      </c>
      <c r="F149" s="34" t="s">
        <v>353</v>
      </c>
      <c r="G149" s="165"/>
    </row>
    <row r="150" spans="1:7" ht="45" x14ac:dyDescent="0.25">
      <c r="A150" s="29">
        <v>16</v>
      </c>
      <c r="B150" s="9" t="s">
        <v>506</v>
      </c>
      <c r="C150" s="9" t="s">
        <v>97</v>
      </c>
      <c r="D150" s="15" t="s">
        <v>107</v>
      </c>
      <c r="E150" s="11" t="s">
        <v>354</v>
      </c>
      <c r="F150" s="19" t="s">
        <v>355</v>
      </c>
      <c r="G150" s="9" t="str">
        <f>IF(ISERROR(VLOOKUP(B150,'ISO27002 Controls-&gt;CIS Controls'!$C$8:$D$274,2,FALSE)),"Not Used","Used")</f>
        <v>Used</v>
      </c>
    </row>
    <row r="151" spans="1:7" ht="90" x14ac:dyDescent="0.25">
      <c r="A151" s="30">
        <v>16</v>
      </c>
      <c r="B151" s="9" t="s">
        <v>507</v>
      </c>
      <c r="C151" s="20" t="s">
        <v>97</v>
      </c>
      <c r="D151" s="21" t="s">
        <v>107</v>
      </c>
      <c r="E151" s="22" t="s">
        <v>356</v>
      </c>
      <c r="F151" s="35" t="s">
        <v>508</v>
      </c>
      <c r="G151" s="9" t="str">
        <f>IF(ISERROR(VLOOKUP(B151,'ISO27002 Controls-&gt;CIS Controls'!$C$8:$D$274,2,FALSE)),"Not Used","Used")</f>
        <v>Used</v>
      </c>
    </row>
    <row r="152" spans="1:7" ht="30" x14ac:dyDescent="0.25">
      <c r="A152" s="29">
        <v>16</v>
      </c>
      <c r="B152" s="9" t="s">
        <v>42</v>
      </c>
      <c r="C152" s="9" t="s">
        <v>97</v>
      </c>
      <c r="D152" s="15" t="s">
        <v>107</v>
      </c>
      <c r="E152" s="11" t="s">
        <v>357</v>
      </c>
      <c r="F152" s="16" t="s">
        <v>358</v>
      </c>
      <c r="G152" s="9" t="str">
        <f>IF(ISERROR(VLOOKUP(B152,'ISO27002 Controls-&gt;CIS Controls'!$C$8:$D$274,2,FALSE)),"Not Used","Used")</f>
        <v>Used</v>
      </c>
    </row>
    <row r="153" spans="1:7" ht="45" x14ac:dyDescent="0.25">
      <c r="A153" s="29">
        <v>16</v>
      </c>
      <c r="B153" s="9" t="s">
        <v>509</v>
      </c>
      <c r="C153" s="9" t="s">
        <v>97</v>
      </c>
      <c r="D153" s="15" t="s">
        <v>107</v>
      </c>
      <c r="E153" s="11" t="s">
        <v>543</v>
      </c>
      <c r="F153" s="36" t="s">
        <v>359</v>
      </c>
      <c r="G153" s="9" t="str">
        <f>IF(ISERROR(VLOOKUP(B153,'ISO27002 Controls-&gt;CIS Controls'!$C$8:$D$274,2,FALSE)),"Not Used","Used")</f>
        <v>Used</v>
      </c>
    </row>
    <row r="154" spans="1:7" ht="30" x14ac:dyDescent="0.25">
      <c r="A154" s="29">
        <v>16</v>
      </c>
      <c r="B154" s="9" t="s">
        <v>510</v>
      </c>
      <c r="C154" s="9" t="s">
        <v>97</v>
      </c>
      <c r="D154" s="15" t="s">
        <v>107</v>
      </c>
      <c r="E154" s="11" t="s">
        <v>360</v>
      </c>
      <c r="F154" s="11" t="s">
        <v>361</v>
      </c>
      <c r="G154" s="9" t="str">
        <f>IF(ISERROR(VLOOKUP(B154,'ISO27002 Controls-&gt;CIS Controls'!$C$8:$D$274,2,FALSE)),"Not Used","Used")</f>
        <v>Used</v>
      </c>
    </row>
    <row r="155" spans="1:7" ht="45" x14ac:dyDescent="0.25">
      <c r="A155" s="29">
        <v>16</v>
      </c>
      <c r="B155" s="9" t="s">
        <v>511</v>
      </c>
      <c r="C155" s="9" t="s">
        <v>97</v>
      </c>
      <c r="D155" s="15" t="s">
        <v>107</v>
      </c>
      <c r="E155" s="11" t="s">
        <v>362</v>
      </c>
      <c r="F155" s="11" t="s">
        <v>363</v>
      </c>
      <c r="G155" s="9" t="str">
        <f>IF(ISERROR(VLOOKUP(B155,'ISO27002 Controls-&gt;CIS Controls'!$C$8:$D$274,2,FALSE)),"Not Used","Used")</f>
        <v>Used</v>
      </c>
    </row>
    <row r="156" spans="1:7" ht="30" x14ac:dyDescent="0.25">
      <c r="A156" s="29">
        <v>16</v>
      </c>
      <c r="B156" s="9" t="s">
        <v>512</v>
      </c>
      <c r="C156" s="9" t="s">
        <v>97</v>
      </c>
      <c r="D156" s="15" t="s">
        <v>107</v>
      </c>
      <c r="E156" s="11" t="s">
        <v>364</v>
      </c>
      <c r="F156" s="11" t="s">
        <v>365</v>
      </c>
      <c r="G156" s="9" t="str">
        <f>IF(ISERROR(VLOOKUP(B156,'ISO27002 Controls-&gt;CIS Controls'!$C$8:$D$274,2,FALSE)),"Not Used","Used")</f>
        <v>Used</v>
      </c>
    </row>
    <row r="157" spans="1:7" ht="30" x14ac:dyDescent="0.25">
      <c r="A157" s="29">
        <v>16</v>
      </c>
      <c r="B157" s="9" t="s">
        <v>513</v>
      </c>
      <c r="C157" s="9" t="s">
        <v>97</v>
      </c>
      <c r="D157" s="15" t="s">
        <v>107</v>
      </c>
      <c r="E157" s="11" t="s">
        <v>366</v>
      </c>
      <c r="F157" s="11" t="s">
        <v>367</v>
      </c>
      <c r="G157" s="9" t="str">
        <f>IF(ISERROR(VLOOKUP(B157,'ISO27002 Controls-&gt;CIS Controls'!$C$8:$D$274,2,FALSE)),"Not Used","Used")</f>
        <v>Used</v>
      </c>
    </row>
    <row r="158" spans="1:7" ht="45" x14ac:dyDescent="0.25">
      <c r="A158" s="29">
        <v>16</v>
      </c>
      <c r="B158" s="9" t="s">
        <v>514</v>
      </c>
      <c r="C158" s="9" t="s">
        <v>97</v>
      </c>
      <c r="D158" s="15" t="s">
        <v>107</v>
      </c>
      <c r="E158" s="11" t="s">
        <v>368</v>
      </c>
      <c r="F158" s="11" t="s">
        <v>369</v>
      </c>
      <c r="G158" s="9" t="str">
        <f>IF(ISERROR(VLOOKUP(B158,'ISO27002 Controls-&gt;CIS Controls'!$C$8:$D$274,2,FALSE)),"Not Used","Used")</f>
        <v>Used</v>
      </c>
    </row>
    <row r="159" spans="1:7" ht="60" x14ac:dyDescent="0.25">
      <c r="A159" s="29">
        <v>16</v>
      </c>
      <c r="B159" s="9" t="s">
        <v>515</v>
      </c>
      <c r="C159" s="9" t="s">
        <v>97</v>
      </c>
      <c r="D159" s="15" t="s">
        <v>107</v>
      </c>
      <c r="E159" s="11" t="s">
        <v>370</v>
      </c>
      <c r="F159" s="11" t="s">
        <v>371</v>
      </c>
      <c r="G159" s="9" t="str">
        <f>IF(ISERROR(VLOOKUP(B159,'ISO27002 Controls-&gt;CIS Controls'!$C$8:$D$274,2,FALSE)),"Not Used","Used")</f>
        <v>Used</v>
      </c>
    </row>
    <row r="160" spans="1:7" ht="60" x14ac:dyDescent="0.25">
      <c r="A160" s="29">
        <v>16</v>
      </c>
      <c r="B160" s="9" t="s">
        <v>516</v>
      </c>
      <c r="C160" s="9" t="s">
        <v>97</v>
      </c>
      <c r="D160" s="15" t="s">
        <v>107</v>
      </c>
      <c r="E160" s="11" t="s">
        <v>372</v>
      </c>
      <c r="F160" s="11" t="s">
        <v>373</v>
      </c>
      <c r="G160" s="9" t="str">
        <f>IF(ISERROR(VLOOKUP(B160,'ISO27002 Controls-&gt;CIS Controls'!$C$8:$D$274,2,FALSE)),"Not Used","Used")</f>
        <v>Used</v>
      </c>
    </row>
    <row r="161" spans="1:7" x14ac:dyDescent="0.25">
      <c r="A161" s="29">
        <v>16</v>
      </c>
      <c r="B161" s="9" t="s">
        <v>517</v>
      </c>
      <c r="C161" s="9" t="s">
        <v>97</v>
      </c>
      <c r="D161" s="15" t="s">
        <v>107</v>
      </c>
      <c r="E161" s="11" t="s">
        <v>374</v>
      </c>
      <c r="F161" s="16" t="s">
        <v>375</v>
      </c>
      <c r="G161" s="9" t="str">
        <f>IF(ISERROR(VLOOKUP(B161,'ISO27002 Controls-&gt;CIS Controls'!$C$8:$D$274,2,FALSE)),"Not Used","Used")</f>
        <v>Used</v>
      </c>
    </row>
    <row r="162" spans="1:7" ht="30" x14ac:dyDescent="0.25">
      <c r="A162" s="29">
        <v>16</v>
      </c>
      <c r="B162" s="9" t="s">
        <v>518</v>
      </c>
      <c r="C162" s="9" t="s">
        <v>97</v>
      </c>
      <c r="D162" s="15" t="s">
        <v>107</v>
      </c>
      <c r="E162" s="11" t="s">
        <v>376</v>
      </c>
      <c r="F162" s="11" t="s">
        <v>377</v>
      </c>
      <c r="G162" s="9" t="str">
        <f>IF(ISERROR(VLOOKUP(B162,'ISO27002 Controls-&gt;CIS Controls'!$C$8:$D$274,2,FALSE)),"Not Used","Used")</f>
        <v>Used</v>
      </c>
    </row>
    <row r="163" spans="1:7" ht="45" x14ac:dyDescent="0.25">
      <c r="A163" s="29">
        <v>16</v>
      </c>
      <c r="B163" s="9" t="s">
        <v>519</v>
      </c>
      <c r="C163" s="9" t="s">
        <v>97</v>
      </c>
      <c r="D163" s="15" t="s">
        <v>107</v>
      </c>
      <c r="E163" s="11" t="s">
        <v>378</v>
      </c>
      <c r="F163" s="11" t="s">
        <v>379</v>
      </c>
      <c r="G163" s="9" t="str">
        <f>IF(ISERROR(VLOOKUP(B163,'ISO27002 Controls-&gt;CIS Controls'!$C$8:$D$274,2,FALSE)),"Not Used","Used")</f>
        <v>Used</v>
      </c>
    </row>
    <row r="164" spans="1:7" ht="30" x14ac:dyDescent="0.25">
      <c r="A164" s="28">
        <v>17</v>
      </c>
      <c r="B164" s="24"/>
      <c r="C164" s="24"/>
      <c r="D164" s="25"/>
      <c r="E164" s="25" t="s">
        <v>380</v>
      </c>
      <c r="F164" s="34" t="s">
        <v>381</v>
      </c>
      <c r="G164" s="165"/>
    </row>
    <row r="165" spans="1:7" ht="60" x14ac:dyDescent="0.25">
      <c r="A165" s="29">
        <v>17</v>
      </c>
      <c r="B165" s="9" t="s">
        <v>520</v>
      </c>
      <c r="C165" s="9" t="s">
        <v>316</v>
      </c>
      <c r="D165" s="13" t="s">
        <v>85</v>
      </c>
      <c r="E165" s="11" t="s">
        <v>382</v>
      </c>
      <c r="F165" s="11" t="s">
        <v>383</v>
      </c>
      <c r="G165" s="9" t="str">
        <f>IF(ISERROR(VLOOKUP(B165,'ISO27002 Controls-&gt;CIS Controls'!$C$8:$D$274,2,FALSE)),"Not Used","Used")</f>
        <v>Used</v>
      </c>
    </row>
    <row r="166" spans="1:7" ht="45" x14ac:dyDescent="0.25">
      <c r="A166" s="29">
        <v>17</v>
      </c>
      <c r="B166" s="9" t="s">
        <v>521</v>
      </c>
      <c r="C166" s="9" t="s">
        <v>316</v>
      </c>
      <c r="D166" s="13" t="s">
        <v>85</v>
      </c>
      <c r="E166" s="11" t="s">
        <v>384</v>
      </c>
      <c r="F166" s="11" t="s">
        <v>385</v>
      </c>
      <c r="G166" s="9" t="str">
        <f>IF(ISERROR(VLOOKUP(B166,'ISO27002 Controls-&gt;CIS Controls'!$C$8:$D$274,2,FALSE)),"Not Used","Used")</f>
        <v>Used</v>
      </c>
    </row>
    <row r="167" spans="1:7" ht="45" x14ac:dyDescent="0.25">
      <c r="A167" s="29">
        <v>17</v>
      </c>
      <c r="B167" s="9" t="s">
        <v>522</v>
      </c>
      <c r="C167" s="9" t="s">
        <v>316</v>
      </c>
      <c r="D167" s="13" t="s">
        <v>85</v>
      </c>
      <c r="E167" s="11" t="s">
        <v>386</v>
      </c>
      <c r="F167" s="11" t="s">
        <v>387</v>
      </c>
      <c r="G167" s="9" t="str">
        <f>IF(ISERROR(VLOOKUP(B167,'ISO27002 Controls-&gt;CIS Controls'!$C$8:$D$274,2,FALSE)),"Not Used","Used")</f>
        <v>Used</v>
      </c>
    </row>
    <row r="168" spans="1:7" ht="30" x14ac:dyDescent="0.25">
      <c r="A168" s="29">
        <v>17</v>
      </c>
      <c r="B168" s="9" t="s">
        <v>523</v>
      </c>
      <c r="C168" s="9" t="s">
        <v>316</v>
      </c>
      <c r="D168" s="13" t="s">
        <v>85</v>
      </c>
      <c r="E168" s="11" t="s">
        <v>388</v>
      </c>
      <c r="F168" s="11" t="s">
        <v>389</v>
      </c>
      <c r="G168" s="9" t="str">
        <f>IF(ISERROR(VLOOKUP(B168,'ISO27002 Controls-&gt;CIS Controls'!$C$8:$D$274,2,FALSE)),"Not Used","Used")</f>
        <v>Used</v>
      </c>
    </row>
    <row r="169" spans="1:7" ht="30" x14ac:dyDescent="0.25">
      <c r="A169" s="29">
        <v>17</v>
      </c>
      <c r="B169" s="9" t="s">
        <v>22</v>
      </c>
      <c r="C169" s="9" t="s">
        <v>316</v>
      </c>
      <c r="D169" s="13" t="s">
        <v>85</v>
      </c>
      <c r="E169" s="11" t="s">
        <v>21</v>
      </c>
      <c r="F169" s="16" t="s">
        <v>390</v>
      </c>
      <c r="G169" s="9" t="str">
        <f>IF(ISERROR(VLOOKUP(B169,'ISO27002 Controls-&gt;CIS Controls'!$C$8:$D$274,2,FALSE)),"Not Used","Used")</f>
        <v>Used</v>
      </c>
    </row>
    <row r="170" spans="1:7" ht="45" x14ac:dyDescent="0.25">
      <c r="A170" s="29">
        <v>17</v>
      </c>
      <c r="B170" s="9" t="s">
        <v>524</v>
      </c>
      <c r="C170" s="9" t="s">
        <v>316</v>
      </c>
      <c r="D170" s="13" t="s">
        <v>85</v>
      </c>
      <c r="E170" s="11" t="s">
        <v>391</v>
      </c>
      <c r="F170" s="11" t="s">
        <v>392</v>
      </c>
      <c r="G170" s="9" t="str">
        <f>IF(ISERROR(VLOOKUP(B170,'ISO27002 Controls-&gt;CIS Controls'!$C$8:$D$274,2,FALSE)),"Not Used","Used")</f>
        <v>Used</v>
      </c>
    </row>
    <row r="171" spans="1:7" ht="30" x14ac:dyDescent="0.25">
      <c r="A171" s="29">
        <v>17</v>
      </c>
      <c r="B171" s="9" t="s">
        <v>525</v>
      </c>
      <c r="C171" s="9" t="s">
        <v>316</v>
      </c>
      <c r="D171" s="18" t="s">
        <v>260</v>
      </c>
      <c r="E171" s="11" t="s">
        <v>393</v>
      </c>
      <c r="F171" s="11" t="s">
        <v>394</v>
      </c>
      <c r="G171" s="9" t="str">
        <f>IF(ISERROR(VLOOKUP(B171,'ISO27002 Controls-&gt;CIS Controls'!$C$8:$D$274,2,FALSE)),"Not Used","Used")</f>
        <v>Used</v>
      </c>
    </row>
    <row r="172" spans="1:7" x14ac:dyDescent="0.25">
      <c r="A172" s="29">
        <v>17</v>
      </c>
      <c r="B172" s="9" t="s">
        <v>526</v>
      </c>
      <c r="C172" s="9" t="s">
        <v>316</v>
      </c>
      <c r="D172" s="18" t="s">
        <v>260</v>
      </c>
      <c r="E172" s="11" t="s">
        <v>395</v>
      </c>
      <c r="F172" s="11" t="s">
        <v>396</v>
      </c>
      <c r="G172" s="9" t="str">
        <f>IF(ISERROR(VLOOKUP(B172,'ISO27002 Controls-&gt;CIS Controls'!$C$8:$D$274,2,FALSE)),"Not Used","Used")</f>
        <v>Used</v>
      </c>
    </row>
    <row r="173" spans="1:7" ht="30" x14ac:dyDescent="0.25">
      <c r="A173" s="29">
        <v>17</v>
      </c>
      <c r="B173" s="9" t="s">
        <v>527</v>
      </c>
      <c r="C173" s="9" t="s">
        <v>316</v>
      </c>
      <c r="D173" s="18" t="s">
        <v>260</v>
      </c>
      <c r="E173" s="11" t="s">
        <v>397</v>
      </c>
      <c r="F173" s="16" t="s">
        <v>398</v>
      </c>
      <c r="G173" s="9" t="str">
        <f>IF(ISERROR(VLOOKUP(B173,'ISO27002 Controls-&gt;CIS Controls'!$C$8:$D$274,2,FALSE)),"Not Used","Used")</f>
        <v>Used</v>
      </c>
    </row>
    <row r="174" spans="1:7" ht="30" x14ac:dyDescent="0.25">
      <c r="A174" s="28" t="s">
        <v>399</v>
      </c>
      <c r="B174" s="24"/>
      <c r="C174" s="24"/>
      <c r="D174" s="25"/>
      <c r="E174" s="25" t="s">
        <v>400</v>
      </c>
      <c r="F174" s="34" t="s">
        <v>401</v>
      </c>
      <c r="G174" s="165"/>
    </row>
    <row r="175" spans="1:7" ht="45" x14ac:dyDescent="0.25">
      <c r="A175" s="29" t="s">
        <v>402</v>
      </c>
      <c r="B175" s="9" t="s">
        <v>528</v>
      </c>
      <c r="C175" s="9" t="s">
        <v>316</v>
      </c>
      <c r="D175" s="12" t="s">
        <v>83</v>
      </c>
      <c r="E175" s="11" t="s">
        <v>403</v>
      </c>
      <c r="F175" s="11" t="s">
        <v>404</v>
      </c>
      <c r="G175" s="9" t="str">
        <f>IF(ISERROR(VLOOKUP(B175,'ISO27002 Controls-&gt;CIS Controls'!$C$8:$D$274,2,FALSE)),"Not Used","Used")</f>
        <v>Used</v>
      </c>
    </row>
    <row r="176" spans="1:7" ht="45" x14ac:dyDescent="0.25">
      <c r="A176" s="29" t="s">
        <v>399</v>
      </c>
      <c r="B176" s="9" t="s">
        <v>529</v>
      </c>
      <c r="C176" s="9" t="s">
        <v>134</v>
      </c>
      <c r="D176" s="12" t="s">
        <v>83</v>
      </c>
      <c r="E176" s="11" t="s">
        <v>405</v>
      </c>
      <c r="F176" s="11" t="s">
        <v>406</v>
      </c>
      <c r="G176" s="9" t="str">
        <f>IF(ISERROR(VLOOKUP(B176,'ISO27002 Controls-&gt;CIS Controls'!$C$8:$D$274,2,FALSE)),"Not Used","Used")</f>
        <v>Used</v>
      </c>
    </row>
    <row r="177" spans="1:7" x14ac:dyDescent="0.25">
      <c r="A177" s="29" t="s">
        <v>399</v>
      </c>
      <c r="B177" s="9" t="s">
        <v>530</v>
      </c>
      <c r="C177" s="9" t="s">
        <v>134</v>
      </c>
      <c r="D177" s="15" t="s">
        <v>107</v>
      </c>
      <c r="E177" s="11" t="s">
        <v>407</v>
      </c>
      <c r="F177" s="11" t="s">
        <v>408</v>
      </c>
      <c r="G177" s="9" t="str">
        <f>IF(ISERROR(VLOOKUP(B177,'ISO27002 Controls-&gt;CIS Controls'!$C$8:$D$274,2,FALSE)),"Not Used","Used")</f>
        <v>Used</v>
      </c>
    </row>
    <row r="178" spans="1:7" x14ac:dyDescent="0.25">
      <c r="A178" s="29">
        <v>18</v>
      </c>
      <c r="B178" s="9" t="s">
        <v>531</v>
      </c>
      <c r="C178" s="9" t="s">
        <v>134</v>
      </c>
      <c r="D178" s="15" t="s">
        <v>107</v>
      </c>
      <c r="E178" s="11" t="s">
        <v>409</v>
      </c>
      <c r="F178" s="11" t="s">
        <v>410</v>
      </c>
      <c r="G178" s="9" t="str">
        <f>IF(ISERROR(VLOOKUP(B178,'ISO27002 Controls-&gt;CIS Controls'!$C$8:$D$274,2,FALSE)),"Not Used","Used")</f>
        <v>Used</v>
      </c>
    </row>
    <row r="179" spans="1:7" ht="15.75" thickBot="1" x14ac:dyDescent="0.3">
      <c r="A179" s="37" t="s">
        <v>399</v>
      </c>
      <c r="B179" s="38" t="s">
        <v>532</v>
      </c>
      <c r="C179" s="38" t="s">
        <v>316</v>
      </c>
      <c r="D179" s="39" t="s">
        <v>83</v>
      </c>
      <c r="E179" s="40" t="s">
        <v>411</v>
      </c>
      <c r="F179" s="40" t="s">
        <v>412</v>
      </c>
      <c r="G179" s="9" t="str">
        <f>IF(ISERROR(VLOOKUP(B179,'ISO27002 Controls-&gt;CIS Controls'!$C$8:$D$274,2,FALSE)),"Not Used","Used")</f>
        <v>Used</v>
      </c>
    </row>
  </sheetData>
  <sheetProtection sheet="1" objects="1" scenarios="1" selectLockedCells="1"/>
  <mergeCells count="1">
    <mergeCell ref="A2:E2"/>
  </mergeCells>
  <hyperlinks>
    <hyperlink ref="A2" r:id="rId1" xr:uid="{EAB0118A-A815-4DC5-926C-46E72A06641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119CC-CCEF-4BBD-A55D-DF80A91ECFDF}">
  <dimension ref="A1:F265"/>
  <sheetViews>
    <sheetView workbookViewId="0"/>
  </sheetViews>
  <sheetFormatPr defaultColWidth="25.5703125" defaultRowHeight="15" x14ac:dyDescent="0.25"/>
  <cols>
    <col min="1" max="1" width="17.140625" bestFit="1" customWidth="1"/>
    <col min="2" max="2" width="92.140625" bestFit="1" customWidth="1"/>
    <col min="3" max="3" width="18.5703125" bestFit="1" customWidth="1"/>
    <col min="4" max="4" width="87.42578125" bestFit="1" customWidth="1"/>
  </cols>
  <sheetData>
    <row r="1" spans="1:6" ht="26.25" x14ac:dyDescent="0.4">
      <c r="A1" s="57" t="s">
        <v>705</v>
      </c>
      <c r="B1" s="57"/>
      <c r="C1" s="41"/>
      <c r="D1" s="41"/>
      <c r="E1" s="41"/>
      <c r="F1" s="41"/>
    </row>
    <row r="2" spans="1:6" x14ac:dyDescent="0.25">
      <c r="A2" s="180" t="s">
        <v>704</v>
      </c>
      <c r="B2" s="180"/>
      <c r="C2" s="41"/>
      <c r="D2" s="41"/>
      <c r="E2" s="41"/>
      <c r="F2" s="41"/>
    </row>
    <row r="3" spans="1:6" x14ac:dyDescent="0.25">
      <c r="A3" s="42"/>
      <c r="B3" s="42"/>
      <c r="C3" s="41"/>
      <c r="D3" s="41"/>
      <c r="E3" s="41"/>
      <c r="F3" s="41"/>
    </row>
    <row r="4" spans="1:6" x14ac:dyDescent="0.25">
      <c r="A4" s="100" t="s">
        <v>1318</v>
      </c>
      <c r="B4" s="100"/>
      <c r="C4" s="41"/>
      <c r="D4" s="41"/>
      <c r="E4" s="41"/>
      <c r="F4" s="41"/>
    </row>
    <row r="5" spans="1:6" ht="15.75" thickBot="1" x14ac:dyDescent="0.3">
      <c r="A5" s="41"/>
      <c r="B5" s="41"/>
      <c r="C5" s="41"/>
      <c r="D5" s="41"/>
      <c r="E5" s="41"/>
      <c r="F5" s="41"/>
    </row>
    <row r="6" spans="1:6" ht="15.75" thickBot="1" x14ac:dyDescent="0.3">
      <c r="A6" s="143" t="s">
        <v>79</v>
      </c>
      <c r="B6" s="106" t="s">
        <v>1321</v>
      </c>
      <c r="C6" s="106" t="s">
        <v>1319</v>
      </c>
      <c r="D6" s="141" t="s">
        <v>1320</v>
      </c>
      <c r="E6" s="41"/>
      <c r="F6" s="41"/>
    </row>
    <row r="7" spans="1:6" x14ac:dyDescent="0.25">
      <c r="A7" s="144" t="s">
        <v>533</v>
      </c>
      <c r="B7" s="86" t="str">
        <f>IF(ISBLANK(A7),"",VLOOKUP(A7,'CIS Safeguard Controls'!$B$8:$E$179,4,FALSE))</f>
        <v>Explicitly Not Mapped</v>
      </c>
      <c r="C7" s="86" t="s">
        <v>749</v>
      </c>
      <c r="D7" s="145" t="str">
        <f>IF(ISBLANK(C7),"",VLOOKUP(C7,'CIS Benchmark for Microsoft 365'!$A$13:$B$212,2,FALSE))</f>
        <v>Ensure sign-in to shared mailboxes is blocked</v>
      </c>
      <c r="E7" s="41"/>
      <c r="F7" s="41"/>
    </row>
    <row r="8" spans="1:6" x14ac:dyDescent="0.25">
      <c r="A8" s="158" t="s">
        <v>533</v>
      </c>
      <c r="B8" s="159" t="str">
        <f>IF(ISBLANK(A8),"",VLOOKUP(A8,'CIS Safeguard Controls'!$B$8:$E$179,4,FALSE))</f>
        <v>Explicitly Not Mapped</v>
      </c>
      <c r="C8" s="41" t="s">
        <v>755</v>
      </c>
      <c r="D8" s="64" t="str">
        <f>IF(ISBLANK(C8),"",VLOOKUP(C8,'CIS Benchmark for Microsoft 365'!$A$13:$B$212,2,FALSE))</f>
        <v>Ensure the customer lockbox feature is enabled</v>
      </c>
      <c r="E8" s="41"/>
      <c r="F8" s="41"/>
    </row>
    <row r="9" spans="1:6" x14ac:dyDescent="0.25">
      <c r="A9" s="158" t="s">
        <v>533</v>
      </c>
      <c r="B9" s="159" t="str">
        <f>IF(ISBLANK(A9),"",VLOOKUP(A9,'CIS Safeguard Controls'!$B$8:$E$179,4,FALSE))</f>
        <v>Explicitly Not Mapped</v>
      </c>
      <c r="C9" s="41" t="s">
        <v>935</v>
      </c>
      <c r="D9" s="64" t="str">
        <f>IF(ISBLANK(C9),"",VLOOKUP(C9,'CIS Benchmark for Microsoft 365'!$A$13:$B$212,2,FALSE))</f>
        <v>Ensure Security Defaults is disabled</v>
      </c>
      <c r="E9" s="41"/>
      <c r="F9" s="41"/>
    </row>
    <row r="10" spans="1:6" x14ac:dyDescent="0.25">
      <c r="A10" s="158" t="s">
        <v>533</v>
      </c>
      <c r="B10" s="159" t="str">
        <f>IF(ISBLANK(A10),"",VLOOKUP(A10,'CIS Safeguard Controls'!$B$8:$E$179,4,FALSE))</f>
        <v>Explicitly Not Mapped</v>
      </c>
      <c r="C10" s="41" t="s">
        <v>939</v>
      </c>
      <c r="D10" s="64" t="str">
        <f>IF(ISBLANK(C10),"",VLOOKUP(C10,'CIS Benchmark for Microsoft 365'!$A$13:$B$212,2,FALSE))</f>
        <v>Ensure 'Restrict non-admin users from creating tenants' is set to 'Yes'</v>
      </c>
      <c r="E10" s="41"/>
      <c r="F10" s="41"/>
    </row>
    <row r="11" spans="1:6" x14ac:dyDescent="0.25">
      <c r="A11" s="158" t="s">
        <v>533</v>
      </c>
      <c r="B11" s="159" t="str">
        <f>IF(ISBLANK(A11),"",VLOOKUP(A11,'CIS Safeguard Controls'!$B$8:$E$179,4,FALSE))</f>
        <v>Explicitly Not Mapped</v>
      </c>
      <c r="C11" s="41" t="s">
        <v>940</v>
      </c>
      <c r="D11" s="64" t="str">
        <f>IF(ISBLANK(C11),"",VLOOKUP(C11,'CIS Benchmark for Microsoft 365'!$A$13:$B$212,2,FALSE))</f>
        <v>Ensure access to the Entra admin center is restricted</v>
      </c>
      <c r="E11" s="41"/>
      <c r="F11" s="41"/>
    </row>
    <row r="12" spans="1:6" x14ac:dyDescent="0.25">
      <c r="A12" s="158" t="s">
        <v>533</v>
      </c>
      <c r="B12" s="159" t="str">
        <f>IF(ISBLANK(A12),"",VLOOKUP(A12,'CIS Safeguard Controls'!$B$8:$E$179,4,FALSE))</f>
        <v>Explicitly Not Mapped</v>
      </c>
      <c r="C12" s="41" t="s">
        <v>963</v>
      </c>
      <c r="D12" s="64" t="str">
        <f>IF(ISBLANK(C12),"",VLOOKUP(C12,'CIS Benchmark for Microsoft 365'!$A$13:$B$212,2,FALSE))</f>
        <v>Ensure admin center access is limited to administrative roles</v>
      </c>
      <c r="E12" s="41"/>
      <c r="F12" s="41"/>
    </row>
    <row r="13" spans="1:6" x14ac:dyDescent="0.25">
      <c r="A13" s="158" t="s">
        <v>533</v>
      </c>
      <c r="B13" s="159" t="str">
        <f>IF(ISBLANK(A13),"",VLOOKUP(A13,'CIS Safeguard Controls'!$B$8:$E$179,4,FALSE))</f>
        <v>Explicitly Not Mapped</v>
      </c>
      <c r="C13" s="41" t="s">
        <v>970</v>
      </c>
      <c r="D13" s="64" t="str">
        <f>IF(ISBLANK(C13),"",VLOOKUP(C13,'CIS Benchmark for Microsoft 365'!$A$13:$B$212,2,FALSE))</f>
        <v>Ensure 'Self service password reset enabled' is set to 'All'</v>
      </c>
      <c r="E13" s="41"/>
      <c r="F13" s="41"/>
    </row>
    <row r="14" spans="1:6" x14ac:dyDescent="0.25">
      <c r="A14" s="158" t="s">
        <v>533</v>
      </c>
      <c r="B14" s="159" t="str">
        <f>IF(ISBLANK(A14),"",VLOOKUP(A14,'CIS Safeguard Controls'!$B$8:$E$179,4,FALSE))</f>
        <v>Explicitly Not Mapped</v>
      </c>
      <c r="C14" s="41" t="s">
        <v>851</v>
      </c>
      <c r="D14" s="64" t="str">
        <f>IF(ISBLANK(C14),"",VLOOKUP(C14,'CIS Benchmark for Microsoft 365'!$A$13:$B$212,2,FALSE))</f>
        <v>Ensure all forms of mail forwarding are blocked and/or disabled</v>
      </c>
      <c r="E14" s="41"/>
      <c r="F14" s="41"/>
    </row>
    <row r="15" spans="1:6" x14ac:dyDescent="0.25">
      <c r="A15" s="158" t="s">
        <v>533</v>
      </c>
      <c r="B15" s="159" t="str">
        <f>IF(ISBLANK(A15),"",VLOOKUP(A15,'CIS Safeguard Controls'!$B$8:$E$179,4,FALSE))</f>
        <v>Explicitly Not Mapped</v>
      </c>
      <c r="C15" s="41" t="s">
        <v>852</v>
      </c>
      <c r="D15" s="64" t="str">
        <f>IF(ISBLANK(C15),"",VLOOKUP(C15,'CIS Benchmark for Microsoft 365'!$A$13:$B$212,2,FALSE))</f>
        <v>Ensure mail transport rules do not whitelist specific domains</v>
      </c>
      <c r="E15" s="41"/>
      <c r="F15" s="41"/>
    </row>
    <row r="16" spans="1:6" x14ac:dyDescent="0.25">
      <c r="A16" s="158" t="s">
        <v>533</v>
      </c>
      <c r="B16" s="159" t="str">
        <f>IF(ISBLANK(A16),"",VLOOKUP(A16,'CIS Safeguard Controls'!$B$8:$E$179,4,FALSE))</f>
        <v>Explicitly Not Mapped</v>
      </c>
      <c r="C16" s="41" t="s">
        <v>853</v>
      </c>
      <c r="D16" s="64" t="str">
        <f>IF(ISBLANK(C16),"",VLOOKUP(C16,'CIS Benchmark for Microsoft 365'!$A$13:$B$212,2,FALSE))</f>
        <v>Ensure email from external senders is identified</v>
      </c>
      <c r="E16" s="41"/>
      <c r="F16" s="41"/>
    </row>
    <row r="17" spans="1:6" x14ac:dyDescent="0.25">
      <c r="A17" s="158" t="s">
        <v>533</v>
      </c>
      <c r="B17" s="159" t="str">
        <f>IF(ISBLANK(A17),"",VLOOKUP(A17,'CIS Safeguard Controls'!$B$8:$E$179,4,FALSE))</f>
        <v>Explicitly Not Mapped</v>
      </c>
      <c r="C17" s="41" t="s">
        <v>856</v>
      </c>
      <c r="D17" s="64" t="str">
        <f>IF(ISBLANK(C17),"",VLOOKUP(C17,'CIS Benchmark for Microsoft 365'!$A$13:$B$212,2,FALSE))</f>
        <v>Ensure MailTips are enabled for end users</v>
      </c>
      <c r="E17" s="41"/>
      <c r="F17" s="41"/>
    </row>
    <row r="18" spans="1:6" x14ac:dyDescent="0.25">
      <c r="A18" s="158" t="s">
        <v>533</v>
      </c>
      <c r="B18" s="159" t="str">
        <f>IF(ISBLANK(A18),"",VLOOKUP(A18,'CIS Safeguard Controls'!$B$8:$E$179,4,FALSE))</f>
        <v>Explicitly Not Mapped</v>
      </c>
      <c r="C18" s="41" t="s">
        <v>877</v>
      </c>
      <c r="D18" s="64" t="str">
        <f>IF(ISBLANK(C18),"",VLOOKUP(C18,'CIS Benchmark for Microsoft 365'!$A$13:$B$212,2,FALSE))</f>
        <v>Ensure SharePoint and OneDrive integration with Azure AD B2B is enabled</v>
      </c>
      <c r="E18" s="41"/>
      <c r="F18" s="41"/>
    </row>
    <row r="19" spans="1:6" x14ac:dyDescent="0.25">
      <c r="A19" s="158" t="s">
        <v>533</v>
      </c>
      <c r="B19" s="159" t="str">
        <f>IF(ISBLANK(A19),"",VLOOKUP(A19,'CIS Safeguard Controls'!$B$8:$E$179,4,FALSE))</f>
        <v>Explicitly Not Mapped</v>
      </c>
      <c r="C19" s="41" t="s">
        <v>884</v>
      </c>
      <c r="D19" s="64" t="str">
        <f>IF(ISBLANK(C19),"",VLOOKUP(C19,'CIS Benchmark for Microsoft 365'!$A$13:$B$212,2,FALSE))</f>
        <v>Ensure guest access to a site or OneDrive will expire automatically</v>
      </c>
      <c r="E19" s="41"/>
      <c r="F19" s="41"/>
    </row>
    <row r="20" spans="1:6" x14ac:dyDescent="0.25">
      <c r="A20" s="158" t="s">
        <v>533</v>
      </c>
      <c r="B20" s="159" t="str">
        <f>IF(ISBLANK(A20),"",VLOOKUP(A20,'CIS Safeguard Controls'!$B$8:$E$179,4,FALSE))</f>
        <v>Explicitly Not Mapped</v>
      </c>
      <c r="C20" s="41" t="s">
        <v>885</v>
      </c>
      <c r="D20" s="64" t="str">
        <f>IF(ISBLANK(C20),"",VLOOKUP(C20,'CIS Benchmark for Microsoft 365'!$A$13:$B$212,2,FALSE))</f>
        <v>Ensure reauthentication with verification code is restricted</v>
      </c>
      <c r="E20" s="41"/>
      <c r="F20" s="41"/>
    </row>
    <row r="21" spans="1:6" x14ac:dyDescent="0.25">
      <c r="A21" s="158" t="s">
        <v>533</v>
      </c>
      <c r="B21" s="159" t="str">
        <f>IF(ISBLANK(A21),"",VLOOKUP(A21,'CIS Safeguard Controls'!$B$8:$E$179,4,FALSE))</f>
        <v>Explicitly Not Mapped</v>
      </c>
      <c r="C21" s="41" t="s">
        <v>1328</v>
      </c>
      <c r="D21" s="64" t="str">
        <f>IF(ISBLANK(C21),"",VLOOKUP(C21,'CIS Benchmark for Microsoft 365'!$A$13:$B$212,2,FALSE))</f>
        <v>Ensure the SharePoint default sharing link permission is set</v>
      </c>
      <c r="E21" s="41"/>
      <c r="F21" s="41"/>
    </row>
    <row r="22" spans="1:6" x14ac:dyDescent="0.25">
      <c r="A22" s="158" t="s">
        <v>533</v>
      </c>
      <c r="B22" s="159" t="str">
        <f>IF(ISBLANK(A22),"",VLOOKUP(A22,'CIS Safeguard Controls'!$B$8:$E$179,4,FALSE))</f>
        <v>Explicitly Not Mapped</v>
      </c>
      <c r="C22" s="41" t="s">
        <v>887</v>
      </c>
      <c r="D22" s="64" t="str">
        <f>IF(ISBLANK(C22),"",VLOOKUP(C22,'CIS Benchmark for Microsoft 365'!$A$13:$B$212,2,FALSE))</f>
        <v>Ensure OneDrive sync is restricted for unmanaged devices</v>
      </c>
      <c r="E22" s="41"/>
      <c r="F22" s="41"/>
    </row>
    <row r="23" spans="1:6" x14ac:dyDescent="0.25">
      <c r="A23" s="158" t="s">
        <v>533</v>
      </c>
      <c r="B23" s="159" t="str">
        <f>IF(ISBLANK(A23),"",VLOOKUP(A23,'CIS Safeguard Controls'!$B$8:$E$179,4,FALSE))</f>
        <v>Explicitly Not Mapped</v>
      </c>
      <c r="C23" s="41" t="s">
        <v>904</v>
      </c>
      <c r="D23" s="64" t="str">
        <f>IF(ISBLANK(C23),"",VLOOKUP(C23,'CIS Benchmark for Microsoft 365'!$A$13:$B$212,2,FALSE))</f>
        <v>Ensure users can't send emails to a channel email address</v>
      </c>
      <c r="E23" s="41"/>
      <c r="F23" s="41"/>
    </row>
    <row r="24" spans="1:6" x14ac:dyDescent="0.25">
      <c r="A24" s="158" t="s">
        <v>533</v>
      </c>
      <c r="B24" s="159" t="str">
        <f>IF(ISBLANK(A24),"",VLOOKUP(A24,'CIS Safeguard Controls'!$B$8:$E$179,4,FALSE))</f>
        <v>Explicitly Not Mapped</v>
      </c>
      <c r="C24" s="41" t="s">
        <v>905</v>
      </c>
      <c r="D24" s="64" t="str">
        <f>IF(ISBLANK(C24),"",VLOOKUP(C24,'CIS Benchmark for Microsoft 365'!$A$13:$B$212,2,FALSE))</f>
        <v>Ensure 'external access' is restricted in the Teams admin center</v>
      </c>
      <c r="E24" s="41"/>
      <c r="F24" s="41"/>
    </row>
    <row r="25" spans="1:6" x14ac:dyDescent="0.25">
      <c r="A25" s="158" t="s">
        <v>533</v>
      </c>
      <c r="B25" s="159" t="str">
        <f>IF(ISBLANK(A25),"",VLOOKUP(A25,'CIS Safeguard Controls'!$B$8:$E$179,4,FALSE))</f>
        <v>Explicitly Not Mapped</v>
      </c>
      <c r="C25" s="41" t="s">
        <v>1054</v>
      </c>
      <c r="D25" s="64" t="str">
        <f>IF(ISBLANK(C25),"",VLOOKUP(C25,'CIS Benchmark for Microsoft 365'!$A$13:$B$212,2,FALSE))</f>
        <v>Ensure communication with unmanaged Teams users is disabled</v>
      </c>
      <c r="E25" s="41"/>
      <c r="F25" s="41"/>
    </row>
    <row r="26" spans="1:6" x14ac:dyDescent="0.25">
      <c r="A26" s="158" t="s">
        <v>533</v>
      </c>
      <c r="B26" s="159" t="str">
        <f>IF(ISBLANK(A26),"",VLOOKUP(A26,'CIS Safeguard Controls'!$B$8:$E$179,4,FALSE))</f>
        <v>Explicitly Not Mapped</v>
      </c>
      <c r="C26" s="41" t="s">
        <v>1055</v>
      </c>
      <c r="D26" s="64" t="str">
        <f>IF(ISBLANK(C26),"",VLOOKUP(C26,'CIS Benchmark for Microsoft 365'!$A$13:$B$212,2,FALSE))</f>
        <v>Ensure external Teams users cannot initiate conversations</v>
      </c>
      <c r="E26" s="41"/>
      <c r="F26" s="41"/>
    </row>
    <row r="27" spans="1:6" x14ac:dyDescent="0.25">
      <c r="A27" s="158" t="s">
        <v>533</v>
      </c>
      <c r="B27" s="159" t="str">
        <f>IF(ISBLANK(A27),"",VLOOKUP(A27,'CIS Safeguard Controls'!$B$8:$E$179,4,FALSE))</f>
        <v>Explicitly Not Mapped</v>
      </c>
      <c r="C27" s="41" t="s">
        <v>1334</v>
      </c>
      <c r="D27" s="64" t="str">
        <f>IF(ISBLANK(C27),"",VLOOKUP(C27,'CIS Benchmark for Microsoft 365'!$A$13:$B$212,2,FALSE))</f>
        <v>Ensure communication with Skype users is disabled</v>
      </c>
      <c r="E27" s="41"/>
      <c r="F27" s="41"/>
    </row>
    <row r="28" spans="1:6" x14ac:dyDescent="0.25">
      <c r="A28" s="158" t="s">
        <v>533</v>
      </c>
      <c r="B28" s="159" t="str">
        <f>IF(ISBLANK(A28),"",VLOOKUP(A28,'CIS Safeguard Controls'!$B$8:$E$179,4,FALSE))</f>
        <v>Explicitly Not Mapped</v>
      </c>
      <c r="C28" s="41" t="s">
        <v>907</v>
      </c>
      <c r="D28" s="64" t="str">
        <f>IF(ISBLANK(C28),"",VLOOKUP(C28,'CIS Benchmark for Microsoft 365'!$A$13:$B$212,2,FALSE))</f>
        <v>Ensure anonymous users can't join a meeting</v>
      </c>
      <c r="E28" s="41"/>
      <c r="F28" s="41"/>
    </row>
    <row r="29" spans="1:6" x14ac:dyDescent="0.25">
      <c r="A29" s="158" t="s">
        <v>533</v>
      </c>
      <c r="B29" s="159" t="str">
        <f>IF(ISBLANK(A29),"",VLOOKUP(A29,'CIS Safeguard Controls'!$B$8:$E$179,4,FALSE))</f>
        <v>Explicitly Not Mapped</v>
      </c>
      <c r="C29" s="41" t="s">
        <v>908</v>
      </c>
      <c r="D29" s="64" t="str">
        <f>IF(ISBLANK(C29),"",VLOOKUP(C29,'CIS Benchmark for Microsoft 365'!$A$13:$B$212,2,FALSE))</f>
        <v>Ensure anonymous users and dial-in callers can't start a meeting</v>
      </c>
      <c r="E29" s="41"/>
      <c r="F29" s="41"/>
    </row>
    <row r="30" spans="1:6" x14ac:dyDescent="0.25">
      <c r="A30" s="158" t="s">
        <v>533</v>
      </c>
      <c r="B30" s="159" t="str">
        <f>IF(ISBLANK(A30),"",VLOOKUP(A30,'CIS Safeguard Controls'!$B$8:$E$179,4,FALSE))</f>
        <v>Explicitly Not Mapped</v>
      </c>
      <c r="C30" s="41" t="s">
        <v>910</v>
      </c>
      <c r="D30" s="64" t="str">
        <f>IF(ISBLANK(C30),"",VLOOKUP(C30,'CIS Benchmark for Microsoft 365'!$A$13:$B$212,2,FALSE))</f>
        <v>Ensure users dialing in can't bypass the lobby</v>
      </c>
      <c r="E30" s="41"/>
      <c r="F30" s="41"/>
    </row>
    <row r="31" spans="1:6" x14ac:dyDescent="0.25">
      <c r="A31" s="158" t="s">
        <v>533</v>
      </c>
      <c r="B31" s="159" t="str">
        <f>IF(ISBLANK(A31),"",VLOOKUP(A31,'CIS Safeguard Controls'!$B$8:$E$179,4,FALSE))</f>
        <v>Explicitly Not Mapped</v>
      </c>
      <c r="C31" s="41" t="s">
        <v>911</v>
      </c>
      <c r="D31" s="64" t="str">
        <f>IF(ISBLANK(C31),"",VLOOKUP(C31,'CIS Benchmark for Microsoft 365'!$A$13:$B$212,2,FALSE))</f>
        <v>Ensure meeting chat does not allow anonymous users</v>
      </c>
      <c r="E31" s="41"/>
      <c r="F31" s="41"/>
    </row>
    <row r="32" spans="1:6" x14ac:dyDescent="0.25">
      <c r="A32" s="158" t="s">
        <v>533</v>
      </c>
      <c r="B32" s="159" t="str">
        <f>IF(ISBLANK(A32),"",VLOOKUP(A32,'CIS Safeguard Controls'!$B$8:$E$179,4,FALSE))</f>
        <v>Explicitly Not Mapped</v>
      </c>
      <c r="C32" s="41" t="s">
        <v>912</v>
      </c>
      <c r="D32" s="64" t="str">
        <f>IF(ISBLANK(C32),"",VLOOKUP(C32,'CIS Benchmark for Microsoft 365'!$A$13:$B$212,2,FALSE))</f>
        <v>Ensure only organizers and co-organizers can present</v>
      </c>
      <c r="E32" s="41"/>
      <c r="F32" s="41"/>
    </row>
    <row r="33" spans="1:6" x14ac:dyDescent="0.25">
      <c r="A33" s="158" t="s">
        <v>533</v>
      </c>
      <c r="B33" s="159" t="str">
        <f>IF(ISBLANK(A33),"",VLOOKUP(A33,'CIS Safeguard Controls'!$B$8:$E$179,4,FALSE))</f>
        <v>Explicitly Not Mapped</v>
      </c>
      <c r="C33" s="41" t="s">
        <v>913</v>
      </c>
      <c r="D33" s="64" t="str">
        <f>IF(ISBLANK(C33),"",VLOOKUP(C33,'CIS Benchmark for Microsoft 365'!$A$13:$B$212,2,FALSE))</f>
        <v>Ensure external participants can't give or request control</v>
      </c>
      <c r="E33" s="41"/>
      <c r="F33" s="41"/>
    </row>
    <row r="34" spans="1:6" ht="15.75" thickBot="1" x14ac:dyDescent="0.3">
      <c r="A34" s="160" t="s">
        <v>533</v>
      </c>
      <c r="B34" s="161" t="str">
        <f>IF(ISBLANK(A34),"",VLOOKUP(A34,'CIS Safeguard Controls'!$B$8:$E$179,4,FALSE))</f>
        <v>Explicitly Not Mapped</v>
      </c>
      <c r="C34" s="79" t="s">
        <v>915</v>
      </c>
      <c r="D34" s="85" t="str">
        <f>IF(ISBLANK(C34),"",VLOOKUP(C34,'CIS Benchmark for Microsoft 365'!$A$13:$B$212,2,FALSE))</f>
        <v>Ensure users can report security concerns in Teams</v>
      </c>
      <c r="E34" s="41"/>
      <c r="F34" s="41"/>
    </row>
    <row r="35" spans="1:6" x14ac:dyDescent="0.25">
      <c r="A35" s="144" t="s">
        <v>68</v>
      </c>
      <c r="B35" s="86" t="str">
        <f>IF(ISBLANK(A35),"",VLOOKUP(A35,'CIS Safeguard Controls'!$B$8:$E$179,4,FALSE))</f>
        <v>Establish and Maintain Detailed Enterprise Asset Inventory</v>
      </c>
      <c r="C35" s="86"/>
      <c r="D35" s="145" t="str">
        <f>IF(ISBLANK(C35),"",VLOOKUP(C35,'CIS Benchmark for Microsoft 365'!$A$13:$B$212,2,FALSE))</f>
        <v/>
      </c>
      <c r="E35" s="41"/>
      <c r="F35" s="41"/>
    </row>
    <row r="36" spans="1:6" x14ac:dyDescent="0.25">
      <c r="A36" s="146" t="s">
        <v>70</v>
      </c>
      <c r="B36" s="147" t="str">
        <f>IF(ISBLANK(A36),"",VLOOKUP(A36,'CIS Safeguard Controls'!$B$8:$E$179,4,FALSE))</f>
        <v>Address Unauthorized Assets</v>
      </c>
      <c r="C36" s="147"/>
      <c r="D36" s="134" t="str">
        <f>IF(ISBLANK(C36),"",VLOOKUP(C36,'CIS Benchmark for Microsoft 365'!$A$13:$B$212,2,FALSE))</f>
        <v/>
      </c>
      <c r="E36" s="41"/>
      <c r="F36" s="41"/>
    </row>
    <row r="37" spans="1:6" x14ac:dyDescent="0.25">
      <c r="A37" s="146" t="s">
        <v>71</v>
      </c>
      <c r="B37" s="147" t="str">
        <f>IF(ISBLANK(A37),"",VLOOKUP(A37,'CIS Safeguard Controls'!$B$8:$E$179,4,FALSE))</f>
        <v>Utilize an Active Discovery Tool</v>
      </c>
      <c r="C37" s="147"/>
      <c r="D37" s="134" t="str">
        <f>IF(ISBLANK(C37),"",VLOOKUP(C37,'CIS Benchmark for Microsoft 365'!$A$13:$B$212,2,FALSE))</f>
        <v/>
      </c>
      <c r="E37" s="41"/>
      <c r="F37" s="41"/>
    </row>
    <row r="38" spans="1:6" x14ac:dyDescent="0.25">
      <c r="A38" s="146" t="s">
        <v>413</v>
      </c>
      <c r="B38" s="147" t="str">
        <f>IF(ISBLANK(A38),"",VLOOKUP(A38,'CIS Safeguard Controls'!$B$8:$E$179,4,FALSE))</f>
        <v>Use Dynamic Host Configuration Protocol (DHCP) Logging to Update Enterprise Asset Inventory</v>
      </c>
      <c r="C38" s="147"/>
      <c r="D38" s="134" t="str">
        <f>IF(ISBLANK(C38),"",VLOOKUP(C38,'CIS Benchmark for Microsoft 365'!$A$13:$B$212,2,FALSE))</f>
        <v/>
      </c>
      <c r="E38" s="41"/>
      <c r="F38" s="41"/>
    </row>
    <row r="39" spans="1:6" ht="15.75" thickBot="1" x14ac:dyDescent="0.3">
      <c r="A39" s="94" t="s">
        <v>72</v>
      </c>
      <c r="B39" s="79" t="str">
        <f>IF(ISBLANK(A39),"",VLOOKUP(A39,'CIS Safeguard Controls'!$B$8:$E$179,4,FALSE))</f>
        <v>Use a Passive Asset Discovery Tool</v>
      </c>
      <c r="C39" s="79"/>
      <c r="D39" s="85" t="str">
        <f>IF(ISBLANK(C39),"",VLOOKUP(C39,'CIS Benchmark for Microsoft 365'!$A$13:$B$212,2,FALSE))</f>
        <v/>
      </c>
      <c r="E39" s="41"/>
      <c r="F39" s="41"/>
    </row>
    <row r="40" spans="1:6" x14ac:dyDescent="0.25">
      <c r="A40" s="144" t="s">
        <v>414</v>
      </c>
      <c r="B40" s="86" t="str">
        <f>IF(ISBLANK(A40),"",VLOOKUP(A40,'CIS Safeguard Controls'!$B$8:$E$179,4,FALSE))</f>
        <v>Establish and Maintain a Software Inventory</v>
      </c>
      <c r="C40" s="86"/>
      <c r="D40" s="145" t="str">
        <f>IF(ISBLANK(C40),"",VLOOKUP(C40,'CIS Benchmark for Microsoft 365'!$A$13:$B$212,2,FALSE))</f>
        <v/>
      </c>
      <c r="E40" s="41"/>
      <c r="F40" s="41"/>
    </row>
    <row r="41" spans="1:6" x14ac:dyDescent="0.25">
      <c r="A41" s="146" t="s">
        <v>415</v>
      </c>
      <c r="B41" s="147" t="str">
        <f>IF(ISBLANK(A41),"",VLOOKUP(A41,'CIS Safeguard Controls'!$B$8:$E$179,4,FALSE))</f>
        <v xml:space="preserve">Ensure Authorized Software is Currently Supported </v>
      </c>
      <c r="C41" s="147"/>
      <c r="D41" s="134" t="str">
        <f>IF(ISBLANK(C41),"",VLOOKUP(C41,'CIS Benchmark for Microsoft 365'!$A$13:$B$212,2,FALSE))</f>
        <v/>
      </c>
      <c r="E41" s="41"/>
      <c r="F41" s="41"/>
    </row>
    <row r="42" spans="1:6" x14ac:dyDescent="0.25">
      <c r="A42" s="146" t="s">
        <v>416</v>
      </c>
      <c r="B42" s="147" t="str">
        <f>IF(ISBLANK(A42),"",VLOOKUP(A42,'CIS Safeguard Controls'!$B$8:$E$179,4,FALSE))</f>
        <v>Address Unauthorized Software</v>
      </c>
      <c r="C42" s="147"/>
      <c r="D42" s="134" t="str">
        <f>IF(ISBLANK(C42),"",VLOOKUP(C42,'CIS Benchmark for Microsoft 365'!$A$13:$B$212,2,FALSE))</f>
        <v/>
      </c>
      <c r="E42" s="41"/>
      <c r="F42" s="41"/>
    </row>
    <row r="43" spans="1:6" x14ac:dyDescent="0.25">
      <c r="A43" s="146" t="s">
        <v>417</v>
      </c>
      <c r="B43" s="147" t="str">
        <f>IF(ISBLANK(A43),"",VLOOKUP(A43,'CIS Safeguard Controls'!$B$8:$E$179,4,FALSE))</f>
        <v>Utilize Automated Software Inventory Tools</v>
      </c>
      <c r="C43" s="147"/>
      <c r="D43" s="134" t="str">
        <f>IF(ISBLANK(C43),"",VLOOKUP(C43,'CIS Benchmark for Microsoft 365'!$A$13:$B$212,2,FALSE))</f>
        <v/>
      </c>
      <c r="E43" s="41"/>
      <c r="F43" s="41"/>
    </row>
    <row r="44" spans="1:6" x14ac:dyDescent="0.25">
      <c r="A44" s="148" t="s">
        <v>40</v>
      </c>
      <c r="B44" s="149" t="str">
        <f>IF(ISBLANK(A44),"",VLOOKUP(A44,'CIS Safeguard Controls'!$B$8:$E$179,4,FALSE))</f>
        <v>Allowlist Authorized Software</v>
      </c>
      <c r="C44" s="149" t="s">
        <v>938</v>
      </c>
      <c r="D44" s="138" t="str">
        <f>IF(ISBLANK(C44),"",VLOOKUP(C44,'CIS Benchmark for Microsoft 365'!$A$13:$B$212,2,FALSE))</f>
        <v>Ensure third party integrated applications are not allowed</v>
      </c>
      <c r="E44" s="41"/>
      <c r="F44" s="41"/>
    </row>
    <row r="45" spans="1:6" x14ac:dyDescent="0.25">
      <c r="A45" s="158" t="s">
        <v>40</v>
      </c>
      <c r="B45" s="159" t="str">
        <f>IF(ISBLANK(A45),"",VLOOKUP(A45,'CIS Safeguard Controls'!$B$8:$E$179,4,FALSE))</f>
        <v>Allowlist Authorized Software</v>
      </c>
      <c r="C45" s="41" t="s">
        <v>948</v>
      </c>
      <c r="D45" s="64" t="str">
        <f>IF(ISBLANK(C45),"",VLOOKUP(C45,'CIS Benchmark for Microsoft 365'!$A$13:$B$212,2,FALSE))</f>
        <v>Ensure the admin consent workflow is enabled</v>
      </c>
      <c r="E45" s="41"/>
      <c r="F45" s="41"/>
    </row>
    <row r="46" spans="1:6" x14ac:dyDescent="0.25">
      <c r="A46" s="162" t="s">
        <v>40</v>
      </c>
      <c r="B46" s="163" t="str">
        <f>IF(ISBLANK(A46),"",VLOOKUP(A46,'CIS Safeguard Controls'!$B$8:$E$179,4,FALSE))</f>
        <v>Allowlist Authorized Software</v>
      </c>
      <c r="C46" s="150" t="s">
        <v>906</v>
      </c>
      <c r="D46" s="130" t="str">
        <f>IF(ISBLANK(C46),"",VLOOKUP(C46,'CIS Benchmark for Microsoft 365'!$A$13:$B$212,2,FALSE))</f>
        <v>Ensure app permission policies are configured</v>
      </c>
      <c r="E46" s="41"/>
      <c r="F46" s="41"/>
    </row>
    <row r="47" spans="1:6" x14ac:dyDescent="0.25">
      <c r="A47" s="146" t="s">
        <v>418</v>
      </c>
      <c r="B47" s="147" t="str">
        <f>IF(ISBLANK(A47),"",VLOOKUP(A47,'CIS Safeguard Controls'!$B$8:$E$179,4,FALSE))</f>
        <v>Allowlist Authorized Libraries</v>
      </c>
      <c r="C47" s="147"/>
      <c r="D47" s="134" t="str">
        <f>IF(ISBLANK(C47),"",VLOOKUP(C47,'CIS Benchmark for Microsoft 365'!$A$13:$B$212,2,FALSE))</f>
        <v/>
      </c>
      <c r="E47" s="41"/>
      <c r="F47" s="41"/>
    </row>
    <row r="48" spans="1:6" x14ac:dyDescent="0.25">
      <c r="A48" s="148" t="s">
        <v>65</v>
      </c>
      <c r="B48" s="149" t="str">
        <f>IF(ISBLANK(A48),"",VLOOKUP(A48,'CIS Safeguard Controls'!$B$8:$E$179,4,FALSE))</f>
        <v>Allowlist Authorized Scripts</v>
      </c>
      <c r="C48" s="149" t="s">
        <v>888</v>
      </c>
      <c r="D48" s="138" t="str">
        <f>IF(ISBLANK(C48),"",VLOOKUP(C48,'CIS Benchmark for Microsoft 365'!$A$13:$B$212,2,FALSE))</f>
        <v>Ensure custom script execution is restricted on personal sites</v>
      </c>
      <c r="E48" s="41"/>
      <c r="F48" s="41"/>
    </row>
    <row r="49" spans="1:6" ht="15.75" thickBot="1" x14ac:dyDescent="0.3">
      <c r="A49" s="160" t="s">
        <v>65</v>
      </c>
      <c r="B49" s="161" t="str">
        <f>IF(ISBLANK(A49),"",VLOOKUP(A49,'CIS Safeguard Controls'!$B$8:$E$179,4,FALSE))</f>
        <v>Allowlist Authorized Scripts</v>
      </c>
      <c r="C49" s="79" t="s">
        <v>889</v>
      </c>
      <c r="D49" s="85" t="str">
        <f>IF(ISBLANK(C49),"",VLOOKUP(C49,'CIS Benchmark for Microsoft 365'!$A$13:$B$212,2,FALSE))</f>
        <v>Ensure custom script execution is restricted on site collections</v>
      </c>
      <c r="E49" s="41"/>
      <c r="F49" s="41"/>
    </row>
    <row r="50" spans="1:6" x14ac:dyDescent="0.25">
      <c r="A50" s="144" t="s">
        <v>34</v>
      </c>
      <c r="B50" s="86" t="str">
        <f>IF(ISBLANK(A50),"",VLOOKUP(A50,'CIS Safeguard Controls'!$B$8:$E$179,4,FALSE))</f>
        <v>Establish and Maintain a Data Management Process</v>
      </c>
      <c r="C50" s="86" t="s">
        <v>781</v>
      </c>
      <c r="D50" s="145" t="str">
        <f>IF(ISBLANK(C50),"",VLOOKUP(C50,'CIS Benchmark for Microsoft 365'!$A$13:$B$212,2,FALSE))</f>
        <v>Ensure DLP policies are enabled</v>
      </c>
      <c r="E50" s="41"/>
      <c r="F50" s="41"/>
    </row>
    <row r="51" spans="1:6" x14ac:dyDescent="0.25">
      <c r="A51" s="162" t="s">
        <v>34</v>
      </c>
      <c r="B51" s="163" t="str">
        <f>IF(ISBLANK(A51),"",VLOOKUP(A51,'CIS Safeguard Controls'!$B$8:$E$179,4,FALSE))</f>
        <v>Establish and Maintain a Data Management Process</v>
      </c>
      <c r="C51" s="150" t="s">
        <v>782</v>
      </c>
      <c r="D51" s="130" t="str">
        <f>IF(ISBLANK(C51),"",VLOOKUP(C51,'CIS Benchmark for Microsoft 365'!$A$13:$B$212,2,FALSE))</f>
        <v>Ensure DLP policies are enabled for Microsoft Teams</v>
      </c>
      <c r="E51" s="41"/>
      <c r="F51" s="41"/>
    </row>
    <row r="52" spans="1:6" x14ac:dyDescent="0.25">
      <c r="A52" s="146" t="s">
        <v>419</v>
      </c>
      <c r="B52" s="147" t="str">
        <f>IF(ISBLANK(A52),"",VLOOKUP(A52,'CIS Safeguard Controls'!$B$8:$E$179,4,FALSE))</f>
        <v>Establish and Maintain a Data Inventory</v>
      </c>
      <c r="C52" s="147" t="s">
        <v>798</v>
      </c>
      <c r="D52" s="134" t="str">
        <f>IF(ISBLANK(C52),"",VLOOKUP(C52,'CIS Benchmark for Microsoft 365'!$A$13:$B$212,2,FALSE))</f>
        <v>Ensure 'Allow users to apply sensitivity labels for content' is 'Enabled'</v>
      </c>
      <c r="E52" s="41"/>
      <c r="F52" s="41"/>
    </row>
    <row r="53" spans="1:6" x14ac:dyDescent="0.25">
      <c r="A53" s="148" t="s">
        <v>6</v>
      </c>
      <c r="B53" s="149" t="str">
        <f>IF(ISBLANK(A53),"",VLOOKUP(A53,'CIS Safeguard Controls'!$B$8:$E$179,4,FALSE))</f>
        <v>Configure Data Access Control Lists</v>
      </c>
      <c r="C53" s="149" t="s">
        <v>748</v>
      </c>
      <c r="D53" s="138" t="str">
        <f>IF(ISBLANK(C53),"",VLOOKUP(C53,'CIS Benchmark for Microsoft 365'!$A$13:$B$212,2,FALSE))</f>
        <v>Ensure that only organizationally managed/approved public groups exist</v>
      </c>
      <c r="E53" s="41"/>
      <c r="F53" s="41"/>
    </row>
    <row r="54" spans="1:6" x14ac:dyDescent="0.25">
      <c r="A54" s="158" t="s">
        <v>6</v>
      </c>
      <c r="B54" s="159" t="str">
        <f>IF(ISBLANK(A54),"",VLOOKUP(A54,'CIS Safeguard Controls'!$B$8:$E$179,4,FALSE))</f>
        <v>Configure Data Access Control Lists</v>
      </c>
      <c r="C54" s="41" t="s">
        <v>756</v>
      </c>
      <c r="D54" s="64" t="str">
        <f>IF(ISBLANK(C54),"",VLOOKUP(C54,'CIS Benchmark for Microsoft 365'!$A$13:$B$212,2,FALSE))</f>
        <v>Ensure 'third-party storage services' are restricted in 'Microsoft 365 on the web'</v>
      </c>
      <c r="E54" s="41"/>
      <c r="F54" s="41"/>
    </row>
    <row r="55" spans="1:6" x14ac:dyDescent="0.25">
      <c r="A55" s="158" t="s">
        <v>6</v>
      </c>
      <c r="B55" s="159" t="str">
        <f>IF(ISBLANK(A55),"",VLOOKUP(A55,'CIS Safeguard Controls'!$B$8:$E$179,4,FALSE))</f>
        <v>Configure Data Access Control Lists</v>
      </c>
      <c r="C55" s="41" t="s">
        <v>944</v>
      </c>
      <c r="D55" s="64" t="str">
        <f>IF(ISBLANK(C55),"",VLOOKUP(C55,'CIS Benchmark for Microsoft 365'!$A$13:$B$212,2,FALSE))</f>
        <v>Ensure a dynamic group for guest users is created</v>
      </c>
      <c r="E55" s="41"/>
      <c r="F55" s="41"/>
    </row>
    <row r="56" spans="1:6" x14ac:dyDescent="0.25">
      <c r="A56" s="158" t="s">
        <v>6</v>
      </c>
      <c r="B56" s="159" t="str">
        <f>IF(ISBLANK(A56),"",VLOOKUP(A56,'CIS Safeguard Controls'!$B$8:$E$179,4,FALSE))</f>
        <v>Configure Data Access Control Lists</v>
      </c>
      <c r="C56" s="41" t="s">
        <v>947</v>
      </c>
      <c r="D56" s="64" t="str">
        <f>IF(ISBLANK(C56),"",VLOOKUP(C56,'CIS Benchmark for Microsoft 365'!$A$13:$B$212,2,FALSE))</f>
        <v>Ensure user consent to apps accessing company data on their behalf is not allowed</v>
      </c>
      <c r="E56" s="41"/>
      <c r="F56" s="41"/>
    </row>
    <row r="57" spans="1:6" x14ac:dyDescent="0.25">
      <c r="A57" s="158" t="s">
        <v>6</v>
      </c>
      <c r="B57" s="159" t="str">
        <f>IF(ISBLANK(A57),"",VLOOKUP(A57,'CIS Safeguard Controls'!$B$8:$E$179,4,FALSE))</f>
        <v>Configure Data Access Control Lists</v>
      </c>
      <c r="C57" s="41" t="s">
        <v>857</v>
      </c>
      <c r="D57" s="64" t="str">
        <f>IF(ISBLANK(C57),"",VLOOKUP(C57,'CIS Benchmark for Microsoft 365'!$A$13:$B$212,2,FALSE))</f>
        <v>Ensure additional storage providers are restricted in Outlook on the web</v>
      </c>
      <c r="E57" s="41"/>
      <c r="F57" s="41"/>
    </row>
    <row r="58" spans="1:6" x14ac:dyDescent="0.25">
      <c r="A58" s="158" t="s">
        <v>6</v>
      </c>
      <c r="B58" s="159" t="str">
        <f>IF(ISBLANK(A58),"",VLOOKUP(A58,'CIS Safeguard Controls'!$B$8:$E$179,4,FALSE))</f>
        <v>Configure Data Access Control Lists</v>
      </c>
      <c r="C58" s="41" t="s">
        <v>878</v>
      </c>
      <c r="D58" s="64" t="str">
        <f>IF(ISBLANK(C58),"",VLOOKUP(C58,'CIS Benchmark for Microsoft 365'!$A$13:$B$212,2,FALSE))</f>
        <v>Ensure external content sharing is restricted</v>
      </c>
      <c r="E58" s="41"/>
      <c r="F58" s="41"/>
    </row>
    <row r="59" spans="1:6" x14ac:dyDescent="0.25">
      <c r="A59" s="158" t="s">
        <v>6</v>
      </c>
      <c r="B59" s="159" t="str">
        <f>IF(ISBLANK(A59),"",VLOOKUP(A59,'CIS Safeguard Controls'!$B$8:$E$179,4,FALSE))</f>
        <v>Configure Data Access Control Lists</v>
      </c>
      <c r="C59" s="41" t="s">
        <v>879</v>
      </c>
      <c r="D59" s="64" t="str">
        <f>IF(ISBLANK(C59),"",VLOOKUP(C59,'CIS Benchmark for Microsoft 365'!$A$13:$B$212,2,FALSE))</f>
        <v>Ensure OneDrive content sharing is restricted</v>
      </c>
      <c r="E59" s="41"/>
      <c r="F59" s="41"/>
    </row>
    <row r="60" spans="1:6" x14ac:dyDescent="0.25">
      <c r="A60" s="158" t="s">
        <v>6</v>
      </c>
      <c r="B60" s="159" t="str">
        <f>IF(ISBLANK(A60),"",VLOOKUP(A60,'CIS Safeguard Controls'!$B$8:$E$179,4,FALSE))</f>
        <v>Configure Data Access Control Lists</v>
      </c>
      <c r="C60" s="41" t="s">
        <v>880</v>
      </c>
      <c r="D60" s="64" t="str">
        <f>IF(ISBLANK(C60),"",VLOOKUP(C60,'CIS Benchmark for Microsoft 365'!$A$13:$B$212,2,FALSE))</f>
        <v>Ensure that SharePoint guest users cannot share items they don't own</v>
      </c>
      <c r="E60" s="41"/>
      <c r="F60" s="41"/>
    </row>
    <row r="61" spans="1:6" x14ac:dyDescent="0.25">
      <c r="A61" s="158" t="s">
        <v>6</v>
      </c>
      <c r="B61" s="159" t="str">
        <f>IF(ISBLANK(A61),"",VLOOKUP(A61,'CIS Safeguard Controls'!$B$8:$E$179,4,FALSE))</f>
        <v>Configure Data Access Control Lists</v>
      </c>
      <c r="C61" s="41" t="s">
        <v>881</v>
      </c>
      <c r="D61" s="64" t="str">
        <f>IF(ISBLANK(C61),"",VLOOKUP(C61,'CIS Benchmark for Microsoft 365'!$A$13:$B$212,2,FALSE))</f>
        <v>Ensure SharePoint external sharing is managed through domain whitelist/blacklists</v>
      </c>
      <c r="E61" s="41"/>
      <c r="F61" s="41"/>
    </row>
    <row r="62" spans="1:6" x14ac:dyDescent="0.25">
      <c r="A62" s="158" t="s">
        <v>6</v>
      </c>
      <c r="B62" s="159" t="str">
        <f>IF(ISBLANK(A62),"",VLOOKUP(A62,'CIS Safeguard Controls'!$B$8:$E$179,4,FALSE))</f>
        <v>Configure Data Access Control Lists</v>
      </c>
      <c r="C62" s="41" t="s">
        <v>882</v>
      </c>
      <c r="D62" s="64" t="str">
        <f>IF(ISBLANK(C62),"",VLOOKUP(C62,'CIS Benchmark for Microsoft 365'!$A$13:$B$212,2,FALSE))</f>
        <v>Ensure link sharing is restricted in SharePoint and OneDrive</v>
      </c>
      <c r="E62" s="41"/>
      <c r="F62" s="41"/>
    </row>
    <row r="63" spans="1:6" x14ac:dyDescent="0.25">
      <c r="A63" s="158" t="s">
        <v>6</v>
      </c>
      <c r="B63" s="159" t="str">
        <f>IF(ISBLANK(A63),"",VLOOKUP(A63,'CIS Safeguard Controls'!$B$8:$E$179,4,FALSE))</f>
        <v>Configure Data Access Control Lists</v>
      </c>
      <c r="C63" s="41" t="s">
        <v>903</v>
      </c>
      <c r="D63" s="64" t="str">
        <f>IF(ISBLANK(C63),"",VLOOKUP(C63,'CIS Benchmark for Microsoft 365'!$A$13:$B$212,2,FALSE))</f>
        <v>Ensure external file sharing in Teams is enabled for only approved cloud storage services</v>
      </c>
      <c r="E63" s="41"/>
      <c r="F63" s="41"/>
    </row>
    <row r="64" spans="1:6" x14ac:dyDescent="0.25">
      <c r="A64" s="158" t="s">
        <v>6</v>
      </c>
      <c r="B64" s="159" t="str">
        <f>IF(ISBLANK(A64),"",VLOOKUP(A64,'CIS Safeguard Controls'!$B$8:$E$179,4,FALSE))</f>
        <v>Configure Data Access Control Lists</v>
      </c>
      <c r="C64" s="41" t="s">
        <v>793</v>
      </c>
      <c r="D64" s="64" t="str">
        <f>IF(ISBLANK(C64),"",VLOOKUP(C64,'CIS Benchmark for Microsoft 365'!$A$13:$B$212,2,FALSE))</f>
        <v>Ensure guest user access is restricted</v>
      </c>
      <c r="E64" s="41"/>
      <c r="F64" s="41"/>
    </row>
    <row r="65" spans="1:6" x14ac:dyDescent="0.25">
      <c r="A65" s="158" t="s">
        <v>6</v>
      </c>
      <c r="B65" s="159" t="str">
        <f>IF(ISBLANK(A65),"",VLOOKUP(A65,'CIS Safeguard Controls'!$B$8:$E$179,4,FALSE))</f>
        <v>Configure Data Access Control Lists</v>
      </c>
      <c r="C65" s="41" t="s">
        <v>795</v>
      </c>
      <c r="D65" s="64" t="str">
        <f>IF(ISBLANK(C65),"",VLOOKUP(C65,'CIS Benchmark for Microsoft 365'!$A$13:$B$212,2,FALSE))</f>
        <v>Ensure guest access to content is restricted</v>
      </c>
      <c r="E65" s="41"/>
      <c r="F65" s="41"/>
    </row>
    <row r="66" spans="1:6" x14ac:dyDescent="0.25">
      <c r="A66" s="158" t="s">
        <v>6</v>
      </c>
      <c r="B66" s="159" t="str">
        <f>IF(ISBLANK(A66),"",VLOOKUP(A66,'CIS Safeguard Controls'!$B$8:$E$179,4,FALSE))</f>
        <v>Configure Data Access Control Lists</v>
      </c>
      <c r="C66" s="41" t="s">
        <v>799</v>
      </c>
      <c r="D66" s="64" t="str">
        <f>IF(ISBLANK(C66),"",VLOOKUP(C66,'CIS Benchmark for Microsoft 365'!$A$13:$B$212,2,FALSE))</f>
        <v>Ensure shareable links are restricted</v>
      </c>
      <c r="E66" s="41"/>
      <c r="F66" s="41"/>
    </row>
    <row r="67" spans="1:6" x14ac:dyDescent="0.25">
      <c r="A67" s="162" t="s">
        <v>6</v>
      </c>
      <c r="B67" s="163" t="str">
        <f>IF(ISBLANK(A67),"",VLOOKUP(A67,'CIS Safeguard Controls'!$B$8:$E$179,4,FALSE))</f>
        <v>Configure Data Access Control Lists</v>
      </c>
      <c r="C67" s="150" t="s">
        <v>800</v>
      </c>
      <c r="D67" s="130" t="str">
        <f>IF(ISBLANK(C67),"",VLOOKUP(C67,'CIS Benchmark for Microsoft 365'!$A$13:$B$212,2,FALSE))</f>
        <v>Ensure enabling of external data sharing is restricted</v>
      </c>
      <c r="E67" s="41"/>
      <c r="F67" s="41"/>
    </row>
    <row r="68" spans="1:6" x14ac:dyDescent="0.25">
      <c r="A68" s="146" t="s">
        <v>420</v>
      </c>
      <c r="B68" s="147" t="str">
        <f>IF(ISBLANK(A68),"",VLOOKUP(A68,'CIS Safeguard Controls'!$B$8:$E$179,4,FALSE))</f>
        <v>Enforce Data Retention</v>
      </c>
      <c r="C68" s="147"/>
      <c r="D68" s="134" t="str">
        <f>IF(ISBLANK(C68),"",VLOOKUP(C68,'CIS Benchmark for Microsoft 365'!$A$13:$B$212,2,FALSE))</f>
        <v/>
      </c>
      <c r="E68" s="41"/>
      <c r="F68" s="41"/>
    </row>
    <row r="69" spans="1:6" x14ac:dyDescent="0.25">
      <c r="A69" s="146" t="s">
        <v>421</v>
      </c>
      <c r="B69" s="147" t="str">
        <f>IF(ISBLANK(A69),"",VLOOKUP(A69,'CIS Safeguard Controls'!$B$8:$E$179,4,FALSE))</f>
        <v>Securely Dispose of Data</v>
      </c>
      <c r="C69" s="147"/>
      <c r="D69" s="134" t="str">
        <f>IF(ISBLANK(C69),"",VLOOKUP(C69,'CIS Benchmark for Microsoft 365'!$A$13:$B$212,2,FALSE))</f>
        <v/>
      </c>
      <c r="E69" s="41"/>
      <c r="F69" s="41"/>
    </row>
    <row r="70" spans="1:6" x14ac:dyDescent="0.25">
      <c r="A70" s="146" t="s">
        <v>422</v>
      </c>
      <c r="B70" s="147" t="str">
        <f>IF(ISBLANK(A70),"",VLOOKUP(A70,'CIS Safeguard Controls'!$B$8:$E$179,4,FALSE))</f>
        <v>Encrypt Data on End-User Devices</v>
      </c>
      <c r="C70" s="147"/>
      <c r="D70" s="134" t="str">
        <f>IF(ISBLANK(C70),"",VLOOKUP(C70,'CIS Benchmark for Microsoft 365'!$A$13:$B$212,2,FALSE))</f>
        <v/>
      </c>
      <c r="E70" s="41"/>
      <c r="F70" s="41"/>
    </row>
    <row r="71" spans="1:6" x14ac:dyDescent="0.25">
      <c r="A71" s="148" t="s">
        <v>35</v>
      </c>
      <c r="B71" s="149" t="str">
        <f>IF(ISBLANK(A71),"",VLOOKUP(A71,'CIS Safeguard Controls'!$B$8:$E$179,4,FALSE))</f>
        <v>Establish and Maintain a Data Classification Scheme</v>
      </c>
      <c r="C71" s="149" t="s">
        <v>780</v>
      </c>
      <c r="D71" s="138" t="str">
        <f>IF(ISBLANK(C71),"",VLOOKUP(C71,'CIS Benchmark for Microsoft 365'!$A$13:$B$212,2,FALSE))</f>
        <v>Ensure SharePoint Online Information Protection policies are set up and used</v>
      </c>
      <c r="E71" s="41"/>
      <c r="F71" s="41"/>
    </row>
    <row r="72" spans="1:6" x14ac:dyDescent="0.25">
      <c r="A72" s="162" t="s">
        <v>35</v>
      </c>
      <c r="B72" s="163" t="str">
        <f>IF(ISBLANK(A72),"",VLOOKUP(A72,'CIS Safeguard Controls'!$B$8:$E$179,4,FALSE))</f>
        <v>Establish and Maintain a Data Classification Scheme</v>
      </c>
      <c r="C72" s="150" t="s">
        <v>798</v>
      </c>
      <c r="D72" s="130" t="str">
        <f>IF(ISBLANK(C72),"",VLOOKUP(C72,'CIS Benchmark for Microsoft 365'!$A$13:$B$212,2,FALSE))</f>
        <v>Ensure 'Allow users to apply sensitivity labels for content' is 'Enabled'</v>
      </c>
      <c r="E72" s="41"/>
      <c r="F72" s="41"/>
    </row>
    <row r="73" spans="1:6" x14ac:dyDescent="0.25">
      <c r="A73" s="146" t="s">
        <v>423</v>
      </c>
      <c r="B73" s="147" t="str">
        <f>IF(ISBLANK(A73),"",VLOOKUP(A73,'CIS Safeguard Controls'!$B$8:$E$179,4,FALSE))</f>
        <v>Document Data Flows</v>
      </c>
      <c r="C73" s="147"/>
      <c r="D73" s="134" t="str">
        <f>IF(ISBLANK(C73),"",VLOOKUP(C73,'CIS Benchmark for Microsoft 365'!$A$13:$B$212,2,FALSE))</f>
        <v/>
      </c>
      <c r="E73" s="41"/>
      <c r="F73" s="41"/>
    </row>
    <row r="74" spans="1:6" x14ac:dyDescent="0.25">
      <c r="A74" s="146" t="s">
        <v>424</v>
      </c>
      <c r="B74" s="147" t="str">
        <f>IF(ISBLANK(A74),"",VLOOKUP(A74,'CIS Safeguard Controls'!$B$8:$E$179,4,FALSE))</f>
        <v>Encrypt Data on Removable Media</v>
      </c>
      <c r="C74" s="147"/>
      <c r="D74" s="134" t="str">
        <f>IF(ISBLANK(C74),"",VLOOKUP(C74,'CIS Benchmark for Microsoft 365'!$A$13:$B$212,2,FALSE))</f>
        <v/>
      </c>
      <c r="E74" s="41"/>
      <c r="F74" s="41"/>
    </row>
    <row r="75" spans="1:6" x14ac:dyDescent="0.25">
      <c r="A75" s="148" t="s">
        <v>61</v>
      </c>
      <c r="B75" s="149" t="str">
        <f>IF(ISBLANK(A75),"",VLOOKUP(A75,'CIS Safeguard Controls'!$B$8:$E$179,4,FALSE))</f>
        <v>Encrypt Sensitive Data in Transit</v>
      </c>
      <c r="C75" s="149" t="s">
        <v>855</v>
      </c>
      <c r="D75" s="138" t="str">
        <f>IF(ISBLANK(C75),"",VLOOKUP(C75,'CIS Benchmark for Microsoft 365'!$A$13:$B$212,2,FALSE))</f>
        <v>Ensure modern authentication for Exchange Online is enabled</v>
      </c>
      <c r="E75" s="41"/>
      <c r="F75" s="41"/>
    </row>
    <row r="76" spans="1:6" x14ac:dyDescent="0.25">
      <c r="A76" s="164" t="s">
        <v>61</v>
      </c>
      <c r="B76" s="163" t="str">
        <f>IF(ISBLANK(A76),"",VLOOKUP(A76,'CIS Safeguard Controls'!$B$8:$E$179,4,FALSE))</f>
        <v>Encrypt Sensitive Data in Transit</v>
      </c>
      <c r="C76" s="150" t="s">
        <v>876</v>
      </c>
      <c r="D76" s="130" t="str">
        <f>IF(ISBLANK(C76),"",VLOOKUP(C76,'CIS Benchmark for Microsoft 365'!$A$13:$B$212,2,FALSE))</f>
        <v>Ensure modern authentication for SharePoint applications is required</v>
      </c>
      <c r="E76" s="41"/>
      <c r="F76" s="41"/>
    </row>
    <row r="77" spans="1:6" x14ac:dyDescent="0.25">
      <c r="A77" s="146" t="s">
        <v>425</v>
      </c>
      <c r="B77" s="147" t="str">
        <f>IF(ISBLANK(A77),"",VLOOKUP(A77,'CIS Safeguard Controls'!$B$8:$E$179,4,FALSE))</f>
        <v>Encrypt Sensitive Data at Rest</v>
      </c>
      <c r="C77" s="147"/>
      <c r="D77" s="134" t="str">
        <f>IF(ISBLANK(C77),"",VLOOKUP(C77,'CIS Benchmark for Microsoft 365'!$A$13:$B$212,2,FALSE))</f>
        <v/>
      </c>
      <c r="E77" s="41"/>
      <c r="F77" s="41"/>
    </row>
    <row r="78" spans="1:6" x14ac:dyDescent="0.25">
      <c r="A78" s="146" t="s">
        <v>426</v>
      </c>
      <c r="B78" s="147" t="str">
        <f>IF(ISBLANK(A78),"",VLOOKUP(A78,'CIS Safeguard Controls'!$B$8:$E$179,4,FALSE))</f>
        <v>Segment Data Processing and Storage Based on Sensitivity</v>
      </c>
      <c r="C78" s="147"/>
      <c r="D78" s="134" t="str">
        <f>IF(ISBLANK(C78),"",VLOOKUP(C78,'CIS Benchmark for Microsoft 365'!$A$13:$B$212,2,FALSE))</f>
        <v/>
      </c>
      <c r="E78" s="41"/>
      <c r="F78" s="41"/>
    </row>
    <row r="79" spans="1:6" x14ac:dyDescent="0.25">
      <c r="A79" s="146" t="s">
        <v>427</v>
      </c>
      <c r="B79" s="147" t="str">
        <f>IF(ISBLANK(A79),"",VLOOKUP(A79,'CIS Safeguard Controls'!$B$8:$E$179,4,FALSE))</f>
        <v>Deploy a Data Loss Prevention Solution</v>
      </c>
      <c r="C79" s="147"/>
      <c r="D79" s="134" t="str">
        <f>IF(ISBLANK(C79),"",VLOOKUP(C79,'CIS Benchmark for Microsoft 365'!$A$13:$B$212,2,FALSE))</f>
        <v/>
      </c>
      <c r="E79" s="41"/>
      <c r="F79" s="41"/>
    </row>
    <row r="80" spans="1:6" ht="15.75" thickBot="1" x14ac:dyDescent="0.3">
      <c r="A80" s="94" t="s">
        <v>428</v>
      </c>
      <c r="B80" s="79" t="str">
        <f>IF(ISBLANK(A80),"",VLOOKUP(A80,'CIS Safeguard Controls'!$B$8:$E$179,4,FALSE))</f>
        <v>Log Sensitive Data Access</v>
      </c>
      <c r="C80" s="79"/>
      <c r="D80" s="85" t="str">
        <f>IF(ISBLANK(C80),"",VLOOKUP(C80,'CIS Benchmark for Microsoft 365'!$A$13:$B$212,2,FALSE))</f>
        <v/>
      </c>
      <c r="E80" s="41"/>
      <c r="F80" s="41"/>
    </row>
    <row r="81" spans="1:6" x14ac:dyDescent="0.25">
      <c r="A81" s="144" t="s">
        <v>429</v>
      </c>
      <c r="B81" s="86" t="str">
        <f>IF(ISBLANK(A81),"",VLOOKUP(A81,'CIS Safeguard Controls'!$B$8:$E$179,4,FALSE))</f>
        <v>Establish and Maintain a Secure Configuration Process</v>
      </c>
      <c r="C81" s="86"/>
      <c r="D81" s="145" t="str">
        <f>IF(ISBLANK(C81),"",VLOOKUP(C81,'CIS Benchmark for Microsoft 365'!$A$13:$B$212,2,FALSE))</f>
        <v/>
      </c>
      <c r="E81" s="41"/>
      <c r="F81" s="41"/>
    </row>
    <row r="82" spans="1:6" x14ac:dyDescent="0.25">
      <c r="A82" s="146" t="s">
        <v>430</v>
      </c>
      <c r="B82" s="147" t="str">
        <f>IF(ISBLANK(A82),"",VLOOKUP(A82,'CIS Safeguard Controls'!$B$8:$E$179,4,FALSE))</f>
        <v>Establish and Maintain a Secure Configuration Process for Network Infrastructure</v>
      </c>
      <c r="C82" s="147"/>
      <c r="D82" s="134" t="str">
        <f>IF(ISBLANK(C82),"",VLOOKUP(C82,'CIS Benchmark for Microsoft 365'!$A$13:$B$212,2,FALSE))</f>
        <v/>
      </c>
      <c r="E82" s="41"/>
      <c r="F82" s="41"/>
    </row>
    <row r="83" spans="1:6" x14ac:dyDescent="0.25">
      <c r="A83" s="148" t="s">
        <v>10</v>
      </c>
      <c r="B83" s="149" t="str">
        <f>IF(ISBLANK(A83),"",VLOOKUP(A83,'CIS Safeguard Controls'!$B$8:$E$179,4,FALSE))</f>
        <v>Configure Automatic Session Locking on Enterprise Assets</v>
      </c>
      <c r="C83" s="149" t="s">
        <v>751</v>
      </c>
      <c r="D83" s="138" t="str">
        <f>IF(ISBLANK(C83),"",VLOOKUP(C83,'CIS Benchmark for Microsoft 365'!$A$13:$B$212,2,FALSE))</f>
        <v>Ensure 'Idle session timeout' is set to '3 hours (or less)' for unmanaged devices</v>
      </c>
      <c r="E83" s="41"/>
      <c r="F83" s="41"/>
    </row>
    <row r="84" spans="1:6" x14ac:dyDescent="0.25">
      <c r="A84" s="162" t="s">
        <v>10</v>
      </c>
      <c r="B84" s="163" t="str">
        <f>IF(ISBLANK(A84),"",VLOOKUP(A84,'CIS Safeguard Controls'!$B$8:$E$179,4,FALSE))</f>
        <v>Configure Automatic Session Locking on Enterprise Assets</v>
      </c>
      <c r="C84" s="150" t="s">
        <v>959</v>
      </c>
      <c r="D84" s="130" t="str">
        <f>IF(ISBLANK(C84),"",VLOOKUP(C84,'CIS Benchmark for Microsoft 365'!$A$13:$B$212,2,FALSE))</f>
        <v>Ensure Sign-in frequency is enabled and browser sessions are not persistent for Administrative users</v>
      </c>
      <c r="E84" s="41"/>
      <c r="F84" s="41"/>
    </row>
    <row r="85" spans="1:6" x14ac:dyDescent="0.25">
      <c r="A85" s="146" t="s">
        <v>431</v>
      </c>
      <c r="B85" s="147" t="str">
        <f>IF(ISBLANK(A85),"",VLOOKUP(A85,'CIS Safeguard Controls'!$B$8:$E$179,4,FALSE))</f>
        <v>Implement and Manage a Firewall on Servers</v>
      </c>
      <c r="C85" s="147"/>
      <c r="D85" s="134" t="str">
        <f>IF(ISBLANK(C85),"",VLOOKUP(C85,'CIS Benchmark for Microsoft 365'!$A$13:$B$212,2,FALSE))</f>
        <v/>
      </c>
      <c r="E85" s="41"/>
      <c r="F85" s="41"/>
    </row>
    <row r="86" spans="1:6" x14ac:dyDescent="0.25">
      <c r="A86" s="146" t="s">
        <v>432</v>
      </c>
      <c r="B86" s="147" t="str">
        <f>IF(ISBLANK(A86),"",VLOOKUP(A86,'CIS Safeguard Controls'!$B$8:$E$179,4,FALSE))</f>
        <v>Implement and Manage a Firewall on End-User Devices</v>
      </c>
      <c r="C86" s="147"/>
      <c r="D86" s="134" t="str">
        <f>IF(ISBLANK(C86),"",VLOOKUP(C86,'CIS Benchmark for Microsoft 365'!$A$13:$B$212,2,FALSE))</f>
        <v/>
      </c>
      <c r="E86" s="41"/>
      <c r="F86" s="41"/>
    </row>
    <row r="87" spans="1:6" x14ac:dyDescent="0.25">
      <c r="A87" s="146" t="s">
        <v>433</v>
      </c>
      <c r="B87" s="147" t="str">
        <f>IF(ISBLANK(A87),"",VLOOKUP(A87,'CIS Safeguard Controls'!$B$8:$E$179,4,FALSE))</f>
        <v>Securely Manage Enterprise Assets and Software</v>
      </c>
      <c r="C87" s="147"/>
      <c r="D87" s="134" t="str">
        <f>IF(ISBLANK(C87),"",VLOOKUP(C87,'CIS Benchmark for Microsoft 365'!$A$13:$B$212,2,FALSE))</f>
        <v/>
      </c>
      <c r="E87" s="41"/>
      <c r="F87" s="41"/>
    </row>
    <row r="88" spans="1:6" x14ac:dyDescent="0.25">
      <c r="A88" s="146" t="s">
        <v>434</v>
      </c>
      <c r="B88" s="147" t="str">
        <f>IF(ISBLANK(A88),"",VLOOKUP(A88,'CIS Safeguard Controls'!$B$8:$E$179,4,FALSE))</f>
        <v>Manage Default Accounts on Enterprise Assets and Software</v>
      </c>
      <c r="C88" s="147"/>
      <c r="D88" s="134" t="str">
        <f>IF(ISBLANK(C88),"",VLOOKUP(C88,'CIS Benchmark for Microsoft 365'!$A$13:$B$212,2,FALSE))</f>
        <v/>
      </c>
      <c r="E88" s="41"/>
      <c r="F88" s="41"/>
    </row>
    <row r="89" spans="1:6" x14ac:dyDescent="0.25">
      <c r="A89" s="148" t="s">
        <v>13</v>
      </c>
      <c r="B89" s="149" t="str">
        <f>IF(ISBLANK(A89),"",VLOOKUP(A89,'CIS Safeguard Controls'!$B$8:$E$179,4,FALSE))</f>
        <v>Uninstall or Disable Unnecessary Services on Enterprise Assets and Software</v>
      </c>
      <c r="C89" s="149" t="s">
        <v>752</v>
      </c>
      <c r="D89" s="138" t="str">
        <f>IF(ISBLANK(C89),"",VLOOKUP(C89,'CIS Benchmark for Microsoft 365'!$A$13:$B$212,2,FALSE))</f>
        <v>Ensure 'External sharing' of calendars is not available</v>
      </c>
      <c r="E89" s="41"/>
      <c r="F89" s="41"/>
    </row>
    <row r="90" spans="1:6" x14ac:dyDescent="0.25">
      <c r="A90" s="158" t="s">
        <v>13</v>
      </c>
      <c r="B90" s="159" t="str">
        <f>IF(ISBLANK(A90),"",VLOOKUP(A90,'CIS Safeguard Controls'!$B$8:$E$179,4,FALSE))</f>
        <v>Uninstall or Disable Unnecessary Services on Enterprise Assets and Software</v>
      </c>
      <c r="C90" s="41" t="s">
        <v>753</v>
      </c>
      <c r="D90" s="64" t="str">
        <f>IF(ISBLANK(C90),"",VLOOKUP(C90,'CIS Benchmark for Microsoft 365'!$A$13:$B$212,2,FALSE))</f>
        <v>Ensure 'User owned apps and services' is restricted</v>
      </c>
      <c r="E90" s="41"/>
      <c r="F90" s="41"/>
    </row>
    <row r="91" spans="1:6" x14ac:dyDescent="0.25">
      <c r="A91" s="158" t="s">
        <v>13</v>
      </c>
      <c r="B91" s="159" t="str">
        <f>IF(ISBLANK(A91),"",VLOOKUP(A91,'CIS Safeguard Controls'!$B$8:$E$179,4,FALSE))</f>
        <v>Uninstall or Disable Unnecessary Services on Enterprise Assets and Software</v>
      </c>
      <c r="C91" s="41" t="s">
        <v>757</v>
      </c>
      <c r="D91" s="64" t="str">
        <f>IF(ISBLANK(C91),"",VLOOKUP(C91,'CIS Benchmark for Microsoft 365'!$A$13:$B$212,2,FALSE))</f>
        <v>Ensure that Sways cannot be shared with people outside of your organization</v>
      </c>
      <c r="E91" s="41"/>
      <c r="F91" s="41"/>
    </row>
    <row r="92" spans="1:6" x14ac:dyDescent="0.25">
      <c r="A92" s="158" t="s">
        <v>13</v>
      </c>
      <c r="B92" s="159" t="str">
        <f>IF(ISBLANK(A92),"",VLOOKUP(A92,'CIS Safeguard Controls'!$B$8:$E$179,4,FALSE))</f>
        <v>Uninstall or Disable Unnecessary Services on Enterprise Assets and Software</v>
      </c>
      <c r="C92" s="41" t="s">
        <v>942</v>
      </c>
      <c r="D92" s="64" t="str">
        <f>IF(ISBLANK(C92),"",VLOOKUP(C92,'CIS Benchmark for Microsoft 365'!$A$13:$B$212,2,FALSE))</f>
        <v>Ensure 'LinkedIn account connections' is disabled</v>
      </c>
      <c r="E92" s="41"/>
      <c r="F92" s="41"/>
    </row>
    <row r="93" spans="1:6" x14ac:dyDescent="0.25">
      <c r="A93" s="158" t="s">
        <v>13</v>
      </c>
      <c r="B93" s="159" t="str">
        <f>IF(ISBLANK(A93),"",VLOOKUP(A93,'CIS Safeguard Controls'!$B$8:$E$179,4,FALSE))</f>
        <v>Uninstall or Disable Unnecessary Services on Enterprise Assets and Software</v>
      </c>
      <c r="C93" s="41" t="s">
        <v>958</v>
      </c>
      <c r="D93" s="64" t="str">
        <f>IF(ISBLANK(C93),"",VLOOKUP(C93,'CIS Benchmark for Microsoft 365'!$A$13:$B$212,2,FALSE))</f>
        <v>Enable Conditional Access policies to block legacy authentication</v>
      </c>
      <c r="E93" s="41"/>
      <c r="F93" s="41"/>
    </row>
    <row r="94" spans="1:6" x14ac:dyDescent="0.25">
      <c r="A94" s="158" t="s">
        <v>13</v>
      </c>
      <c r="B94" s="159" t="str">
        <f>IF(ISBLANK(A94),"",VLOOKUP(A94,'CIS Safeguard Controls'!$B$8:$E$179,4,FALSE))</f>
        <v>Uninstall or Disable Unnecessary Services on Enterprise Assets and Software</v>
      </c>
      <c r="C94" s="41" t="s">
        <v>797</v>
      </c>
      <c r="D94" s="64" t="str">
        <f>IF(ISBLANK(C94),"",VLOOKUP(C94,'CIS Benchmark for Microsoft 365'!$A$13:$B$212,2,FALSE))</f>
        <v>Ensure 'Interact with and share R and Python' visuals is 'Disabled'</v>
      </c>
      <c r="E94" s="41"/>
      <c r="F94" s="41"/>
    </row>
    <row r="95" spans="1:6" x14ac:dyDescent="0.25">
      <c r="A95" s="158" t="s">
        <v>13</v>
      </c>
      <c r="B95" s="159" t="str">
        <f>IF(ISBLANK(A95),"",VLOOKUP(A95,'CIS Safeguard Controls'!$B$8:$E$179,4,FALSE))</f>
        <v>Uninstall or Disable Unnecessary Services on Enterprise Assets and Software</v>
      </c>
      <c r="C95" s="41" t="s">
        <v>801</v>
      </c>
      <c r="D95" s="64" t="str">
        <f>IF(ISBLANK(C95),"",VLOOKUP(C95,'CIS Benchmark for Microsoft 365'!$A$13:$B$212,2,FALSE))</f>
        <v>Ensure 'Block ResourceKey Authentication' is 'Enabled'</v>
      </c>
      <c r="E95" s="41"/>
      <c r="F95" s="41"/>
    </row>
    <row r="96" spans="1:6" x14ac:dyDescent="0.25">
      <c r="A96" s="158" t="s">
        <v>13</v>
      </c>
      <c r="B96" s="159" t="str">
        <f>IF(ISBLANK(A96),"",VLOOKUP(A96,'CIS Safeguard Controls'!$B$8:$E$179,4,FALSE))</f>
        <v>Uninstall or Disable Unnecessary Services on Enterprise Assets and Software</v>
      </c>
      <c r="C96" s="41" t="s">
        <v>1337</v>
      </c>
      <c r="D96" s="64" t="str">
        <f>IF(ISBLANK(C96),"",VLOOKUP(C96,'CIS Benchmark for Microsoft 365'!$A$13:$B$212,2,FALSE))</f>
        <v>Ensure access to APIs by Service Principals is restricted</v>
      </c>
      <c r="E96" s="41"/>
      <c r="F96" s="41"/>
    </row>
    <row r="97" spans="1:6" x14ac:dyDescent="0.25">
      <c r="A97" s="162" t="s">
        <v>13</v>
      </c>
      <c r="B97" s="163" t="str">
        <f>IF(ISBLANK(A97),"",VLOOKUP(A97,'CIS Safeguard Controls'!$B$8:$E$179,4,FALSE))</f>
        <v>Uninstall or Disable Unnecessary Services on Enterprise Assets and Software</v>
      </c>
      <c r="C97" s="150" t="s">
        <v>1339</v>
      </c>
      <c r="D97" s="130" t="str">
        <f>IF(ISBLANK(C97),"",VLOOKUP(C97,'CIS Benchmark for Microsoft 365'!$A$13:$B$212,2,FALSE))</f>
        <v>Ensure Service Principals cannot create and use profiles</v>
      </c>
      <c r="E97" s="41"/>
      <c r="F97" s="41"/>
    </row>
    <row r="98" spans="1:6" x14ac:dyDescent="0.25">
      <c r="A98" s="146" t="s">
        <v>435</v>
      </c>
      <c r="B98" s="147" t="str">
        <f>IF(ISBLANK(A98),"",VLOOKUP(A98,'CIS Safeguard Controls'!$B$8:$E$179,4,FALSE))</f>
        <v>Configure Trusted DNS Servers on Enterprise Assets</v>
      </c>
      <c r="C98" s="147"/>
      <c r="D98" s="134" t="str">
        <f>IF(ISBLANK(C98),"",VLOOKUP(C98,'CIS Benchmark for Microsoft 365'!$A$13:$B$212,2,FALSE))</f>
        <v/>
      </c>
      <c r="E98" s="41"/>
      <c r="F98" s="41"/>
    </row>
    <row r="99" spans="1:6" x14ac:dyDescent="0.25">
      <c r="A99" s="146" t="s">
        <v>436</v>
      </c>
      <c r="B99" s="147" t="str">
        <f>IF(ISBLANK(A99),"",VLOOKUP(A99,'CIS Safeguard Controls'!$B$8:$E$179,4,FALSE))</f>
        <v>Enforce Automatic Device Lockout on Portable End-User Devices</v>
      </c>
      <c r="C99" s="147"/>
      <c r="D99" s="134" t="str">
        <f>IF(ISBLANK(C99),"",VLOOKUP(C99,'CIS Benchmark for Microsoft 365'!$A$13:$B$212,2,FALSE))</f>
        <v/>
      </c>
      <c r="E99" s="41"/>
      <c r="F99" s="41"/>
    </row>
    <row r="100" spans="1:6" x14ac:dyDescent="0.25">
      <c r="A100" s="146" t="s">
        <v>437</v>
      </c>
      <c r="B100" s="147" t="str">
        <f>IF(ISBLANK(A100),"",VLOOKUP(A100,'CIS Safeguard Controls'!$B$8:$E$179,4,FALSE))</f>
        <v>Enforce Remote Wipe Capability on Portable End-User Devices</v>
      </c>
      <c r="C100" s="147"/>
      <c r="D100" s="134" t="str">
        <f>IF(ISBLANK(C100),"",VLOOKUP(C100,'CIS Benchmark for Microsoft 365'!$A$13:$B$212,2,FALSE))</f>
        <v/>
      </c>
      <c r="E100" s="41"/>
      <c r="F100" s="41"/>
    </row>
    <row r="101" spans="1:6" ht="15.75" thickBot="1" x14ac:dyDescent="0.3">
      <c r="A101" s="94" t="s">
        <v>438</v>
      </c>
      <c r="B101" s="79" t="str">
        <f>IF(ISBLANK(A101),"",VLOOKUP(A101,'CIS Safeguard Controls'!$B$8:$E$179,4,FALSE))</f>
        <v>Separate Enterprise Workspaces on Mobile End-User Devices</v>
      </c>
      <c r="C101" s="79"/>
      <c r="D101" s="85" t="str">
        <f>IF(ISBLANK(C101),"",VLOOKUP(C101,'CIS Benchmark for Microsoft 365'!$A$13:$B$212,2,FALSE))</f>
        <v/>
      </c>
      <c r="E101" s="41"/>
      <c r="F101" s="41"/>
    </row>
    <row r="102" spans="1:6" x14ac:dyDescent="0.25">
      <c r="A102" s="144" t="s">
        <v>4</v>
      </c>
      <c r="B102" s="86" t="str">
        <f>IF(ISBLANK(A102),"",VLOOKUP(A102,'CIS Safeguard Controls'!$B$8:$E$179,4,FALSE))</f>
        <v>Establish and Maintain an Inventory of Accounts</v>
      </c>
      <c r="C102" s="86" t="s">
        <v>745</v>
      </c>
      <c r="D102" s="145" t="str">
        <f>IF(ISBLANK(C102),"",VLOOKUP(C102,'CIS Benchmark for Microsoft 365'!$A$13:$B$212,2,FALSE))</f>
        <v>Ensure two emergency access accounts have been defined</v>
      </c>
      <c r="E102" s="41"/>
      <c r="F102" s="41"/>
    </row>
    <row r="103" spans="1:6" x14ac:dyDescent="0.25">
      <c r="A103" s="158" t="s">
        <v>4</v>
      </c>
      <c r="B103" s="159" t="str">
        <f>IF(ISBLANK(A103),"",VLOOKUP(A103,'CIS Safeguard Controls'!$B$8:$E$179,4,FALSE))</f>
        <v>Establish and Maintain an Inventory of Accounts</v>
      </c>
      <c r="C103" s="41" t="s">
        <v>746</v>
      </c>
      <c r="D103" s="64" t="str">
        <f>IF(ISBLANK(C103),"",VLOOKUP(C103,'CIS Benchmark for Microsoft 365'!$A$13:$B$212,2,FALSE))</f>
        <v>Ensure that between two and four global admins are designated</v>
      </c>
      <c r="E103" s="41"/>
      <c r="F103" s="41"/>
    </row>
    <row r="104" spans="1:6" x14ac:dyDescent="0.25">
      <c r="A104" s="158" t="s">
        <v>4</v>
      </c>
      <c r="B104" s="159" t="str">
        <f>IF(ISBLANK(A104),"",VLOOKUP(A104,'CIS Safeguard Controls'!$B$8:$E$179,4,FALSE))</f>
        <v>Establish and Maintain an Inventory of Accounts</v>
      </c>
      <c r="C104" s="41" t="s">
        <v>974</v>
      </c>
      <c r="D104" s="64" t="str">
        <f>IF(ISBLANK(C104),"",VLOOKUP(C104,'CIS Benchmark for Microsoft 365'!$A$13:$B$212,2,FALSE))</f>
        <v>Ensure 'Access reviews' for Guest Users are configured</v>
      </c>
      <c r="E104" s="41"/>
      <c r="F104" s="41"/>
    </row>
    <row r="105" spans="1:6" x14ac:dyDescent="0.25">
      <c r="A105" s="162" t="s">
        <v>4</v>
      </c>
      <c r="B105" s="163" t="str">
        <f>IF(ISBLANK(A105),"",VLOOKUP(A105,'CIS Safeguard Controls'!$B$8:$E$179,4,FALSE))</f>
        <v>Establish and Maintain an Inventory of Accounts</v>
      </c>
      <c r="C105" s="150" t="s">
        <v>975</v>
      </c>
      <c r="D105" s="130" t="str">
        <f>IF(ISBLANK(C105),"",VLOOKUP(C105,'CIS Benchmark for Microsoft 365'!$A$13:$B$212,2,FALSE))</f>
        <v>Ensure 'Access reviews' for privileged roles are configured</v>
      </c>
      <c r="E105" s="41"/>
      <c r="F105" s="41"/>
    </row>
    <row r="106" spans="1:6" x14ac:dyDescent="0.25">
      <c r="A106" s="148" t="s">
        <v>8</v>
      </c>
      <c r="B106" s="149" t="str">
        <f>IF(ISBLANK(A106),"",VLOOKUP(A106,'CIS Safeguard Controls'!$B$8:$E$179,4,FALSE))</f>
        <v>Use Unique Passwords</v>
      </c>
      <c r="C106" s="149" t="s">
        <v>750</v>
      </c>
      <c r="D106" s="138" t="str">
        <f>IF(ISBLANK(C106),"",VLOOKUP(C106,'CIS Benchmark for Microsoft 365'!$A$13:$B$212,2,FALSE))</f>
        <v>Ensure the 'Password expiration policy' is set to 'Set passwords to never expire (recommended)'</v>
      </c>
      <c r="E106" s="41"/>
      <c r="F106" s="41"/>
    </row>
    <row r="107" spans="1:6" x14ac:dyDescent="0.25">
      <c r="A107" s="158" t="s">
        <v>8</v>
      </c>
      <c r="B107" s="159" t="str">
        <f>IF(ISBLANK(A107),"",VLOOKUP(A107,'CIS Safeguard Controls'!$B$8:$E$179,4,FALSE))</f>
        <v>Use Unique Passwords</v>
      </c>
      <c r="C107" s="41" t="s">
        <v>966</v>
      </c>
      <c r="D107" s="64" t="str">
        <f>IF(ISBLANK(C107),"",VLOOKUP(C107,'CIS Benchmark for Microsoft 365'!$A$13:$B$212,2,FALSE))</f>
        <v>Ensure custom banned passwords lists are used</v>
      </c>
      <c r="E107" s="41"/>
      <c r="F107" s="41"/>
    </row>
    <row r="108" spans="1:6" x14ac:dyDescent="0.25">
      <c r="A108" s="162" t="s">
        <v>8</v>
      </c>
      <c r="B108" s="163" t="str">
        <f>IF(ISBLANK(A108),"",VLOOKUP(A108,'CIS Safeguard Controls'!$B$8:$E$179,4,FALSE))</f>
        <v>Use Unique Passwords</v>
      </c>
      <c r="C108" s="150" t="s">
        <v>967</v>
      </c>
      <c r="D108" s="130" t="str">
        <f>IF(ISBLANK(C108),"",VLOOKUP(C108,'CIS Benchmark for Microsoft 365'!$A$13:$B$212,2,FALSE))</f>
        <v>Ensure password protection is enabled for on-prem Active Directory</v>
      </c>
      <c r="E108" s="41"/>
      <c r="F108" s="41"/>
    </row>
    <row r="109" spans="1:6" x14ac:dyDescent="0.25">
      <c r="A109" s="148" t="s">
        <v>5</v>
      </c>
      <c r="B109" s="149" t="str">
        <f>IF(ISBLANK(A109),"",VLOOKUP(A109,'CIS Safeguard Controls'!$B$8:$E$179,4,FALSE))</f>
        <v>Disable Dormant Accounts</v>
      </c>
      <c r="C109" s="41" t="s">
        <v>974</v>
      </c>
      <c r="D109" s="138" t="str">
        <f>IF(ISBLANK(C109),"",VLOOKUP(C109,'CIS Benchmark for Microsoft 365'!$A$13:$B$212,2,FALSE))</f>
        <v>Ensure 'Access reviews' for Guest Users are configured</v>
      </c>
      <c r="E109" s="41"/>
      <c r="F109" s="41"/>
    </row>
    <row r="110" spans="1:6" x14ac:dyDescent="0.25">
      <c r="A110" s="162" t="s">
        <v>5</v>
      </c>
      <c r="B110" s="163" t="str">
        <f>IF(ISBLANK(A110),"",VLOOKUP(A110,'CIS Safeguard Controls'!$B$8:$E$179,4,FALSE))</f>
        <v>Disable Dormant Accounts</v>
      </c>
      <c r="C110" s="150" t="s">
        <v>975</v>
      </c>
      <c r="D110" s="130" t="str">
        <f>IF(ISBLANK(C110),"",VLOOKUP(C110,'CIS Benchmark for Microsoft 365'!$A$13:$B$212,2,FALSE))</f>
        <v>Ensure 'Access reviews' for privileged roles are configured</v>
      </c>
      <c r="E110" s="41"/>
      <c r="F110" s="41"/>
    </row>
    <row r="111" spans="1:6" x14ac:dyDescent="0.25">
      <c r="A111" s="148" t="s">
        <v>3</v>
      </c>
      <c r="B111" s="149" t="str">
        <f>IF(ISBLANK(A111),"",VLOOKUP(A111,'CIS Safeguard Controls'!$B$8:$E$179,4,FALSE))</f>
        <v>Restrict Administrator Privileges to Dedicated Administrator Accounts</v>
      </c>
      <c r="C111" s="149" t="s">
        <v>744</v>
      </c>
      <c r="D111" s="138" t="str">
        <f>IF(ISBLANK(C111),"",VLOOKUP(C111,'CIS Benchmark for Microsoft 365'!$A$13:$B$212,2,FALSE))</f>
        <v>Ensure Administrative accounts are separate and cloud-only</v>
      </c>
      <c r="E111" s="41"/>
      <c r="F111" s="41"/>
    </row>
    <row r="112" spans="1:6" x14ac:dyDescent="0.25">
      <c r="A112" s="162" t="s">
        <v>3</v>
      </c>
      <c r="B112" s="163" t="str">
        <f>IF(ISBLANK(A112),"",VLOOKUP(A112,'CIS Safeguard Controls'!$B$8:$E$179,4,FALSE))</f>
        <v>Restrict Administrator Privileges to Dedicated Administrator Accounts</v>
      </c>
      <c r="C112" s="150" t="s">
        <v>747</v>
      </c>
      <c r="D112" s="130" t="str">
        <f>IF(ISBLANK(C112),"",VLOOKUP(C112,'CIS Benchmark for Microsoft 365'!$A$13:$B$212,2,FALSE))</f>
        <v>Ensure administrative accounts use licenses with a reduced application footprint</v>
      </c>
      <c r="E112" s="41"/>
      <c r="F112" s="41"/>
    </row>
    <row r="113" spans="1:6" x14ac:dyDescent="0.25">
      <c r="A113" s="146" t="s">
        <v>439</v>
      </c>
      <c r="B113" s="147" t="str">
        <f>IF(ISBLANK(A113),"",VLOOKUP(A113,'CIS Safeguard Controls'!$B$8:$E$179,4,FALSE))</f>
        <v>Establish and Maintain an Inventory of Service Accounts</v>
      </c>
      <c r="C113" s="147"/>
      <c r="D113" s="134" t="str">
        <f>IF(ISBLANK(C113),"",VLOOKUP(C113,'CIS Benchmark for Microsoft 365'!$A$13:$B$212,2,FALSE))</f>
        <v/>
      </c>
      <c r="E113" s="41"/>
      <c r="F113" s="41"/>
    </row>
    <row r="114" spans="1:6" ht="15.75" thickBot="1" x14ac:dyDescent="0.3">
      <c r="A114" s="94" t="s">
        <v>440</v>
      </c>
      <c r="B114" s="79" t="str">
        <f>IF(ISBLANK(A114),"",VLOOKUP(A114,'CIS Safeguard Controls'!$B$8:$E$179,4,FALSE))</f>
        <v>Centralize Account Management</v>
      </c>
      <c r="C114" s="79"/>
      <c r="D114" s="85" t="str">
        <f>IF(ISBLANK(C114),"",VLOOKUP(C114,'CIS Benchmark for Microsoft 365'!$A$13:$B$212,2,FALSE))</f>
        <v/>
      </c>
      <c r="E114" s="41"/>
      <c r="F114" s="41"/>
    </row>
    <row r="115" spans="1:6" x14ac:dyDescent="0.25">
      <c r="A115" s="144" t="s">
        <v>44</v>
      </c>
      <c r="B115" s="86" t="str">
        <f>IF(ISBLANK(A115),"",VLOOKUP(A115,'CIS Safeguard Controls'!$B$8:$E$179,4,FALSE))</f>
        <v>Establish an Access Granting Process</v>
      </c>
      <c r="C115" s="86" t="s">
        <v>950</v>
      </c>
      <c r="D115" s="145" t="str">
        <f>IF(ISBLANK(C115),"",VLOOKUP(C115,'CIS Benchmark for Microsoft 365'!$A$13:$B$212,2,FALSE))</f>
        <v>Ensure that collaboration invitations are sent to allowed domains only</v>
      </c>
      <c r="E115" s="41"/>
      <c r="F115" s="41"/>
    </row>
    <row r="116" spans="1:6" x14ac:dyDescent="0.25">
      <c r="A116" s="158" t="s">
        <v>44</v>
      </c>
      <c r="B116" s="159" t="str">
        <f>IF(ISBLANK(A116),"",VLOOKUP(A116,'CIS Safeguard Controls'!$B$8:$E$179,4,FALSE))</f>
        <v>Establish an Access Granting Process</v>
      </c>
      <c r="C116" s="41" t="s">
        <v>1355</v>
      </c>
      <c r="D116" s="64" t="str">
        <f>IF(ISBLANK(C116),"",VLOOKUP(C116,'CIS Benchmark for Microsoft 365'!$A$13:$B$212,2,FALSE))</f>
        <v>Ensure that guest user access is restricted</v>
      </c>
      <c r="E116" s="41"/>
      <c r="F116" s="41"/>
    </row>
    <row r="117" spans="1:6" x14ac:dyDescent="0.25">
      <c r="A117" s="158" t="s">
        <v>44</v>
      </c>
      <c r="B117" s="159" t="str">
        <f>IF(ISBLANK(A117),"",VLOOKUP(A117,'CIS Safeguard Controls'!$B$8:$E$179,4,FALSE))</f>
        <v>Establish an Access Granting Process</v>
      </c>
      <c r="C117" s="41" t="s">
        <v>1357</v>
      </c>
      <c r="D117" s="64" t="str">
        <f>IF(ISBLANK(C117),"",VLOOKUP(C117,'CIS Benchmark for Microsoft 365'!$A$13:$B$212,2,FALSE))</f>
        <v>Ensure guest user invitations are limited to the Guest Inviter role</v>
      </c>
      <c r="E117" s="41"/>
      <c r="F117" s="41"/>
    </row>
    <row r="118" spans="1:6" x14ac:dyDescent="0.25">
      <c r="A118" s="158" t="s">
        <v>44</v>
      </c>
      <c r="B118" s="159" t="str">
        <f>IF(ISBLANK(A118),"",VLOOKUP(A118,'CIS Safeguard Controls'!$B$8:$E$179,4,FALSE))</f>
        <v>Establish an Access Granting Process</v>
      </c>
      <c r="C118" s="41" t="s">
        <v>973</v>
      </c>
      <c r="D118" s="64" t="str">
        <f>IF(ISBLANK(C118),"",VLOOKUP(C118,'CIS Benchmark for Microsoft 365'!$A$13:$B$212,2,FALSE))</f>
        <v>Ensure 'Privileged Identity Management' is used to manage roles</v>
      </c>
      <c r="E118" s="41"/>
      <c r="F118" s="41"/>
    </row>
    <row r="119" spans="1:6" x14ac:dyDescent="0.25">
      <c r="A119" s="162" t="s">
        <v>44</v>
      </c>
      <c r="B119" s="163" t="str">
        <f>IF(ISBLANK(A119),"",VLOOKUP(A119,'CIS Safeguard Controls'!$B$8:$E$179,4,FALSE))</f>
        <v>Establish an Access Granting Process</v>
      </c>
      <c r="C119" s="150" t="s">
        <v>1026</v>
      </c>
      <c r="D119" s="130" t="str">
        <f>IF(ISBLANK(C119),"",VLOOKUP(C119,'CIS Benchmark for Microsoft 365'!$A$13:$B$212,2,FALSE))</f>
        <v>Ensure approval is required for Global Administrator role activation</v>
      </c>
      <c r="E119" s="41"/>
      <c r="F119" s="41"/>
    </row>
    <row r="120" spans="1:6" x14ac:dyDescent="0.25">
      <c r="A120" s="148" t="s">
        <v>53</v>
      </c>
      <c r="B120" s="149" t="str">
        <f>IF(ISBLANK(A120),"",VLOOKUP(A120,'CIS Safeguard Controls'!$B$8:$E$179,4,FALSE))</f>
        <v>Establish an Access Revoking Process</v>
      </c>
      <c r="C120" s="149" t="s">
        <v>973</v>
      </c>
      <c r="D120" s="138" t="str">
        <f>IF(ISBLANK(C120),"",VLOOKUP(C120,'CIS Benchmark for Microsoft 365'!$A$13:$B$212,2,FALSE))</f>
        <v>Ensure 'Privileged Identity Management' is used to manage roles</v>
      </c>
      <c r="E120" s="41"/>
      <c r="F120" s="41"/>
    </row>
    <row r="121" spans="1:6" x14ac:dyDescent="0.25">
      <c r="A121" s="162" t="s">
        <v>53</v>
      </c>
      <c r="B121" s="163" t="str">
        <f>IF(ISBLANK(A121),"",VLOOKUP(A121,'CIS Safeguard Controls'!$B$8:$E$179,4,FALSE))</f>
        <v>Establish an Access Revoking Process</v>
      </c>
      <c r="C121" s="150" t="s">
        <v>1026</v>
      </c>
      <c r="D121" s="130" t="str">
        <f>IF(ISBLANK(C121),"",VLOOKUP(C121,'CIS Benchmark for Microsoft 365'!$A$13:$B$212,2,FALSE))</f>
        <v>Ensure approval is required for Global Administrator role activation</v>
      </c>
      <c r="E121" s="41"/>
      <c r="F121" s="41"/>
    </row>
    <row r="122" spans="1:6" x14ac:dyDescent="0.25">
      <c r="A122" s="148" t="s">
        <v>39</v>
      </c>
      <c r="B122" s="149" t="str">
        <f>IF(ISBLANK(A122),"",VLOOKUP(A122,'CIS Safeguard Controls'!$B$8:$E$179,4,FALSE))</f>
        <v>Require MFA for Externally-Exposed Applications</v>
      </c>
      <c r="C122" s="149" t="s">
        <v>937</v>
      </c>
      <c r="D122" s="138" t="str">
        <f>IF(ISBLANK(C122),"",VLOOKUP(C122,'CIS Benchmark for Microsoft 365'!$A$13:$B$212,2,FALSE))</f>
        <v>Ensure 'Per-user MFA' is disabled</v>
      </c>
      <c r="E122" s="41"/>
      <c r="F122" s="41"/>
    </row>
    <row r="123" spans="1:6" x14ac:dyDescent="0.25">
      <c r="A123" s="158" t="s">
        <v>39</v>
      </c>
      <c r="B123" s="159" t="str">
        <f>IF(ISBLANK(A123),"",VLOOKUP(A123,'CIS Safeguard Controls'!$B$8:$E$179,4,FALSE))</f>
        <v>Require MFA for Externally-Exposed Applications</v>
      </c>
      <c r="C123" s="41" t="s">
        <v>957</v>
      </c>
      <c r="D123" s="64" t="str">
        <f>IF(ISBLANK(C123),"",VLOOKUP(C123,'CIS Benchmark for Microsoft 365'!$A$13:$B$212,2,FALSE))</f>
        <v>Ensure multifactor authentication is enabled for all users</v>
      </c>
      <c r="E123" s="41"/>
      <c r="F123" s="41"/>
    </row>
    <row r="124" spans="1:6" x14ac:dyDescent="0.25">
      <c r="A124" s="158" t="s">
        <v>39</v>
      </c>
      <c r="B124" s="159" t="str">
        <f>IF(ISBLANK(A124),"",VLOOKUP(A124,'CIS Safeguard Controls'!$B$8:$E$179,4,FALSE))</f>
        <v>Require MFA for Externally-Exposed Applications</v>
      </c>
      <c r="C124" s="41" t="s">
        <v>1348</v>
      </c>
      <c r="D124" s="64" t="str">
        <f>IF(ISBLANK(C124),"",VLOOKUP(C124,'CIS Benchmark for Microsoft 365'!$A$13:$B$212,2,FALSE))</f>
        <v>Ensure a managed device is required for authentication</v>
      </c>
      <c r="E124" s="41"/>
      <c r="F124" s="41"/>
    </row>
    <row r="125" spans="1:6" x14ac:dyDescent="0.25">
      <c r="A125" s="158" t="s">
        <v>39</v>
      </c>
      <c r="B125" s="159" t="str">
        <f>IF(ISBLANK(A125),"",VLOOKUP(A125,'CIS Safeguard Controls'!$B$8:$E$179,4,FALSE))</f>
        <v>Require MFA for Externally-Exposed Applications</v>
      </c>
      <c r="C125" s="41" t="s">
        <v>1349</v>
      </c>
      <c r="D125" s="64" t="str">
        <f>IF(ISBLANK(C125),"",VLOOKUP(C125,'CIS Benchmark for Microsoft 365'!$A$13:$B$212,2,FALSE))</f>
        <v>Ensure a managed device is required for MFA registration</v>
      </c>
      <c r="E125" s="41"/>
      <c r="F125" s="41"/>
    </row>
    <row r="126" spans="1:6" x14ac:dyDescent="0.25">
      <c r="A126" s="158" t="s">
        <v>39</v>
      </c>
      <c r="B126" s="159" t="str">
        <f>IF(ISBLANK(A126),"",VLOOKUP(A126,'CIS Safeguard Controls'!$B$8:$E$179,4,FALSE))</f>
        <v>Require MFA for Externally-Exposed Applications</v>
      </c>
      <c r="C126" s="41" t="s">
        <v>968</v>
      </c>
      <c r="D126" s="64" t="str">
        <f>IF(ISBLANK(C126),"",VLOOKUP(C126,'CIS Benchmark for Microsoft 365'!$A$13:$B$212,2,FALSE))</f>
        <v>Ensure all member users are 'MFA capable'</v>
      </c>
      <c r="E126" s="41"/>
      <c r="F126" s="41"/>
    </row>
    <row r="127" spans="1:6" x14ac:dyDescent="0.25">
      <c r="A127" s="162" t="s">
        <v>39</v>
      </c>
      <c r="B127" s="163" t="str">
        <f>IF(ISBLANK(A127),"",VLOOKUP(A127,'CIS Safeguard Controls'!$B$8:$E$179,4,FALSE))</f>
        <v>Require MFA for Externally-Exposed Applications</v>
      </c>
      <c r="C127" s="150" t="s">
        <v>1352</v>
      </c>
      <c r="D127" s="130" t="str">
        <f>IF(ISBLANK(C127),"",VLOOKUP(C127,'CIS Benchmark for Microsoft 365'!$A$13:$B$212,2,FALSE))</f>
        <v>Ensure weak authentication methods are disabled</v>
      </c>
      <c r="E127" s="41"/>
      <c r="F127" s="41"/>
    </row>
    <row r="128" spans="1:6" x14ac:dyDescent="0.25">
      <c r="A128" s="146" t="s">
        <v>51</v>
      </c>
      <c r="B128" s="147" t="str">
        <f>IF(ISBLANK(A128),"",VLOOKUP(A128,'CIS Safeguard Controls'!$B$8:$E$179,4,FALSE))</f>
        <v>Require MFA for Remote Network Access</v>
      </c>
      <c r="C128" s="147" t="s">
        <v>965</v>
      </c>
      <c r="D128" s="134" t="str">
        <f>IF(ISBLANK(C128),"",VLOOKUP(C128,'CIS Benchmark for Microsoft 365'!$A$13:$B$212,2,FALSE))</f>
        <v>Ensure Microsoft Authenticator is configured to protect against MFA fatigue</v>
      </c>
      <c r="E128" s="41"/>
      <c r="F128" s="41"/>
    </row>
    <row r="129" spans="1:6" x14ac:dyDescent="0.25">
      <c r="A129" s="148" t="s">
        <v>47</v>
      </c>
      <c r="B129" s="149" t="str">
        <f>IF(ISBLANK(A129),"",VLOOKUP(A129,'CIS Safeguard Controls'!$B$8:$E$179,4,FALSE))</f>
        <v>Require MFA for Administrative Access</v>
      </c>
      <c r="C129" s="149" t="s">
        <v>956</v>
      </c>
      <c r="D129" s="138" t="str">
        <f>IF(ISBLANK(C129),"",VLOOKUP(C129,'CIS Benchmark for Microsoft 365'!$A$13:$B$212,2,FALSE))</f>
        <v>Ensure multifactor authentication is enabled for all users in administrative roles</v>
      </c>
      <c r="E129" s="41"/>
      <c r="F129" s="41"/>
    </row>
    <row r="130" spans="1:6" x14ac:dyDescent="0.25">
      <c r="A130" s="162" t="s">
        <v>47</v>
      </c>
      <c r="B130" s="163" t="str">
        <f>IF(ISBLANK(A130),"",VLOOKUP(A130,'CIS Safeguard Controls'!$B$8:$E$179,4,FALSE))</f>
        <v>Require MFA for Administrative Access</v>
      </c>
      <c r="C130" s="150" t="s">
        <v>960</v>
      </c>
      <c r="D130" s="130" t="str">
        <f>IF(ISBLANK(C130),"",VLOOKUP(C130,'CIS Benchmark for Microsoft 365'!$A$13:$B$212,2,FALSE))</f>
        <v>Ensure 'Phishing-resistant MFA strength' is required for Administrators</v>
      </c>
      <c r="E130" s="41"/>
      <c r="F130" s="41"/>
    </row>
    <row r="131" spans="1:6" x14ac:dyDescent="0.25">
      <c r="A131" s="146" t="s">
        <v>441</v>
      </c>
      <c r="B131" s="147" t="str">
        <f>IF(ISBLANK(A131),"",VLOOKUP(A131,'CIS Safeguard Controls'!$B$8:$E$179,4,FALSE))</f>
        <v>Establish and Maintain an Inventory of Authentication and Authorization Systems</v>
      </c>
      <c r="C131" s="147"/>
      <c r="D131" s="134" t="str">
        <f>IF(ISBLANK(C131),"",VLOOKUP(C131,'CIS Benchmark for Microsoft 365'!$A$13:$B$212,2,FALSE))</f>
        <v/>
      </c>
      <c r="E131" s="41"/>
      <c r="F131" s="41"/>
    </row>
    <row r="132" spans="1:6" x14ac:dyDescent="0.25">
      <c r="A132" s="146" t="s">
        <v>45</v>
      </c>
      <c r="B132" s="147" t="str">
        <f>IF(ISBLANK(A132),"",VLOOKUP(A132,'CIS Safeguard Controls'!$B$8:$E$179,4,FALSE))</f>
        <v>Centralize Access Control</v>
      </c>
      <c r="C132" s="147" t="s">
        <v>953</v>
      </c>
      <c r="D132" s="134" t="str">
        <f>IF(ISBLANK(C132),"",VLOOKUP(C132,'CIS Benchmark for Microsoft 365'!$A$13:$B$212,2,FALSE))</f>
        <v>Ensure that password hash sync is enabled for hybrid deployments</v>
      </c>
      <c r="E132" s="41"/>
      <c r="F132" s="41"/>
    </row>
    <row r="133" spans="1:6" x14ac:dyDescent="0.25">
      <c r="A133" s="148" t="s">
        <v>64</v>
      </c>
      <c r="B133" s="149" t="str">
        <f>IF(ISBLANK(A133),"",VLOOKUP(A133,'CIS Safeguard Controls'!$B$8:$E$179,4,FALSE))</f>
        <v>Define and Maintain Role-Based Access Control</v>
      </c>
      <c r="C133" s="149" t="s">
        <v>883</v>
      </c>
      <c r="D133" s="138" t="str">
        <f>IF(ISBLANK(C133),"",VLOOKUP(C133,'CIS Benchmark for Microsoft 365'!$A$13:$B$212,2,FALSE))</f>
        <v>Ensure external sharing is restricted by security group</v>
      </c>
      <c r="E133" s="41"/>
      <c r="F133" s="41"/>
    </row>
    <row r="134" spans="1:6" x14ac:dyDescent="0.25">
      <c r="A134" s="158" t="s">
        <v>64</v>
      </c>
      <c r="B134" s="159" t="str">
        <f>IF(ISBLANK(A134),"",VLOOKUP(A134,'CIS Safeguard Controls'!$B$8:$E$179,4,FALSE))</f>
        <v>Define and Maintain Role-Based Access Control</v>
      </c>
      <c r="C134" s="41" t="s">
        <v>909</v>
      </c>
      <c r="D134" s="64" t="str">
        <f>IF(ISBLANK(C134),"",VLOOKUP(C134,'CIS Benchmark for Microsoft 365'!$A$13:$B$212,2,FALSE))</f>
        <v>Ensure only people in my org can bypass the lobby</v>
      </c>
      <c r="E134" s="41"/>
      <c r="F134" s="41"/>
    </row>
    <row r="135" spans="1:6" ht="15.75" thickBot="1" x14ac:dyDescent="0.3">
      <c r="A135" s="160" t="s">
        <v>64</v>
      </c>
      <c r="B135" s="161" t="str">
        <f>IF(ISBLANK(A135),"",VLOOKUP(A135,'CIS Safeguard Controls'!$B$8:$E$179,4,FALSE))</f>
        <v>Define and Maintain Role-Based Access Control</v>
      </c>
      <c r="C135" s="79" t="s">
        <v>794</v>
      </c>
      <c r="D135" s="85" t="str">
        <f>IF(ISBLANK(C135),"",VLOOKUP(C135,'CIS Benchmark for Microsoft 365'!$A$13:$B$212,2,FALSE))</f>
        <v>Ensure external user invitations are restricted</v>
      </c>
      <c r="E135" s="41"/>
      <c r="F135" s="41"/>
    </row>
    <row r="136" spans="1:6" x14ac:dyDescent="0.25">
      <c r="A136" s="144" t="s">
        <v>444</v>
      </c>
      <c r="B136" s="86" t="str">
        <f>IF(ISBLANK(A136),"",VLOOKUP(A136,'CIS Safeguard Controls'!$B$8:$E$179,4,FALSE))</f>
        <v>Establish and Maintain a Vulnerability Management Process</v>
      </c>
      <c r="C136" s="86"/>
      <c r="D136" s="145" t="str">
        <f>IF(ISBLANK(C136),"",VLOOKUP(C136,'CIS Benchmark for Microsoft 365'!$A$13:$B$212,2,FALSE))</f>
        <v/>
      </c>
      <c r="E136" s="41"/>
      <c r="F136" s="41"/>
    </row>
    <row r="137" spans="1:6" x14ac:dyDescent="0.25">
      <c r="A137" s="146" t="s">
        <v>445</v>
      </c>
      <c r="B137" s="147" t="str">
        <f>IF(ISBLANK(A137),"",VLOOKUP(A137,'CIS Safeguard Controls'!$B$8:$E$179,4,FALSE))</f>
        <v>Establish and Maintain a Remediation Process</v>
      </c>
      <c r="C137" s="147"/>
      <c r="D137" s="134" t="str">
        <f>IF(ISBLANK(C137),"",VLOOKUP(C137,'CIS Benchmark for Microsoft 365'!$A$13:$B$212,2,FALSE))</f>
        <v/>
      </c>
      <c r="E137" s="41"/>
      <c r="F137" s="41"/>
    </row>
    <row r="138" spans="1:6" x14ac:dyDescent="0.25">
      <c r="A138" s="146" t="s">
        <v>446</v>
      </c>
      <c r="B138" s="147" t="str">
        <f>IF(ISBLANK(A138),"",VLOOKUP(A138,'CIS Safeguard Controls'!$B$8:$E$179,4,FALSE))</f>
        <v>Perform Automated Operating System Patch Management</v>
      </c>
      <c r="C138" s="147"/>
      <c r="D138" s="134" t="str">
        <f>IF(ISBLANK(C138),"",VLOOKUP(C138,'CIS Benchmark for Microsoft 365'!$A$13:$B$212,2,FALSE))</f>
        <v/>
      </c>
      <c r="E138" s="41"/>
      <c r="F138" s="41"/>
    </row>
    <row r="139" spans="1:6" x14ac:dyDescent="0.25">
      <c r="A139" s="146" t="s">
        <v>447</v>
      </c>
      <c r="B139" s="147" t="str">
        <f>IF(ISBLANK(A139),"",VLOOKUP(A139,'CIS Safeguard Controls'!$B$8:$E$179,4,FALSE))</f>
        <v>Perform Automated Application Patch Management</v>
      </c>
      <c r="C139" s="147"/>
      <c r="D139" s="134" t="str">
        <f>IF(ISBLANK(C139),"",VLOOKUP(C139,'CIS Benchmark for Microsoft 365'!$A$13:$B$212,2,FALSE))</f>
        <v/>
      </c>
      <c r="E139" s="41"/>
      <c r="F139" s="41"/>
    </row>
    <row r="140" spans="1:6" x14ac:dyDescent="0.25">
      <c r="A140" s="146" t="s">
        <v>448</v>
      </c>
      <c r="B140" s="147" t="str">
        <f>IF(ISBLANK(A140),"",VLOOKUP(A140,'CIS Safeguard Controls'!$B$8:$E$179,4,FALSE))</f>
        <v>Perform Automated Vulnerability Scans of Internal Enterprise Assets</v>
      </c>
      <c r="C140" s="147"/>
      <c r="D140" s="134" t="str">
        <f>IF(ISBLANK(C140),"",VLOOKUP(C140,'CIS Benchmark for Microsoft 365'!$A$13:$B$212,2,FALSE))</f>
        <v/>
      </c>
      <c r="E140" s="41"/>
      <c r="F140" s="41"/>
    </row>
    <row r="141" spans="1:6" x14ac:dyDescent="0.25">
      <c r="A141" s="146" t="s">
        <v>449</v>
      </c>
      <c r="B141" s="147" t="str">
        <f>IF(ISBLANK(A141),"",VLOOKUP(A141,'CIS Safeguard Controls'!$B$8:$E$179,4,FALSE))</f>
        <v>Perform Automated Vulnerability Scans of Externally-Exposed Enterprise Assets</v>
      </c>
      <c r="C141" s="147"/>
      <c r="D141" s="134" t="str">
        <f>IF(ISBLANK(C141),"",VLOOKUP(C141,'CIS Benchmark for Microsoft 365'!$A$13:$B$212,2,FALSE))</f>
        <v/>
      </c>
      <c r="E141" s="41"/>
      <c r="F141" s="41"/>
    </row>
    <row r="142" spans="1:6" ht="15.75" thickBot="1" x14ac:dyDescent="0.3">
      <c r="A142" s="94" t="s">
        <v>450</v>
      </c>
      <c r="B142" s="79" t="str">
        <f>IF(ISBLANK(A142),"",VLOOKUP(A142,'CIS Safeguard Controls'!$B$8:$E$179,4,FALSE))</f>
        <v>Remediate Detected Vulnerabilities</v>
      </c>
      <c r="C142" s="79"/>
      <c r="D142" s="85" t="str">
        <f>IF(ISBLANK(C142),"",VLOOKUP(C142,'CIS Benchmark for Microsoft 365'!$A$13:$B$212,2,FALSE))</f>
        <v/>
      </c>
      <c r="E142" s="41"/>
      <c r="F142" s="41"/>
    </row>
    <row r="143" spans="1:6" x14ac:dyDescent="0.25">
      <c r="A143" s="144" t="s">
        <v>451</v>
      </c>
      <c r="B143" s="86" t="str">
        <f>IF(ISBLANK(A143),"",VLOOKUP(A143,'CIS Safeguard Controls'!$B$8:$E$179,4,FALSE))</f>
        <v>Establish and Maintain an Audit Log Management Process</v>
      </c>
      <c r="C143" s="86"/>
      <c r="D143" s="145" t="str">
        <f>IF(ISBLANK(C143),"",VLOOKUP(C143,'CIS Benchmark for Microsoft 365'!$A$13:$B$212,2,FALSE))</f>
        <v/>
      </c>
      <c r="E143" s="41"/>
      <c r="F143" s="41"/>
    </row>
    <row r="144" spans="1:6" x14ac:dyDescent="0.25">
      <c r="A144" s="148" t="s">
        <v>31</v>
      </c>
      <c r="B144" s="149" t="str">
        <f>IF(ISBLANK(A144),"",VLOOKUP(A144,'CIS Safeguard Controls'!$B$8:$E$179,4,FALSE))</f>
        <v>Collect Audit Logs</v>
      </c>
      <c r="C144" s="149" t="s">
        <v>783</v>
      </c>
      <c r="D144" s="138" t="str">
        <f>IF(ISBLANK(C144),"",VLOOKUP(C144,'CIS Benchmark for Microsoft 365'!$A$13:$B$212,2,FALSE))</f>
        <v>Ensure Microsoft 365 audit log search is Enabled</v>
      </c>
      <c r="E144" s="41"/>
      <c r="F144" s="41"/>
    </row>
    <row r="145" spans="1:6" x14ac:dyDescent="0.25">
      <c r="A145" s="158" t="s">
        <v>31</v>
      </c>
      <c r="B145" s="159" t="str">
        <f>IF(ISBLANK(A145),"",VLOOKUP(A145,'CIS Safeguard Controls'!$B$8:$E$179,4,FALSE))</f>
        <v>Collect Audit Logs</v>
      </c>
      <c r="C145" s="41" t="s">
        <v>847</v>
      </c>
      <c r="D145" s="64" t="str">
        <f>IF(ISBLANK(C145),"",VLOOKUP(C145,'CIS Benchmark for Microsoft 365'!$A$13:$B$212,2,FALSE))</f>
        <v>Ensure 'AuditDisabled' organizationally is set to 'False'</v>
      </c>
      <c r="E145" s="41"/>
      <c r="F145" s="41"/>
    </row>
    <row r="146" spans="1:6" x14ac:dyDescent="0.25">
      <c r="A146" s="158" t="s">
        <v>31</v>
      </c>
      <c r="B146" s="159" t="str">
        <f>IF(ISBLANK(A146),"",VLOOKUP(A146,'CIS Safeguard Controls'!$B$8:$E$179,4,FALSE))</f>
        <v>Collect Audit Logs</v>
      </c>
      <c r="C146" s="41" t="s">
        <v>848</v>
      </c>
      <c r="D146" s="64" t="str">
        <f>IF(ISBLANK(C146),"",VLOOKUP(C146,'CIS Benchmark for Microsoft 365'!$A$13:$B$212,2,FALSE))</f>
        <v>Ensure mailbox auditing for E3 users is Enabled</v>
      </c>
      <c r="E146" s="41"/>
      <c r="F146" s="41"/>
    </row>
    <row r="147" spans="1:6" x14ac:dyDescent="0.25">
      <c r="A147" s="162" t="s">
        <v>31</v>
      </c>
      <c r="B147" s="163" t="str">
        <f>IF(ISBLANK(A147),"",VLOOKUP(A147,'CIS Safeguard Controls'!$B$8:$E$179,4,FALSE))</f>
        <v>Collect Audit Logs</v>
      </c>
      <c r="C147" s="150" t="s">
        <v>849</v>
      </c>
      <c r="D147" s="130" t="str">
        <f>IF(ISBLANK(C147),"",VLOOKUP(C147,'CIS Benchmark for Microsoft 365'!$A$13:$B$212,2,FALSE))</f>
        <v>Ensure mailbox auditing for E5 users is Enabled</v>
      </c>
      <c r="E147" s="41"/>
      <c r="F147" s="41"/>
    </row>
    <row r="148" spans="1:6" x14ac:dyDescent="0.25">
      <c r="A148" s="146" t="s">
        <v>452</v>
      </c>
      <c r="B148" s="147" t="str">
        <f>IF(ISBLANK(A148),"",VLOOKUP(A148,'CIS Safeguard Controls'!$B$8:$E$179,4,FALSE))</f>
        <v>Ensure Adequate Audit Log Storage</v>
      </c>
      <c r="C148" s="147"/>
      <c r="D148" s="134" t="str">
        <f>IF(ISBLANK(C148),"",VLOOKUP(C148,'CIS Benchmark for Microsoft 365'!$A$13:$B$212,2,FALSE))</f>
        <v/>
      </c>
      <c r="E148" s="41"/>
      <c r="F148" s="41"/>
    </row>
    <row r="149" spans="1:6" x14ac:dyDescent="0.25">
      <c r="A149" s="146" t="s">
        <v>453</v>
      </c>
      <c r="B149" s="147" t="str">
        <f>IF(ISBLANK(A149),"",VLOOKUP(A149,'CIS Safeguard Controls'!$B$8:$E$179,4,FALSE))</f>
        <v>Standardize Time Synchronization</v>
      </c>
      <c r="C149" s="147"/>
      <c r="D149" s="134" t="str">
        <f>IF(ISBLANK(C149),"",VLOOKUP(C149,'CIS Benchmark for Microsoft 365'!$A$13:$B$212,2,FALSE))</f>
        <v/>
      </c>
      <c r="E149" s="41"/>
      <c r="F149" s="41"/>
    </row>
    <row r="150" spans="1:6" x14ac:dyDescent="0.25">
      <c r="A150" s="146" t="s">
        <v>58</v>
      </c>
      <c r="B150" s="147" t="str">
        <f>IF(ISBLANK(A150),"",VLOOKUP(A150,'CIS Safeguard Controls'!$B$8:$E$179,4,FALSE))</f>
        <v>Collect Detailed Audit Logs</v>
      </c>
      <c r="C150" s="147" t="s">
        <v>850</v>
      </c>
      <c r="D150" s="134" t="str">
        <f>IF(ISBLANK(C150),"",VLOOKUP(C150,'CIS Benchmark for Microsoft 365'!$A$13:$B$212,2,FALSE))</f>
        <v>Ensure 'AuditBypassEnabled' is not enabled on mailboxes</v>
      </c>
      <c r="E150" s="41"/>
      <c r="F150" s="41"/>
    </row>
    <row r="151" spans="1:6" x14ac:dyDescent="0.25">
      <c r="A151" s="146" t="s">
        <v>454</v>
      </c>
      <c r="B151" s="147" t="str">
        <f>IF(ISBLANK(A151),"",VLOOKUP(A151,'CIS Safeguard Controls'!$B$8:$E$179,4,FALSE))</f>
        <v>Collect DNS Query Audit Logs</v>
      </c>
      <c r="C151" s="147"/>
      <c r="D151" s="134" t="str">
        <f>IF(ISBLANK(C151),"",VLOOKUP(C151,'CIS Benchmark for Microsoft 365'!$A$13:$B$212,2,FALSE))</f>
        <v/>
      </c>
      <c r="E151" s="41"/>
      <c r="F151" s="41"/>
    </row>
    <row r="152" spans="1:6" x14ac:dyDescent="0.25">
      <c r="A152" s="146" t="s">
        <v>455</v>
      </c>
      <c r="B152" s="147" t="str">
        <f>IF(ISBLANK(A152),"",VLOOKUP(A152,'CIS Safeguard Controls'!$B$8:$E$179,4,FALSE))</f>
        <v>Collect URL Request Audit Logs</v>
      </c>
      <c r="C152" s="147"/>
      <c r="D152" s="134" t="str">
        <f>IF(ISBLANK(C152),"",VLOOKUP(C152,'CIS Benchmark for Microsoft 365'!$A$13:$B$212,2,FALSE))</f>
        <v/>
      </c>
      <c r="E152" s="41"/>
      <c r="F152" s="41"/>
    </row>
    <row r="153" spans="1:6" x14ac:dyDescent="0.25">
      <c r="A153" s="146" t="s">
        <v>443</v>
      </c>
      <c r="B153" s="147" t="str">
        <f>IF(ISBLANK(A153),"",VLOOKUP(A153,'CIS Safeguard Controls'!$B$8:$E$179,4,FALSE))</f>
        <v>Collect Command-Line Audit Logs</v>
      </c>
      <c r="C153" s="147"/>
      <c r="D153" s="134" t="str">
        <f>IF(ISBLANK(C153),"",VLOOKUP(C153,'CIS Benchmark for Microsoft 365'!$A$13:$B$212,2,FALSE))</f>
        <v/>
      </c>
      <c r="E153" s="41"/>
      <c r="F153" s="41"/>
    </row>
    <row r="154" spans="1:6" x14ac:dyDescent="0.25">
      <c r="A154" s="146" t="s">
        <v>456</v>
      </c>
      <c r="B154" s="147" t="str">
        <f>IF(ISBLANK(A154),"",VLOOKUP(A154,'CIS Safeguard Controls'!$B$8:$E$179,4,FALSE))</f>
        <v>Centralize Audit Logs</v>
      </c>
      <c r="C154" s="147"/>
      <c r="D154" s="134" t="str">
        <f>IF(ISBLANK(C154),"",VLOOKUP(C154,'CIS Benchmark for Microsoft 365'!$A$13:$B$212,2,FALSE))</f>
        <v/>
      </c>
      <c r="E154" s="41"/>
      <c r="F154" s="41"/>
    </row>
    <row r="155" spans="1:6" x14ac:dyDescent="0.25">
      <c r="A155" s="146" t="s">
        <v>457</v>
      </c>
      <c r="B155" s="147" t="str">
        <f>IF(ISBLANK(A155),"",VLOOKUP(A155,'CIS Safeguard Controls'!$B$8:$E$179,4,FALSE))</f>
        <v>Retain Audit Logs</v>
      </c>
      <c r="C155" s="147"/>
      <c r="D155" s="134" t="str">
        <f>IF(ISBLANK(C155),"",VLOOKUP(C155,'CIS Benchmark for Microsoft 365'!$A$13:$B$212,2,FALSE))</f>
        <v/>
      </c>
      <c r="E155" s="41"/>
      <c r="F155" s="41"/>
    </row>
    <row r="156" spans="1:6" x14ac:dyDescent="0.25">
      <c r="A156" s="146" t="s">
        <v>27</v>
      </c>
      <c r="B156" s="147" t="str">
        <f>IF(ISBLANK(A156),"",VLOOKUP(A156,'CIS Safeguard Controls'!$B$8:$E$179,4,FALSE))</f>
        <v>Conduct Audit Log Reviews</v>
      </c>
      <c r="C156" s="147"/>
      <c r="D156" s="134" t="str">
        <f>IF(ISBLANK(C156),"",VLOOKUP(C156,'CIS Benchmark for Microsoft 365'!$A$13:$B$212,2,FALSE))</f>
        <v/>
      </c>
      <c r="E156" s="41"/>
      <c r="F156" s="41"/>
    </row>
    <row r="157" spans="1:6" ht="15.75" thickBot="1" x14ac:dyDescent="0.3">
      <c r="A157" s="94" t="s">
        <v>458</v>
      </c>
      <c r="B157" s="79" t="str">
        <f>IF(ISBLANK(A157),"",VLOOKUP(A157,'CIS Safeguard Controls'!$B$8:$E$179,4,FALSE))</f>
        <v>Collect Service Provider Logs</v>
      </c>
      <c r="C157" s="79"/>
      <c r="D157" s="85" t="str">
        <f>IF(ISBLANK(C157),"",VLOOKUP(C157,'CIS Benchmark for Microsoft 365'!$A$13:$B$212,2,FALSE))</f>
        <v/>
      </c>
      <c r="E157" s="41"/>
      <c r="F157" s="41"/>
    </row>
    <row r="158" spans="1:6" x14ac:dyDescent="0.25">
      <c r="A158" s="144" t="s">
        <v>459</v>
      </c>
      <c r="B158" s="86" t="str">
        <f>IF(ISBLANK(A158),"",VLOOKUP(A158,'CIS Safeguard Controls'!$B$8:$E$179,4,FALSE))</f>
        <v>Ensure Use of Only Fully Supported Browsers and Email Clients</v>
      </c>
      <c r="C158" s="86"/>
      <c r="D158" s="145" t="str">
        <f>IF(ISBLANK(C158),"",VLOOKUP(C158,'CIS Benchmark for Microsoft 365'!$A$13:$B$212,2,FALSE))</f>
        <v/>
      </c>
      <c r="E158" s="41"/>
      <c r="F158" s="41"/>
    </row>
    <row r="159" spans="1:6" x14ac:dyDescent="0.25">
      <c r="A159" s="146" t="s">
        <v>460</v>
      </c>
      <c r="B159" s="147" t="str">
        <f>IF(ISBLANK(A159),"",VLOOKUP(A159,'CIS Safeguard Controls'!$B$8:$E$179,4,FALSE))</f>
        <v>Use DNS Filtering Services</v>
      </c>
      <c r="C159" s="147"/>
      <c r="D159" s="134" t="str">
        <f>IF(ISBLANK(C159),"",VLOOKUP(C159,'CIS Benchmark for Microsoft 365'!$A$13:$B$212,2,FALSE))</f>
        <v/>
      </c>
      <c r="E159" s="41"/>
      <c r="F159" s="41"/>
    </row>
    <row r="160" spans="1:6" x14ac:dyDescent="0.25">
      <c r="A160" s="146" t="s">
        <v>461</v>
      </c>
      <c r="B160" s="147" t="str">
        <f>IF(ISBLANK(A160),"",VLOOKUP(A160,'CIS Safeguard Controls'!$B$8:$E$179,4,FALSE))</f>
        <v>Maintain and Enforce Network-Based URL Filters</v>
      </c>
      <c r="C160" s="147"/>
      <c r="D160" s="134" t="str">
        <f>IF(ISBLANK(C160),"",VLOOKUP(C160,'CIS Benchmark for Microsoft 365'!$A$13:$B$212,2,FALSE))</f>
        <v/>
      </c>
      <c r="E160" s="41"/>
      <c r="F160" s="41"/>
    </row>
    <row r="161" spans="1:6" x14ac:dyDescent="0.25">
      <c r="A161" s="146" t="s">
        <v>59</v>
      </c>
      <c r="B161" s="147" t="str">
        <f>IF(ISBLANK(A161),"",VLOOKUP(A161,'CIS Safeguard Controls'!$B$8:$E$179,4,FALSE))</f>
        <v>Restrict Unnecessary or Unauthorized Browser and Email Client Extensions</v>
      </c>
      <c r="C161" s="147" t="s">
        <v>854</v>
      </c>
      <c r="D161" s="134" t="str">
        <f>IF(ISBLANK(C161),"",VLOOKUP(C161,'CIS Benchmark for Microsoft 365'!$A$13:$B$212,2,FALSE))</f>
        <v>Ensure users installing Outlook add-ins is not allowed</v>
      </c>
      <c r="E161" s="41"/>
      <c r="F161" s="41"/>
    </row>
    <row r="162" spans="1:6" x14ac:dyDescent="0.25">
      <c r="A162" s="148" t="s">
        <v>26</v>
      </c>
      <c r="B162" s="149" t="str">
        <f>IF(ISBLANK(A162),"",VLOOKUP(A162,'CIS Safeguard Controls'!$B$8:$E$179,4,FALSE))</f>
        <v>Implement DMARC</v>
      </c>
      <c r="C162" s="149" t="s">
        <v>819</v>
      </c>
      <c r="D162" s="138" t="str">
        <f>IF(ISBLANK(C162),"",VLOOKUP(C162,'CIS Benchmark for Microsoft 365'!$A$13:$B$212,2,FALSE))</f>
        <v>Ensure that SPF records are published for all Exchange Domains</v>
      </c>
      <c r="E162" s="41"/>
      <c r="F162" s="41"/>
    </row>
    <row r="163" spans="1:6" x14ac:dyDescent="0.25">
      <c r="A163" s="158" t="s">
        <v>26</v>
      </c>
      <c r="B163" s="159" t="str">
        <f>IF(ISBLANK(A163),"",VLOOKUP(A163,'CIS Safeguard Controls'!$B$8:$E$179,4,FALSE))</f>
        <v>Implement DMARC</v>
      </c>
      <c r="C163" s="41" t="s">
        <v>820</v>
      </c>
      <c r="D163" s="64" t="str">
        <f>IF(ISBLANK(C163),"",VLOOKUP(C163,'CIS Benchmark for Microsoft 365'!$A$13:$B$212,2,FALSE))</f>
        <v>Ensure that DKIM is enabled for all Exchange Online Domains</v>
      </c>
      <c r="E163" s="41"/>
      <c r="F163" s="41"/>
    </row>
    <row r="164" spans="1:6" x14ac:dyDescent="0.25">
      <c r="A164" s="162" t="s">
        <v>26</v>
      </c>
      <c r="B164" s="163" t="str">
        <f>IF(ISBLANK(A164),"",VLOOKUP(A164,'CIS Safeguard Controls'!$B$8:$E$179,4,FALSE))</f>
        <v>Implement DMARC</v>
      </c>
      <c r="C164" s="150" t="s">
        <v>821</v>
      </c>
      <c r="D164" s="130" t="str">
        <f>IF(ISBLANK(C164),"",VLOOKUP(C164,'CIS Benchmark for Microsoft 365'!$A$13:$B$212,2,FALSE))</f>
        <v>Ensure DMARC Records for all Exchange Online domains are published</v>
      </c>
      <c r="E164" s="41"/>
      <c r="F164" s="41"/>
    </row>
    <row r="165" spans="1:6" x14ac:dyDescent="0.25">
      <c r="A165" s="148" t="s">
        <v>19</v>
      </c>
      <c r="B165" s="149" t="str">
        <f>IF(ISBLANK(A165),"",VLOOKUP(A165,'CIS Safeguard Controls'!$B$8:$E$179,4,FALSE))</f>
        <v>Block Unnecessary File Types</v>
      </c>
      <c r="C165" s="149" t="s">
        <v>813</v>
      </c>
      <c r="D165" s="138" t="str">
        <f>IF(ISBLANK(C165),"",VLOOKUP(C165,'CIS Benchmark for Microsoft 365'!$A$13:$B$212,2,FALSE))</f>
        <v>Ensure the Common Attachment Types Filter is enabled</v>
      </c>
      <c r="E165" s="41"/>
      <c r="F165" s="41"/>
    </row>
    <row r="166" spans="1:6" x14ac:dyDescent="0.25">
      <c r="A166" s="162" t="s">
        <v>19</v>
      </c>
      <c r="B166" s="163" t="str">
        <f>IF(ISBLANK(A166),"",VLOOKUP(A166,'CIS Safeguard Controls'!$B$8:$E$179,4,FALSE))</f>
        <v>Block Unnecessary File Types</v>
      </c>
      <c r="C166" s="150" t="s">
        <v>822</v>
      </c>
      <c r="D166" s="130" t="str">
        <f>IF(ISBLANK(C166),"",VLOOKUP(C166,'CIS Benchmark for Microsoft 365'!$A$13:$B$212,2,FALSE))</f>
        <v>Ensure comprehensive attachment filtering is applied</v>
      </c>
      <c r="E166" s="41"/>
      <c r="F166" s="41"/>
    </row>
    <row r="167" spans="1:6" x14ac:dyDescent="0.25">
      <c r="A167" s="148" t="s">
        <v>24</v>
      </c>
      <c r="B167" s="149" t="str">
        <f>IF(ISBLANK(A167),"",VLOOKUP(A167,'CIS Safeguard Controls'!$B$8:$E$179,4,FALSE))</f>
        <v>Deploy and Maintain Email Server Anti-Malware Protections</v>
      </c>
      <c r="C167" s="149" t="s">
        <v>815</v>
      </c>
      <c r="D167" s="138" t="str">
        <f>IF(ISBLANK(C167),"",VLOOKUP(C167,'CIS Benchmark for Microsoft 365'!$A$13:$B$212,2,FALSE))</f>
        <v>Ensure Safe Attachments policy is enabled</v>
      </c>
      <c r="E167" s="41"/>
      <c r="F167" s="41"/>
    </row>
    <row r="168" spans="1:6" x14ac:dyDescent="0.25">
      <c r="A168" s="158" t="s">
        <v>24</v>
      </c>
      <c r="B168" s="159" t="str">
        <f>IF(ISBLANK(A168),"",VLOOKUP(A168,'CIS Safeguard Controls'!$B$8:$E$179,4,FALSE))</f>
        <v>Deploy and Maintain Email Server Anti-Malware Protections</v>
      </c>
      <c r="C168" s="41" t="s">
        <v>816</v>
      </c>
      <c r="D168" s="64" t="str">
        <f>IF(ISBLANK(C168),"",VLOOKUP(C168,'CIS Benchmark for Microsoft 365'!$A$13:$B$212,2,FALSE))</f>
        <v>Ensure Safe Attachments for SharePoint, OneDrive, and Microsoft Teams is Enabled</v>
      </c>
      <c r="E168" s="41"/>
      <c r="F168" s="41"/>
    </row>
    <row r="169" spans="1:6" x14ac:dyDescent="0.25">
      <c r="A169" s="158" t="s">
        <v>24</v>
      </c>
      <c r="B169" s="159" t="str">
        <f>IF(ISBLANK(A169),"",VLOOKUP(A169,'CIS Safeguard Controls'!$B$8:$E$179,4,FALSE))</f>
        <v>Deploy and Maintain Email Server Anti-Malware Protections</v>
      </c>
      <c r="C169" s="41" t="s">
        <v>818</v>
      </c>
      <c r="D169" s="64" t="str">
        <f>IF(ISBLANK(C169),"",VLOOKUP(C169,'CIS Benchmark for Microsoft 365'!$A$13:$B$212,2,FALSE))</f>
        <v>Ensure that an anti-phishing policy has been created</v>
      </c>
      <c r="E169" s="41"/>
      <c r="F169" s="41"/>
    </row>
    <row r="170" spans="1:6" x14ac:dyDescent="0.25">
      <c r="A170" s="158" t="s">
        <v>24</v>
      </c>
      <c r="B170" s="159" t="str">
        <f>IF(ISBLANK(A170),"",VLOOKUP(A170,'CIS Safeguard Controls'!$B$8:$E$179,4,FALSE))</f>
        <v>Deploy and Maintain Email Server Anti-Malware Protections</v>
      </c>
      <c r="C170" s="41" t="s">
        <v>823</v>
      </c>
      <c r="D170" s="64" t="str">
        <f>IF(ISBLANK(C170),"",VLOOKUP(C170,'CIS Benchmark for Microsoft 365'!$A$13:$B$212,2,FALSE))</f>
        <v>Ensure the connection filter IP allow list is not used</v>
      </c>
      <c r="E170" s="41"/>
      <c r="F170" s="41"/>
    </row>
    <row r="171" spans="1:6" x14ac:dyDescent="0.25">
      <c r="A171" s="158" t="s">
        <v>24</v>
      </c>
      <c r="B171" s="159" t="str">
        <f>IF(ISBLANK(A171),"",VLOOKUP(A171,'CIS Safeguard Controls'!$B$8:$E$179,4,FALSE))</f>
        <v>Deploy and Maintain Email Server Anti-Malware Protections</v>
      </c>
      <c r="C171" s="41" t="s">
        <v>824</v>
      </c>
      <c r="D171" s="64" t="str">
        <f>IF(ISBLANK(C171),"",VLOOKUP(C171,'CIS Benchmark for Microsoft 365'!$A$13:$B$212,2,FALSE))</f>
        <v>Ensure the connection filter safe list is off</v>
      </c>
      <c r="E171" s="41"/>
      <c r="F171" s="41"/>
    </row>
    <row r="172" spans="1:6" x14ac:dyDescent="0.25">
      <c r="A172" s="158" t="s">
        <v>24</v>
      </c>
      <c r="B172" s="159" t="str">
        <f>IF(ISBLANK(A172),"",VLOOKUP(A172,'CIS Safeguard Controls'!$B$8:$E$179,4,FALSE))</f>
        <v>Deploy and Maintain Email Server Anti-Malware Protections</v>
      </c>
      <c r="C172" s="41" t="s">
        <v>825</v>
      </c>
      <c r="D172" s="64" t="str">
        <f>IF(ISBLANK(C172),"",VLOOKUP(C172,'CIS Benchmark for Microsoft 365'!$A$13:$B$212,2,FALSE))</f>
        <v>Ensure inbound anti-spam policies do not contain allowed domains</v>
      </c>
      <c r="E172" s="41"/>
      <c r="F172" s="41"/>
    </row>
    <row r="173" spans="1:6" x14ac:dyDescent="0.25">
      <c r="A173" s="158" t="s">
        <v>24</v>
      </c>
      <c r="B173" s="159" t="str">
        <f>IF(ISBLANK(A173),"",VLOOKUP(A173,'CIS Safeguard Controls'!$B$8:$E$179,4,FALSE))</f>
        <v>Deploy and Maintain Email Server Anti-Malware Protections</v>
      </c>
      <c r="C173" s="41" t="s">
        <v>826</v>
      </c>
      <c r="D173" s="64" t="str">
        <f>IF(ISBLANK(C173),"",VLOOKUP(C173,'CIS Benchmark for Microsoft 365'!$A$13:$B$212,2,FALSE))</f>
        <v>Ensure Priority account protection is enabled and configured</v>
      </c>
      <c r="E173" s="41"/>
      <c r="F173" s="41"/>
    </row>
    <row r="174" spans="1:6" ht="15.75" thickBot="1" x14ac:dyDescent="0.3">
      <c r="A174" s="160" t="s">
        <v>24</v>
      </c>
      <c r="B174" s="161" t="str">
        <f>IF(ISBLANK(A174),"",VLOOKUP(A174,'CIS Safeguard Controls'!$B$8:$E$179,4,FALSE))</f>
        <v>Deploy and Maintain Email Server Anti-Malware Protections</v>
      </c>
      <c r="C174" s="79" t="s">
        <v>827</v>
      </c>
      <c r="D174" s="85" t="str">
        <f>IF(ISBLANK(C174),"",VLOOKUP(C174,'CIS Benchmark for Microsoft 365'!$A$13:$B$212,2,FALSE))</f>
        <v>Ensure Priority accounts have 'Strict protection' presets applied</v>
      </c>
      <c r="E174" s="41"/>
      <c r="F174" s="41"/>
    </row>
    <row r="175" spans="1:6" x14ac:dyDescent="0.25">
      <c r="A175" s="144" t="s">
        <v>16</v>
      </c>
      <c r="B175" s="86" t="str">
        <f>IF(ISBLANK(A175),"",VLOOKUP(A175,'CIS Safeguard Controls'!$B$8:$E$179,4,FALSE))</f>
        <v>Deploy and Maintain Anti-Malware Software</v>
      </c>
      <c r="C175" s="86" t="s">
        <v>754</v>
      </c>
      <c r="D175" s="145" t="str">
        <f>IF(ISBLANK(C175),"",VLOOKUP(C175,'CIS Benchmark for Microsoft 365'!$A$13:$B$212,2,FALSE))</f>
        <v>Ensure internal phishing protection for Forms is enabled</v>
      </c>
      <c r="E175" s="41"/>
      <c r="F175" s="41"/>
    </row>
    <row r="176" spans="1:6" x14ac:dyDescent="0.25">
      <c r="A176" s="158" t="s">
        <v>16</v>
      </c>
      <c r="B176" s="159" t="str">
        <f>IF(ISBLANK(A176),"",VLOOKUP(A176,'CIS Safeguard Controls'!$B$8:$E$179,4,FALSE))</f>
        <v>Deploy and Maintain Anti-Malware Software</v>
      </c>
      <c r="C176" s="41" t="s">
        <v>812</v>
      </c>
      <c r="D176" s="64" t="str">
        <f>IF(ISBLANK(C176),"",VLOOKUP(C176,'CIS Benchmark for Microsoft 365'!$A$13:$B$212,2,FALSE))</f>
        <v>Ensure Safe Links for Office Applications is Enabled</v>
      </c>
      <c r="E176" s="41"/>
      <c r="F176" s="41"/>
    </row>
    <row r="177" spans="1:6" x14ac:dyDescent="0.25">
      <c r="A177" s="158" t="s">
        <v>16</v>
      </c>
      <c r="B177" s="159" t="str">
        <f>IF(ISBLANK(A177),"",VLOOKUP(A177,'CIS Safeguard Controls'!$B$8:$E$179,4,FALSE))</f>
        <v>Deploy and Maintain Anti-Malware Software</v>
      </c>
      <c r="C177" s="41" t="s">
        <v>816</v>
      </c>
      <c r="D177" s="64" t="str">
        <f>IF(ISBLANK(C177),"",VLOOKUP(C177,'CIS Benchmark for Microsoft 365'!$A$13:$B$212,2,FALSE))</f>
        <v>Ensure Safe Attachments for SharePoint, OneDrive, and Microsoft Teams is Enabled</v>
      </c>
      <c r="E177" s="41"/>
      <c r="F177" s="41"/>
    </row>
    <row r="178" spans="1:6" x14ac:dyDescent="0.25">
      <c r="A178" s="158" t="s">
        <v>16</v>
      </c>
      <c r="B178" s="159" t="str">
        <f>IF(ISBLANK(A178),"",VLOOKUP(A178,'CIS Safeguard Controls'!$B$8:$E$179,4,FALSE))</f>
        <v>Deploy and Maintain Anti-Malware Software</v>
      </c>
      <c r="C178" s="41" t="s">
        <v>828</v>
      </c>
      <c r="D178" s="64" t="str">
        <f>IF(ISBLANK(C178),"",VLOOKUP(C178,'CIS Benchmark for Microsoft 365'!$A$13:$B$212,2,FALSE))</f>
        <v>Ensure Microsoft Defender for Cloud Apps is enabled and configured</v>
      </c>
      <c r="E178" s="41"/>
      <c r="F178" s="41"/>
    </row>
    <row r="179" spans="1:6" x14ac:dyDescent="0.25">
      <c r="A179" s="158" t="s">
        <v>16</v>
      </c>
      <c r="B179" s="159" t="str">
        <f>IF(ISBLANK(A179),"",VLOOKUP(A179,'CIS Safeguard Controls'!$B$8:$E$179,4,FALSE))</f>
        <v>Deploy and Maintain Anti-Malware Software</v>
      </c>
      <c r="C179" s="41" t="s">
        <v>829</v>
      </c>
      <c r="D179" s="64" t="str">
        <f>IF(ISBLANK(C179),"",VLOOKUP(C179,'CIS Benchmark for Microsoft 365'!$A$13:$B$212,2,FALSE))</f>
        <v>Ensure Zero-hour auto purge for Microsoft Teams is on</v>
      </c>
      <c r="E179" s="41"/>
      <c r="F179" s="41"/>
    </row>
    <row r="180" spans="1:6" x14ac:dyDescent="0.25">
      <c r="A180" s="162" t="s">
        <v>16</v>
      </c>
      <c r="B180" s="163" t="str">
        <f>IF(ISBLANK(A180),"",VLOOKUP(A180,'CIS Safeguard Controls'!$B$8:$E$179,4,FALSE))</f>
        <v>Deploy and Maintain Anti-Malware Software</v>
      </c>
      <c r="C180" s="150" t="s">
        <v>886</v>
      </c>
      <c r="D180" s="130" t="str">
        <f>IF(ISBLANK(C180),"",VLOOKUP(C180,'CIS Benchmark for Microsoft 365'!$A$13:$B$212,2,FALSE))</f>
        <v>Ensure Office 365 SharePoint infected files are disallowed for download</v>
      </c>
      <c r="E180" s="41"/>
      <c r="F180" s="41"/>
    </row>
    <row r="181" spans="1:6" x14ac:dyDescent="0.25">
      <c r="A181" s="146" t="s">
        <v>462</v>
      </c>
      <c r="B181" s="147" t="str">
        <f>IF(ISBLANK(A181),"",VLOOKUP(A181,'CIS Safeguard Controls'!$B$8:$E$179,4,FALSE))</f>
        <v>Configure Automatic Anti-Malware Signature Updates</v>
      </c>
      <c r="C181" s="147"/>
      <c r="D181" s="134" t="str">
        <f>IF(ISBLANK(C181),"",VLOOKUP(C181,'CIS Benchmark for Microsoft 365'!$A$13:$B$212,2,FALSE))</f>
        <v/>
      </c>
      <c r="E181" s="41"/>
      <c r="F181" s="41"/>
    </row>
    <row r="182" spans="1:6" x14ac:dyDescent="0.25">
      <c r="A182" s="146" t="s">
        <v>463</v>
      </c>
      <c r="B182" s="147" t="str">
        <f>IF(ISBLANK(A182),"",VLOOKUP(A182,'CIS Safeguard Controls'!$B$8:$E$179,4,FALSE))</f>
        <v>Disable Autorun and Autoplay for Removable Media</v>
      </c>
      <c r="C182" s="147"/>
      <c r="D182" s="134" t="str">
        <f>IF(ISBLANK(C182),"",VLOOKUP(C182,'CIS Benchmark for Microsoft 365'!$A$13:$B$212,2,FALSE))</f>
        <v/>
      </c>
      <c r="E182" s="41"/>
      <c r="F182" s="41"/>
    </row>
    <row r="183" spans="1:6" x14ac:dyDescent="0.25">
      <c r="A183" s="146" t="s">
        <v>464</v>
      </c>
      <c r="B183" s="147" t="str">
        <f>IF(ISBLANK(A183),"",VLOOKUP(A183,'CIS Safeguard Controls'!$B$8:$E$179,4,FALSE))</f>
        <v>Configure Automatic Anti-Malware Scanning of Removable Media</v>
      </c>
      <c r="C183" s="147"/>
      <c r="D183" s="134" t="str">
        <f>IF(ISBLANK(C183),"",VLOOKUP(C183,'CIS Benchmark for Microsoft 365'!$A$13:$B$212,2,FALSE))</f>
        <v/>
      </c>
      <c r="E183" s="41"/>
      <c r="F183" s="41"/>
    </row>
    <row r="184" spans="1:6" x14ac:dyDescent="0.25">
      <c r="A184" s="146" t="s">
        <v>29</v>
      </c>
      <c r="B184" s="147" t="str">
        <f>IF(ISBLANK(A184),"",VLOOKUP(A184,'CIS Safeguard Controls'!$B$8:$E$179,4,FALSE))</f>
        <v>Enable Anti-Exploitation Features</v>
      </c>
      <c r="C184" s="147" t="s">
        <v>828</v>
      </c>
      <c r="D184" s="134" t="str">
        <f>IF(ISBLANK(C184),"",VLOOKUP(C184,'CIS Benchmark for Microsoft 365'!$A$13:$B$212,2,FALSE))</f>
        <v>Ensure Microsoft Defender for Cloud Apps is enabled and configured</v>
      </c>
      <c r="E184" s="41"/>
      <c r="F184" s="41"/>
    </row>
    <row r="185" spans="1:6" x14ac:dyDescent="0.25">
      <c r="A185" s="146" t="s">
        <v>465</v>
      </c>
      <c r="B185" s="147" t="str">
        <f>IF(ISBLANK(A185),"",VLOOKUP(A185,'CIS Safeguard Controls'!$B$8:$E$179,4,FALSE))</f>
        <v>Centrally Manage Anti-Malware Software</v>
      </c>
      <c r="C185" s="147"/>
      <c r="D185" s="134" t="str">
        <f>IF(ISBLANK(C185),"",VLOOKUP(C185,'CIS Benchmark for Microsoft 365'!$A$13:$B$212,2,FALSE))</f>
        <v/>
      </c>
      <c r="E185" s="41"/>
      <c r="F185" s="41"/>
    </row>
    <row r="186" spans="1:6" ht="15.75" thickBot="1" x14ac:dyDescent="0.3">
      <c r="A186" s="94" t="s">
        <v>466</v>
      </c>
      <c r="B186" s="79" t="str">
        <f>IF(ISBLANK(A186),"",VLOOKUP(A186,'CIS Safeguard Controls'!$B$8:$E$179,4,FALSE))</f>
        <v>Use Behavior-Based Anti-Malware Software</v>
      </c>
      <c r="C186" s="79"/>
      <c r="D186" s="85" t="str">
        <f>IF(ISBLANK(C186),"",VLOOKUP(C186,'CIS Benchmark for Microsoft 365'!$A$13:$B$212,2,FALSE))</f>
        <v/>
      </c>
      <c r="E186" s="41"/>
      <c r="F186" s="41"/>
    </row>
    <row r="187" spans="1:6" x14ac:dyDescent="0.25">
      <c r="A187" s="144" t="s">
        <v>467</v>
      </c>
      <c r="B187" s="86" t="str">
        <f>IF(ISBLANK(A187),"",VLOOKUP(A187,'CIS Safeguard Controls'!$B$8:$E$179,4,FALSE))</f>
        <v>Establish and Maintain a Data Recovery Process </v>
      </c>
      <c r="C187" s="86"/>
      <c r="D187" s="145" t="str">
        <f>IF(ISBLANK(C187),"",VLOOKUP(C187,'CIS Benchmark for Microsoft 365'!$A$13:$B$212,2,FALSE))</f>
        <v/>
      </c>
      <c r="E187" s="41"/>
      <c r="F187" s="41"/>
    </row>
    <row r="188" spans="1:6" x14ac:dyDescent="0.25">
      <c r="A188" s="146" t="s">
        <v>468</v>
      </c>
      <c r="B188" s="147" t="str">
        <f>IF(ISBLANK(A188),"",VLOOKUP(A188,'CIS Safeguard Controls'!$B$8:$E$179,4,FALSE))</f>
        <v>Perform Automated Backups </v>
      </c>
      <c r="C188" s="147"/>
      <c r="D188" s="134" t="str">
        <f>IF(ISBLANK(C188),"",VLOOKUP(C188,'CIS Benchmark for Microsoft 365'!$A$13:$B$212,2,FALSE))</f>
        <v/>
      </c>
      <c r="E188" s="41"/>
      <c r="F188" s="41"/>
    </row>
    <row r="189" spans="1:6" x14ac:dyDescent="0.25">
      <c r="A189" s="146" t="s">
        <v>469</v>
      </c>
      <c r="B189" s="147" t="str">
        <f>IF(ISBLANK(A189),"",VLOOKUP(A189,'CIS Safeguard Controls'!$B$8:$E$179,4,FALSE))</f>
        <v>Protect Recovery Data</v>
      </c>
      <c r="C189" s="147"/>
      <c r="D189" s="134" t="str">
        <f>IF(ISBLANK(C189),"",VLOOKUP(C189,'CIS Benchmark for Microsoft 365'!$A$13:$B$212,2,FALSE))</f>
        <v/>
      </c>
      <c r="E189" s="41"/>
      <c r="F189" s="41"/>
    </row>
    <row r="190" spans="1:6" x14ac:dyDescent="0.25">
      <c r="A190" s="146" t="s">
        <v>470</v>
      </c>
      <c r="B190" s="147" t="str">
        <f>IF(ISBLANK(A190),"",VLOOKUP(A190,'CIS Safeguard Controls'!$B$8:$E$179,4,FALSE))</f>
        <v>Establish and Maintain an Isolated Instance of Recovery Data </v>
      </c>
      <c r="C190" s="147"/>
      <c r="D190" s="134" t="str">
        <f>IF(ISBLANK(C190),"",VLOOKUP(C190,'CIS Benchmark for Microsoft 365'!$A$13:$B$212,2,FALSE))</f>
        <v/>
      </c>
      <c r="E190" s="41"/>
      <c r="F190" s="41"/>
    </row>
    <row r="191" spans="1:6" ht="15.75" thickBot="1" x14ac:dyDescent="0.3">
      <c r="A191" s="94" t="s">
        <v>471</v>
      </c>
      <c r="B191" s="79" t="str">
        <f>IF(ISBLANK(A191),"",VLOOKUP(A191,'CIS Safeguard Controls'!$B$8:$E$179,4,FALSE))</f>
        <v>Test Data Recovery</v>
      </c>
      <c r="C191" s="79"/>
      <c r="D191" s="85" t="str">
        <f>IF(ISBLANK(C191),"",VLOOKUP(C191,'CIS Benchmark for Microsoft 365'!$A$13:$B$212,2,FALSE))</f>
        <v/>
      </c>
      <c r="E191" s="41"/>
      <c r="F191" s="41"/>
    </row>
    <row r="192" spans="1:6" x14ac:dyDescent="0.25">
      <c r="A192" s="144" t="s">
        <v>472</v>
      </c>
      <c r="B192" s="86" t="str">
        <f>IF(ISBLANK(A192),"",VLOOKUP(A192,'CIS Safeguard Controls'!$B$8:$E$179,4,FALSE))</f>
        <v>Ensure Network Infrastructure is Up-to-Date</v>
      </c>
      <c r="C192" s="86"/>
      <c r="D192" s="145" t="str">
        <f>IF(ISBLANK(C192),"",VLOOKUP(C192,'CIS Benchmark for Microsoft 365'!$A$13:$B$212,2,FALSE))</f>
        <v/>
      </c>
      <c r="E192" s="41"/>
      <c r="F192" s="41"/>
    </row>
    <row r="193" spans="1:6" x14ac:dyDescent="0.25">
      <c r="A193" s="146" t="s">
        <v>473</v>
      </c>
      <c r="B193" s="147" t="str">
        <f>IF(ISBLANK(A193),"",VLOOKUP(A193,'CIS Safeguard Controls'!$B$8:$E$179,4,FALSE))</f>
        <v>Establish and Maintain a Secure Network Architecture</v>
      </c>
      <c r="C193" s="147"/>
      <c r="D193" s="134" t="str">
        <f>IF(ISBLANK(C193),"",VLOOKUP(C193,'CIS Benchmark for Microsoft 365'!$A$13:$B$212,2,FALSE))</f>
        <v/>
      </c>
      <c r="E193" s="41"/>
      <c r="F193" s="41"/>
    </row>
    <row r="194" spans="1:6" x14ac:dyDescent="0.25">
      <c r="A194" s="146" t="s">
        <v>474</v>
      </c>
      <c r="B194" s="147" t="str">
        <f>IF(ISBLANK(A194),"",VLOOKUP(A194,'CIS Safeguard Controls'!$B$8:$E$179,4,FALSE))</f>
        <v>Securely Manage Network Infrastructure</v>
      </c>
      <c r="C194" s="147"/>
      <c r="D194" s="134" t="str">
        <f>IF(ISBLANK(C194),"",VLOOKUP(C194,'CIS Benchmark for Microsoft 365'!$A$13:$B$212,2,FALSE))</f>
        <v/>
      </c>
      <c r="E194" s="41"/>
      <c r="F194" s="41"/>
    </row>
    <row r="195" spans="1:6" x14ac:dyDescent="0.25">
      <c r="A195" s="146" t="s">
        <v>475</v>
      </c>
      <c r="B195" s="147" t="str">
        <f>IF(ISBLANK(A195),"",VLOOKUP(A195,'CIS Safeguard Controls'!$B$8:$E$179,4,FALSE))</f>
        <v>Establish and Maintain Architecture Diagram(s)</v>
      </c>
      <c r="C195" s="147"/>
      <c r="D195" s="134" t="str">
        <f>IF(ISBLANK(C195),"",VLOOKUP(C195,'CIS Benchmark for Microsoft 365'!$A$13:$B$212,2,FALSE))</f>
        <v/>
      </c>
      <c r="E195" s="41"/>
      <c r="F195" s="41"/>
    </row>
    <row r="196" spans="1:6" x14ac:dyDescent="0.25">
      <c r="A196" s="146" t="s">
        <v>476</v>
      </c>
      <c r="B196" s="147" t="str">
        <f>IF(ISBLANK(A196),"",VLOOKUP(A196,'CIS Safeguard Controls'!$B$8:$E$179,4,FALSE))</f>
        <v>Centralize Network Authentication, Authorization, and Auditing (AAA)</v>
      </c>
      <c r="C196" s="147"/>
      <c r="D196" s="134" t="str">
        <f>IF(ISBLANK(C196),"",VLOOKUP(C196,'CIS Benchmark for Microsoft 365'!$A$13:$B$212,2,FALSE))</f>
        <v/>
      </c>
      <c r="E196" s="41"/>
      <c r="F196" s="41"/>
    </row>
    <row r="197" spans="1:6" x14ac:dyDescent="0.25">
      <c r="A197" s="146" t="s">
        <v>477</v>
      </c>
      <c r="B197" s="147" t="str">
        <f>IF(ISBLANK(A197),"",VLOOKUP(A197,'CIS Safeguard Controls'!$B$8:$E$179,4,FALSE))</f>
        <v>Use of Secure Network Management and Communication Protocols </v>
      </c>
      <c r="C197" s="147" t="s">
        <v>1341</v>
      </c>
      <c r="D197" s="134" t="str">
        <f>IF(ISBLANK(C197),"",VLOOKUP(C197,'CIS Benchmark for Microsoft 365'!$A$13:$B$212,2,FALSE))</f>
        <v>Ensure SMTP AUTH is disabled</v>
      </c>
      <c r="E197" s="41"/>
      <c r="F197" s="41"/>
    </row>
    <row r="198" spans="1:6" x14ac:dyDescent="0.25">
      <c r="A198" s="146" t="s">
        <v>478</v>
      </c>
      <c r="B198" s="147" t="str">
        <f>IF(ISBLANK(A198),"",VLOOKUP(A198,'CIS Safeguard Controls'!$B$8:$E$179,4,FALSE))</f>
        <v>Ensure Remote Devices Utilize a VPN and are Connecting to an Enterprise’s AAA Infrastructure</v>
      </c>
      <c r="C198" s="147"/>
      <c r="D198" s="134" t="str">
        <f>IF(ISBLANK(C198),"",VLOOKUP(C198,'CIS Benchmark for Microsoft 365'!$A$13:$B$212,2,FALSE))</f>
        <v/>
      </c>
      <c r="E198" s="41"/>
      <c r="F198" s="41"/>
    </row>
    <row r="199" spans="1:6" ht="15.75" thickBot="1" x14ac:dyDescent="0.3">
      <c r="A199" s="94" t="s">
        <v>479</v>
      </c>
      <c r="B199" s="79" t="str">
        <f>IF(ISBLANK(A199),"",VLOOKUP(A199,'CIS Safeguard Controls'!$B$8:$E$179,4,FALSE))</f>
        <v>Establish and Maintain Dedicated Computing Resources for All Administrative Work</v>
      </c>
      <c r="C199" s="79"/>
      <c r="D199" s="85" t="str">
        <f>IF(ISBLANK(C199),"",VLOOKUP(C199,'CIS Benchmark for Microsoft 365'!$A$13:$B$212,2,FALSE))</f>
        <v/>
      </c>
      <c r="E199" s="41"/>
      <c r="F199" s="41"/>
    </row>
    <row r="200" spans="1:6" x14ac:dyDescent="0.25">
      <c r="A200" s="144" t="s">
        <v>480</v>
      </c>
      <c r="B200" s="86" t="str">
        <f>IF(ISBLANK(A200),"",VLOOKUP(A200,'CIS Safeguard Controls'!$B$8:$E$179,4,FALSE))</f>
        <v>Centralize Security Event Alerting</v>
      </c>
      <c r="C200" s="86"/>
      <c r="D200" s="145" t="str">
        <f>IF(ISBLANK(C200),"",VLOOKUP(C200,'CIS Benchmark for Microsoft 365'!$A$13:$B$212,2,FALSE))</f>
        <v/>
      </c>
      <c r="E200" s="41"/>
      <c r="F200" s="41"/>
    </row>
    <row r="201" spans="1:6" x14ac:dyDescent="0.25">
      <c r="A201" s="146" t="s">
        <v>481</v>
      </c>
      <c r="B201" s="147" t="str">
        <f>IF(ISBLANK(A201),"",VLOOKUP(A201,'CIS Safeguard Controls'!$B$8:$E$179,4,FALSE))</f>
        <v>Deploy a Host-Based Intrusion Detection Solution</v>
      </c>
      <c r="C201" s="147"/>
      <c r="D201" s="134" t="str">
        <f>IF(ISBLANK(C201),"",VLOOKUP(C201,'CIS Benchmark for Microsoft 365'!$A$13:$B$212,2,FALSE))</f>
        <v/>
      </c>
      <c r="E201" s="41"/>
      <c r="F201" s="41"/>
    </row>
    <row r="202" spans="1:6" x14ac:dyDescent="0.25">
      <c r="A202" s="148" t="s">
        <v>50</v>
      </c>
      <c r="B202" s="149" t="str">
        <f>IF(ISBLANK(A202),"",VLOOKUP(A202,'CIS Safeguard Controls'!$B$8:$E$179,4,FALSE))</f>
        <v>Deploy a Network Intrusion Detection Solution</v>
      </c>
      <c r="C202" s="149" t="s">
        <v>961</v>
      </c>
      <c r="D202" s="138" t="str">
        <f>IF(ISBLANK(C202),"",VLOOKUP(C202,'CIS Benchmark for Microsoft 365'!$A$13:$B$212,2,FALSE))</f>
        <v>Enable Identity Protection user risk policies</v>
      </c>
      <c r="E202" s="41"/>
      <c r="F202" s="41"/>
    </row>
    <row r="203" spans="1:6" x14ac:dyDescent="0.25">
      <c r="A203" s="158" t="s">
        <v>50</v>
      </c>
      <c r="B203" s="159" t="str">
        <f>IF(ISBLANK(A203),"",VLOOKUP(A203,'CIS Safeguard Controls'!$B$8:$E$179,4,FALSE))</f>
        <v>Deploy a Network Intrusion Detection Solution</v>
      </c>
      <c r="C203" s="41" t="s">
        <v>962</v>
      </c>
      <c r="D203" s="64" t="str">
        <f>IF(ISBLANK(C203),"",VLOOKUP(C203,'CIS Benchmark for Microsoft 365'!$A$13:$B$212,2,FALSE))</f>
        <v>Enable Identity Protection sign-in risk policies</v>
      </c>
      <c r="E203" s="41"/>
      <c r="F203" s="41"/>
    </row>
    <row r="204" spans="1:6" x14ac:dyDescent="0.25">
      <c r="A204" s="162" t="s">
        <v>50</v>
      </c>
      <c r="B204" s="163" t="str">
        <f>IF(ISBLANK(A204),"",VLOOKUP(A204,'CIS Safeguard Controls'!$B$8:$E$179,4,FALSE))</f>
        <v>Deploy a Network Intrusion Detection Solution</v>
      </c>
      <c r="C204" s="150" t="s">
        <v>1347</v>
      </c>
      <c r="D204" s="130" t="str">
        <f>IF(ISBLANK(C204),"",VLOOKUP(C204,'CIS Benchmark for Microsoft 365'!$A$13:$B$212,2,FALSE))</f>
        <v>Ensure 'sign-in risk' is blocked for medium and high risk</v>
      </c>
      <c r="E204" s="41"/>
      <c r="F204" s="41"/>
    </row>
    <row r="205" spans="1:6" x14ac:dyDescent="0.25">
      <c r="A205" s="146" t="s">
        <v>482</v>
      </c>
      <c r="B205" s="147" t="str">
        <f>IF(ISBLANK(A205),"",VLOOKUP(A205,'CIS Safeguard Controls'!$B$8:$E$179,4,FALSE))</f>
        <v>Perform Traffic Filtering Between Network Segments</v>
      </c>
      <c r="C205" s="147"/>
      <c r="D205" s="134" t="str">
        <f>IF(ISBLANK(C205),"",VLOOKUP(C205,'CIS Benchmark for Microsoft 365'!$A$13:$B$212,2,FALSE))</f>
        <v/>
      </c>
      <c r="E205" s="41"/>
      <c r="F205" s="41"/>
    </row>
    <row r="206" spans="1:6" x14ac:dyDescent="0.25">
      <c r="A206" s="146" t="s">
        <v>483</v>
      </c>
      <c r="B206" s="147" t="str">
        <f>IF(ISBLANK(A206),"",VLOOKUP(A206,'CIS Safeguard Controls'!$B$8:$E$179,4,FALSE))</f>
        <v>Manage Access Control for Remote Assets</v>
      </c>
      <c r="C206" s="147"/>
      <c r="D206" s="134" t="str">
        <f>IF(ISBLANK(C206),"",VLOOKUP(C206,'CIS Benchmark for Microsoft 365'!$A$13:$B$212,2,FALSE))</f>
        <v/>
      </c>
      <c r="E206" s="41"/>
      <c r="F206" s="41"/>
    </row>
    <row r="207" spans="1:6" x14ac:dyDescent="0.25">
      <c r="A207" s="146" t="s">
        <v>484</v>
      </c>
      <c r="B207" s="147" t="str">
        <f>IF(ISBLANK(A207),"",VLOOKUP(A207,'CIS Safeguard Controls'!$B$8:$E$179,4,FALSE))</f>
        <v xml:space="preserve">Collect Network Traffic Flow Logs </v>
      </c>
      <c r="C207" s="147"/>
      <c r="D207" s="134" t="str">
        <f>IF(ISBLANK(C207),"",VLOOKUP(C207,'CIS Benchmark for Microsoft 365'!$A$13:$B$212,2,FALSE))</f>
        <v/>
      </c>
      <c r="E207" s="41"/>
      <c r="F207" s="41"/>
    </row>
    <row r="208" spans="1:6" x14ac:dyDescent="0.25">
      <c r="A208" s="146" t="s">
        <v>485</v>
      </c>
      <c r="B208" s="147" t="str">
        <f>IF(ISBLANK(A208),"",VLOOKUP(A208,'CIS Safeguard Controls'!$B$8:$E$179,4,FALSE))</f>
        <v>Deploy a Host-Based Intrusion Prevention Solution</v>
      </c>
      <c r="C208" s="147"/>
      <c r="D208" s="134" t="str">
        <f>IF(ISBLANK(C208),"",VLOOKUP(C208,'CIS Benchmark for Microsoft 365'!$A$13:$B$212,2,FALSE))</f>
        <v/>
      </c>
      <c r="E208" s="41"/>
      <c r="F208" s="41"/>
    </row>
    <row r="209" spans="1:6" x14ac:dyDescent="0.25">
      <c r="A209" s="146" t="s">
        <v>486</v>
      </c>
      <c r="B209" s="147" t="str">
        <f>IF(ISBLANK(A209),"",VLOOKUP(A209,'CIS Safeguard Controls'!$B$8:$E$179,4,FALSE))</f>
        <v>Deploy a Network Intrusion Prevention Solution</v>
      </c>
      <c r="C209" s="147"/>
      <c r="D209" s="134" t="str">
        <f>IF(ISBLANK(C209),"",VLOOKUP(C209,'CIS Benchmark for Microsoft 365'!$A$13:$B$212,2,FALSE))</f>
        <v/>
      </c>
      <c r="E209" s="41"/>
      <c r="F209" s="41"/>
    </row>
    <row r="210" spans="1:6" x14ac:dyDescent="0.25">
      <c r="A210" s="146" t="s">
        <v>487</v>
      </c>
      <c r="B210" s="147" t="str">
        <f>IF(ISBLANK(A210),"",VLOOKUP(A210,'CIS Safeguard Controls'!$B$8:$E$179,4,FALSE))</f>
        <v>Deploy Port-Level Access Control</v>
      </c>
      <c r="C210" s="147"/>
      <c r="D210" s="134" t="str">
        <f>IF(ISBLANK(C210),"",VLOOKUP(C210,'CIS Benchmark for Microsoft 365'!$A$13:$B$212,2,FALSE))</f>
        <v/>
      </c>
      <c r="E210" s="41"/>
      <c r="F210" s="41"/>
    </row>
    <row r="211" spans="1:6" x14ac:dyDescent="0.25">
      <c r="A211" s="146" t="s">
        <v>488</v>
      </c>
      <c r="B211" s="147" t="str">
        <f>IF(ISBLANK(A211),"",VLOOKUP(A211,'CIS Safeguard Controls'!$B$8:$E$179,4,FALSE))</f>
        <v>Perform Application Layer Filtering</v>
      </c>
      <c r="C211" s="147"/>
      <c r="D211" s="134" t="str">
        <f>IF(ISBLANK(C211),"",VLOOKUP(C211,'CIS Benchmark for Microsoft 365'!$A$13:$B$212,2,FALSE))</f>
        <v/>
      </c>
      <c r="E211" s="41"/>
      <c r="F211" s="41"/>
    </row>
    <row r="212" spans="1:6" ht="15.75" thickBot="1" x14ac:dyDescent="0.3">
      <c r="A212" s="94" t="s">
        <v>489</v>
      </c>
      <c r="B212" s="79" t="str">
        <f>IF(ISBLANK(A212),"",VLOOKUP(A212,'CIS Safeguard Controls'!$B$8:$E$179,4,FALSE))</f>
        <v>Tune Security Event Alerting Thresholds</v>
      </c>
      <c r="C212" s="79"/>
      <c r="D212" s="85" t="str">
        <f>IF(ISBLANK(C212),"",VLOOKUP(C212,'CIS Benchmark for Microsoft 365'!$A$13:$B$212,2,FALSE))</f>
        <v/>
      </c>
      <c r="E212" s="41"/>
      <c r="F212" s="41"/>
    </row>
    <row r="213" spans="1:6" x14ac:dyDescent="0.25">
      <c r="A213" s="144" t="s">
        <v>490</v>
      </c>
      <c r="B213" s="86" t="str">
        <f>IF(ISBLANK(A213),"",VLOOKUP(A213,'CIS Safeguard Controls'!$B$8:$E$179,4,FALSE))</f>
        <v>Establish and Maintain a Security Awareness Program</v>
      </c>
      <c r="C213" s="86"/>
      <c r="D213" s="145" t="str">
        <f>IF(ISBLANK(C213),"",VLOOKUP(C213,'CIS Benchmark for Microsoft 365'!$A$13:$B$212,2,FALSE))</f>
        <v/>
      </c>
      <c r="E213" s="41"/>
      <c r="F213" s="41"/>
    </row>
    <row r="214" spans="1:6" x14ac:dyDescent="0.25">
      <c r="A214" s="146" t="s">
        <v>491</v>
      </c>
      <c r="B214" s="147" t="str">
        <f>IF(ISBLANK(A214),"",VLOOKUP(A214,'CIS Safeguard Controls'!$B$8:$E$179,4,FALSE))</f>
        <v>Train Workforce Members to Recognize Social Engineering Attacks</v>
      </c>
      <c r="C214" s="147"/>
      <c r="D214" s="134" t="str">
        <f>IF(ISBLANK(C214),"",VLOOKUP(C214,'CIS Benchmark for Microsoft 365'!$A$13:$B$212,2,FALSE))</f>
        <v/>
      </c>
      <c r="E214" s="41"/>
      <c r="F214" s="41"/>
    </row>
    <row r="215" spans="1:6" x14ac:dyDescent="0.25">
      <c r="A215" s="146" t="s">
        <v>492</v>
      </c>
      <c r="B215" s="147" t="str">
        <f>IF(ISBLANK(A215),"",VLOOKUP(A215,'CIS Safeguard Controls'!$B$8:$E$179,4,FALSE))</f>
        <v>Train Workforce Members on Authentication Best Practices</v>
      </c>
      <c r="C215" s="147"/>
      <c r="D215" s="134" t="str">
        <f>IF(ISBLANK(C215),"",VLOOKUP(C215,'CIS Benchmark for Microsoft 365'!$A$13:$B$212,2,FALSE))</f>
        <v/>
      </c>
      <c r="E215" s="41"/>
      <c r="F215" s="41"/>
    </row>
    <row r="216" spans="1:6" x14ac:dyDescent="0.25">
      <c r="A216" s="146" t="s">
        <v>493</v>
      </c>
      <c r="B216" s="147" t="str">
        <f>IF(ISBLANK(A216),"",VLOOKUP(A216,'CIS Safeguard Controls'!$B$8:$E$179,4,FALSE))</f>
        <v>Train Workforce on Data Handling Best Practices</v>
      </c>
      <c r="C216" s="147"/>
      <c r="D216" s="134" t="str">
        <f>IF(ISBLANK(C216),"",VLOOKUP(C216,'CIS Benchmark for Microsoft 365'!$A$13:$B$212,2,FALSE))</f>
        <v/>
      </c>
      <c r="E216" s="41"/>
      <c r="F216" s="41"/>
    </row>
    <row r="217" spans="1:6" x14ac:dyDescent="0.25">
      <c r="A217" s="146" t="s">
        <v>494</v>
      </c>
      <c r="B217" s="147" t="str">
        <f>IF(ISBLANK(A217),"",VLOOKUP(A217,'CIS Safeguard Controls'!$B$8:$E$179,4,FALSE))</f>
        <v>Train Workforce Members on Causes of Unintentional Data Exposure</v>
      </c>
      <c r="C217" s="147"/>
      <c r="D217" s="134" t="str">
        <f>IF(ISBLANK(C217),"",VLOOKUP(C217,'CIS Benchmark for Microsoft 365'!$A$13:$B$212,2,FALSE))</f>
        <v/>
      </c>
      <c r="E217" s="41"/>
      <c r="F217" s="41"/>
    </row>
    <row r="218" spans="1:6" x14ac:dyDescent="0.25">
      <c r="A218" s="146" t="s">
        <v>495</v>
      </c>
      <c r="B218" s="147" t="str">
        <f>IF(ISBLANK(A218),"",VLOOKUP(A218,'CIS Safeguard Controls'!$B$8:$E$179,4,FALSE))</f>
        <v>Train Workforce Members on Recognizing and Reporting Security Incidents</v>
      </c>
      <c r="C218" s="147"/>
      <c r="D218" s="134" t="str">
        <f>IF(ISBLANK(C218),"",VLOOKUP(C218,'CIS Benchmark for Microsoft 365'!$A$13:$B$212,2,FALSE))</f>
        <v/>
      </c>
      <c r="E218" s="41"/>
      <c r="F218" s="41"/>
    </row>
    <row r="219" spans="1:6" x14ac:dyDescent="0.25">
      <c r="A219" s="146" t="s">
        <v>496</v>
      </c>
      <c r="B219" s="147" t="str">
        <f>IF(ISBLANK(A219),"",VLOOKUP(A219,'CIS Safeguard Controls'!$B$8:$E$179,4,FALSE))</f>
        <v>Train Workforce on How to Identify and Report if Their Enterprise Assets are Missing Security Updates</v>
      </c>
      <c r="C219" s="147"/>
      <c r="D219" s="134" t="str">
        <f>IF(ISBLANK(C219),"",VLOOKUP(C219,'CIS Benchmark for Microsoft 365'!$A$13:$B$212,2,FALSE))</f>
        <v/>
      </c>
      <c r="E219" s="41"/>
      <c r="F219" s="41"/>
    </row>
    <row r="220" spans="1:6" x14ac:dyDescent="0.25">
      <c r="A220" s="146" t="s">
        <v>497</v>
      </c>
      <c r="B220" s="147" t="str">
        <f>IF(ISBLANK(A220),"",VLOOKUP(A220,'CIS Safeguard Controls'!$B$8:$E$179,4,FALSE))</f>
        <v>Train Workforce on the Dangers of Connecting to and Transmitting Enterprise Data Over Insecure Networks</v>
      </c>
      <c r="C220" s="147"/>
      <c r="D220" s="134" t="str">
        <f>IF(ISBLANK(C220),"",VLOOKUP(C220,'CIS Benchmark for Microsoft 365'!$A$13:$B$212,2,FALSE))</f>
        <v/>
      </c>
      <c r="E220" s="41"/>
      <c r="F220" s="41"/>
    </row>
    <row r="221" spans="1:6" ht="15.75" thickBot="1" x14ac:dyDescent="0.3">
      <c r="A221" s="94" t="s">
        <v>498</v>
      </c>
      <c r="B221" s="79" t="str">
        <f>IF(ISBLANK(A221),"",VLOOKUP(A221,'CIS Safeguard Controls'!$B$8:$E$179,4,FALSE))</f>
        <v>Conduct Role-Specific Security Awareness and Skills Training</v>
      </c>
      <c r="C221" s="79"/>
      <c r="D221" s="85" t="str">
        <f>IF(ISBLANK(C221),"",VLOOKUP(C221,'CIS Benchmark for Microsoft 365'!$A$13:$B$212,2,FALSE))</f>
        <v/>
      </c>
      <c r="E221" s="41"/>
      <c r="F221" s="41"/>
    </row>
    <row r="222" spans="1:6" x14ac:dyDescent="0.25">
      <c r="A222" s="144" t="s">
        <v>499</v>
      </c>
      <c r="B222" s="86" t="str">
        <f>IF(ISBLANK(A222),"",VLOOKUP(A222,'CIS Safeguard Controls'!$B$8:$E$179,4,FALSE))</f>
        <v>Establish and Maintain an Inventory of Service Providers</v>
      </c>
      <c r="C222" s="86"/>
      <c r="D222" s="145" t="str">
        <f>IF(ISBLANK(C222),"",VLOOKUP(C222,'CIS Benchmark for Microsoft 365'!$A$13:$B$212,2,FALSE))</f>
        <v/>
      </c>
      <c r="E222" s="41"/>
      <c r="F222" s="41"/>
    </row>
    <row r="223" spans="1:6" x14ac:dyDescent="0.25">
      <c r="A223" s="146" t="s">
        <v>500</v>
      </c>
      <c r="B223" s="147" t="str">
        <f>IF(ISBLANK(A223),"",VLOOKUP(A223,'CIS Safeguard Controls'!$B$8:$E$179,4,FALSE))</f>
        <v>Establish and Maintain a Service Provider Management Policy</v>
      </c>
      <c r="C223" s="147"/>
      <c r="D223" s="134" t="str">
        <f>IF(ISBLANK(C223),"",VLOOKUP(C223,'CIS Benchmark for Microsoft 365'!$A$13:$B$212,2,FALSE))</f>
        <v/>
      </c>
      <c r="E223" s="41"/>
      <c r="F223" s="41"/>
    </row>
    <row r="224" spans="1:6" x14ac:dyDescent="0.25">
      <c r="A224" s="146" t="s">
        <v>501</v>
      </c>
      <c r="B224" s="147" t="str">
        <f>IF(ISBLANK(A224),"",VLOOKUP(A224,'CIS Safeguard Controls'!$B$8:$E$179,4,FALSE))</f>
        <v>Classify Service Providers</v>
      </c>
      <c r="C224" s="147"/>
      <c r="D224" s="134" t="str">
        <f>IF(ISBLANK(C224),"",VLOOKUP(C224,'CIS Benchmark for Microsoft 365'!$A$13:$B$212,2,FALSE))</f>
        <v/>
      </c>
      <c r="E224" s="41"/>
      <c r="F224" s="41"/>
    </row>
    <row r="225" spans="1:6" x14ac:dyDescent="0.25">
      <c r="A225" s="146" t="s">
        <v>502</v>
      </c>
      <c r="B225" s="147" t="str">
        <f>IF(ISBLANK(A225),"",VLOOKUP(A225,'CIS Safeguard Controls'!$B$8:$E$179,4,FALSE))</f>
        <v>Ensure Service Provider Contracts Include Security Requirements</v>
      </c>
      <c r="C225" s="147"/>
      <c r="D225" s="134" t="str">
        <f>IF(ISBLANK(C225),"",VLOOKUP(C225,'CIS Benchmark for Microsoft 365'!$A$13:$B$212,2,FALSE))</f>
        <v/>
      </c>
      <c r="E225" s="41"/>
      <c r="F225" s="41"/>
    </row>
    <row r="226" spans="1:6" x14ac:dyDescent="0.25">
      <c r="A226" s="146" t="s">
        <v>503</v>
      </c>
      <c r="B226" s="147" t="str">
        <f>IF(ISBLANK(A226),"",VLOOKUP(A226,'CIS Safeguard Controls'!$B$8:$E$179,4,FALSE))</f>
        <v>Assess Service Providers</v>
      </c>
      <c r="C226" s="147"/>
      <c r="D226" s="134" t="str">
        <f>IF(ISBLANK(C226),"",VLOOKUP(C226,'CIS Benchmark for Microsoft 365'!$A$13:$B$212,2,FALSE))</f>
        <v/>
      </c>
      <c r="E226" s="41"/>
      <c r="F226" s="41"/>
    </row>
    <row r="227" spans="1:6" x14ac:dyDescent="0.25">
      <c r="A227" s="146" t="s">
        <v>504</v>
      </c>
      <c r="B227" s="147" t="str">
        <f>IF(ISBLANK(A227),"",VLOOKUP(A227,'CIS Safeguard Controls'!$B$8:$E$179,4,FALSE))</f>
        <v>Monitor Service Providers</v>
      </c>
      <c r="C227" s="147"/>
      <c r="D227" s="134" t="str">
        <f>IF(ISBLANK(C227),"",VLOOKUP(C227,'CIS Benchmark for Microsoft 365'!$A$13:$B$212,2,FALSE))</f>
        <v/>
      </c>
      <c r="E227" s="41"/>
      <c r="F227" s="41"/>
    </row>
    <row r="228" spans="1:6" ht="15.75" thickBot="1" x14ac:dyDescent="0.3">
      <c r="A228" s="94" t="s">
        <v>505</v>
      </c>
      <c r="B228" s="79" t="str">
        <f>IF(ISBLANK(A228),"",VLOOKUP(A228,'CIS Safeguard Controls'!$B$8:$E$179,4,FALSE))</f>
        <v>Securely Decommission Service Providers</v>
      </c>
      <c r="C228" s="79"/>
      <c r="D228" s="85" t="str">
        <f>IF(ISBLANK(C228),"",VLOOKUP(C228,'CIS Benchmark for Microsoft 365'!$A$13:$B$212,2,FALSE))</f>
        <v/>
      </c>
      <c r="E228" s="41"/>
      <c r="F228" s="41"/>
    </row>
    <row r="229" spans="1:6" x14ac:dyDescent="0.25">
      <c r="A229" s="144" t="s">
        <v>506</v>
      </c>
      <c r="B229" s="86" t="str">
        <f>IF(ISBLANK(A229),"",VLOOKUP(A229,'CIS Safeguard Controls'!$B$8:$E$179,4,FALSE))</f>
        <v>Establish and Maintain a Secure Application Development Process</v>
      </c>
      <c r="C229" s="86"/>
      <c r="D229" s="145" t="str">
        <f>IF(ISBLANK(C229),"",VLOOKUP(C229,'CIS Benchmark for Microsoft 365'!$A$13:$B$212,2,FALSE))</f>
        <v/>
      </c>
      <c r="E229" s="41"/>
      <c r="F229" s="41"/>
    </row>
    <row r="230" spans="1:6" x14ac:dyDescent="0.25">
      <c r="A230" s="146" t="s">
        <v>507</v>
      </c>
      <c r="B230" s="147" t="str">
        <f>IF(ISBLANK(A230),"",VLOOKUP(A230,'CIS Safeguard Controls'!$B$8:$E$179,4,FALSE))</f>
        <v>Establish and Maintain a Process to Accept and Address Software Vulnerabilities</v>
      </c>
      <c r="C230" s="147"/>
      <c r="D230" s="134" t="str">
        <f>IF(ISBLANK(C230),"",VLOOKUP(C230,'CIS Benchmark for Microsoft 365'!$A$13:$B$212,2,FALSE))</f>
        <v/>
      </c>
      <c r="E230" s="41"/>
      <c r="F230" s="41"/>
    </row>
    <row r="231" spans="1:6" x14ac:dyDescent="0.25">
      <c r="A231" s="146" t="s">
        <v>42</v>
      </c>
      <c r="B231" s="147" t="str">
        <f>IF(ISBLANK(A231),"",VLOOKUP(A231,'CIS Safeguard Controls'!$B$8:$E$179,4,FALSE))</f>
        <v>Perform Root Cause Analysis on Security Vulnerabilities</v>
      </c>
      <c r="C231" s="147" t="s">
        <v>941</v>
      </c>
      <c r="D231" s="134" t="str">
        <f>IF(ISBLANK(C231),"",VLOOKUP(C231,'CIS Benchmark for Microsoft 365'!$A$13:$B$212,2,FALSE))</f>
        <v>Ensure the option to remain signed in is hidden</v>
      </c>
      <c r="E231" s="41"/>
      <c r="F231" s="41"/>
    </row>
    <row r="232" spans="1:6" x14ac:dyDescent="0.25">
      <c r="A232" s="146" t="s">
        <v>509</v>
      </c>
      <c r="B232" s="147" t="str">
        <f>IF(ISBLANK(A232),"",VLOOKUP(A232,'CIS Safeguard Controls'!$B$8:$E$179,4,FALSE))</f>
        <v>Establish and Manage an Inventory of Third-Party Software Components</v>
      </c>
      <c r="C232" s="147"/>
      <c r="D232" s="134" t="str">
        <f>IF(ISBLANK(C232),"",VLOOKUP(C232,'CIS Benchmark for Microsoft 365'!$A$13:$B$212,2,FALSE))</f>
        <v/>
      </c>
      <c r="E232" s="41"/>
      <c r="F232" s="41"/>
    </row>
    <row r="233" spans="1:6" x14ac:dyDescent="0.25">
      <c r="A233" s="146" t="s">
        <v>510</v>
      </c>
      <c r="B233" s="147" t="str">
        <f>IF(ISBLANK(A233),"",VLOOKUP(A233,'CIS Safeguard Controls'!$B$8:$E$179,4,FALSE))</f>
        <v>Use Up-to-Date and Trusted Third-Party Software Components</v>
      </c>
      <c r="C233" s="147"/>
      <c r="D233" s="134" t="str">
        <f>IF(ISBLANK(C233),"",VLOOKUP(C233,'CIS Benchmark for Microsoft 365'!$A$13:$B$212,2,FALSE))</f>
        <v/>
      </c>
      <c r="E233" s="41"/>
      <c r="F233" s="41"/>
    </row>
    <row r="234" spans="1:6" x14ac:dyDescent="0.25">
      <c r="A234" s="146" t="s">
        <v>511</v>
      </c>
      <c r="B234" s="147" t="str">
        <f>IF(ISBLANK(A234),"",VLOOKUP(A234,'CIS Safeguard Controls'!$B$8:$E$179,4,FALSE))</f>
        <v>Establish and Maintain a Severity Rating System and Process for Application Vulnerabilities</v>
      </c>
      <c r="C234" s="147"/>
      <c r="D234" s="134" t="str">
        <f>IF(ISBLANK(C234),"",VLOOKUP(C234,'CIS Benchmark for Microsoft 365'!$A$13:$B$212,2,FALSE))</f>
        <v/>
      </c>
      <c r="E234" s="41"/>
      <c r="F234" s="41"/>
    </row>
    <row r="235" spans="1:6" x14ac:dyDescent="0.25">
      <c r="A235" s="146" t="s">
        <v>512</v>
      </c>
      <c r="B235" s="147" t="str">
        <f>IF(ISBLANK(A235),"",VLOOKUP(A235,'CIS Safeguard Controls'!$B$8:$E$179,4,FALSE))</f>
        <v>Use Standard Hardening Configuration Templates for Application Infrastructure</v>
      </c>
      <c r="C235" s="147"/>
      <c r="D235" s="134" t="str">
        <f>IF(ISBLANK(C235),"",VLOOKUP(C235,'CIS Benchmark for Microsoft 365'!$A$13:$B$212,2,FALSE))</f>
        <v/>
      </c>
      <c r="E235" s="41"/>
      <c r="F235" s="41"/>
    </row>
    <row r="236" spans="1:6" x14ac:dyDescent="0.25">
      <c r="A236" s="146" t="s">
        <v>513</v>
      </c>
      <c r="B236" s="147" t="str">
        <f>IF(ISBLANK(A236),"",VLOOKUP(A236,'CIS Safeguard Controls'!$B$8:$E$179,4,FALSE))</f>
        <v>Separate Production and Non-Production Systems</v>
      </c>
      <c r="C236" s="147"/>
      <c r="D236" s="134" t="str">
        <f>IF(ISBLANK(C236),"",VLOOKUP(C236,'CIS Benchmark for Microsoft 365'!$A$13:$B$212,2,FALSE))</f>
        <v/>
      </c>
      <c r="E236" s="41"/>
      <c r="F236" s="41"/>
    </row>
    <row r="237" spans="1:6" x14ac:dyDescent="0.25">
      <c r="A237" s="146" t="s">
        <v>514</v>
      </c>
      <c r="B237" s="147" t="str">
        <f>IF(ISBLANK(A237),"",VLOOKUP(A237,'CIS Safeguard Controls'!$B$8:$E$179,4,FALSE))</f>
        <v>Train Developers in Application Security Concepts and Secure Coding</v>
      </c>
      <c r="C237" s="147"/>
      <c r="D237" s="134" t="str">
        <f>IF(ISBLANK(C237),"",VLOOKUP(C237,'CIS Benchmark for Microsoft 365'!$A$13:$B$212,2,FALSE))</f>
        <v/>
      </c>
      <c r="E237" s="41"/>
      <c r="F237" s="41"/>
    </row>
    <row r="238" spans="1:6" x14ac:dyDescent="0.25">
      <c r="A238" s="148" t="s">
        <v>515</v>
      </c>
      <c r="B238" s="149" t="str">
        <f>IF(ISBLANK(A238),"",VLOOKUP(A238,'CIS Safeguard Controls'!$B$8:$E$179,4,FALSE))</f>
        <v>Apply Secure Design Principles in Application Architectures</v>
      </c>
      <c r="C238" s="149" t="s">
        <v>914</v>
      </c>
      <c r="D238" s="138" t="str">
        <f>IF(ISBLANK(C238),"",VLOOKUP(C238,'CIS Benchmark for Microsoft 365'!$A$13:$B$212,2,FALSE))</f>
        <v>Ensure external meeting chat is off</v>
      </c>
      <c r="E238" s="41"/>
      <c r="F238" s="41"/>
    </row>
    <row r="239" spans="1:6" x14ac:dyDescent="0.25">
      <c r="A239" s="158" t="s">
        <v>515</v>
      </c>
      <c r="B239" s="159" t="str">
        <f>IF(ISBLANK(A239),"",VLOOKUP(A239,'CIS Safeguard Controls'!$B$8:$E$179,4,FALSE))</f>
        <v>Apply Secure Design Principles in Application Architectures</v>
      </c>
      <c r="C239" s="41" t="s">
        <v>1330</v>
      </c>
      <c r="D239" s="64" t="str">
        <f>IF(ISBLANK(C239),"",VLOOKUP(C239,'CIS Benchmark for Microsoft 365'!$A$13:$B$212,2,FALSE))</f>
        <v>Ensure meeting recording is off by default</v>
      </c>
      <c r="E239" s="41"/>
      <c r="F239" s="41"/>
    </row>
    <row r="240" spans="1:6" x14ac:dyDescent="0.25">
      <c r="A240" s="162" t="s">
        <v>515</v>
      </c>
      <c r="B240" s="163" t="str">
        <f>IF(ISBLANK(A240),"",VLOOKUP(A240,'CIS Safeguard Controls'!$B$8:$E$179,4,FALSE))</f>
        <v>Apply Secure Design Principles in Application Architectures</v>
      </c>
      <c r="C240" s="150" t="s">
        <v>796</v>
      </c>
      <c r="D240" s="130" t="str">
        <f>IF(ISBLANK(C240),"",VLOOKUP(C240,'CIS Benchmark for Microsoft 365'!$A$13:$B$212,2,FALSE))</f>
        <v>Ensure 'Publish to web' is restricted</v>
      </c>
      <c r="E240" s="41"/>
      <c r="F240" s="41"/>
    </row>
    <row r="241" spans="1:6" x14ac:dyDescent="0.25">
      <c r="A241" s="146" t="s">
        <v>516</v>
      </c>
      <c r="B241" s="147" t="str">
        <f>IF(ISBLANK(A241),"",VLOOKUP(A241,'CIS Safeguard Controls'!$B$8:$E$179,4,FALSE))</f>
        <v>Leverage Vetted Modules or Services for Application Security Components</v>
      </c>
      <c r="C241" s="147"/>
      <c r="D241" s="134" t="str">
        <f>IF(ISBLANK(C241),"",VLOOKUP(C241,'CIS Benchmark for Microsoft 365'!$A$13:$B$212,2,FALSE))</f>
        <v/>
      </c>
      <c r="E241" s="41"/>
      <c r="F241" s="41"/>
    </row>
    <row r="242" spans="1:6" x14ac:dyDescent="0.25">
      <c r="A242" s="146" t="s">
        <v>517</v>
      </c>
      <c r="B242" s="147" t="str">
        <f>IF(ISBLANK(A242),"",VLOOKUP(A242,'CIS Safeguard Controls'!$B$8:$E$179,4,FALSE))</f>
        <v>Implement Code-Level Security Checks</v>
      </c>
      <c r="C242" s="147"/>
      <c r="D242" s="134" t="str">
        <f>IF(ISBLANK(C242),"",VLOOKUP(C242,'CIS Benchmark for Microsoft 365'!$A$13:$B$212,2,FALSE))</f>
        <v/>
      </c>
      <c r="E242" s="41"/>
      <c r="F242" s="41"/>
    </row>
    <row r="243" spans="1:6" x14ac:dyDescent="0.25">
      <c r="A243" s="146" t="s">
        <v>518</v>
      </c>
      <c r="B243" s="147" t="str">
        <f>IF(ISBLANK(A243),"",VLOOKUP(A243,'CIS Safeguard Controls'!$B$8:$E$179,4,FALSE))</f>
        <v>Conduct Application Penetration Testing</v>
      </c>
      <c r="C243" s="147"/>
      <c r="D243" s="134" t="str">
        <f>IF(ISBLANK(C243),"",VLOOKUP(C243,'CIS Benchmark for Microsoft 365'!$A$13:$B$212,2,FALSE))</f>
        <v/>
      </c>
      <c r="E243" s="41"/>
      <c r="F243" s="41"/>
    </row>
    <row r="244" spans="1:6" ht="15.75" thickBot="1" x14ac:dyDescent="0.3">
      <c r="A244" s="94" t="s">
        <v>519</v>
      </c>
      <c r="B244" s="79" t="str">
        <f>IF(ISBLANK(A244),"",VLOOKUP(A244,'CIS Safeguard Controls'!$B$8:$E$179,4,FALSE))</f>
        <v>Conduct Threat Modeling</v>
      </c>
      <c r="C244" s="79"/>
      <c r="D244" s="85" t="str">
        <f>IF(ISBLANK(C244),"",VLOOKUP(C244,'CIS Benchmark for Microsoft 365'!$A$13:$B$212,2,FALSE))</f>
        <v/>
      </c>
      <c r="E244" s="41"/>
      <c r="F244" s="41"/>
    </row>
    <row r="245" spans="1:6" x14ac:dyDescent="0.25">
      <c r="A245" s="144" t="s">
        <v>520</v>
      </c>
      <c r="B245" s="86" t="str">
        <f>IF(ISBLANK(A245),"",VLOOKUP(A245,'CIS Safeguard Controls'!$B$8:$E$179,4,FALSE))</f>
        <v>Designate Personnel to Manage Incident Handling</v>
      </c>
      <c r="C245" s="86"/>
      <c r="D245" s="145" t="str">
        <f>IF(ISBLANK(C245),"",VLOOKUP(C245,'CIS Benchmark for Microsoft 365'!$A$13:$B$212,2,FALSE))</f>
        <v/>
      </c>
      <c r="E245" s="41"/>
      <c r="F245" s="41"/>
    </row>
    <row r="246" spans="1:6" x14ac:dyDescent="0.25">
      <c r="A246" s="146" t="s">
        <v>521</v>
      </c>
      <c r="B246" s="147" t="str">
        <f>IF(ISBLANK(A246),"",VLOOKUP(A246,'CIS Safeguard Controls'!$B$8:$E$179,4,FALSE))</f>
        <v>Establish and Maintain Contact Information for Reporting Security Incidents</v>
      </c>
      <c r="C246" s="147"/>
      <c r="D246" s="134" t="str">
        <f>IF(ISBLANK(C246),"",VLOOKUP(C246,'CIS Benchmark for Microsoft 365'!$A$13:$B$212,2,FALSE))</f>
        <v/>
      </c>
      <c r="E246" s="41"/>
      <c r="F246" s="41"/>
    </row>
    <row r="247" spans="1:6" x14ac:dyDescent="0.25">
      <c r="A247" s="146" t="s">
        <v>522</v>
      </c>
      <c r="B247" s="147" t="str">
        <f>IF(ISBLANK(A247),"",VLOOKUP(A247,'CIS Safeguard Controls'!$B$8:$E$179,4,FALSE))</f>
        <v>Establish and Maintain an Enterprise Process for Reporting Incidents</v>
      </c>
      <c r="C247" s="147"/>
      <c r="D247" s="134" t="str">
        <f>IF(ISBLANK(C247),"",VLOOKUP(C247,'CIS Benchmark for Microsoft 365'!$A$13:$B$212,2,FALSE))</f>
        <v/>
      </c>
      <c r="E247" s="41"/>
      <c r="F247" s="41"/>
    </row>
    <row r="248" spans="1:6" x14ac:dyDescent="0.25">
      <c r="A248" s="146" t="s">
        <v>523</v>
      </c>
      <c r="B248" s="147" t="str">
        <f>IF(ISBLANK(A248),"",VLOOKUP(A248,'CIS Safeguard Controls'!$B$8:$E$179,4,FALSE))</f>
        <v>Establish and Maintain an Incident Response Process</v>
      </c>
      <c r="C248" s="147"/>
      <c r="D248" s="134" t="str">
        <f>IF(ISBLANK(C248),"",VLOOKUP(C248,'CIS Benchmark for Microsoft 365'!$A$13:$B$212,2,FALSE))</f>
        <v/>
      </c>
      <c r="E248" s="41"/>
      <c r="F248" s="41"/>
    </row>
    <row r="249" spans="1:6" x14ac:dyDescent="0.25">
      <c r="A249" s="148" t="s">
        <v>22</v>
      </c>
      <c r="B249" s="149" t="str">
        <f>IF(ISBLANK(A249),"",VLOOKUP(A249,'CIS Safeguard Controls'!$B$8:$E$179,4,FALSE))</f>
        <v>Assign Key Roles and Responsibilities</v>
      </c>
      <c r="C249" s="149" t="s">
        <v>814</v>
      </c>
      <c r="D249" s="138" t="str">
        <f>IF(ISBLANK(C249),"",VLOOKUP(C249,'CIS Benchmark for Microsoft 365'!$A$13:$B$212,2,FALSE))</f>
        <v>Ensure notifications for internal users sending malware is Enabled</v>
      </c>
      <c r="E249" s="41"/>
      <c r="F249" s="41"/>
    </row>
    <row r="250" spans="1:6" x14ac:dyDescent="0.25">
      <c r="A250" s="162" t="s">
        <v>22</v>
      </c>
      <c r="B250" s="163" t="str">
        <f>IF(ISBLANK(A250),"",VLOOKUP(A250,'CIS Safeguard Controls'!$B$8:$E$179,4,FALSE))</f>
        <v>Assign Key Roles and Responsibilities</v>
      </c>
      <c r="C250" s="150" t="s">
        <v>817</v>
      </c>
      <c r="D250" s="130" t="str">
        <f>IF(ISBLANK(C250),"",VLOOKUP(C250,'CIS Benchmark for Microsoft 365'!$A$13:$B$212,2,FALSE))</f>
        <v>Ensure Exchange Online Spam Policies are set to notify administrators</v>
      </c>
      <c r="E250" s="41"/>
      <c r="F250" s="41"/>
    </row>
    <row r="251" spans="1:6" x14ac:dyDescent="0.25">
      <c r="A251" s="146" t="s">
        <v>524</v>
      </c>
      <c r="B251" s="147" t="str">
        <f>IF(ISBLANK(A251),"",VLOOKUP(A251,'CIS Safeguard Controls'!$B$8:$E$179,4,FALSE))</f>
        <v>Define Mechanisms for Communicating During Incident Response</v>
      </c>
      <c r="C251" s="147"/>
      <c r="D251" s="134" t="str">
        <f>IF(ISBLANK(C251),"",VLOOKUP(C251,'CIS Benchmark for Microsoft 365'!$A$13:$B$212,2,FALSE))</f>
        <v/>
      </c>
      <c r="E251" s="41"/>
      <c r="F251" s="41"/>
    </row>
    <row r="252" spans="1:6" x14ac:dyDescent="0.25">
      <c r="A252" s="146" t="s">
        <v>525</v>
      </c>
      <c r="B252" s="147" t="str">
        <f>IF(ISBLANK(A252),"",VLOOKUP(A252,'CIS Safeguard Controls'!$B$8:$E$179,4,FALSE))</f>
        <v>Conduct Routine Incident Response Exercises</v>
      </c>
      <c r="C252" s="147"/>
      <c r="D252" s="134" t="str">
        <f>IF(ISBLANK(C252),"",VLOOKUP(C252,'CIS Benchmark for Microsoft 365'!$A$13:$B$212,2,FALSE))</f>
        <v/>
      </c>
      <c r="E252" s="41"/>
      <c r="F252" s="41"/>
    </row>
    <row r="253" spans="1:6" x14ac:dyDescent="0.25">
      <c r="A253" s="146" t="s">
        <v>526</v>
      </c>
      <c r="B253" s="147" t="str">
        <f>IF(ISBLANK(A253),"",VLOOKUP(A253,'CIS Safeguard Controls'!$B$8:$E$179,4,FALSE))</f>
        <v>Conduct Post-Incident Reviews</v>
      </c>
      <c r="C253" s="147"/>
      <c r="D253" s="134" t="str">
        <f>IF(ISBLANK(C253),"",VLOOKUP(C253,'CIS Benchmark for Microsoft 365'!$A$13:$B$212,2,FALSE))</f>
        <v/>
      </c>
      <c r="E253" s="41"/>
      <c r="F253" s="41"/>
    </row>
    <row r="254" spans="1:6" ht="15.75" thickBot="1" x14ac:dyDescent="0.3">
      <c r="A254" s="94" t="s">
        <v>527</v>
      </c>
      <c r="B254" s="79" t="str">
        <f>IF(ISBLANK(A254),"",VLOOKUP(A254,'CIS Safeguard Controls'!$B$8:$E$179,4,FALSE))</f>
        <v>Establish and Maintain Security Incident Thresholds</v>
      </c>
      <c r="C254" s="79"/>
      <c r="D254" s="85" t="str">
        <f>IF(ISBLANK(C254),"",VLOOKUP(C254,'CIS Benchmark for Microsoft 365'!$A$13:$B$212,2,FALSE))</f>
        <v/>
      </c>
      <c r="E254" s="41"/>
      <c r="F254" s="41"/>
    </row>
    <row r="255" spans="1:6" x14ac:dyDescent="0.25">
      <c r="A255" s="58" t="s">
        <v>528</v>
      </c>
      <c r="B255" s="41" t="str">
        <f>IF(ISBLANK(A255),"",VLOOKUP(A255,'CIS Safeguard Controls'!$B$8:$E$179,4,FALSE))</f>
        <v>Establish and Maintain a Penetration Testing Program</v>
      </c>
      <c r="C255" s="41"/>
      <c r="D255" s="64" t="str">
        <f>IF(ISBLANK(C255),"",VLOOKUP(C255,'CIS Benchmark for Microsoft 365'!$A$13:$B$212,2,FALSE))</f>
        <v/>
      </c>
      <c r="E255" s="41"/>
      <c r="F255" s="41"/>
    </row>
    <row r="256" spans="1:6" x14ac:dyDescent="0.25">
      <c r="A256" s="146" t="s">
        <v>529</v>
      </c>
      <c r="B256" s="147" t="str">
        <f>IF(ISBLANK(A256),"",VLOOKUP(A256,'CIS Safeguard Controls'!$B$8:$E$179,4,FALSE))</f>
        <v>Perform Periodic External Penetration Tests</v>
      </c>
      <c r="C256" s="147"/>
      <c r="D256" s="134" t="str">
        <f>IF(ISBLANK(C256),"",VLOOKUP(C256,'CIS Benchmark for Microsoft 365'!$A$13:$B$212,2,FALSE))</f>
        <v/>
      </c>
      <c r="E256" s="41"/>
      <c r="F256" s="41"/>
    </row>
    <row r="257" spans="1:6" x14ac:dyDescent="0.25">
      <c r="A257" s="146" t="s">
        <v>530</v>
      </c>
      <c r="B257" s="147" t="str">
        <f>IF(ISBLANK(A257),"",VLOOKUP(A257,'CIS Safeguard Controls'!$B$8:$E$179,4,FALSE))</f>
        <v>Remediate Penetration Test Findings</v>
      </c>
      <c r="C257" s="147"/>
      <c r="D257" s="134" t="str">
        <f>IF(ISBLANK(C257),"",VLOOKUP(C257,'CIS Benchmark for Microsoft 365'!$A$13:$B$212,2,FALSE))</f>
        <v/>
      </c>
      <c r="E257" s="41"/>
      <c r="F257" s="41"/>
    </row>
    <row r="258" spans="1:6" x14ac:dyDescent="0.25">
      <c r="A258" s="146" t="s">
        <v>531</v>
      </c>
      <c r="B258" s="147" t="str">
        <f>IF(ISBLANK(A258),"",VLOOKUP(A258,'CIS Safeguard Controls'!$B$8:$E$179,4,FALSE))</f>
        <v>Validate Security Measures</v>
      </c>
      <c r="C258" s="147"/>
      <c r="D258" s="134" t="str">
        <f>IF(ISBLANK(C258),"",VLOOKUP(C258,'CIS Benchmark for Microsoft 365'!$A$13:$B$212,2,FALSE))</f>
        <v/>
      </c>
      <c r="E258" s="41"/>
      <c r="F258" s="41"/>
    </row>
    <row r="259" spans="1:6" ht="15.75" thickBot="1" x14ac:dyDescent="0.3">
      <c r="A259" s="94" t="s">
        <v>532</v>
      </c>
      <c r="B259" s="79" t="str">
        <f>IF(ISBLANK(A259),"",VLOOKUP(A259,'CIS Safeguard Controls'!$B$8:$E$179,4,FALSE))</f>
        <v>Perform Periodic Internal Penetration Tests</v>
      </c>
      <c r="C259" s="79"/>
      <c r="D259" s="85" t="str">
        <f>IF(ISBLANK(C259),"",VLOOKUP(C259,'CIS Benchmark for Microsoft 365'!$A$13:$B$212,2,FALSE))</f>
        <v/>
      </c>
      <c r="E259" s="41"/>
      <c r="F259" s="41"/>
    </row>
    <row r="260" spans="1:6" x14ac:dyDescent="0.25">
      <c r="A260" s="41"/>
      <c r="B260" s="41"/>
      <c r="C260" s="41"/>
      <c r="D260" s="41"/>
      <c r="E260" s="41"/>
      <c r="F260" s="41"/>
    </row>
    <row r="261" spans="1:6" x14ac:dyDescent="0.25">
      <c r="A261" s="41"/>
      <c r="B261" s="41"/>
      <c r="C261" s="41"/>
      <c r="D261" s="41"/>
      <c r="E261" s="41"/>
      <c r="F261" s="41"/>
    </row>
    <row r="262" spans="1:6" x14ac:dyDescent="0.25">
      <c r="A262" s="41"/>
      <c r="B262" s="41"/>
      <c r="C262" s="41"/>
      <c r="D262" s="41"/>
      <c r="E262" s="41"/>
      <c r="F262" s="41"/>
    </row>
    <row r="263" spans="1:6" x14ac:dyDescent="0.25">
      <c r="A263" s="41"/>
      <c r="B263" s="41"/>
      <c r="C263" s="41"/>
      <c r="D263" s="41"/>
      <c r="E263" s="41"/>
      <c r="F263" s="41"/>
    </row>
    <row r="264" spans="1:6" x14ac:dyDescent="0.25">
      <c r="A264" s="41"/>
      <c r="B264" s="41"/>
      <c r="C264" s="41"/>
      <c r="D264" s="41"/>
      <c r="E264" s="41"/>
      <c r="F264" s="41"/>
    </row>
    <row r="265" spans="1:6" x14ac:dyDescent="0.25">
      <c r="A265" s="41"/>
      <c r="B265" s="41"/>
      <c r="C265" s="41"/>
      <c r="D265" s="41"/>
      <c r="E265" s="41"/>
      <c r="F265" s="41"/>
    </row>
  </sheetData>
  <sheetProtection sheet="1" objects="1" scenarios="1" selectLockedCells="1"/>
  <autoFilter ref="A6:D259" xr:uid="{F08119CC-CCEF-4BBD-A55D-DF80A91ECFDF}"/>
  <mergeCells count="1">
    <mergeCell ref="A2:B2"/>
  </mergeCells>
  <phoneticPr fontId="5" type="noConversion"/>
  <hyperlinks>
    <hyperlink ref="A2" r:id="rId1" xr:uid="{47FC34F9-CD6D-4CE9-965A-AE589BD72C2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DAC2-9B22-4C47-B080-9F2C4F434C1B}">
  <sheetPr>
    <pageSetUpPr fitToPage="1"/>
  </sheetPr>
  <dimension ref="A1:K217"/>
  <sheetViews>
    <sheetView workbookViewId="0"/>
  </sheetViews>
  <sheetFormatPr defaultRowHeight="15" x14ac:dyDescent="0.25"/>
  <cols>
    <col min="1" max="1" width="7" customWidth="1"/>
    <col min="2" max="2" width="91.5703125" bestFit="1" customWidth="1"/>
    <col min="3" max="4" width="10.5703125" bestFit="1" customWidth="1"/>
    <col min="5" max="5" width="9.28515625" customWidth="1"/>
    <col min="6" max="6" width="6.7109375" customWidth="1"/>
    <col min="8" max="8" width="14.7109375" bestFit="1" customWidth="1"/>
    <col min="9" max="9" width="69.7109375" bestFit="1" customWidth="1"/>
  </cols>
  <sheetData>
    <row r="1" spans="1:11" ht="27" thickBot="1" x14ac:dyDescent="0.45">
      <c r="A1" s="57" t="s">
        <v>535</v>
      </c>
      <c r="B1" s="57"/>
      <c r="C1" s="181" t="s">
        <v>1015</v>
      </c>
      <c r="D1" s="182"/>
      <c r="E1" s="151"/>
      <c r="F1" s="48" t="s">
        <v>1019</v>
      </c>
      <c r="G1" s="41"/>
      <c r="H1" s="41"/>
      <c r="I1" s="41"/>
      <c r="J1" s="41"/>
      <c r="K1" s="41"/>
    </row>
    <row r="2" spans="1:11" x14ac:dyDescent="0.25">
      <c r="A2" s="180" t="s">
        <v>536</v>
      </c>
      <c r="B2" s="193"/>
      <c r="C2" s="185" t="s">
        <v>1014</v>
      </c>
      <c r="D2" s="186"/>
      <c r="E2" s="152"/>
      <c r="F2" s="72">
        <f>COUNTA($C$12:$C$212)</f>
        <v>127</v>
      </c>
      <c r="G2" s="41"/>
      <c r="H2" s="41"/>
      <c r="I2" s="41"/>
      <c r="J2" s="41"/>
      <c r="K2" s="41"/>
    </row>
    <row r="3" spans="1:11" x14ac:dyDescent="0.25">
      <c r="A3" s="41"/>
      <c r="B3" s="41"/>
      <c r="C3" s="187" t="s">
        <v>1016</v>
      </c>
      <c r="D3" s="188"/>
      <c r="E3" s="154" t="s">
        <v>1023</v>
      </c>
      <c r="F3" s="73">
        <f>COUNTIF($D$13:$D$212,"✓")</f>
        <v>96</v>
      </c>
      <c r="G3" s="41"/>
      <c r="H3" s="41"/>
      <c r="I3" s="41"/>
      <c r="J3" s="41"/>
      <c r="K3" s="41"/>
    </row>
    <row r="4" spans="1:11" x14ac:dyDescent="0.25">
      <c r="A4" s="41"/>
      <c r="B4" s="41"/>
      <c r="C4" s="187" t="s">
        <v>1323</v>
      </c>
      <c r="D4" s="188"/>
      <c r="E4" s="157" t="s">
        <v>1025</v>
      </c>
      <c r="F4" s="73">
        <f>COUNTIF($D$13:$D$212,"!")</f>
        <v>8</v>
      </c>
      <c r="G4" s="41"/>
      <c r="H4" s="41"/>
      <c r="I4" s="41"/>
      <c r="J4" s="41"/>
      <c r="K4" s="41"/>
    </row>
    <row r="5" spans="1:11" x14ac:dyDescent="0.25">
      <c r="A5" s="41"/>
      <c r="B5" s="41"/>
      <c r="C5" s="191" t="s">
        <v>739</v>
      </c>
      <c r="D5" s="192"/>
      <c r="E5" s="156" t="s">
        <v>1322</v>
      </c>
      <c r="F5" s="73">
        <f>COUNTIF($D$13:$D$212,"↗")</f>
        <v>22</v>
      </c>
      <c r="G5" s="41"/>
      <c r="H5" s="41"/>
      <c r="I5" s="41"/>
      <c r="J5" s="41"/>
      <c r="K5" s="41"/>
    </row>
    <row r="6" spans="1:11" x14ac:dyDescent="0.25">
      <c r="A6" s="183" t="s">
        <v>1022</v>
      </c>
      <c r="B6" s="184"/>
      <c r="C6" s="187" t="s">
        <v>1017</v>
      </c>
      <c r="D6" s="188"/>
      <c r="E6" s="155" t="s">
        <v>1024</v>
      </c>
      <c r="F6" s="73">
        <f>COUNTIF($D$13:$D$212,"⮾")</f>
        <v>1</v>
      </c>
      <c r="G6" s="41"/>
      <c r="H6" s="41"/>
      <c r="I6" s="41"/>
      <c r="J6" s="41"/>
      <c r="K6" s="41"/>
    </row>
    <row r="7" spans="1:11" ht="15.75" thickBot="1" x14ac:dyDescent="0.3">
      <c r="A7" s="183" t="s">
        <v>1021</v>
      </c>
      <c r="B7" s="184"/>
      <c r="C7" s="189" t="s">
        <v>1018</v>
      </c>
      <c r="D7" s="190"/>
      <c r="E7" s="153"/>
      <c r="F7" s="74">
        <f>+F2-SUM(F3:F6)</f>
        <v>0</v>
      </c>
      <c r="G7" s="41"/>
      <c r="H7" s="41"/>
      <c r="I7" s="41"/>
      <c r="J7" s="41"/>
      <c r="K7" s="41"/>
    </row>
    <row r="8" spans="1:11" x14ac:dyDescent="0.25">
      <c r="A8" s="41"/>
      <c r="B8" s="41"/>
      <c r="C8" s="41"/>
      <c r="D8" s="41"/>
      <c r="E8" s="41"/>
      <c r="F8" s="41"/>
      <c r="G8" s="41"/>
      <c r="H8" s="41"/>
      <c r="I8" s="41"/>
      <c r="J8" s="41"/>
      <c r="K8" s="41"/>
    </row>
    <row r="9" spans="1:11" x14ac:dyDescent="0.25">
      <c r="A9" s="58"/>
      <c r="B9" s="41"/>
      <c r="C9" s="61"/>
      <c r="D9" s="61"/>
      <c r="E9" s="44" t="s">
        <v>1314</v>
      </c>
      <c r="F9" s="44"/>
      <c r="G9" s="63"/>
      <c r="H9" s="62" t="s">
        <v>1020</v>
      </c>
      <c r="I9" s="64"/>
      <c r="J9" s="41"/>
      <c r="K9" s="41"/>
    </row>
    <row r="10" spans="1:11" ht="60.75" thickBot="1" x14ac:dyDescent="0.3">
      <c r="A10" s="59" t="s">
        <v>872</v>
      </c>
      <c r="B10" s="60" t="s">
        <v>0</v>
      </c>
      <c r="C10" s="65" t="s">
        <v>738</v>
      </c>
      <c r="D10" s="66" t="s">
        <v>1013</v>
      </c>
      <c r="E10" s="67" t="s">
        <v>714</v>
      </c>
      <c r="F10" s="68" t="s">
        <v>1</v>
      </c>
      <c r="G10" s="69" t="s">
        <v>715</v>
      </c>
      <c r="H10" s="70" t="s">
        <v>79</v>
      </c>
      <c r="I10" s="71" t="s">
        <v>0</v>
      </c>
      <c r="J10" s="41"/>
      <c r="K10" s="41"/>
    </row>
    <row r="11" spans="1:11" ht="15.75" hidden="1" thickBot="1" x14ac:dyDescent="0.3">
      <c r="A11" s="2"/>
      <c r="B11" s="1"/>
      <c r="C11" s="46"/>
      <c r="D11" s="46"/>
      <c r="E11" s="1"/>
      <c r="F11" s="1"/>
      <c r="G11" s="3"/>
      <c r="H11" s="2"/>
      <c r="I11" s="3"/>
      <c r="J11" s="41"/>
      <c r="K11" s="41"/>
    </row>
    <row r="12" spans="1:11" ht="15.75" thickBot="1" x14ac:dyDescent="0.3">
      <c r="A12" s="92" t="s">
        <v>742</v>
      </c>
      <c r="B12" s="4" t="s">
        <v>743</v>
      </c>
      <c r="C12" s="45"/>
      <c r="D12" s="45"/>
      <c r="E12" s="6"/>
      <c r="F12" s="6"/>
      <c r="G12" s="7"/>
      <c r="H12" s="5"/>
      <c r="I12" s="8"/>
      <c r="J12" s="41"/>
      <c r="K12" s="41"/>
    </row>
    <row r="13" spans="1:11" x14ac:dyDescent="0.25">
      <c r="A13" s="96" t="s">
        <v>68</v>
      </c>
      <c r="B13" s="49" t="s">
        <v>147</v>
      </c>
      <c r="C13" s="50"/>
      <c r="D13" s="51"/>
      <c r="E13" s="53"/>
      <c r="F13" s="53"/>
      <c r="G13" s="54"/>
      <c r="H13" s="52"/>
      <c r="I13" s="55" t="str">
        <f t="shared" ref="I13:I29" si="0">IF(ISNA(VLOOKUP(H13,CISControls,2,FALSE)),"",VLOOKUP(H13,CISControls,2,FALSE))</f>
        <v/>
      </c>
      <c r="J13" s="41"/>
      <c r="K13" s="41"/>
    </row>
    <row r="14" spans="1:11" x14ac:dyDescent="0.25">
      <c r="A14" s="97" t="s">
        <v>744</v>
      </c>
      <c r="B14" s="41" t="s">
        <v>758</v>
      </c>
      <c r="C14" s="61" t="s">
        <v>740</v>
      </c>
      <c r="D14" s="75" t="s">
        <v>1023</v>
      </c>
      <c r="E14" s="77" t="s">
        <v>2</v>
      </c>
      <c r="F14" s="77">
        <v>1</v>
      </c>
      <c r="G14" s="78">
        <v>17</v>
      </c>
      <c r="H14" s="76" t="s">
        <v>3</v>
      </c>
      <c r="I14" s="64" t="str">
        <f t="shared" si="0"/>
        <v>Restrict Administrator Privileges to Dedicated Administrator Accounts</v>
      </c>
      <c r="J14" s="41"/>
      <c r="K14" s="41"/>
    </row>
    <row r="15" spans="1:11" x14ac:dyDescent="0.25">
      <c r="A15" s="97" t="s">
        <v>745</v>
      </c>
      <c r="B15" s="41" t="s">
        <v>759</v>
      </c>
      <c r="C15" s="61" t="s">
        <v>739</v>
      </c>
      <c r="D15" s="75" t="s">
        <v>1322</v>
      </c>
      <c r="E15" s="77" t="s">
        <v>2</v>
      </c>
      <c r="F15" s="77">
        <v>1</v>
      </c>
      <c r="G15" s="78">
        <v>20</v>
      </c>
      <c r="H15" s="76" t="s">
        <v>4</v>
      </c>
      <c r="I15" s="64" t="str">
        <f t="shared" si="0"/>
        <v>Establish and Maintain an Inventory of Accounts</v>
      </c>
      <c r="J15" s="41"/>
      <c r="K15" s="41"/>
    </row>
    <row r="16" spans="1:11" x14ac:dyDescent="0.25">
      <c r="A16" s="97" t="s">
        <v>746</v>
      </c>
      <c r="B16" s="41" t="s">
        <v>760</v>
      </c>
      <c r="C16" s="61" t="s">
        <v>740</v>
      </c>
      <c r="D16" s="75" t="s">
        <v>1023</v>
      </c>
      <c r="E16" s="77" t="s">
        <v>2</v>
      </c>
      <c r="F16" s="77">
        <v>1</v>
      </c>
      <c r="G16" s="78">
        <v>24</v>
      </c>
      <c r="H16" s="76" t="s">
        <v>4</v>
      </c>
      <c r="I16" s="64" t="str">
        <f t="shared" si="0"/>
        <v>Establish and Maintain an Inventory of Accounts</v>
      </c>
      <c r="J16" s="41"/>
      <c r="K16" s="41"/>
    </row>
    <row r="17" spans="1:11" x14ac:dyDescent="0.25">
      <c r="A17" s="58" t="s">
        <v>747</v>
      </c>
      <c r="B17" s="41" t="s">
        <v>1359</v>
      </c>
      <c r="C17" s="61" t="s">
        <v>740</v>
      </c>
      <c r="D17" s="75" t="s">
        <v>1023</v>
      </c>
      <c r="E17" s="77" t="s">
        <v>2</v>
      </c>
      <c r="F17" s="77">
        <v>1</v>
      </c>
      <c r="G17" s="78">
        <v>27</v>
      </c>
      <c r="H17" s="76" t="s">
        <v>3</v>
      </c>
      <c r="I17" s="64" t="str">
        <f t="shared" si="0"/>
        <v>Restrict Administrator Privileges to Dedicated Administrator Accounts</v>
      </c>
      <c r="J17" s="41"/>
      <c r="K17" s="41"/>
    </row>
    <row r="18" spans="1:11" x14ac:dyDescent="0.25">
      <c r="A18" s="96" t="s">
        <v>70</v>
      </c>
      <c r="B18" s="49" t="s">
        <v>761</v>
      </c>
      <c r="C18" s="50"/>
      <c r="D18" s="51"/>
      <c r="E18" s="53"/>
      <c r="F18" s="53"/>
      <c r="G18" s="54"/>
      <c r="H18" s="52"/>
      <c r="I18" s="55" t="str">
        <f t="shared" si="0"/>
        <v/>
      </c>
      <c r="J18" s="41"/>
      <c r="K18" s="41"/>
    </row>
    <row r="19" spans="1:11" x14ac:dyDescent="0.25">
      <c r="A19" s="97" t="s">
        <v>748</v>
      </c>
      <c r="B19" s="41" t="s">
        <v>762</v>
      </c>
      <c r="C19" s="61" t="s">
        <v>740</v>
      </c>
      <c r="D19" s="75" t="s">
        <v>1023</v>
      </c>
      <c r="E19" s="77" t="s">
        <v>2</v>
      </c>
      <c r="F19" s="77">
        <v>2</v>
      </c>
      <c r="G19" s="78">
        <v>32</v>
      </c>
      <c r="H19" s="76" t="s">
        <v>6</v>
      </c>
      <c r="I19" s="64" t="str">
        <f t="shared" si="0"/>
        <v>Configure Data Access Control Lists</v>
      </c>
      <c r="J19" s="41"/>
      <c r="K19" s="41"/>
    </row>
    <row r="20" spans="1:11" x14ac:dyDescent="0.25">
      <c r="A20" s="97" t="s">
        <v>749</v>
      </c>
      <c r="B20" s="41" t="s">
        <v>763</v>
      </c>
      <c r="C20" s="61" t="s">
        <v>740</v>
      </c>
      <c r="D20" s="75" t="s">
        <v>1023</v>
      </c>
      <c r="E20" s="77" t="s">
        <v>2</v>
      </c>
      <c r="F20" s="77">
        <v>1</v>
      </c>
      <c r="G20" s="78">
        <v>35</v>
      </c>
      <c r="H20" s="76" t="s">
        <v>533</v>
      </c>
      <c r="I20" s="64" t="str">
        <f t="shared" si="0"/>
        <v>Explicitly Not Mapped</v>
      </c>
      <c r="J20" s="41"/>
      <c r="K20" s="41"/>
    </row>
    <row r="21" spans="1:11" x14ac:dyDescent="0.25">
      <c r="A21" s="96" t="s">
        <v>71</v>
      </c>
      <c r="B21" s="49" t="s">
        <v>741</v>
      </c>
      <c r="C21" s="50"/>
      <c r="D21" s="51"/>
      <c r="E21" s="53"/>
      <c r="F21" s="53"/>
      <c r="G21" s="54"/>
      <c r="H21" s="52"/>
      <c r="I21" s="55" t="str">
        <f t="shared" si="0"/>
        <v/>
      </c>
      <c r="J21" s="41"/>
      <c r="K21" s="41"/>
    </row>
    <row r="22" spans="1:11" x14ac:dyDescent="0.25">
      <c r="A22" s="97" t="s">
        <v>750</v>
      </c>
      <c r="B22" s="41" t="s">
        <v>764</v>
      </c>
      <c r="C22" s="61" t="s">
        <v>740</v>
      </c>
      <c r="D22" s="75" t="s">
        <v>1023</v>
      </c>
      <c r="E22" s="77" t="s">
        <v>2</v>
      </c>
      <c r="F22" s="77">
        <v>1</v>
      </c>
      <c r="G22" s="78">
        <v>40</v>
      </c>
      <c r="H22" s="76" t="s">
        <v>8</v>
      </c>
      <c r="I22" s="64" t="str">
        <f t="shared" si="0"/>
        <v>Use Unique Passwords</v>
      </c>
      <c r="J22" s="41"/>
      <c r="K22" s="41"/>
    </row>
    <row r="23" spans="1:11" x14ac:dyDescent="0.25">
      <c r="A23" s="97" t="s">
        <v>751</v>
      </c>
      <c r="B23" s="41" t="s">
        <v>765</v>
      </c>
      <c r="C23" s="61" t="s">
        <v>739</v>
      </c>
      <c r="D23" s="75" t="s">
        <v>1023</v>
      </c>
      <c r="E23" s="77" t="s">
        <v>2</v>
      </c>
      <c r="F23" s="77">
        <v>1</v>
      </c>
      <c r="G23" s="78">
        <v>43</v>
      </c>
      <c r="H23" s="76" t="s">
        <v>10</v>
      </c>
      <c r="I23" s="64" t="str">
        <f t="shared" si="0"/>
        <v>Configure Automatic Session Locking on Enterprise Assets</v>
      </c>
      <c r="J23" s="41"/>
      <c r="K23" s="41"/>
    </row>
    <row r="24" spans="1:11" x14ac:dyDescent="0.25">
      <c r="A24" s="97" t="s">
        <v>752</v>
      </c>
      <c r="B24" s="41" t="s">
        <v>766</v>
      </c>
      <c r="C24" s="61" t="s">
        <v>740</v>
      </c>
      <c r="D24" s="75" t="s">
        <v>1023</v>
      </c>
      <c r="E24" s="77" t="s">
        <v>2</v>
      </c>
      <c r="F24" s="77">
        <v>2</v>
      </c>
      <c r="G24" s="78">
        <v>47</v>
      </c>
      <c r="H24" s="76" t="s">
        <v>13</v>
      </c>
      <c r="I24" s="64" t="str">
        <f t="shared" si="0"/>
        <v>Uninstall or Disable Unnecessary Services on Enterprise Assets and Software</v>
      </c>
      <c r="J24" s="41"/>
      <c r="K24" s="41"/>
    </row>
    <row r="25" spans="1:11" x14ac:dyDescent="0.25">
      <c r="A25" s="97" t="s">
        <v>753</v>
      </c>
      <c r="B25" s="41" t="s">
        <v>767</v>
      </c>
      <c r="C25" s="61" t="s">
        <v>739</v>
      </c>
      <c r="D25" s="75" t="s">
        <v>1023</v>
      </c>
      <c r="E25" s="77" t="s">
        <v>2</v>
      </c>
      <c r="F25" s="77">
        <v>1</v>
      </c>
      <c r="G25" s="78">
        <v>50</v>
      </c>
      <c r="H25" s="76" t="s">
        <v>13</v>
      </c>
      <c r="I25" s="64" t="str">
        <f t="shared" si="0"/>
        <v>Uninstall or Disable Unnecessary Services on Enterprise Assets and Software</v>
      </c>
      <c r="J25" s="41"/>
      <c r="K25" s="41"/>
    </row>
    <row r="26" spans="1:11" x14ac:dyDescent="0.25">
      <c r="A26" s="97" t="s">
        <v>754</v>
      </c>
      <c r="B26" s="41" t="s">
        <v>769</v>
      </c>
      <c r="C26" s="61" t="s">
        <v>739</v>
      </c>
      <c r="D26" s="75" t="s">
        <v>1023</v>
      </c>
      <c r="E26" s="77" t="s">
        <v>2</v>
      </c>
      <c r="F26" s="77">
        <v>1</v>
      </c>
      <c r="G26" s="78">
        <v>52</v>
      </c>
      <c r="H26" s="76" t="s">
        <v>16</v>
      </c>
      <c r="I26" s="64" t="str">
        <f t="shared" si="0"/>
        <v>Deploy and Maintain Anti-Malware Software</v>
      </c>
      <c r="J26" s="41"/>
      <c r="K26" s="41"/>
    </row>
    <row r="27" spans="1:11" x14ac:dyDescent="0.25">
      <c r="A27" s="97" t="s">
        <v>755</v>
      </c>
      <c r="B27" s="41" t="s">
        <v>768</v>
      </c>
      <c r="C27" s="61" t="s">
        <v>740</v>
      </c>
      <c r="D27" s="75" t="s">
        <v>1023</v>
      </c>
      <c r="E27" s="77" t="s">
        <v>15</v>
      </c>
      <c r="F27" s="77">
        <v>2</v>
      </c>
      <c r="G27" s="78">
        <v>54</v>
      </c>
      <c r="H27" s="76" t="s">
        <v>533</v>
      </c>
      <c r="I27" s="64" t="str">
        <f t="shared" si="0"/>
        <v>Explicitly Not Mapped</v>
      </c>
      <c r="J27" s="41"/>
      <c r="K27" s="41"/>
    </row>
    <row r="28" spans="1:11" x14ac:dyDescent="0.25">
      <c r="A28" s="97" t="s">
        <v>756</v>
      </c>
      <c r="B28" s="41" t="s">
        <v>770</v>
      </c>
      <c r="C28" s="61" t="s">
        <v>739</v>
      </c>
      <c r="D28" s="75" t="s">
        <v>1023</v>
      </c>
      <c r="E28" s="77" t="s">
        <v>2</v>
      </c>
      <c r="F28" s="77">
        <v>2</v>
      </c>
      <c r="G28" s="78">
        <v>56</v>
      </c>
      <c r="H28" s="76" t="s">
        <v>6</v>
      </c>
      <c r="I28" s="64" t="str">
        <f t="shared" si="0"/>
        <v>Configure Data Access Control Lists</v>
      </c>
      <c r="J28" s="41"/>
      <c r="K28" s="41"/>
    </row>
    <row r="29" spans="1:11" ht="15.75" thickBot="1" x14ac:dyDescent="0.3">
      <c r="A29" s="97" t="s">
        <v>757</v>
      </c>
      <c r="B29" s="79" t="s">
        <v>771</v>
      </c>
      <c r="C29" s="80" t="s">
        <v>739</v>
      </c>
      <c r="D29" s="81" t="s">
        <v>1322</v>
      </c>
      <c r="E29" s="83" t="s">
        <v>2</v>
      </c>
      <c r="F29" s="83">
        <v>2</v>
      </c>
      <c r="G29" s="84">
        <v>58</v>
      </c>
      <c r="H29" s="82" t="s">
        <v>13</v>
      </c>
      <c r="I29" s="85" t="str">
        <f t="shared" si="0"/>
        <v>Uninstall or Disable Unnecessary Services on Enterprise Assets and Software</v>
      </c>
      <c r="J29" s="41"/>
      <c r="K29" s="41"/>
    </row>
    <row r="30" spans="1:11" x14ac:dyDescent="0.25">
      <c r="A30" s="86"/>
      <c r="B30" s="86"/>
      <c r="C30" s="86"/>
      <c r="D30" s="87"/>
      <c r="E30" s="87"/>
      <c r="F30" s="87"/>
      <c r="G30" s="87"/>
      <c r="H30" s="87"/>
      <c r="I30" s="86"/>
      <c r="J30" s="41"/>
      <c r="K30" s="41"/>
    </row>
    <row r="31" spans="1:11" ht="15.75" thickBot="1" x14ac:dyDescent="0.3">
      <c r="A31" s="79"/>
      <c r="B31" s="79"/>
      <c r="C31" s="79"/>
      <c r="D31" s="83"/>
      <c r="E31" s="83"/>
      <c r="F31" s="83"/>
      <c r="G31" s="83"/>
      <c r="H31" s="83"/>
      <c r="I31" s="79" t="str">
        <f t="shared" ref="I31:I32" si="1">IF(ISNA(VLOOKUP(H31,CISControls,4,FALSE)),"",VLOOKUP(H31,CISControls,4,FALSE))</f>
        <v/>
      </c>
      <c r="J31" s="41"/>
      <c r="K31" s="41"/>
    </row>
    <row r="32" spans="1:11" ht="15.75" thickBot="1" x14ac:dyDescent="0.3">
      <c r="A32" s="99" t="s">
        <v>18</v>
      </c>
      <c r="B32" s="4"/>
      <c r="C32" s="45"/>
      <c r="D32" s="47"/>
      <c r="E32" s="6"/>
      <c r="F32" s="6"/>
      <c r="G32" s="7"/>
      <c r="H32" s="5"/>
      <c r="I32" s="8" t="str">
        <f t="shared" si="1"/>
        <v/>
      </c>
      <c r="J32" s="41"/>
      <c r="K32" s="41"/>
    </row>
    <row r="33" spans="1:11" x14ac:dyDescent="0.25">
      <c r="A33" s="93" t="s">
        <v>414</v>
      </c>
      <c r="B33" s="49" t="s">
        <v>841</v>
      </c>
      <c r="C33" s="50"/>
      <c r="D33" s="51"/>
      <c r="E33" s="53"/>
      <c r="F33" s="53"/>
      <c r="G33" s="54"/>
      <c r="H33" s="52"/>
      <c r="I33" s="55" t="str">
        <f t="shared" ref="I33:I56" si="2">IF(ISNA(VLOOKUP(H33,CISControls,2,FALSE)),"",VLOOKUP(H33,CISControls,2,FALSE))</f>
        <v/>
      </c>
      <c r="J33" s="41"/>
      <c r="K33" s="41"/>
    </row>
    <row r="34" spans="1:11" x14ac:dyDescent="0.25">
      <c r="A34" s="58" t="s">
        <v>812</v>
      </c>
      <c r="B34" s="41" t="s">
        <v>842</v>
      </c>
      <c r="C34" s="61" t="s">
        <v>740</v>
      </c>
      <c r="D34" s="75" t="s">
        <v>1023</v>
      </c>
      <c r="E34" s="77" t="s">
        <v>15</v>
      </c>
      <c r="F34" s="77">
        <v>2</v>
      </c>
      <c r="G34" s="78">
        <v>61</v>
      </c>
      <c r="H34" s="76" t="s">
        <v>16</v>
      </c>
      <c r="I34" s="64" t="str">
        <f t="shared" si="2"/>
        <v>Deploy and Maintain Anti-Malware Software</v>
      </c>
      <c r="J34" s="41"/>
      <c r="K34" s="41"/>
    </row>
    <row r="35" spans="1:11" x14ac:dyDescent="0.25">
      <c r="A35" s="58" t="s">
        <v>813</v>
      </c>
      <c r="B35" s="41" t="s">
        <v>843</v>
      </c>
      <c r="C35" s="61" t="s">
        <v>740</v>
      </c>
      <c r="D35" s="75" t="s">
        <v>1023</v>
      </c>
      <c r="E35" s="77" t="s">
        <v>2</v>
      </c>
      <c r="F35" s="77">
        <v>1</v>
      </c>
      <c r="G35" s="78">
        <v>66</v>
      </c>
      <c r="H35" s="76" t="s">
        <v>19</v>
      </c>
      <c r="I35" s="64" t="str">
        <f t="shared" si="2"/>
        <v>Block Unnecessary File Types</v>
      </c>
      <c r="J35" s="41"/>
      <c r="K35" s="41"/>
    </row>
    <row r="36" spans="1:11" x14ac:dyDescent="0.25">
      <c r="A36" s="58" t="s">
        <v>814</v>
      </c>
      <c r="B36" s="41" t="s">
        <v>844</v>
      </c>
      <c r="C36" s="61" t="s">
        <v>740</v>
      </c>
      <c r="D36" s="75" t="s">
        <v>1023</v>
      </c>
      <c r="E36" s="77" t="s">
        <v>2</v>
      </c>
      <c r="F36" s="77">
        <v>1</v>
      </c>
      <c r="G36" s="78">
        <v>69</v>
      </c>
      <c r="H36" s="76" t="s">
        <v>22</v>
      </c>
      <c r="I36" s="64" t="str">
        <f t="shared" si="2"/>
        <v>Assign Key Roles and Responsibilities</v>
      </c>
      <c r="J36" s="41"/>
      <c r="K36" s="41"/>
    </row>
    <row r="37" spans="1:11" x14ac:dyDescent="0.25">
      <c r="A37" s="58" t="s">
        <v>815</v>
      </c>
      <c r="B37" s="41" t="s">
        <v>845</v>
      </c>
      <c r="C37" s="61" t="s">
        <v>740</v>
      </c>
      <c r="D37" s="75" t="s">
        <v>1023</v>
      </c>
      <c r="E37" s="77" t="s">
        <v>15</v>
      </c>
      <c r="F37" s="77">
        <v>2</v>
      </c>
      <c r="G37" s="78">
        <v>73</v>
      </c>
      <c r="H37" s="76" t="s">
        <v>24</v>
      </c>
      <c r="I37" s="64" t="str">
        <f t="shared" si="2"/>
        <v>Deploy and Maintain Email Server Anti-Malware Protections</v>
      </c>
      <c r="J37" s="41"/>
      <c r="K37" s="41"/>
    </row>
    <row r="38" spans="1:11" x14ac:dyDescent="0.25">
      <c r="A38" s="58" t="s">
        <v>816</v>
      </c>
      <c r="B38" s="41" t="s">
        <v>846</v>
      </c>
      <c r="C38" s="61" t="s">
        <v>740</v>
      </c>
      <c r="D38" s="75" t="s">
        <v>1023</v>
      </c>
      <c r="E38" s="77" t="s">
        <v>15</v>
      </c>
      <c r="F38" s="77">
        <v>2</v>
      </c>
      <c r="G38" s="78">
        <v>76</v>
      </c>
      <c r="H38" s="76" t="s">
        <v>24</v>
      </c>
      <c r="I38" s="64" t="str">
        <f t="shared" si="2"/>
        <v>Deploy and Maintain Email Server Anti-Malware Protections</v>
      </c>
      <c r="J38" s="41"/>
      <c r="K38" s="41"/>
    </row>
    <row r="39" spans="1:11" x14ac:dyDescent="0.25">
      <c r="A39" s="58"/>
      <c r="B39" s="41"/>
      <c r="C39" s="61"/>
      <c r="D39" s="75"/>
      <c r="E39" s="77"/>
      <c r="F39" s="77"/>
      <c r="G39" s="78"/>
      <c r="H39" s="76" t="s">
        <v>16</v>
      </c>
      <c r="I39" s="64" t="str">
        <f t="shared" si="2"/>
        <v>Deploy and Maintain Anti-Malware Software</v>
      </c>
      <c r="J39" s="41"/>
      <c r="K39" s="41"/>
    </row>
    <row r="40" spans="1:11" x14ac:dyDescent="0.25">
      <c r="A40" s="58" t="s">
        <v>817</v>
      </c>
      <c r="B40" s="41" t="s">
        <v>836</v>
      </c>
      <c r="C40" s="61" t="s">
        <v>740</v>
      </c>
      <c r="D40" s="75" t="s">
        <v>1023</v>
      </c>
      <c r="E40" s="77" t="s">
        <v>2</v>
      </c>
      <c r="F40" s="77">
        <v>1</v>
      </c>
      <c r="G40" s="78">
        <v>79</v>
      </c>
      <c r="H40" s="76" t="s">
        <v>22</v>
      </c>
      <c r="I40" s="64" t="str">
        <f t="shared" si="2"/>
        <v>Assign Key Roles and Responsibilities</v>
      </c>
      <c r="J40" s="41"/>
      <c r="K40" s="41"/>
    </row>
    <row r="41" spans="1:11" x14ac:dyDescent="0.25">
      <c r="A41" s="58" t="s">
        <v>818</v>
      </c>
      <c r="B41" s="41" t="s">
        <v>837</v>
      </c>
      <c r="C41" s="61" t="s">
        <v>740</v>
      </c>
      <c r="D41" s="75" t="s">
        <v>1023</v>
      </c>
      <c r="E41" s="77" t="s">
        <v>15</v>
      </c>
      <c r="F41" s="77">
        <v>2</v>
      </c>
      <c r="G41" s="78">
        <v>82</v>
      </c>
      <c r="H41" s="76" t="s">
        <v>24</v>
      </c>
      <c r="I41" s="64" t="str">
        <f t="shared" si="2"/>
        <v>Deploy and Maintain Email Server Anti-Malware Protections</v>
      </c>
      <c r="J41" s="41"/>
      <c r="K41" s="41"/>
    </row>
    <row r="42" spans="1:11" x14ac:dyDescent="0.25">
      <c r="A42" s="58" t="s">
        <v>819</v>
      </c>
      <c r="B42" s="41" t="s">
        <v>838</v>
      </c>
      <c r="C42" s="61" t="s">
        <v>739</v>
      </c>
      <c r="D42" s="75" t="s">
        <v>1023</v>
      </c>
      <c r="E42" s="77" t="s">
        <v>2</v>
      </c>
      <c r="F42" s="77">
        <v>1</v>
      </c>
      <c r="G42" s="78">
        <v>88</v>
      </c>
      <c r="H42" s="76" t="s">
        <v>26</v>
      </c>
      <c r="I42" s="64" t="str">
        <f t="shared" si="2"/>
        <v>Implement DMARC</v>
      </c>
      <c r="J42" s="41"/>
      <c r="K42" s="41"/>
    </row>
    <row r="43" spans="1:11" x14ac:dyDescent="0.25">
      <c r="A43" s="58" t="s">
        <v>820</v>
      </c>
      <c r="B43" s="41" t="s">
        <v>839</v>
      </c>
      <c r="C43" s="61" t="s">
        <v>740</v>
      </c>
      <c r="D43" s="75" t="s">
        <v>1023</v>
      </c>
      <c r="E43" s="77" t="s">
        <v>2</v>
      </c>
      <c r="F43" s="77">
        <v>1</v>
      </c>
      <c r="G43" s="78">
        <v>90</v>
      </c>
      <c r="H43" s="76" t="s">
        <v>26</v>
      </c>
      <c r="I43" s="64" t="str">
        <f t="shared" si="2"/>
        <v>Implement DMARC</v>
      </c>
      <c r="J43" s="41"/>
      <c r="K43" s="41"/>
    </row>
    <row r="44" spans="1:11" x14ac:dyDescent="0.25">
      <c r="A44" s="58" t="s">
        <v>821</v>
      </c>
      <c r="B44" s="41" t="s">
        <v>840</v>
      </c>
      <c r="C44" s="61" t="s">
        <v>739</v>
      </c>
      <c r="D44" s="75" t="s">
        <v>1023</v>
      </c>
      <c r="E44" s="77" t="s">
        <v>2</v>
      </c>
      <c r="F44" s="77">
        <v>1</v>
      </c>
      <c r="G44" s="78">
        <v>94</v>
      </c>
      <c r="H44" s="76" t="s">
        <v>26</v>
      </c>
      <c r="I44" s="64" t="str">
        <f t="shared" si="2"/>
        <v>Implement DMARC</v>
      </c>
      <c r="J44" s="41"/>
      <c r="K44" s="41"/>
    </row>
    <row r="45" spans="1:11" x14ac:dyDescent="0.25">
      <c r="A45" s="58" t="s">
        <v>822</v>
      </c>
      <c r="B45" s="41" t="s">
        <v>835</v>
      </c>
      <c r="C45" s="61" t="s">
        <v>740</v>
      </c>
      <c r="D45" s="75" t="s">
        <v>1023</v>
      </c>
      <c r="E45" s="77" t="s">
        <v>2</v>
      </c>
      <c r="F45" s="77">
        <v>2</v>
      </c>
      <c r="G45" s="78">
        <v>98</v>
      </c>
      <c r="H45" s="76" t="s">
        <v>19</v>
      </c>
      <c r="I45" s="64" t="str">
        <f t="shared" si="2"/>
        <v>Block Unnecessary File Types</v>
      </c>
      <c r="J45" s="41"/>
      <c r="K45" s="41"/>
    </row>
    <row r="46" spans="1:11" x14ac:dyDescent="0.25">
      <c r="A46" s="58" t="s">
        <v>823</v>
      </c>
      <c r="B46" s="41" t="s">
        <v>1343</v>
      </c>
      <c r="C46" s="61" t="s">
        <v>740</v>
      </c>
      <c r="D46" s="75" t="s">
        <v>1023</v>
      </c>
      <c r="E46" s="77" t="s">
        <v>2</v>
      </c>
      <c r="F46" s="77">
        <v>1</v>
      </c>
      <c r="G46" s="78">
        <v>104</v>
      </c>
      <c r="H46" s="76" t="s">
        <v>24</v>
      </c>
      <c r="I46" s="64" t="str">
        <f t="shared" si="2"/>
        <v>Deploy and Maintain Email Server Anti-Malware Protections</v>
      </c>
      <c r="J46" s="41"/>
      <c r="K46" s="41"/>
    </row>
    <row r="47" spans="1:11" x14ac:dyDescent="0.25">
      <c r="A47" s="58" t="s">
        <v>824</v>
      </c>
      <c r="B47" s="41" t="s">
        <v>1344</v>
      </c>
      <c r="C47" s="61" t="s">
        <v>740</v>
      </c>
      <c r="D47" s="75" t="s">
        <v>1023</v>
      </c>
      <c r="E47" s="77" t="s">
        <v>2</v>
      </c>
      <c r="F47" s="77">
        <v>1</v>
      </c>
      <c r="G47" s="78">
        <v>107</v>
      </c>
      <c r="H47" s="76" t="s">
        <v>24</v>
      </c>
      <c r="I47" s="64" t="str">
        <f t="shared" si="2"/>
        <v>Deploy and Maintain Email Server Anti-Malware Protections</v>
      </c>
      <c r="J47" s="41"/>
      <c r="K47" s="41"/>
    </row>
    <row r="48" spans="1:11" x14ac:dyDescent="0.25">
      <c r="A48" s="58" t="s">
        <v>825</v>
      </c>
      <c r="B48" s="41" t="s">
        <v>1345</v>
      </c>
      <c r="C48" s="61" t="s">
        <v>740</v>
      </c>
      <c r="D48" s="75" t="s">
        <v>1023</v>
      </c>
      <c r="E48" s="77" t="s">
        <v>2</v>
      </c>
      <c r="F48" s="77">
        <v>1</v>
      </c>
      <c r="G48" s="78">
        <v>110</v>
      </c>
      <c r="H48" s="76" t="s">
        <v>24</v>
      </c>
      <c r="I48" s="64" t="str">
        <f t="shared" si="2"/>
        <v>Deploy and Maintain Email Server Anti-Malware Protections</v>
      </c>
      <c r="J48" s="41"/>
      <c r="K48" s="41"/>
    </row>
    <row r="49" spans="1:11" x14ac:dyDescent="0.25">
      <c r="A49" s="93" t="s">
        <v>415</v>
      </c>
      <c r="B49" s="49" t="s">
        <v>834</v>
      </c>
      <c r="C49" s="50"/>
      <c r="D49" s="51"/>
      <c r="E49" s="53"/>
      <c r="F49" s="53"/>
      <c r="G49" s="54"/>
      <c r="H49" s="52"/>
      <c r="I49" s="55" t="str">
        <f t="shared" si="2"/>
        <v/>
      </c>
      <c r="J49" s="41"/>
      <c r="K49" s="41"/>
    </row>
    <row r="50" spans="1:11" x14ac:dyDescent="0.25">
      <c r="A50" s="93" t="s">
        <v>416</v>
      </c>
      <c r="B50" s="49" t="s">
        <v>773</v>
      </c>
      <c r="C50" s="50"/>
      <c r="D50" s="51"/>
      <c r="E50" s="53"/>
      <c r="F50" s="53"/>
      <c r="G50" s="54"/>
      <c r="H50" s="52"/>
      <c r="I50" s="55" t="str">
        <f t="shared" si="2"/>
        <v/>
      </c>
      <c r="J50" s="41"/>
      <c r="K50" s="41"/>
    </row>
    <row r="51" spans="1:11" x14ac:dyDescent="0.25">
      <c r="A51" s="93" t="s">
        <v>417</v>
      </c>
      <c r="B51" s="49" t="s">
        <v>1332</v>
      </c>
      <c r="C51" s="50"/>
      <c r="D51" s="51"/>
      <c r="E51" s="53"/>
      <c r="F51" s="53"/>
      <c r="G51" s="54"/>
      <c r="H51" s="52"/>
      <c r="I51" s="55" t="str">
        <f t="shared" si="2"/>
        <v/>
      </c>
      <c r="J51" s="41"/>
      <c r="K51" s="41"/>
    </row>
    <row r="52" spans="1:11" x14ac:dyDescent="0.25">
      <c r="A52" s="58" t="s">
        <v>826</v>
      </c>
      <c r="B52" s="41" t="s">
        <v>831</v>
      </c>
      <c r="C52" s="61" t="s">
        <v>739</v>
      </c>
      <c r="D52" s="75" t="s">
        <v>1025</v>
      </c>
      <c r="E52" s="77" t="s">
        <v>15</v>
      </c>
      <c r="F52" s="77">
        <v>1</v>
      </c>
      <c r="G52" s="78">
        <v>114</v>
      </c>
      <c r="H52" s="76" t="s">
        <v>24</v>
      </c>
      <c r="I52" s="64" t="str">
        <f t="shared" si="2"/>
        <v>Deploy and Maintain Email Server Anti-Malware Protections</v>
      </c>
      <c r="J52" s="41"/>
      <c r="K52" s="41"/>
    </row>
    <row r="53" spans="1:11" x14ac:dyDescent="0.25">
      <c r="A53" s="58" t="s">
        <v>827</v>
      </c>
      <c r="B53" s="41" t="s">
        <v>832</v>
      </c>
      <c r="C53" s="61" t="s">
        <v>739</v>
      </c>
      <c r="D53" s="75" t="s">
        <v>1025</v>
      </c>
      <c r="E53" s="77" t="s">
        <v>15</v>
      </c>
      <c r="F53" s="77">
        <v>1</v>
      </c>
      <c r="G53" s="78">
        <v>118</v>
      </c>
      <c r="H53" s="76" t="s">
        <v>24</v>
      </c>
      <c r="I53" s="64" t="str">
        <f t="shared" si="2"/>
        <v>Deploy and Maintain Email Server Anti-Malware Protections</v>
      </c>
      <c r="J53" s="41"/>
      <c r="K53" s="41"/>
    </row>
    <row r="54" spans="1:11" x14ac:dyDescent="0.25">
      <c r="A54" s="58" t="s">
        <v>828</v>
      </c>
      <c r="B54" s="41" t="s">
        <v>833</v>
      </c>
      <c r="C54" s="61" t="s">
        <v>739</v>
      </c>
      <c r="D54" s="75" t="s">
        <v>1322</v>
      </c>
      <c r="E54" s="77" t="s">
        <v>15</v>
      </c>
      <c r="F54" s="77">
        <v>2</v>
      </c>
      <c r="G54" s="78">
        <v>121</v>
      </c>
      <c r="H54" s="76" t="s">
        <v>16</v>
      </c>
      <c r="I54" s="64" t="str">
        <f t="shared" si="2"/>
        <v>Deploy and Maintain Anti-Malware Software</v>
      </c>
      <c r="J54" s="41"/>
      <c r="K54" s="41"/>
    </row>
    <row r="55" spans="1:11" x14ac:dyDescent="0.25">
      <c r="A55" s="58"/>
      <c r="B55" s="41"/>
      <c r="C55" s="61"/>
      <c r="D55" s="75"/>
      <c r="E55" s="77"/>
      <c r="F55" s="77"/>
      <c r="G55" s="78"/>
      <c r="H55" s="76" t="s">
        <v>29</v>
      </c>
      <c r="I55" s="64" t="str">
        <f t="shared" si="2"/>
        <v>Enable Anti-Exploitation Features</v>
      </c>
      <c r="J55" s="41"/>
      <c r="K55" s="41"/>
    </row>
    <row r="56" spans="1:11" ht="15.75" thickBot="1" x14ac:dyDescent="0.3">
      <c r="A56" s="94" t="s">
        <v>829</v>
      </c>
      <c r="B56" s="79" t="s">
        <v>830</v>
      </c>
      <c r="C56" s="80" t="s">
        <v>740</v>
      </c>
      <c r="D56" s="81" t="s">
        <v>1023</v>
      </c>
      <c r="E56" s="83" t="s">
        <v>15</v>
      </c>
      <c r="F56" s="83">
        <v>1</v>
      </c>
      <c r="G56" s="84">
        <v>124</v>
      </c>
      <c r="H56" s="82" t="s">
        <v>16</v>
      </c>
      <c r="I56" s="85" t="str">
        <f t="shared" si="2"/>
        <v>Deploy and Maintain Anti-Malware Software</v>
      </c>
      <c r="J56" s="41"/>
      <c r="K56" s="41"/>
    </row>
    <row r="57" spans="1:11" x14ac:dyDescent="0.25">
      <c r="A57" s="86"/>
      <c r="B57" s="86"/>
      <c r="C57" s="86"/>
      <c r="D57" s="87"/>
      <c r="E57" s="87"/>
      <c r="F57" s="87"/>
      <c r="G57" s="87"/>
      <c r="H57" s="87"/>
      <c r="I57" s="86"/>
      <c r="J57" s="41"/>
      <c r="K57" s="41"/>
    </row>
    <row r="58" spans="1:11" ht="15.75" thickBot="1" x14ac:dyDescent="0.3">
      <c r="A58" s="79"/>
      <c r="B58" s="79"/>
      <c r="C58" s="79"/>
      <c r="D58" s="83"/>
      <c r="E58" s="83"/>
      <c r="F58" s="83"/>
      <c r="G58" s="83"/>
      <c r="H58" s="83"/>
      <c r="I58" s="79" t="str">
        <f t="shared" ref="I58:I59" si="3">IF(ISNA(VLOOKUP(H58,CISControls,4,FALSE)),"",VLOOKUP(H58,CISControls,4,FALSE))</f>
        <v/>
      </c>
      <c r="J58" s="41"/>
      <c r="K58" s="41"/>
    </row>
    <row r="59" spans="1:11" ht="15.75" thickBot="1" x14ac:dyDescent="0.3">
      <c r="A59" s="92" t="s">
        <v>784</v>
      </c>
      <c r="B59" s="4" t="s">
        <v>772</v>
      </c>
      <c r="C59" s="45"/>
      <c r="D59" s="47"/>
      <c r="E59" s="6"/>
      <c r="F59" s="6"/>
      <c r="G59" s="7"/>
      <c r="H59" s="5"/>
      <c r="I59" s="8" t="str">
        <f t="shared" si="3"/>
        <v/>
      </c>
      <c r="J59" s="41"/>
      <c r="K59" s="41"/>
    </row>
    <row r="60" spans="1:11" x14ac:dyDescent="0.25">
      <c r="A60" s="96" t="s">
        <v>34</v>
      </c>
      <c r="B60" s="49" t="s">
        <v>773</v>
      </c>
      <c r="C60" s="50"/>
      <c r="D60" s="51"/>
      <c r="E60" s="53"/>
      <c r="F60" s="53"/>
      <c r="G60" s="54"/>
      <c r="H60" s="52"/>
      <c r="I60" s="55" t="str">
        <f t="shared" ref="I60:I66" si="4">IF(ISNA(VLOOKUP(H60,CISControls,2,FALSE)),"",VLOOKUP(H60,CISControls,2,FALSE))</f>
        <v/>
      </c>
      <c r="J60" s="41"/>
      <c r="K60" s="41"/>
    </row>
    <row r="61" spans="1:11" x14ac:dyDescent="0.25">
      <c r="A61" s="97" t="s">
        <v>783</v>
      </c>
      <c r="B61" s="41" t="s">
        <v>774</v>
      </c>
      <c r="C61" s="61" t="s">
        <v>740</v>
      </c>
      <c r="D61" s="75" t="s">
        <v>1023</v>
      </c>
      <c r="E61" s="77" t="s">
        <v>2</v>
      </c>
      <c r="F61" s="77">
        <v>1</v>
      </c>
      <c r="G61" s="78">
        <v>128</v>
      </c>
      <c r="H61" s="76" t="s">
        <v>31</v>
      </c>
      <c r="I61" s="64" t="str">
        <f t="shared" si="4"/>
        <v>Collect Audit Logs</v>
      </c>
      <c r="J61" s="41"/>
      <c r="K61" s="41"/>
    </row>
    <row r="62" spans="1:11" x14ac:dyDescent="0.25">
      <c r="A62" s="96" t="s">
        <v>419</v>
      </c>
      <c r="B62" s="49" t="s">
        <v>775</v>
      </c>
      <c r="C62" s="50"/>
      <c r="D62" s="51"/>
      <c r="E62" s="53"/>
      <c r="F62" s="53"/>
      <c r="G62" s="54"/>
      <c r="H62" s="52"/>
      <c r="I62" s="55" t="str">
        <f t="shared" si="4"/>
        <v/>
      </c>
      <c r="J62" s="41"/>
      <c r="K62" s="41"/>
    </row>
    <row r="63" spans="1:11" x14ac:dyDescent="0.25">
      <c r="A63" s="97" t="s">
        <v>781</v>
      </c>
      <c r="B63" s="41" t="s">
        <v>776</v>
      </c>
      <c r="C63" s="61" t="s">
        <v>739</v>
      </c>
      <c r="D63" s="75" t="s">
        <v>1023</v>
      </c>
      <c r="E63" s="77" t="s">
        <v>2</v>
      </c>
      <c r="F63" s="77">
        <v>1</v>
      </c>
      <c r="G63" s="78">
        <v>131</v>
      </c>
      <c r="H63" s="76" t="s">
        <v>34</v>
      </c>
      <c r="I63" s="64" t="str">
        <f t="shared" si="4"/>
        <v>Establish and Maintain a Data Management Process</v>
      </c>
      <c r="J63" s="41"/>
      <c r="K63" s="41"/>
    </row>
    <row r="64" spans="1:11" x14ac:dyDescent="0.25">
      <c r="A64" s="97" t="s">
        <v>782</v>
      </c>
      <c r="B64" s="41" t="s">
        <v>777</v>
      </c>
      <c r="C64" s="61" t="s">
        <v>739</v>
      </c>
      <c r="D64" s="75" t="s">
        <v>1025</v>
      </c>
      <c r="E64" s="77" t="s">
        <v>15</v>
      </c>
      <c r="F64" s="77">
        <v>1</v>
      </c>
      <c r="G64" s="78">
        <v>133</v>
      </c>
      <c r="H64" s="76" t="s">
        <v>34</v>
      </c>
      <c r="I64" s="64" t="str">
        <f t="shared" si="4"/>
        <v>Establish and Maintain a Data Management Process</v>
      </c>
      <c r="J64" s="41"/>
      <c r="K64" s="41"/>
    </row>
    <row r="65" spans="1:11" x14ac:dyDescent="0.25">
      <c r="A65" s="96" t="s">
        <v>6</v>
      </c>
      <c r="B65" s="49" t="s">
        <v>778</v>
      </c>
      <c r="C65" s="50"/>
      <c r="D65" s="51"/>
      <c r="E65" s="53"/>
      <c r="F65" s="53"/>
      <c r="G65" s="54"/>
      <c r="H65" s="52"/>
      <c r="I65" s="55" t="str">
        <f t="shared" si="4"/>
        <v/>
      </c>
      <c r="J65" s="41"/>
      <c r="K65" s="41"/>
    </row>
    <row r="66" spans="1:11" ht="15.75" thickBot="1" x14ac:dyDescent="0.3">
      <c r="A66" s="98" t="s">
        <v>780</v>
      </c>
      <c r="B66" s="79" t="s">
        <v>779</v>
      </c>
      <c r="C66" s="80" t="s">
        <v>739</v>
      </c>
      <c r="D66" s="81" t="s">
        <v>1023</v>
      </c>
      <c r="E66" s="83" t="s">
        <v>2</v>
      </c>
      <c r="F66" s="83">
        <v>1</v>
      </c>
      <c r="G66" s="84">
        <v>138</v>
      </c>
      <c r="H66" s="82" t="s">
        <v>35</v>
      </c>
      <c r="I66" s="85" t="str">
        <f t="shared" si="4"/>
        <v>Establish and Maintain a Data Classification Scheme</v>
      </c>
      <c r="J66" s="41"/>
      <c r="K66" s="41"/>
    </row>
    <row r="67" spans="1:11" x14ac:dyDescent="0.25">
      <c r="A67" s="86"/>
      <c r="B67" s="86"/>
      <c r="C67" s="86"/>
      <c r="D67" s="87"/>
      <c r="E67" s="87"/>
      <c r="F67" s="87"/>
      <c r="G67" s="87"/>
      <c r="H67" s="87"/>
      <c r="I67" s="86"/>
      <c r="J67" s="41"/>
      <c r="K67" s="41"/>
    </row>
    <row r="68" spans="1:11" ht="15.75" thickBot="1" x14ac:dyDescent="0.3">
      <c r="A68" s="79"/>
      <c r="B68" s="79"/>
      <c r="C68" s="79"/>
      <c r="D68" s="83"/>
      <c r="E68" s="83"/>
      <c r="F68" s="83"/>
      <c r="G68" s="83"/>
      <c r="H68" s="83"/>
      <c r="I68" s="79" t="str">
        <f>IF(ISNA(VLOOKUP(H68,CISControls,4,FALSE)),"",VLOOKUP(H68,CISControls,4,FALSE))</f>
        <v/>
      </c>
      <c r="J68" s="41"/>
      <c r="K68" s="41"/>
    </row>
    <row r="69" spans="1:11" ht="15.75" thickBot="1" x14ac:dyDescent="0.3">
      <c r="A69" s="92" t="s">
        <v>786</v>
      </c>
      <c r="B69" s="4" t="s">
        <v>785</v>
      </c>
      <c r="C69" s="4"/>
      <c r="D69" s="6"/>
      <c r="E69" s="6"/>
      <c r="F69" s="6"/>
      <c r="G69" s="7"/>
      <c r="H69" s="5"/>
      <c r="I69" s="8" t="str">
        <f>IF(ISNA(VLOOKUP(H69,CISControls,4,FALSE)),"",VLOOKUP(H69,CISControls,4,FALSE))</f>
        <v/>
      </c>
      <c r="J69" s="41"/>
      <c r="K69" s="41"/>
    </row>
    <row r="70" spans="1:11" ht="15.75" thickBot="1" x14ac:dyDescent="0.3">
      <c r="A70" s="94"/>
      <c r="B70" s="79" t="s">
        <v>37</v>
      </c>
      <c r="C70" s="88" t="s">
        <v>739</v>
      </c>
      <c r="D70" s="89" t="s">
        <v>1024</v>
      </c>
      <c r="E70" s="83"/>
      <c r="F70" s="83"/>
      <c r="G70" s="84"/>
      <c r="H70" s="82"/>
      <c r="I70" s="85" t="str">
        <f>IF(ISNA(VLOOKUP(H70,CISControls,4,FALSE)),"",VLOOKUP(H70,CISControls,4,FALSE))</f>
        <v/>
      </c>
      <c r="J70" s="41"/>
      <c r="K70" s="41"/>
    </row>
    <row r="71" spans="1:11" x14ac:dyDescent="0.25">
      <c r="A71" s="86"/>
      <c r="B71" s="86"/>
      <c r="C71" s="86"/>
      <c r="D71" s="87"/>
      <c r="E71" s="87"/>
      <c r="F71" s="87"/>
      <c r="G71" s="87"/>
      <c r="H71" s="87"/>
      <c r="I71" s="86"/>
      <c r="J71" s="41"/>
      <c r="K71" s="41"/>
    </row>
    <row r="72" spans="1:11" ht="15.75" thickBot="1" x14ac:dyDescent="0.3">
      <c r="A72" s="79"/>
      <c r="B72" s="79"/>
      <c r="C72" s="79"/>
      <c r="D72" s="83"/>
      <c r="E72" s="83"/>
      <c r="F72" s="83"/>
      <c r="G72" s="83"/>
      <c r="H72" s="83"/>
      <c r="I72" s="79" t="str">
        <f t="shared" ref="I72:I73" si="5">IF(ISNA(VLOOKUP(H72,CISControls,4,FALSE)),"",VLOOKUP(H72,CISControls,4,FALSE))</f>
        <v/>
      </c>
      <c r="J72" s="41"/>
      <c r="K72" s="41"/>
    </row>
    <row r="73" spans="1:11" ht="15.75" thickBot="1" x14ac:dyDescent="0.3">
      <c r="A73" s="92" t="s">
        <v>577</v>
      </c>
      <c r="B73" s="4" t="s">
        <v>787</v>
      </c>
      <c r="C73" s="45"/>
      <c r="D73" s="47"/>
      <c r="E73" s="6"/>
      <c r="F73" s="6"/>
      <c r="G73" s="7"/>
      <c r="H73" s="5"/>
      <c r="I73" s="8" t="str">
        <f t="shared" si="5"/>
        <v/>
      </c>
      <c r="J73" s="41"/>
      <c r="K73" s="41"/>
    </row>
    <row r="74" spans="1:11" x14ac:dyDescent="0.25">
      <c r="A74" s="93" t="s">
        <v>4</v>
      </c>
      <c r="B74" s="49" t="s">
        <v>976</v>
      </c>
      <c r="C74" s="50"/>
      <c r="D74" s="51"/>
      <c r="E74" s="53"/>
      <c r="F74" s="53"/>
      <c r="G74" s="54"/>
      <c r="H74" s="52"/>
      <c r="I74" s="55" t="str">
        <f t="shared" ref="I74:I105" si="6">IF(ISNA(VLOOKUP(H74,CISControls,2,FALSE)),"",VLOOKUP(H74,CISControls,2,FALSE))</f>
        <v/>
      </c>
      <c r="J74" s="41"/>
      <c r="K74" s="41"/>
    </row>
    <row r="75" spans="1:11" x14ac:dyDescent="0.25">
      <c r="A75" s="93" t="s">
        <v>934</v>
      </c>
      <c r="B75" s="49" t="s">
        <v>977</v>
      </c>
      <c r="C75" s="50"/>
      <c r="D75" s="51"/>
      <c r="E75" s="53"/>
      <c r="F75" s="53"/>
      <c r="G75" s="54"/>
      <c r="H75" s="52"/>
      <c r="I75" s="55" t="str">
        <f t="shared" si="6"/>
        <v/>
      </c>
      <c r="J75" s="41"/>
      <c r="K75" s="41"/>
    </row>
    <row r="76" spans="1:11" x14ac:dyDescent="0.25">
      <c r="A76" s="58" t="s">
        <v>935</v>
      </c>
      <c r="B76" s="41" t="s">
        <v>1324</v>
      </c>
      <c r="C76" s="61" t="s">
        <v>739</v>
      </c>
      <c r="D76" s="75" t="s">
        <v>1023</v>
      </c>
      <c r="E76" s="77" t="s">
        <v>2</v>
      </c>
      <c r="F76" s="77">
        <v>1</v>
      </c>
      <c r="G76" s="78">
        <v>143</v>
      </c>
      <c r="H76" s="76" t="s">
        <v>533</v>
      </c>
      <c r="I76" s="64" t="str">
        <f t="shared" si="6"/>
        <v>Explicitly Not Mapped</v>
      </c>
      <c r="J76" s="41"/>
      <c r="K76" s="41"/>
    </row>
    <row r="77" spans="1:11" x14ac:dyDescent="0.25">
      <c r="A77" s="93" t="s">
        <v>936</v>
      </c>
      <c r="B77" s="49" t="s">
        <v>147</v>
      </c>
      <c r="C77" s="50"/>
      <c r="D77" s="51"/>
      <c r="E77" s="53"/>
      <c r="F77" s="53"/>
      <c r="G77" s="54"/>
      <c r="H77" s="52"/>
      <c r="I77" s="55" t="str">
        <f t="shared" si="6"/>
        <v/>
      </c>
      <c r="J77" s="41"/>
      <c r="K77" s="41"/>
    </row>
    <row r="78" spans="1:11" x14ac:dyDescent="0.25">
      <c r="A78" s="58" t="s">
        <v>937</v>
      </c>
      <c r="B78" s="41" t="s">
        <v>978</v>
      </c>
      <c r="C78" s="61" t="s">
        <v>739</v>
      </c>
      <c r="D78" s="75" t="s">
        <v>1322</v>
      </c>
      <c r="E78" s="77" t="s">
        <v>2</v>
      </c>
      <c r="F78" s="77">
        <v>1</v>
      </c>
      <c r="G78" s="78">
        <v>147</v>
      </c>
      <c r="H78" s="76" t="s">
        <v>39</v>
      </c>
      <c r="I78" s="64" t="str">
        <f t="shared" si="6"/>
        <v>Require MFA for Externally-Exposed Applications</v>
      </c>
      <c r="J78" s="41"/>
      <c r="K78" s="41"/>
    </row>
    <row r="79" spans="1:11" x14ac:dyDescent="0.25">
      <c r="A79" s="58" t="s">
        <v>938</v>
      </c>
      <c r="B79" s="41" t="s">
        <v>979</v>
      </c>
      <c r="C79" s="61" t="s">
        <v>739</v>
      </c>
      <c r="D79" s="75" t="s">
        <v>1023</v>
      </c>
      <c r="E79" s="77" t="s">
        <v>2</v>
      </c>
      <c r="F79" s="77">
        <v>2</v>
      </c>
      <c r="G79" s="78">
        <v>149</v>
      </c>
      <c r="H79" s="76" t="s">
        <v>40</v>
      </c>
      <c r="I79" s="64" t="str">
        <f t="shared" si="6"/>
        <v>Allowlist Authorized Software</v>
      </c>
      <c r="J79" s="41"/>
      <c r="K79" s="41"/>
    </row>
    <row r="80" spans="1:11" x14ac:dyDescent="0.25">
      <c r="A80" s="58" t="s">
        <v>939</v>
      </c>
      <c r="B80" s="41" t="s">
        <v>980</v>
      </c>
      <c r="C80" s="61" t="s">
        <v>740</v>
      </c>
      <c r="D80" s="75" t="s">
        <v>1023</v>
      </c>
      <c r="E80" s="77" t="s">
        <v>2</v>
      </c>
      <c r="F80" s="77">
        <v>1</v>
      </c>
      <c r="G80" s="78">
        <v>152</v>
      </c>
      <c r="H80" s="76" t="s">
        <v>533</v>
      </c>
      <c r="I80" s="64" t="str">
        <f t="shared" si="6"/>
        <v>Explicitly Not Mapped</v>
      </c>
      <c r="J80" s="41"/>
      <c r="K80" s="41"/>
    </row>
    <row r="81" spans="1:11" x14ac:dyDescent="0.25">
      <c r="A81" s="58" t="s">
        <v>940</v>
      </c>
      <c r="B81" s="41" t="s">
        <v>1325</v>
      </c>
      <c r="C81" s="61" t="s">
        <v>739</v>
      </c>
      <c r="D81" s="75" t="s">
        <v>1322</v>
      </c>
      <c r="E81" s="77" t="s">
        <v>2</v>
      </c>
      <c r="F81" s="77">
        <v>1</v>
      </c>
      <c r="G81" s="78">
        <v>154</v>
      </c>
      <c r="H81" s="76" t="s">
        <v>533</v>
      </c>
      <c r="I81" s="64" t="str">
        <f t="shared" si="6"/>
        <v>Explicitly Not Mapped</v>
      </c>
      <c r="J81" s="41"/>
      <c r="K81" s="41"/>
    </row>
    <row r="82" spans="1:11" x14ac:dyDescent="0.25">
      <c r="A82" s="58" t="s">
        <v>941</v>
      </c>
      <c r="B82" s="41" t="s">
        <v>981</v>
      </c>
      <c r="C82" s="61" t="s">
        <v>739</v>
      </c>
      <c r="D82" s="75" t="s">
        <v>1025</v>
      </c>
      <c r="E82" s="77" t="s">
        <v>2</v>
      </c>
      <c r="F82" s="77">
        <v>2</v>
      </c>
      <c r="G82" s="78">
        <v>156</v>
      </c>
      <c r="H82" s="76" t="s">
        <v>42</v>
      </c>
      <c r="I82" s="64" t="str">
        <f t="shared" si="6"/>
        <v>Perform Root Cause Analysis on Security Vulnerabilities</v>
      </c>
      <c r="J82" s="41"/>
      <c r="K82" s="41"/>
    </row>
    <row r="83" spans="1:11" x14ac:dyDescent="0.25">
      <c r="A83" s="58" t="s">
        <v>942</v>
      </c>
      <c r="B83" s="41" t="s">
        <v>982</v>
      </c>
      <c r="C83" s="61" t="s">
        <v>739</v>
      </c>
      <c r="D83" s="75" t="s">
        <v>1322</v>
      </c>
      <c r="E83" s="77" t="s">
        <v>2</v>
      </c>
      <c r="F83" s="77">
        <v>2</v>
      </c>
      <c r="G83" s="78">
        <v>158</v>
      </c>
      <c r="H83" s="76" t="s">
        <v>13</v>
      </c>
      <c r="I83" s="64" t="str">
        <f t="shared" si="6"/>
        <v>Uninstall or Disable Unnecessary Services on Enterprise Assets and Software</v>
      </c>
      <c r="J83" s="41"/>
      <c r="K83" s="41"/>
    </row>
    <row r="84" spans="1:11" x14ac:dyDescent="0.25">
      <c r="A84" s="93" t="s">
        <v>943</v>
      </c>
      <c r="B84" s="49" t="s">
        <v>983</v>
      </c>
      <c r="C84" s="50"/>
      <c r="D84" s="51"/>
      <c r="E84" s="53"/>
      <c r="F84" s="53"/>
      <c r="G84" s="54"/>
      <c r="H84" s="52"/>
      <c r="I84" s="55" t="str">
        <f t="shared" si="6"/>
        <v/>
      </c>
      <c r="J84" s="41"/>
      <c r="K84" s="41"/>
    </row>
    <row r="85" spans="1:11" x14ac:dyDescent="0.25">
      <c r="A85" s="58" t="s">
        <v>944</v>
      </c>
      <c r="B85" s="41" t="s">
        <v>984</v>
      </c>
      <c r="C85" s="61" t="s">
        <v>740</v>
      </c>
      <c r="D85" s="75" t="s">
        <v>1023</v>
      </c>
      <c r="E85" s="77" t="s">
        <v>2</v>
      </c>
      <c r="F85" s="77">
        <v>1</v>
      </c>
      <c r="G85" s="78">
        <v>161</v>
      </c>
      <c r="H85" s="76" t="s">
        <v>6</v>
      </c>
      <c r="I85" s="64" t="str">
        <f t="shared" si="6"/>
        <v>Configure Data Access Control Lists</v>
      </c>
      <c r="J85" s="41"/>
      <c r="K85" s="41"/>
    </row>
    <row r="86" spans="1:11" x14ac:dyDescent="0.25">
      <c r="A86" s="93" t="s">
        <v>945</v>
      </c>
      <c r="B86" s="49" t="s">
        <v>76</v>
      </c>
      <c r="C86" s="50"/>
      <c r="D86" s="51"/>
      <c r="E86" s="53"/>
      <c r="F86" s="53"/>
      <c r="G86" s="54"/>
      <c r="H86" s="52"/>
      <c r="I86" s="55" t="str">
        <f t="shared" si="6"/>
        <v/>
      </c>
      <c r="J86" s="41"/>
      <c r="K86" s="41"/>
    </row>
    <row r="87" spans="1:11" x14ac:dyDescent="0.25">
      <c r="A87" s="93" t="s">
        <v>946</v>
      </c>
      <c r="B87" s="49" t="s">
        <v>97</v>
      </c>
      <c r="C87" s="50"/>
      <c r="D87" s="51"/>
      <c r="E87" s="53"/>
      <c r="F87" s="53"/>
      <c r="G87" s="54"/>
      <c r="H87" s="52"/>
      <c r="I87" s="55" t="str">
        <f t="shared" si="6"/>
        <v/>
      </c>
      <c r="J87" s="41"/>
      <c r="K87" s="41"/>
    </row>
    <row r="88" spans="1:11" x14ac:dyDescent="0.25">
      <c r="A88" s="58" t="s">
        <v>947</v>
      </c>
      <c r="B88" s="41" t="s">
        <v>985</v>
      </c>
      <c r="C88" s="61" t="s">
        <v>739</v>
      </c>
      <c r="D88" s="75" t="s">
        <v>1023</v>
      </c>
      <c r="E88" s="77" t="s">
        <v>2</v>
      </c>
      <c r="F88" s="77">
        <v>2</v>
      </c>
      <c r="G88" s="78">
        <v>165</v>
      </c>
      <c r="H88" s="76" t="s">
        <v>6</v>
      </c>
      <c r="I88" s="64" t="str">
        <f t="shared" si="6"/>
        <v>Configure Data Access Control Lists</v>
      </c>
      <c r="J88" s="41"/>
      <c r="K88" s="41"/>
    </row>
    <row r="89" spans="1:11" x14ac:dyDescent="0.25">
      <c r="A89" s="58" t="s">
        <v>948</v>
      </c>
      <c r="B89" s="41" t="s">
        <v>986</v>
      </c>
      <c r="C89" s="61" t="s">
        <v>739</v>
      </c>
      <c r="D89" s="75" t="s">
        <v>1023</v>
      </c>
      <c r="E89" s="77" t="s">
        <v>2</v>
      </c>
      <c r="F89" s="77">
        <v>1</v>
      </c>
      <c r="G89" s="78">
        <v>168</v>
      </c>
      <c r="H89" s="76" t="s">
        <v>40</v>
      </c>
      <c r="I89" s="64" t="str">
        <f t="shared" si="6"/>
        <v>Allowlist Authorized Software</v>
      </c>
      <c r="J89" s="41"/>
      <c r="K89" s="41"/>
    </row>
    <row r="90" spans="1:11" x14ac:dyDescent="0.25">
      <c r="A90" s="93" t="s">
        <v>949</v>
      </c>
      <c r="B90" s="49" t="s">
        <v>987</v>
      </c>
      <c r="C90" s="50"/>
      <c r="D90" s="51"/>
      <c r="E90" s="53"/>
      <c r="F90" s="53"/>
      <c r="G90" s="54"/>
      <c r="H90" s="52"/>
      <c r="I90" s="55" t="str">
        <f t="shared" si="6"/>
        <v/>
      </c>
      <c r="J90" s="41"/>
      <c r="K90" s="41"/>
    </row>
    <row r="91" spans="1:11" x14ac:dyDescent="0.25">
      <c r="A91" s="58" t="s">
        <v>950</v>
      </c>
      <c r="B91" s="41" t="s">
        <v>988</v>
      </c>
      <c r="C91" s="61" t="s">
        <v>739</v>
      </c>
      <c r="D91" s="75" t="s">
        <v>1322</v>
      </c>
      <c r="E91" s="77" t="s">
        <v>2</v>
      </c>
      <c r="F91" s="77">
        <v>2</v>
      </c>
      <c r="G91" s="78">
        <v>171</v>
      </c>
      <c r="H91" s="76" t="s">
        <v>44</v>
      </c>
      <c r="I91" s="64" t="str">
        <f t="shared" si="6"/>
        <v>Establish an Access Granting Process</v>
      </c>
      <c r="J91" s="41"/>
      <c r="K91" s="41"/>
    </row>
    <row r="92" spans="1:11" x14ac:dyDescent="0.25">
      <c r="A92" s="58" t="s">
        <v>1355</v>
      </c>
      <c r="B92" s="41" t="s">
        <v>1356</v>
      </c>
      <c r="C92" s="61" t="s">
        <v>740</v>
      </c>
      <c r="D92" s="75" t="s">
        <v>1023</v>
      </c>
      <c r="E92" s="77" t="s">
        <v>2</v>
      </c>
      <c r="F92" s="77">
        <v>1</v>
      </c>
      <c r="G92" s="78">
        <v>173</v>
      </c>
      <c r="H92" s="76" t="s">
        <v>44</v>
      </c>
      <c r="I92" s="64" t="str">
        <f t="shared" si="6"/>
        <v>Establish an Access Granting Process</v>
      </c>
      <c r="J92" s="41"/>
      <c r="K92" s="41"/>
    </row>
    <row r="93" spans="1:11" x14ac:dyDescent="0.25">
      <c r="A93" s="58" t="s">
        <v>1357</v>
      </c>
      <c r="B93" s="41" t="s">
        <v>1358</v>
      </c>
      <c r="C93" s="61" t="s">
        <v>740</v>
      </c>
      <c r="D93" s="75" t="s">
        <v>1023</v>
      </c>
      <c r="E93" s="77" t="s">
        <v>2</v>
      </c>
      <c r="F93" s="77">
        <v>2</v>
      </c>
      <c r="G93" s="78">
        <v>177</v>
      </c>
      <c r="H93" s="76" t="s">
        <v>44</v>
      </c>
      <c r="I93" s="64" t="str">
        <f t="shared" si="6"/>
        <v>Establish an Access Granting Process</v>
      </c>
      <c r="J93" s="41"/>
      <c r="K93" s="41"/>
    </row>
    <row r="94" spans="1:11" x14ac:dyDescent="0.25">
      <c r="A94" s="93" t="s">
        <v>951</v>
      </c>
      <c r="B94" s="49" t="s">
        <v>989</v>
      </c>
      <c r="C94" s="50"/>
      <c r="D94" s="51"/>
      <c r="E94" s="53"/>
      <c r="F94" s="53"/>
      <c r="G94" s="54"/>
      <c r="H94" s="52"/>
      <c r="I94" s="55" t="str">
        <f t="shared" si="6"/>
        <v/>
      </c>
      <c r="J94" s="41"/>
      <c r="K94" s="41"/>
    </row>
    <row r="95" spans="1:11" x14ac:dyDescent="0.25">
      <c r="A95" s="93" t="s">
        <v>952</v>
      </c>
      <c r="B95" s="49" t="s">
        <v>990</v>
      </c>
      <c r="C95" s="50"/>
      <c r="D95" s="51"/>
      <c r="E95" s="53"/>
      <c r="F95" s="53"/>
      <c r="G95" s="54"/>
      <c r="H95" s="52"/>
      <c r="I95" s="55" t="str">
        <f t="shared" si="6"/>
        <v/>
      </c>
      <c r="J95" s="41"/>
      <c r="K95" s="41"/>
    </row>
    <row r="96" spans="1:11" x14ac:dyDescent="0.25">
      <c r="A96" s="58" t="s">
        <v>953</v>
      </c>
      <c r="B96" s="41" t="s">
        <v>991</v>
      </c>
      <c r="C96" s="61" t="s">
        <v>740</v>
      </c>
      <c r="D96" s="75" t="s">
        <v>1023</v>
      </c>
      <c r="E96" s="77" t="s">
        <v>2</v>
      </c>
      <c r="F96" s="77">
        <v>1</v>
      </c>
      <c r="G96" s="78">
        <v>180</v>
      </c>
      <c r="H96" s="76" t="s">
        <v>45</v>
      </c>
      <c r="I96" s="64" t="str">
        <f t="shared" si="6"/>
        <v>Centralize Access Control</v>
      </c>
      <c r="J96" s="41"/>
      <c r="K96" s="41"/>
    </row>
    <row r="97" spans="1:11" x14ac:dyDescent="0.25">
      <c r="A97" s="93" t="s">
        <v>8</v>
      </c>
      <c r="B97" s="49" t="s">
        <v>992</v>
      </c>
      <c r="C97" s="50"/>
      <c r="D97" s="51"/>
      <c r="E97" s="53"/>
      <c r="F97" s="53"/>
      <c r="G97" s="54"/>
      <c r="H97" s="52"/>
      <c r="I97" s="55" t="str">
        <f t="shared" si="6"/>
        <v/>
      </c>
      <c r="J97" s="41"/>
      <c r="K97" s="41"/>
    </row>
    <row r="98" spans="1:11" x14ac:dyDescent="0.25">
      <c r="A98" s="93" t="s">
        <v>954</v>
      </c>
      <c r="B98" s="49" t="s">
        <v>993</v>
      </c>
      <c r="C98" s="50"/>
      <c r="D98" s="51"/>
      <c r="E98" s="53"/>
      <c r="F98" s="53"/>
      <c r="G98" s="54"/>
      <c r="H98" s="52"/>
      <c r="I98" s="55" t="str">
        <f t="shared" si="6"/>
        <v/>
      </c>
      <c r="J98" s="41"/>
      <c r="K98" s="41"/>
    </row>
    <row r="99" spans="1:11" x14ac:dyDescent="0.25">
      <c r="A99" s="93" t="s">
        <v>955</v>
      </c>
      <c r="B99" s="49" t="s">
        <v>994</v>
      </c>
      <c r="C99" s="50"/>
      <c r="D99" s="51"/>
      <c r="E99" s="53"/>
      <c r="F99" s="53"/>
      <c r="G99" s="54"/>
      <c r="H99" s="52"/>
      <c r="I99" s="55" t="str">
        <f t="shared" si="6"/>
        <v/>
      </c>
      <c r="J99" s="41"/>
      <c r="K99" s="41"/>
    </row>
    <row r="100" spans="1:11" x14ac:dyDescent="0.25">
      <c r="A100" s="58" t="s">
        <v>956</v>
      </c>
      <c r="B100" s="41" t="s">
        <v>995</v>
      </c>
      <c r="C100" s="61" t="s">
        <v>739</v>
      </c>
      <c r="D100" s="75" t="s">
        <v>1023</v>
      </c>
      <c r="E100" s="77" t="s">
        <v>2</v>
      </c>
      <c r="F100" s="77">
        <v>1</v>
      </c>
      <c r="G100" s="78">
        <v>185</v>
      </c>
      <c r="H100" s="76" t="s">
        <v>47</v>
      </c>
      <c r="I100" s="64" t="str">
        <f t="shared" si="6"/>
        <v>Require MFA for Administrative Access</v>
      </c>
      <c r="J100" s="41"/>
      <c r="K100" s="41"/>
    </row>
    <row r="101" spans="1:11" x14ac:dyDescent="0.25">
      <c r="A101" s="58" t="s">
        <v>957</v>
      </c>
      <c r="B101" s="41" t="s">
        <v>996</v>
      </c>
      <c r="C101" s="61" t="s">
        <v>739</v>
      </c>
      <c r="D101" s="75" t="s">
        <v>1023</v>
      </c>
      <c r="E101" s="77" t="s">
        <v>2</v>
      </c>
      <c r="F101" s="77">
        <v>1</v>
      </c>
      <c r="G101" s="78">
        <v>189</v>
      </c>
      <c r="H101" s="76" t="s">
        <v>39</v>
      </c>
      <c r="I101" s="64" t="str">
        <f t="shared" si="6"/>
        <v>Require MFA for Externally-Exposed Applications</v>
      </c>
      <c r="J101" s="41"/>
      <c r="K101" s="41"/>
    </row>
    <row r="102" spans="1:11" x14ac:dyDescent="0.25">
      <c r="A102" s="58" t="s">
        <v>958</v>
      </c>
      <c r="B102" s="41" t="s">
        <v>997</v>
      </c>
      <c r="C102" s="61" t="s">
        <v>739</v>
      </c>
      <c r="D102" s="75" t="s">
        <v>1023</v>
      </c>
      <c r="E102" s="77" t="s">
        <v>2</v>
      </c>
      <c r="F102" s="77">
        <v>1</v>
      </c>
      <c r="G102" s="78">
        <v>192</v>
      </c>
      <c r="H102" s="76" t="s">
        <v>13</v>
      </c>
      <c r="I102" s="64" t="str">
        <f t="shared" si="6"/>
        <v>Uninstall or Disable Unnecessary Services on Enterprise Assets and Software</v>
      </c>
      <c r="J102" s="41"/>
      <c r="K102" s="41"/>
    </row>
    <row r="103" spans="1:11" x14ac:dyDescent="0.25">
      <c r="A103" s="58" t="s">
        <v>959</v>
      </c>
      <c r="B103" s="41" t="s">
        <v>998</v>
      </c>
      <c r="C103" s="61" t="s">
        <v>739</v>
      </c>
      <c r="D103" s="75" t="s">
        <v>1023</v>
      </c>
      <c r="E103" s="77" t="s">
        <v>2</v>
      </c>
      <c r="F103" s="77">
        <v>1</v>
      </c>
      <c r="G103" s="78">
        <v>195</v>
      </c>
      <c r="H103" s="76" t="s">
        <v>10</v>
      </c>
      <c r="I103" s="64" t="str">
        <f t="shared" si="6"/>
        <v>Configure Automatic Session Locking on Enterprise Assets</v>
      </c>
      <c r="J103" s="41"/>
      <c r="K103" s="41"/>
    </row>
    <row r="104" spans="1:11" x14ac:dyDescent="0.25">
      <c r="A104" s="58" t="s">
        <v>960</v>
      </c>
      <c r="B104" s="41" t="s">
        <v>999</v>
      </c>
      <c r="C104" s="61" t="s">
        <v>739</v>
      </c>
      <c r="D104" s="75" t="s">
        <v>1023</v>
      </c>
      <c r="E104" s="77" t="s">
        <v>2</v>
      </c>
      <c r="F104" s="77">
        <v>2</v>
      </c>
      <c r="G104" s="78">
        <v>199</v>
      </c>
      <c r="H104" s="76" t="s">
        <v>47</v>
      </c>
      <c r="I104" s="64" t="str">
        <f t="shared" si="6"/>
        <v>Require MFA for Administrative Access</v>
      </c>
      <c r="J104" s="41"/>
      <c r="K104" s="41"/>
    </row>
    <row r="105" spans="1:11" x14ac:dyDescent="0.25">
      <c r="A105" s="58" t="s">
        <v>961</v>
      </c>
      <c r="B105" s="41" t="s">
        <v>1326</v>
      </c>
      <c r="C105" s="61" t="s">
        <v>739</v>
      </c>
      <c r="D105" s="75" t="s">
        <v>1023</v>
      </c>
      <c r="E105" s="77" t="s">
        <v>15</v>
      </c>
      <c r="F105" s="77">
        <v>1</v>
      </c>
      <c r="G105" s="78">
        <v>203</v>
      </c>
      <c r="H105" s="76" t="s">
        <v>50</v>
      </c>
      <c r="I105" s="64" t="str">
        <f t="shared" si="6"/>
        <v>Deploy a Network Intrusion Detection Solution</v>
      </c>
      <c r="J105" s="41"/>
      <c r="K105" s="41"/>
    </row>
    <row r="106" spans="1:11" x14ac:dyDescent="0.25">
      <c r="A106" s="58" t="s">
        <v>962</v>
      </c>
      <c r="B106" s="41" t="s">
        <v>1327</v>
      </c>
      <c r="C106" s="61" t="s">
        <v>739</v>
      </c>
      <c r="D106" s="75" t="s">
        <v>1023</v>
      </c>
      <c r="E106" s="77" t="s">
        <v>15</v>
      </c>
      <c r="F106" s="77">
        <v>1</v>
      </c>
      <c r="G106" s="78">
        <v>206</v>
      </c>
      <c r="H106" s="76" t="s">
        <v>50</v>
      </c>
      <c r="I106" s="64" t="str">
        <f t="shared" ref="I106:I137" si="7">IF(ISNA(VLOOKUP(H106,CISControls,2,FALSE)),"",VLOOKUP(H106,CISControls,2,FALSE))</f>
        <v>Deploy a Network Intrusion Detection Solution</v>
      </c>
      <c r="J106" s="41"/>
      <c r="K106" s="41"/>
    </row>
    <row r="107" spans="1:11" x14ac:dyDescent="0.25">
      <c r="A107" s="58" t="s">
        <v>963</v>
      </c>
      <c r="B107" s="41" t="s">
        <v>1000</v>
      </c>
      <c r="C107" s="61" t="s">
        <v>739</v>
      </c>
      <c r="D107" s="75" t="s">
        <v>1023</v>
      </c>
      <c r="E107" s="77" t="s">
        <v>2</v>
      </c>
      <c r="F107" s="77">
        <v>2</v>
      </c>
      <c r="G107" s="78">
        <v>209</v>
      </c>
      <c r="H107" s="76" t="s">
        <v>533</v>
      </c>
      <c r="I107" s="64" t="str">
        <f t="shared" si="7"/>
        <v>Explicitly Not Mapped</v>
      </c>
      <c r="J107" s="41"/>
      <c r="K107" s="41"/>
    </row>
    <row r="108" spans="1:11" x14ac:dyDescent="0.25">
      <c r="A108" s="58" t="s">
        <v>1347</v>
      </c>
      <c r="B108" s="41" t="s">
        <v>1346</v>
      </c>
      <c r="C108" s="61" t="s">
        <v>739</v>
      </c>
      <c r="D108" s="75" t="s">
        <v>1023</v>
      </c>
      <c r="E108" s="77" t="s">
        <v>15</v>
      </c>
      <c r="F108" s="77">
        <v>2</v>
      </c>
      <c r="G108" s="78">
        <v>213</v>
      </c>
      <c r="H108" s="76" t="s">
        <v>50</v>
      </c>
      <c r="I108" s="64" t="str">
        <f t="shared" si="7"/>
        <v>Deploy a Network Intrusion Detection Solution</v>
      </c>
      <c r="J108" s="41"/>
      <c r="K108" s="41"/>
    </row>
    <row r="109" spans="1:11" x14ac:dyDescent="0.25">
      <c r="A109" s="58" t="s">
        <v>1348</v>
      </c>
      <c r="B109" s="41" t="s">
        <v>1350</v>
      </c>
      <c r="C109" s="61" t="s">
        <v>739</v>
      </c>
      <c r="D109" s="75" t="s">
        <v>1023</v>
      </c>
      <c r="E109" s="77" t="s">
        <v>2</v>
      </c>
      <c r="F109" s="77">
        <v>1</v>
      </c>
      <c r="G109" s="78">
        <v>216</v>
      </c>
      <c r="H109" s="76" t="s">
        <v>39</v>
      </c>
      <c r="I109" s="64" t="str">
        <f t="shared" si="7"/>
        <v>Require MFA for Externally-Exposed Applications</v>
      </c>
      <c r="J109" s="41"/>
      <c r="K109" s="41"/>
    </row>
    <row r="110" spans="1:11" x14ac:dyDescent="0.25">
      <c r="A110" s="58" t="s">
        <v>1349</v>
      </c>
      <c r="B110" s="41" t="s">
        <v>1351</v>
      </c>
      <c r="C110" s="61" t="s">
        <v>739</v>
      </c>
      <c r="D110" s="75" t="s">
        <v>1023</v>
      </c>
      <c r="E110" s="77" t="s">
        <v>2</v>
      </c>
      <c r="F110" s="77">
        <v>1</v>
      </c>
      <c r="G110" s="78">
        <v>219</v>
      </c>
      <c r="H110" s="76" t="s">
        <v>39</v>
      </c>
      <c r="I110" s="64" t="str">
        <f t="shared" si="7"/>
        <v>Require MFA for Externally-Exposed Applications</v>
      </c>
      <c r="J110" s="41"/>
      <c r="K110" s="41"/>
    </row>
    <row r="111" spans="1:11" x14ac:dyDescent="0.25">
      <c r="A111" s="93" t="s">
        <v>964</v>
      </c>
      <c r="B111" s="49" t="s">
        <v>1001</v>
      </c>
      <c r="C111" s="50"/>
      <c r="D111" s="51"/>
      <c r="E111" s="53"/>
      <c r="F111" s="53"/>
      <c r="G111" s="54"/>
      <c r="H111" s="52"/>
      <c r="I111" s="55" t="str">
        <f t="shared" si="7"/>
        <v/>
      </c>
      <c r="J111" s="41"/>
      <c r="K111" s="41"/>
    </row>
    <row r="112" spans="1:11" x14ac:dyDescent="0.25">
      <c r="A112" s="58" t="s">
        <v>965</v>
      </c>
      <c r="B112" s="41" t="s">
        <v>1002</v>
      </c>
      <c r="C112" s="61" t="s">
        <v>739</v>
      </c>
      <c r="D112" s="75" t="s">
        <v>1023</v>
      </c>
      <c r="E112" s="77" t="s">
        <v>2</v>
      </c>
      <c r="F112" s="77">
        <v>1</v>
      </c>
      <c r="G112" s="78">
        <v>223</v>
      </c>
      <c r="H112" s="76" t="s">
        <v>51</v>
      </c>
      <c r="I112" s="64" t="str">
        <f t="shared" si="7"/>
        <v>Require MFA for Remote Network Access</v>
      </c>
      <c r="J112" s="41"/>
      <c r="K112" s="41"/>
    </row>
    <row r="113" spans="1:11" x14ac:dyDescent="0.25">
      <c r="A113" s="58" t="s">
        <v>966</v>
      </c>
      <c r="B113" s="41" t="s">
        <v>1003</v>
      </c>
      <c r="C113" s="61" t="s">
        <v>739</v>
      </c>
      <c r="D113" s="75" t="s">
        <v>1025</v>
      </c>
      <c r="E113" s="77" t="s">
        <v>2</v>
      </c>
      <c r="F113" s="77">
        <v>1</v>
      </c>
      <c r="G113" s="78">
        <v>226</v>
      </c>
      <c r="H113" s="76" t="s">
        <v>8</v>
      </c>
      <c r="I113" s="64" t="str">
        <f t="shared" si="7"/>
        <v>Use Unique Passwords</v>
      </c>
      <c r="J113" s="41"/>
      <c r="K113" s="41"/>
    </row>
    <row r="114" spans="1:11" x14ac:dyDescent="0.25">
      <c r="A114" s="58" t="s">
        <v>967</v>
      </c>
      <c r="B114" s="41" t="s">
        <v>1004</v>
      </c>
      <c r="C114" s="61" t="s">
        <v>739</v>
      </c>
      <c r="D114" s="75" t="s">
        <v>1023</v>
      </c>
      <c r="E114" s="77" t="s">
        <v>2</v>
      </c>
      <c r="F114" s="77">
        <v>1</v>
      </c>
      <c r="G114" s="78">
        <v>229</v>
      </c>
      <c r="H114" s="76" t="s">
        <v>8</v>
      </c>
      <c r="I114" s="64" t="str">
        <f t="shared" si="7"/>
        <v>Use Unique Passwords</v>
      </c>
      <c r="J114" s="41"/>
      <c r="K114" s="41"/>
    </row>
    <row r="115" spans="1:11" x14ac:dyDescent="0.25">
      <c r="A115" s="58" t="s">
        <v>968</v>
      </c>
      <c r="B115" s="41" t="s">
        <v>1005</v>
      </c>
      <c r="C115" s="61" t="s">
        <v>739</v>
      </c>
      <c r="D115" s="75" t="s">
        <v>1023</v>
      </c>
      <c r="E115" s="77" t="s">
        <v>2</v>
      </c>
      <c r="F115" s="77">
        <v>1</v>
      </c>
      <c r="G115" s="78">
        <v>231</v>
      </c>
      <c r="H115" s="76" t="s">
        <v>39</v>
      </c>
      <c r="I115" s="64" t="str">
        <f t="shared" si="7"/>
        <v>Require MFA for Externally-Exposed Applications</v>
      </c>
      <c r="J115" s="41"/>
      <c r="K115" s="41"/>
    </row>
    <row r="116" spans="1:11" x14ac:dyDescent="0.25">
      <c r="A116" s="58" t="s">
        <v>1352</v>
      </c>
      <c r="B116" s="41" t="s">
        <v>1353</v>
      </c>
      <c r="C116" s="61" t="s">
        <v>739</v>
      </c>
      <c r="D116" s="75" t="s">
        <v>1023</v>
      </c>
      <c r="E116" s="77" t="s">
        <v>2</v>
      </c>
      <c r="F116" s="77">
        <v>1</v>
      </c>
      <c r="G116" s="78">
        <v>235</v>
      </c>
      <c r="H116" s="76" t="s">
        <v>39</v>
      </c>
      <c r="I116" s="64" t="str">
        <f t="shared" si="7"/>
        <v>Require MFA for Externally-Exposed Applications</v>
      </c>
      <c r="J116" s="41"/>
      <c r="K116" s="41"/>
    </row>
    <row r="117" spans="1:11" x14ac:dyDescent="0.25">
      <c r="A117" s="93" t="s">
        <v>969</v>
      </c>
      <c r="B117" s="49" t="s">
        <v>1006</v>
      </c>
      <c r="C117" s="50"/>
      <c r="D117" s="51"/>
      <c r="E117" s="53"/>
      <c r="F117" s="53"/>
      <c r="G117" s="54"/>
      <c r="H117" s="52"/>
      <c r="I117" s="55" t="str">
        <f t="shared" si="7"/>
        <v/>
      </c>
      <c r="J117" s="41"/>
      <c r="K117" s="41"/>
    </row>
    <row r="118" spans="1:11" x14ac:dyDescent="0.25">
      <c r="A118" s="58" t="s">
        <v>970</v>
      </c>
      <c r="B118" s="41" t="s">
        <v>1007</v>
      </c>
      <c r="C118" s="61" t="s">
        <v>739</v>
      </c>
      <c r="D118" s="75" t="s">
        <v>1322</v>
      </c>
      <c r="E118" s="77" t="s">
        <v>2</v>
      </c>
      <c r="F118" s="77">
        <v>1</v>
      </c>
      <c r="G118" s="78">
        <v>239</v>
      </c>
      <c r="H118" s="76" t="s">
        <v>533</v>
      </c>
      <c r="I118" s="64" t="str">
        <f t="shared" si="7"/>
        <v>Explicitly Not Mapped</v>
      </c>
      <c r="J118" s="41"/>
      <c r="K118" s="41"/>
    </row>
    <row r="119" spans="1:11" x14ac:dyDescent="0.25">
      <c r="A119" s="93" t="s">
        <v>971</v>
      </c>
      <c r="B119" s="49" t="s">
        <v>1008</v>
      </c>
      <c r="C119" s="50"/>
      <c r="D119" s="51"/>
      <c r="E119" s="53"/>
      <c r="F119" s="53"/>
      <c r="G119" s="54"/>
      <c r="H119" s="52"/>
      <c r="I119" s="55" t="str">
        <f t="shared" si="7"/>
        <v/>
      </c>
      <c r="J119" s="41"/>
      <c r="K119" s="41"/>
    </row>
    <row r="120" spans="1:11" x14ac:dyDescent="0.25">
      <c r="A120" s="93" t="s">
        <v>972</v>
      </c>
      <c r="B120" s="49" t="s">
        <v>1009</v>
      </c>
      <c r="C120" s="50"/>
      <c r="D120" s="51"/>
      <c r="E120" s="53"/>
      <c r="F120" s="53"/>
      <c r="G120" s="54"/>
      <c r="H120" s="52"/>
      <c r="I120" s="55" t="str">
        <f t="shared" si="7"/>
        <v/>
      </c>
      <c r="J120" s="41"/>
      <c r="K120" s="41"/>
    </row>
    <row r="121" spans="1:11" x14ac:dyDescent="0.25">
      <c r="A121" s="93" t="s">
        <v>5</v>
      </c>
      <c r="B121" s="49" t="s">
        <v>1010</v>
      </c>
      <c r="C121" s="50"/>
      <c r="D121" s="51"/>
      <c r="E121" s="53"/>
      <c r="F121" s="53"/>
      <c r="G121" s="54"/>
      <c r="H121" s="52"/>
      <c r="I121" s="55" t="str">
        <f t="shared" si="7"/>
        <v/>
      </c>
      <c r="J121" s="41"/>
      <c r="K121" s="41"/>
    </row>
    <row r="122" spans="1:11" x14ac:dyDescent="0.25">
      <c r="A122" s="58" t="s">
        <v>973</v>
      </c>
      <c r="B122" s="41" t="s">
        <v>1011</v>
      </c>
      <c r="C122" s="61" t="s">
        <v>739</v>
      </c>
      <c r="D122" s="75" t="s">
        <v>1023</v>
      </c>
      <c r="E122" s="77" t="s">
        <v>15</v>
      </c>
      <c r="F122" s="77">
        <v>2</v>
      </c>
      <c r="G122" s="78">
        <v>242</v>
      </c>
      <c r="H122" s="76" t="s">
        <v>44</v>
      </c>
      <c r="I122" s="64" t="str">
        <f t="shared" si="7"/>
        <v>Establish an Access Granting Process</v>
      </c>
      <c r="J122" s="41"/>
      <c r="K122" s="41"/>
    </row>
    <row r="123" spans="1:11" x14ac:dyDescent="0.25">
      <c r="A123" s="58"/>
      <c r="B123" s="41"/>
      <c r="C123" s="61"/>
      <c r="D123" s="75"/>
      <c r="E123" s="77"/>
      <c r="F123" s="77"/>
      <c r="G123" s="78"/>
      <c r="H123" s="76" t="s">
        <v>53</v>
      </c>
      <c r="I123" s="64" t="str">
        <f t="shared" si="7"/>
        <v>Establish an Access Revoking Process</v>
      </c>
      <c r="J123" s="41"/>
      <c r="K123" s="41"/>
    </row>
    <row r="124" spans="1:11" x14ac:dyDescent="0.25">
      <c r="A124" s="58" t="s">
        <v>974</v>
      </c>
      <c r="B124" s="41" t="s">
        <v>1012</v>
      </c>
      <c r="C124" s="61" t="s">
        <v>739</v>
      </c>
      <c r="D124" s="75" t="s">
        <v>1023</v>
      </c>
      <c r="E124" s="77" t="s">
        <v>15</v>
      </c>
      <c r="F124" s="77">
        <v>1</v>
      </c>
      <c r="G124" s="78">
        <v>246</v>
      </c>
      <c r="H124" s="76" t="s">
        <v>4</v>
      </c>
      <c r="I124" s="64" t="str">
        <f t="shared" si="7"/>
        <v>Establish and Maintain an Inventory of Accounts</v>
      </c>
      <c r="J124" s="41"/>
      <c r="K124" s="41"/>
    </row>
    <row r="125" spans="1:11" x14ac:dyDescent="0.25">
      <c r="A125" s="58"/>
      <c r="B125" s="41"/>
      <c r="C125" s="61"/>
      <c r="D125" s="75"/>
      <c r="E125" s="77"/>
      <c r="F125" s="77"/>
      <c r="G125" s="78"/>
      <c r="H125" s="76" t="s">
        <v>5</v>
      </c>
      <c r="I125" s="64" t="str">
        <f t="shared" si="7"/>
        <v>Disable Dormant Accounts</v>
      </c>
      <c r="J125" s="41"/>
      <c r="K125" s="41"/>
    </row>
    <row r="126" spans="1:11" x14ac:dyDescent="0.25">
      <c r="A126" s="58" t="s">
        <v>975</v>
      </c>
      <c r="B126" s="41" t="s">
        <v>1360</v>
      </c>
      <c r="C126" s="61" t="s">
        <v>739</v>
      </c>
      <c r="D126" s="75" t="s">
        <v>1023</v>
      </c>
      <c r="E126" s="77" t="s">
        <v>15</v>
      </c>
      <c r="F126" s="77">
        <v>1</v>
      </c>
      <c r="G126" s="78">
        <v>249</v>
      </c>
      <c r="H126" s="76" t="s">
        <v>4</v>
      </c>
      <c r="I126" s="64" t="str">
        <f t="shared" si="7"/>
        <v>Establish and Maintain an Inventory of Accounts</v>
      </c>
      <c r="J126" s="41"/>
      <c r="K126" s="41"/>
    </row>
    <row r="127" spans="1:11" x14ac:dyDescent="0.25">
      <c r="A127" s="58"/>
      <c r="B127" s="41"/>
      <c r="C127" s="61"/>
      <c r="D127" s="75"/>
      <c r="E127" s="77"/>
      <c r="F127" s="77"/>
      <c r="G127" s="78"/>
      <c r="H127" s="76" t="s">
        <v>5</v>
      </c>
      <c r="I127" s="64" t="str">
        <f t="shared" si="7"/>
        <v>Disable Dormant Accounts</v>
      </c>
      <c r="J127" s="41"/>
      <c r="K127" s="41"/>
    </row>
    <row r="128" spans="1:11" x14ac:dyDescent="0.25">
      <c r="A128" s="58" t="s">
        <v>1026</v>
      </c>
      <c r="B128" s="41" t="s">
        <v>1354</v>
      </c>
      <c r="C128" s="61" t="s">
        <v>739</v>
      </c>
      <c r="D128" s="75" t="s">
        <v>1023</v>
      </c>
      <c r="E128" s="77" t="s">
        <v>15</v>
      </c>
      <c r="F128" s="77">
        <v>1</v>
      </c>
      <c r="G128" s="78">
        <v>253</v>
      </c>
      <c r="H128" s="76" t="s">
        <v>44</v>
      </c>
      <c r="I128" s="64" t="str">
        <f t="shared" si="7"/>
        <v>Establish an Access Granting Process</v>
      </c>
      <c r="J128" s="41"/>
      <c r="K128" s="41"/>
    </row>
    <row r="129" spans="1:11" ht="15.75" thickBot="1" x14ac:dyDescent="0.3">
      <c r="A129" s="58"/>
      <c r="B129" s="41"/>
      <c r="C129" s="61"/>
      <c r="D129" s="75"/>
      <c r="E129" s="77"/>
      <c r="F129" s="77"/>
      <c r="G129" s="78"/>
      <c r="H129" s="76" t="s">
        <v>53</v>
      </c>
      <c r="I129" s="64" t="str">
        <f t="shared" si="7"/>
        <v>Establish an Access Revoking Process</v>
      </c>
      <c r="J129" s="41"/>
      <c r="K129" s="41"/>
    </row>
    <row r="130" spans="1:11" x14ac:dyDescent="0.25">
      <c r="A130" s="86"/>
      <c r="B130" s="86"/>
      <c r="C130" s="86"/>
      <c r="D130" s="87"/>
      <c r="E130" s="87"/>
      <c r="F130" s="87"/>
      <c r="G130" s="87"/>
      <c r="H130" s="87"/>
      <c r="I130" s="86"/>
      <c r="J130" s="41"/>
      <c r="K130" s="41"/>
    </row>
    <row r="131" spans="1:11" ht="15.75" thickBot="1" x14ac:dyDescent="0.3">
      <c r="A131" s="79"/>
      <c r="B131" s="79"/>
      <c r="C131" s="79"/>
      <c r="D131" s="83"/>
      <c r="E131" s="83"/>
      <c r="F131" s="83"/>
      <c r="G131" s="83"/>
      <c r="H131" s="83"/>
      <c r="I131" s="79" t="str">
        <f t="shared" ref="I131:I132" si="8">IF(ISNA(VLOOKUP(H131,CISControls,4,FALSE)),"",VLOOKUP(H131,CISControls,4,FALSE))</f>
        <v/>
      </c>
      <c r="J131" s="41"/>
      <c r="K131" s="41"/>
    </row>
    <row r="132" spans="1:11" ht="15.75" thickBot="1" x14ac:dyDescent="0.3">
      <c r="A132" s="92" t="s">
        <v>614</v>
      </c>
      <c r="B132" s="4" t="s">
        <v>788</v>
      </c>
      <c r="C132" s="45"/>
      <c r="D132" s="47"/>
      <c r="E132" s="6"/>
      <c r="F132" s="6"/>
      <c r="G132" s="7"/>
      <c r="H132" s="5"/>
      <c r="I132" s="8" t="str">
        <f t="shared" si="8"/>
        <v/>
      </c>
      <c r="J132" s="41"/>
      <c r="K132" s="41"/>
    </row>
    <row r="133" spans="1:11" x14ac:dyDescent="0.25">
      <c r="A133" s="95" t="s">
        <v>44</v>
      </c>
      <c r="B133" s="56" t="s">
        <v>773</v>
      </c>
      <c r="C133" s="50"/>
      <c r="D133" s="51"/>
      <c r="E133" s="53"/>
      <c r="F133" s="53"/>
      <c r="G133" s="54"/>
      <c r="H133" s="52"/>
      <c r="I133" s="55" t="str">
        <f t="shared" ref="I133:I149" si="9">IF(ISNA(VLOOKUP(H133,CISControls,2,FALSE)),"",VLOOKUP(H133,CISControls,2,FALSE))</f>
        <v/>
      </c>
      <c r="J133" s="41"/>
      <c r="K133" s="41"/>
    </row>
    <row r="134" spans="1:11" x14ac:dyDescent="0.25">
      <c r="A134" s="58" t="s">
        <v>847</v>
      </c>
      <c r="B134" s="41" t="s">
        <v>858</v>
      </c>
      <c r="C134" s="61" t="s">
        <v>740</v>
      </c>
      <c r="D134" s="75" t="s">
        <v>1023</v>
      </c>
      <c r="E134" s="77" t="s">
        <v>2</v>
      </c>
      <c r="F134" s="77">
        <v>1</v>
      </c>
      <c r="G134" s="78">
        <v>258</v>
      </c>
      <c r="H134" s="76" t="s">
        <v>31</v>
      </c>
      <c r="I134" s="64" t="str">
        <f t="shared" si="9"/>
        <v>Collect Audit Logs</v>
      </c>
      <c r="J134" s="41"/>
      <c r="K134" s="41"/>
    </row>
    <row r="135" spans="1:11" x14ac:dyDescent="0.25">
      <c r="A135" s="58" t="s">
        <v>848</v>
      </c>
      <c r="B135" s="41" t="s">
        <v>859</v>
      </c>
      <c r="C135" s="61" t="s">
        <v>740</v>
      </c>
      <c r="D135" s="75" t="s">
        <v>1023</v>
      </c>
      <c r="E135" s="77" t="s">
        <v>2</v>
      </c>
      <c r="F135" s="77">
        <v>1</v>
      </c>
      <c r="G135" s="78">
        <v>260</v>
      </c>
      <c r="H135" s="76" t="s">
        <v>31</v>
      </c>
      <c r="I135" s="64" t="str">
        <f t="shared" si="9"/>
        <v>Collect Audit Logs</v>
      </c>
      <c r="J135" s="41"/>
      <c r="K135" s="41"/>
    </row>
    <row r="136" spans="1:11" x14ac:dyDescent="0.25">
      <c r="A136" s="58" t="s">
        <v>849</v>
      </c>
      <c r="B136" s="41" t="s">
        <v>860</v>
      </c>
      <c r="C136" s="61" t="s">
        <v>740</v>
      </c>
      <c r="D136" s="75" t="s">
        <v>1023</v>
      </c>
      <c r="E136" s="77" t="s">
        <v>15</v>
      </c>
      <c r="F136" s="77">
        <v>1</v>
      </c>
      <c r="G136" s="78">
        <v>266</v>
      </c>
      <c r="H136" s="76" t="s">
        <v>31</v>
      </c>
      <c r="I136" s="64" t="str">
        <f t="shared" si="9"/>
        <v>Collect Audit Logs</v>
      </c>
      <c r="J136" s="41"/>
      <c r="K136" s="41"/>
    </row>
    <row r="137" spans="1:11" x14ac:dyDescent="0.25">
      <c r="A137" s="58" t="s">
        <v>850</v>
      </c>
      <c r="B137" s="41" t="s">
        <v>861</v>
      </c>
      <c r="C137" s="61" t="s">
        <v>739</v>
      </c>
      <c r="D137" s="75" t="s">
        <v>1023</v>
      </c>
      <c r="E137" s="77" t="s">
        <v>2</v>
      </c>
      <c r="F137" s="77">
        <v>1</v>
      </c>
      <c r="G137" s="78">
        <v>272</v>
      </c>
      <c r="H137" s="76" t="s">
        <v>58</v>
      </c>
      <c r="I137" s="64" t="str">
        <f t="shared" si="9"/>
        <v>Collect Detailed Audit Logs</v>
      </c>
      <c r="J137" s="41"/>
      <c r="K137" s="41"/>
    </row>
    <row r="138" spans="1:11" x14ac:dyDescent="0.25">
      <c r="A138" s="93" t="s">
        <v>53</v>
      </c>
      <c r="B138" s="49" t="s">
        <v>862</v>
      </c>
      <c r="C138" s="50"/>
      <c r="D138" s="51"/>
      <c r="E138" s="53"/>
      <c r="F138" s="53"/>
      <c r="G138" s="54"/>
      <c r="H138" s="52"/>
      <c r="I138" s="55" t="str">
        <f t="shared" si="9"/>
        <v/>
      </c>
      <c r="J138" s="41"/>
      <c r="K138" s="41"/>
    </row>
    <row r="139" spans="1:11" x14ac:dyDescent="0.25">
      <c r="A139" s="58" t="s">
        <v>851</v>
      </c>
      <c r="B139" s="41" t="s">
        <v>863</v>
      </c>
      <c r="C139" s="61" t="s">
        <v>740</v>
      </c>
      <c r="D139" s="75" t="s">
        <v>1023</v>
      </c>
      <c r="E139" s="77" t="s">
        <v>2</v>
      </c>
      <c r="F139" s="77">
        <v>1</v>
      </c>
      <c r="G139" s="78">
        <v>275</v>
      </c>
      <c r="H139" s="76" t="s">
        <v>533</v>
      </c>
      <c r="I139" s="64" t="str">
        <f t="shared" si="9"/>
        <v>Explicitly Not Mapped</v>
      </c>
      <c r="J139" s="41"/>
      <c r="K139" s="41"/>
    </row>
    <row r="140" spans="1:11" x14ac:dyDescent="0.25">
      <c r="A140" s="58" t="s">
        <v>852</v>
      </c>
      <c r="B140" s="41" t="s">
        <v>864</v>
      </c>
      <c r="C140" s="61" t="s">
        <v>740</v>
      </c>
      <c r="D140" s="75" t="s">
        <v>1023</v>
      </c>
      <c r="E140" s="77" t="s">
        <v>2</v>
      </c>
      <c r="F140" s="77">
        <v>1</v>
      </c>
      <c r="G140" s="78">
        <v>280</v>
      </c>
      <c r="H140" s="76" t="s">
        <v>533</v>
      </c>
      <c r="I140" s="64" t="str">
        <f t="shared" si="9"/>
        <v>Explicitly Not Mapped</v>
      </c>
      <c r="J140" s="41"/>
      <c r="K140" s="41"/>
    </row>
    <row r="141" spans="1:11" x14ac:dyDescent="0.25">
      <c r="A141" s="58" t="s">
        <v>853</v>
      </c>
      <c r="B141" s="41" t="s">
        <v>865</v>
      </c>
      <c r="C141" s="61" t="s">
        <v>740</v>
      </c>
      <c r="D141" s="75" t="s">
        <v>1025</v>
      </c>
      <c r="E141" s="77" t="s">
        <v>2</v>
      </c>
      <c r="F141" s="77">
        <v>1</v>
      </c>
      <c r="G141" s="78">
        <v>282</v>
      </c>
      <c r="H141" s="76" t="s">
        <v>533</v>
      </c>
      <c r="I141" s="64" t="str">
        <f t="shared" si="9"/>
        <v>Explicitly Not Mapped</v>
      </c>
      <c r="J141" s="41"/>
      <c r="K141" s="41"/>
    </row>
    <row r="142" spans="1:11" x14ac:dyDescent="0.25">
      <c r="A142" s="93" t="s">
        <v>39</v>
      </c>
      <c r="B142" s="49" t="s">
        <v>866</v>
      </c>
      <c r="C142" s="50"/>
      <c r="D142" s="51"/>
      <c r="E142" s="53"/>
      <c r="F142" s="53"/>
      <c r="G142" s="54"/>
      <c r="H142" s="52"/>
      <c r="I142" s="55" t="str">
        <f t="shared" si="9"/>
        <v/>
      </c>
      <c r="J142" s="41"/>
      <c r="K142" s="41"/>
    </row>
    <row r="143" spans="1:11" x14ac:dyDescent="0.25">
      <c r="A143" s="58" t="s">
        <v>854</v>
      </c>
      <c r="B143" s="41" t="s">
        <v>867</v>
      </c>
      <c r="C143" s="61" t="s">
        <v>740</v>
      </c>
      <c r="D143" s="75" t="s">
        <v>1023</v>
      </c>
      <c r="E143" s="77" t="s">
        <v>2</v>
      </c>
      <c r="F143" s="77">
        <v>2</v>
      </c>
      <c r="G143" s="78">
        <v>285</v>
      </c>
      <c r="H143" s="76" t="s">
        <v>59</v>
      </c>
      <c r="I143" s="64" t="str">
        <f t="shared" si="9"/>
        <v>Restrict Unnecessary or Unauthorized Browser and Email Client Extensions</v>
      </c>
      <c r="J143" s="41"/>
      <c r="K143" s="41"/>
    </row>
    <row r="144" spans="1:11" x14ac:dyDescent="0.25">
      <c r="A144" s="93" t="s">
        <v>51</v>
      </c>
      <c r="B144" s="49" t="s">
        <v>868</v>
      </c>
      <c r="C144" s="50"/>
      <c r="D144" s="51"/>
      <c r="E144" s="53"/>
      <c r="F144" s="53"/>
      <c r="G144" s="54"/>
      <c r="H144" s="52"/>
      <c r="I144" s="55" t="str">
        <f t="shared" si="9"/>
        <v/>
      </c>
      <c r="J144" s="41"/>
      <c r="K144" s="41"/>
    </row>
    <row r="145" spans="1:11" x14ac:dyDescent="0.25">
      <c r="A145" s="93" t="s">
        <v>47</v>
      </c>
      <c r="B145" s="49" t="s">
        <v>741</v>
      </c>
      <c r="C145" s="50"/>
      <c r="D145" s="51"/>
      <c r="E145" s="53"/>
      <c r="F145" s="53"/>
      <c r="G145" s="54"/>
      <c r="H145" s="52"/>
      <c r="I145" s="55" t="str">
        <f t="shared" si="9"/>
        <v/>
      </c>
      <c r="J145" s="41"/>
      <c r="K145" s="41"/>
    </row>
    <row r="146" spans="1:11" x14ac:dyDescent="0.25">
      <c r="A146" s="58" t="s">
        <v>855</v>
      </c>
      <c r="B146" s="41" t="s">
        <v>869</v>
      </c>
      <c r="C146" s="61" t="s">
        <v>740</v>
      </c>
      <c r="D146" s="75" t="s">
        <v>1023</v>
      </c>
      <c r="E146" s="77" t="s">
        <v>2</v>
      </c>
      <c r="F146" s="77">
        <v>1</v>
      </c>
      <c r="G146" s="78">
        <v>290</v>
      </c>
      <c r="H146" s="76" t="s">
        <v>61</v>
      </c>
      <c r="I146" s="64" t="str">
        <f t="shared" si="9"/>
        <v>Encrypt Sensitive Data in Transit</v>
      </c>
      <c r="J146" s="41"/>
      <c r="K146" s="41"/>
    </row>
    <row r="147" spans="1:11" x14ac:dyDescent="0.25">
      <c r="A147" s="58" t="s">
        <v>856</v>
      </c>
      <c r="B147" s="41" t="s">
        <v>870</v>
      </c>
      <c r="C147" s="61" t="s">
        <v>740</v>
      </c>
      <c r="D147" s="75" t="s">
        <v>1023</v>
      </c>
      <c r="E147" s="77" t="s">
        <v>2</v>
      </c>
      <c r="F147" s="77">
        <v>1</v>
      </c>
      <c r="G147" s="78">
        <v>292</v>
      </c>
      <c r="H147" s="76" t="s">
        <v>533</v>
      </c>
      <c r="I147" s="64" t="str">
        <f t="shared" si="9"/>
        <v>Explicitly Not Mapped</v>
      </c>
      <c r="J147" s="41"/>
      <c r="K147" s="41"/>
    </row>
    <row r="148" spans="1:11" x14ac:dyDescent="0.25">
      <c r="A148" s="58" t="s">
        <v>857</v>
      </c>
      <c r="B148" s="41" t="s">
        <v>871</v>
      </c>
      <c r="C148" s="61" t="s">
        <v>740</v>
      </c>
      <c r="D148" s="75" t="s">
        <v>1023</v>
      </c>
      <c r="E148" s="77" t="s">
        <v>2</v>
      </c>
      <c r="F148" s="77">
        <v>2</v>
      </c>
      <c r="G148" s="78">
        <v>294</v>
      </c>
      <c r="H148" s="76" t="s">
        <v>6</v>
      </c>
      <c r="I148" s="64" t="str">
        <f t="shared" si="9"/>
        <v>Configure Data Access Control Lists</v>
      </c>
      <c r="J148" s="41"/>
      <c r="K148" s="41"/>
    </row>
    <row r="149" spans="1:11" ht="15.75" thickBot="1" x14ac:dyDescent="0.3">
      <c r="A149" s="94" t="s">
        <v>1341</v>
      </c>
      <c r="B149" s="79" t="s">
        <v>1342</v>
      </c>
      <c r="C149" s="80" t="s">
        <v>740</v>
      </c>
      <c r="D149" s="81" t="s">
        <v>1023</v>
      </c>
      <c r="E149" s="83" t="s">
        <v>2</v>
      </c>
      <c r="F149" s="83">
        <v>1</v>
      </c>
      <c r="G149" s="84">
        <v>296</v>
      </c>
      <c r="H149" s="82" t="s">
        <v>477</v>
      </c>
      <c r="I149" s="85" t="str">
        <f t="shared" si="9"/>
        <v>Use of Secure Network Management and Communication Protocols </v>
      </c>
      <c r="J149" s="41"/>
      <c r="K149" s="41"/>
    </row>
    <row r="150" spans="1:11" x14ac:dyDescent="0.25">
      <c r="A150" s="86"/>
      <c r="B150" s="86"/>
      <c r="C150" s="86"/>
      <c r="D150" s="87"/>
      <c r="E150" s="87"/>
      <c r="F150" s="87"/>
      <c r="G150" s="87"/>
      <c r="H150" s="87"/>
      <c r="I150" s="86"/>
      <c r="J150" s="41"/>
      <c r="K150" s="41"/>
    </row>
    <row r="151" spans="1:11" ht="15.75" thickBot="1" x14ac:dyDescent="0.3">
      <c r="A151" s="79"/>
      <c r="B151" s="79"/>
      <c r="C151" s="79"/>
      <c r="D151" s="83"/>
      <c r="E151" s="83"/>
      <c r="F151" s="83"/>
      <c r="G151" s="83"/>
      <c r="H151" s="83"/>
      <c r="I151" s="79" t="str">
        <f t="shared" ref="I151:I152" si="10">IF(ISNA(VLOOKUP(H151,CISControls,4,FALSE)),"",VLOOKUP(H151,CISControls,4,FALSE))</f>
        <v/>
      </c>
      <c r="J151" s="41"/>
      <c r="K151" s="41"/>
    </row>
    <row r="152" spans="1:11" ht="15.75" thickBot="1" x14ac:dyDescent="0.3">
      <c r="A152" s="92" t="s">
        <v>615</v>
      </c>
      <c r="B152" s="4" t="s">
        <v>789</v>
      </c>
      <c r="C152" s="45"/>
      <c r="D152" s="47"/>
      <c r="E152" s="6"/>
      <c r="F152" s="6"/>
      <c r="G152" s="7"/>
      <c r="H152" s="5"/>
      <c r="I152" s="8" t="str">
        <f t="shared" si="10"/>
        <v/>
      </c>
      <c r="J152" s="41"/>
      <c r="K152" s="41"/>
    </row>
    <row r="153" spans="1:11" x14ac:dyDescent="0.25">
      <c r="A153" s="93" t="s">
        <v>444</v>
      </c>
      <c r="B153" s="49" t="s">
        <v>873</v>
      </c>
      <c r="C153" s="50"/>
      <c r="D153" s="51"/>
      <c r="E153" s="53"/>
      <c r="F153" s="53"/>
      <c r="G153" s="54"/>
      <c r="H153" s="52"/>
      <c r="I153" s="55" t="str">
        <f t="shared" ref="I153:I170" si="11">IF(ISNA(VLOOKUP(H153,CISControls,2,FALSE)),"",VLOOKUP(H153,CISControls,2,FALSE))</f>
        <v/>
      </c>
      <c r="J153" s="41"/>
      <c r="K153" s="41"/>
    </row>
    <row r="154" spans="1:11" x14ac:dyDescent="0.25">
      <c r="A154" s="93" t="s">
        <v>445</v>
      </c>
      <c r="B154" s="49" t="s">
        <v>874</v>
      </c>
      <c r="C154" s="50"/>
      <c r="D154" s="51"/>
      <c r="E154" s="53"/>
      <c r="F154" s="53"/>
      <c r="G154" s="54"/>
      <c r="H154" s="52"/>
      <c r="I154" s="55" t="str">
        <f t="shared" si="11"/>
        <v/>
      </c>
      <c r="J154" s="41"/>
      <c r="K154" s="41"/>
    </row>
    <row r="155" spans="1:11" x14ac:dyDescent="0.25">
      <c r="A155" s="58" t="s">
        <v>876</v>
      </c>
      <c r="B155" s="41" t="s">
        <v>875</v>
      </c>
      <c r="C155" s="61" t="s">
        <v>740</v>
      </c>
      <c r="D155" s="75" t="s">
        <v>1023</v>
      </c>
      <c r="E155" s="77" t="s">
        <v>2</v>
      </c>
      <c r="F155" s="77">
        <v>1</v>
      </c>
      <c r="G155" s="78">
        <v>300</v>
      </c>
      <c r="H155" s="76" t="s">
        <v>61</v>
      </c>
      <c r="I155" s="64" t="str">
        <f t="shared" si="11"/>
        <v>Encrypt Sensitive Data in Transit</v>
      </c>
      <c r="J155" s="41"/>
      <c r="K155" s="41"/>
    </row>
    <row r="156" spans="1:11" x14ac:dyDescent="0.25">
      <c r="A156" s="58" t="s">
        <v>877</v>
      </c>
      <c r="B156" s="41" t="s">
        <v>890</v>
      </c>
      <c r="C156" s="61" t="s">
        <v>740</v>
      </c>
      <c r="D156" s="75" t="s">
        <v>1322</v>
      </c>
      <c r="E156" s="77" t="s">
        <v>2</v>
      </c>
      <c r="F156" s="77">
        <v>1</v>
      </c>
      <c r="G156" s="78">
        <v>303</v>
      </c>
      <c r="H156" s="76" t="s">
        <v>533</v>
      </c>
      <c r="I156" s="64" t="str">
        <f t="shared" si="11"/>
        <v>Explicitly Not Mapped</v>
      </c>
      <c r="J156" s="41"/>
      <c r="K156" s="41"/>
    </row>
    <row r="157" spans="1:11" x14ac:dyDescent="0.25">
      <c r="A157" s="58" t="s">
        <v>878</v>
      </c>
      <c r="B157" s="41" t="s">
        <v>891</v>
      </c>
      <c r="C157" s="61" t="s">
        <v>740</v>
      </c>
      <c r="D157" s="75" t="s">
        <v>1023</v>
      </c>
      <c r="E157" s="77" t="s">
        <v>2</v>
      </c>
      <c r="F157" s="77">
        <v>1</v>
      </c>
      <c r="G157" s="78">
        <v>305</v>
      </c>
      <c r="H157" s="76" t="s">
        <v>6</v>
      </c>
      <c r="I157" s="64" t="str">
        <f t="shared" si="11"/>
        <v>Configure Data Access Control Lists</v>
      </c>
      <c r="J157" s="41"/>
      <c r="K157" s="41"/>
    </row>
    <row r="158" spans="1:11" x14ac:dyDescent="0.25">
      <c r="A158" s="58" t="s">
        <v>879</v>
      </c>
      <c r="B158" s="41" t="s">
        <v>892</v>
      </c>
      <c r="C158" s="61" t="s">
        <v>740</v>
      </c>
      <c r="D158" s="75" t="s">
        <v>1023</v>
      </c>
      <c r="E158" s="77" t="s">
        <v>2</v>
      </c>
      <c r="F158" s="77">
        <v>2</v>
      </c>
      <c r="G158" s="78">
        <v>308</v>
      </c>
      <c r="H158" s="76" t="s">
        <v>6</v>
      </c>
      <c r="I158" s="64" t="str">
        <f t="shared" si="11"/>
        <v>Configure Data Access Control Lists</v>
      </c>
      <c r="J158" s="41"/>
      <c r="K158" s="41"/>
    </row>
    <row r="159" spans="1:11" x14ac:dyDescent="0.25">
      <c r="A159" s="58" t="s">
        <v>880</v>
      </c>
      <c r="B159" s="41" t="s">
        <v>893</v>
      </c>
      <c r="C159" s="61" t="s">
        <v>740</v>
      </c>
      <c r="D159" s="75" t="s">
        <v>1023</v>
      </c>
      <c r="E159" s="77" t="s">
        <v>2</v>
      </c>
      <c r="F159" s="77">
        <v>2</v>
      </c>
      <c r="G159" s="78">
        <v>311</v>
      </c>
      <c r="H159" s="76" t="s">
        <v>6</v>
      </c>
      <c r="I159" s="64" t="str">
        <f t="shared" si="11"/>
        <v>Configure Data Access Control Lists</v>
      </c>
      <c r="J159" s="41"/>
      <c r="K159" s="41"/>
    </row>
    <row r="160" spans="1:11" x14ac:dyDescent="0.25">
      <c r="A160" s="58" t="s">
        <v>881</v>
      </c>
      <c r="B160" s="41" t="s">
        <v>894</v>
      </c>
      <c r="C160" s="61" t="s">
        <v>740</v>
      </c>
      <c r="D160" s="75" t="s">
        <v>1023</v>
      </c>
      <c r="E160" s="77" t="s">
        <v>2</v>
      </c>
      <c r="F160" s="77">
        <v>2</v>
      </c>
      <c r="G160" s="78">
        <v>313</v>
      </c>
      <c r="H160" s="76" t="s">
        <v>6</v>
      </c>
      <c r="I160" s="64" t="str">
        <f t="shared" si="11"/>
        <v>Configure Data Access Control Lists</v>
      </c>
      <c r="J160" s="41"/>
      <c r="K160" s="41"/>
    </row>
    <row r="161" spans="1:11" x14ac:dyDescent="0.25">
      <c r="A161" s="58" t="s">
        <v>882</v>
      </c>
      <c r="B161" s="41" t="s">
        <v>895</v>
      </c>
      <c r="C161" s="61" t="s">
        <v>740</v>
      </c>
      <c r="D161" s="75" t="s">
        <v>1023</v>
      </c>
      <c r="E161" s="77" t="s">
        <v>2</v>
      </c>
      <c r="F161" s="77">
        <v>1</v>
      </c>
      <c r="G161" s="78">
        <v>315</v>
      </c>
      <c r="H161" s="76" t="s">
        <v>6</v>
      </c>
      <c r="I161" s="64" t="str">
        <f t="shared" si="11"/>
        <v>Configure Data Access Control Lists</v>
      </c>
      <c r="J161" s="41"/>
      <c r="K161" s="41"/>
    </row>
    <row r="162" spans="1:11" x14ac:dyDescent="0.25">
      <c r="A162" s="58" t="s">
        <v>883</v>
      </c>
      <c r="B162" s="41" t="s">
        <v>896</v>
      </c>
      <c r="C162" s="61" t="s">
        <v>739</v>
      </c>
      <c r="D162" s="75" t="s">
        <v>1322</v>
      </c>
      <c r="E162" s="77" t="s">
        <v>2</v>
      </c>
      <c r="F162" s="77">
        <v>2</v>
      </c>
      <c r="G162" s="78">
        <v>317</v>
      </c>
      <c r="H162" s="76" t="s">
        <v>64</v>
      </c>
      <c r="I162" s="64" t="str">
        <f t="shared" si="11"/>
        <v>Define and Maintain Role-Based Access Control</v>
      </c>
      <c r="J162" s="41"/>
      <c r="K162" s="41"/>
    </row>
    <row r="163" spans="1:11" x14ac:dyDescent="0.25">
      <c r="A163" s="58" t="s">
        <v>884</v>
      </c>
      <c r="B163" s="41" t="s">
        <v>897</v>
      </c>
      <c r="C163" s="61" t="s">
        <v>740</v>
      </c>
      <c r="D163" s="75" t="s">
        <v>1023</v>
      </c>
      <c r="E163" s="77" t="s">
        <v>2</v>
      </c>
      <c r="F163" s="77">
        <v>1</v>
      </c>
      <c r="G163" s="78">
        <v>319</v>
      </c>
      <c r="H163" s="76" t="s">
        <v>533</v>
      </c>
      <c r="I163" s="64" t="str">
        <f t="shared" si="11"/>
        <v>Explicitly Not Mapped</v>
      </c>
      <c r="J163" s="41"/>
      <c r="K163" s="41"/>
    </row>
    <row r="164" spans="1:11" x14ac:dyDescent="0.25">
      <c r="A164" s="58" t="s">
        <v>885</v>
      </c>
      <c r="B164" s="41" t="s">
        <v>898</v>
      </c>
      <c r="C164" s="61" t="s">
        <v>740</v>
      </c>
      <c r="D164" s="75" t="s">
        <v>1023</v>
      </c>
      <c r="E164" s="77" t="s">
        <v>2</v>
      </c>
      <c r="F164" s="77">
        <v>1</v>
      </c>
      <c r="G164" s="78">
        <v>322</v>
      </c>
      <c r="H164" s="76" t="s">
        <v>533</v>
      </c>
      <c r="I164" s="64" t="str">
        <f t="shared" si="11"/>
        <v>Explicitly Not Mapped</v>
      </c>
      <c r="J164" s="41"/>
      <c r="K164" s="41"/>
    </row>
    <row r="165" spans="1:11" x14ac:dyDescent="0.25">
      <c r="A165" s="58" t="s">
        <v>1328</v>
      </c>
      <c r="B165" t="s">
        <v>1329</v>
      </c>
      <c r="C165" s="61" t="s">
        <v>740</v>
      </c>
      <c r="D165" s="75" t="s">
        <v>1023</v>
      </c>
      <c r="E165" s="77" t="s">
        <v>2</v>
      </c>
      <c r="F165" s="77">
        <v>1</v>
      </c>
      <c r="G165" s="78">
        <v>325</v>
      </c>
      <c r="H165" s="76" t="s">
        <v>533</v>
      </c>
      <c r="I165" s="64" t="str">
        <f t="shared" si="11"/>
        <v>Explicitly Not Mapped</v>
      </c>
      <c r="J165" s="41"/>
      <c r="K165" s="41"/>
    </row>
    <row r="166" spans="1:11" x14ac:dyDescent="0.25">
      <c r="A166" s="93" t="s">
        <v>446</v>
      </c>
      <c r="B166" s="49" t="s">
        <v>741</v>
      </c>
      <c r="C166" s="50"/>
      <c r="D166" s="51"/>
      <c r="E166" s="53"/>
      <c r="F166" s="53"/>
      <c r="G166" s="54"/>
      <c r="H166" s="52"/>
      <c r="I166" s="55" t="str">
        <f t="shared" si="11"/>
        <v/>
      </c>
      <c r="J166" s="41"/>
      <c r="K166" s="41"/>
    </row>
    <row r="167" spans="1:11" x14ac:dyDescent="0.25">
      <c r="A167" s="58" t="s">
        <v>886</v>
      </c>
      <c r="B167" s="41" t="s">
        <v>899</v>
      </c>
      <c r="C167" s="61" t="s">
        <v>740</v>
      </c>
      <c r="D167" s="75" t="s">
        <v>1023</v>
      </c>
      <c r="E167" s="77" t="s">
        <v>15</v>
      </c>
      <c r="F167" s="77">
        <v>2</v>
      </c>
      <c r="G167" s="78">
        <v>328</v>
      </c>
      <c r="H167" s="76" t="s">
        <v>16</v>
      </c>
      <c r="I167" s="64" t="str">
        <f t="shared" si="11"/>
        <v>Deploy and Maintain Anti-Malware Software</v>
      </c>
      <c r="J167" s="41"/>
      <c r="K167" s="41"/>
    </row>
    <row r="168" spans="1:11" x14ac:dyDescent="0.25">
      <c r="A168" s="58" t="s">
        <v>887</v>
      </c>
      <c r="B168" s="41" t="s">
        <v>900</v>
      </c>
      <c r="C168" s="61" t="s">
        <v>740</v>
      </c>
      <c r="D168" s="75" t="s">
        <v>1023</v>
      </c>
      <c r="E168" s="77" t="s">
        <v>2</v>
      </c>
      <c r="F168" s="77">
        <v>2</v>
      </c>
      <c r="G168" s="78">
        <v>330</v>
      </c>
      <c r="H168" s="76" t="s">
        <v>533</v>
      </c>
      <c r="I168" s="64" t="str">
        <f t="shared" si="11"/>
        <v>Explicitly Not Mapped</v>
      </c>
      <c r="J168" s="41"/>
      <c r="K168" s="41"/>
    </row>
    <row r="169" spans="1:11" x14ac:dyDescent="0.25">
      <c r="A169" s="58" t="s">
        <v>888</v>
      </c>
      <c r="B169" s="41" t="s">
        <v>901</v>
      </c>
      <c r="C169" s="61" t="s">
        <v>739</v>
      </c>
      <c r="D169" s="75" t="s">
        <v>1322</v>
      </c>
      <c r="E169" s="77" t="s">
        <v>2</v>
      </c>
      <c r="F169" s="77">
        <v>1</v>
      </c>
      <c r="G169" s="78">
        <v>333</v>
      </c>
      <c r="H169" s="76" t="s">
        <v>65</v>
      </c>
      <c r="I169" s="64" t="str">
        <f t="shared" si="11"/>
        <v>Allowlist Authorized Scripts</v>
      </c>
      <c r="J169" s="41"/>
      <c r="K169" s="41"/>
    </row>
    <row r="170" spans="1:11" ht="15.75" thickBot="1" x14ac:dyDescent="0.3">
      <c r="A170" s="58" t="s">
        <v>889</v>
      </c>
      <c r="B170" s="79" t="s">
        <v>902</v>
      </c>
      <c r="C170" s="80" t="s">
        <v>740</v>
      </c>
      <c r="D170" s="81" t="s">
        <v>1023</v>
      </c>
      <c r="E170" s="83" t="s">
        <v>2</v>
      </c>
      <c r="F170" s="83">
        <v>1</v>
      </c>
      <c r="G170" s="84">
        <v>335</v>
      </c>
      <c r="H170" s="82" t="s">
        <v>65</v>
      </c>
      <c r="I170" s="85" t="str">
        <f t="shared" si="11"/>
        <v>Allowlist Authorized Scripts</v>
      </c>
      <c r="J170" s="41"/>
      <c r="K170" s="41"/>
    </row>
    <row r="171" spans="1:11" x14ac:dyDescent="0.25">
      <c r="A171" s="86"/>
      <c r="B171" s="86"/>
      <c r="C171" s="86"/>
      <c r="D171" s="87"/>
      <c r="E171" s="87"/>
      <c r="F171" s="87"/>
      <c r="G171" s="87"/>
      <c r="H171" s="87"/>
      <c r="I171" s="86"/>
      <c r="J171" s="41"/>
      <c r="K171" s="41"/>
    </row>
    <row r="172" spans="1:11" ht="15.75" thickBot="1" x14ac:dyDescent="0.3">
      <c r="A172" s="79"/>
      <c r="B172" s="79"/>
      <c r="C172" s="79"/>
      <c r="D172" s="83"/>
      <c r="E172" s="83"/>
      <c r="F172" s="83"/>
      <c r="G172" s="83"/>
      <c r="H172" s="83"/>
      <c r="I172" s="79" t="str">
        <f t="shared" ref="I172:I173" si="12">IF(ISNA(VLOOKUP(H172,CISControls,4,FALSE)),"",VLOOKUP(H172,CISControls,4,FALSE))</f>
        <v/>
      </c>
      <c r="J172" s="41"/>
      <c r="K172" s="41"/>
    </row>
    <row r="173" spans="1:11" ht="15.75" thickBot="1" x14ac:dyDescent="0.3">
      <c r="A173" s="92" t="s">
        <v>622</v>
      </c>
      <c r="B173" s="4" t="s">
        <v>790</v>
      </c>
      <c r="C173" s="45"/>
      <c r="D173" s="47"/>
      <c r="E173" s="6"/>
      <c r="F173" s="6"/>
      <c r="G173" s="7"/>
      <c r="H173" s="5"/>
      <c r="I173" s="8" t="str">
        <f t="shared" si="12"/>
        <v/>
      </c>
      <c r="J173" s="41"/>
      <c r="K173" s="41"/>
    </row>
    <row r="174" spans="1:11" x14ac:dyDescent="0.25">
      <c r="A174" s="93" t="s">
        <v>451</v>
      </c>
      <c r="B174" s="49" t="s">
        <v>918</v>
      </c>
      <c r="C174" s="50"/>
      <c r="D174" s="51"/>
      <c r="E174" s="53"/>
      <c r="F174" s="53"/>
      <c r="G174" s="54"/>
      <c r="H174" s="52"/>
      <c r="I174" s="55" t="str">
        <f t="shared" ref="I174:I196" si="13">IF(ISNA(VLOOKUP(H174,CISControls,2,FALSE)),"",VLOOKUP(H174,CISControls,2,FALSE))</f>
        <v/>
      </c>
      <c r="J174" s="41"/>
      <c r="K174" s="41"/>
    </row>
    <row r="175" spans="1:11" x14ac:dyDescent="0.25">
      <c r="A175" s="58" t="s">
        <v>903</v>
      </c>
      <c r="B175" s="41" t="s">
        <v>919</v>
      </c>
      <c r="C175" s="61" t="s">
        <v>740</v>
      </c>
      <c r="D175" s="75" t="s">
        <v>1023</v>
      </c>
      <c r="E175" s="77" t="s">
        <v>2</v>
      </c>
      <c r="F175" s="77">
        <v>2</v>
      </c>
      <c r="G175" s="78">
        <v>340</v>
      </c>
      <c r="H175" s="76" t="s">
        <v>6</v>
      </c>
      <c r="I175" s="64" t="str">
        <f t="shared" si="13"/>
        <v>Configure Data Access Control Lists</v>
      </c>
      <c r="J175" s="41"/>
      <c r="K175" s="41"/>
    </row>
    <row r="176" spans="1:11" x14ac:dyDescent="0.25">
      <c r="A176" s="58" t="s">
        <v>904</v>
      </c>
      <c r="B176" s="41" t="s">
        <v>920</v>
      </c>
      <c r="C176" s="61" t="s">
        <v>740</v>
      </c>
      <c r="D176" s="75" t="s">
        <v>1023</v>
      </c>
      <c r="E176" s="77" t="s">
        <v>2</v>
      </c>
      <c r="F176" s="77">
        <v>1</v>
      </c>
      <c r="G176" s="78">
        <v>343</v>
      </c>
      <c r="H176" s="76" t="s">
        <v>533</v>
      </c>
      <c r="I176" s="64" t="str">
        <f t="shared" si="13"/>
        <v>Explicitly Not Mapped</v>
      </c>
      <c r="J176" s="41"/>
      <c r="K176" s="41"/>
    </row>
    <row r="177" spans="1:11" x14ac:dyDescent="0.25">
      <c r="A177" s="93" t="s">
        <v>31</v>
      </c>
      <c r="B177" s="49" t="s">
        <v>147</v>
      </c>
      <c r="C177" s="50"/>
      <c r="D177" s="51"/>
      <c r="E177" s="53"/>
      <c r="F177" s="53"/>
      <c r="G177" s="54"/>
      <c r="H177" s="52"/>
      <c r="I177" s="55" t="str">
        <f t="shared" si="13"/>
        <v/>
      </c>
      <c r="J177" s="41"/>
      <c r="K177" s="41"/>
    </row>
    <row r="178" spans="1:11" x14ac:dyDescent="0.25">
      <c r="A178" s="58" t="s">
        <v>905</v>
      </c>
      <c r="B178" s="41" t="s">
        <v>921</v>
      </c>
      <c r="C178" s="61" t="s">
        <v>740</v>
      </c>
      <c r="D178" s="75" t="s">
        <v>1025</v>
      </c>
      <c r="E178" s="77" t="s">
        <v>2</v>
      </c>
      <c r="F178" s="77">
        <v>2</v>
      </c>
      <c r="G178" s="78">
        <v>346</v>
      </c>
      <c r="H178" s="76" t="s">
        <v>533</v>
      </c>
      <c r="I178" s="64" t="str">
        <f t="shared" si="13"/>
        <v>Explicitly Not Mapped</v>
      </c>
      <c r="J178" s="41"/>
      <c r="K178" s="41"/>
    </row>
    <row r="179" spans="1:11" x14ac:dyDescent="0.25">
      <c r="A179" s="58" t="s">
        <v>1054</v>
      </c>
      <c r="B179" s="41" t="s">
        <v>1333</v>
      </c>
      <c r="C179" s="61" t="s">
        <v>740</v>
      </c>
      <c r="D179" s="75" t="s">
        <v>1023</v>
      </c>
      <c r="E179" s="77" t="s">
        <v>2</v>
      </c>
      <c r="F179" s="77">
        <v>1</v>
      </c>
      <c r="G179" s="78">
        <v>350</v>
      </c>
      <c r="H179" s="76" t="s">
        <v>533</v>
      </c>
      <c r="I179" s="64" t="str">
        <f t="shared" si="13"/>
        <v>Explicitly Not Mapped</v>
      </c>
      <c r="J179" s="41"/>
      <c r="K179" s="41"/>
    </row>
    <row r="180" spans="1:11" x14ac:dyDescent="0.25">
      <c r="A180" s="58" t="s">
        <v>1055</v>
      </c>
      <c r="B180" s="41" t="s">
        <v>1335</v>
      </c>
      <c r="C180" s="61" t="s">
        <v>740</v>
      </c>
      <c r="D180" s="75" t="s">
        <v>1023</v>
      </c>
      <c r="E180" s="77" t="s">
        <v>2</v>
      </c>
      <c r="F180" s="77">
        <v>1</v>
      </c>
      <c r="G180" s="78">
        <v>353</v>
      </c>
      <c r="H180" s="76" t="s">
        <v>533</v>
      </c>
      <c r="I180" s="64" t="str">
        <f t="shared" si="13"/>
        <v>Explicitly Not Mapped</v>
      </c>
      <c r="J180" s="41"/>
      <c r="K180" s="41"/>
    </row>
    <row r="181" spans="1:11" x14ac:dyDescent="0.25">
      <c r="A181" s="58" t="s">
        <v>1334</v>
      </c>
      <c r="B181" s="41" t="s">
        <v>1336</v>
      </c>
      <c r="C181" s="61" t="s">
        <v>740</v>
      </c>
      <c r="D181" s="75" t="s">
        <v>1023</v>
      </c>
      <c r="E181" s="77" t="s">
        <v>2</v>
      </c>
      <c r="F181" s="77">
        <v>1</v>
      </c>
      <c r="G181" s="78">
        <v>356</v>
      </c>
      <c r="H181" s="76" t="s">
        <v>533</v>
      </c>
      <c r="I181" s="64" t="str">
        <f t="shared" si="13"/>
        <v>Explicitly Not Mapped</v>
      </c>
      <c r="J181" s="41"/>
      <c r="K181" s="41"/>
    </row>
    <row r="182" spans="1:11" x14ac:dyDescent="0.25">
      <c r="A182" s="93" t="s">
        <v>452</v>
      </c>
      <c r="B182" s="49" t="s">
        <v>922</v>
      </c>
      <c r="C182" s="50"/>
      <c r="D182" s="51"/>
      <c r="E182" s="53"/>
      <c r="F182" s="53"/>
      <c r="G182" s="54"/>
      <c r="H182" s="52"/>
      <c r="I182" s="55" t="str">
        <f t="shared" si="13"/>
        <v/>
      </c>
      <c r="J182" s="41"/>
      <c r="K182" s="41"/>
    </row>
    <row r="183" spans="1:11" x14ac:dyDescent="0.25">
      <c r="A183" s="93" t="s">
        <v>453</v>
      </c>
      <c r="B183" s="49" t="s">
        <v>923</v>
      </c>
      <c r="C183" s="50"/>
      <c r="D183" s="51"/>
      <c r="E183" s="53"/>
      <c r="F183" s="53"/>
      <c r="G183" s="54"/>
      <c r="H183" s="52"/>
      <c r="I183" s="55" t="str">
        <f t="shared" si="13"/>
        <v/>
      </c>
      <c r="J183" s="41"/>
      <c r="K183" s="41"/>
    </row>
    <row r="184" spans="1:11" x14ac:dyDescent="0.25">
      <c r="A184" s="58" t="s">
        <v>906</v>
      </c>
      <c r="B184" s="41" t="s">
        <v>924</v>
      </c>
      <c r="C184" s="61" t="s">
        <v>739</v>
      </c>
      <c r="D184" s="75" t="s">
        <v>1025</v>
      </c>
      <c r="E184" s="77" t="s">
        <v>2</v>
      </c>
      <c r="F184" s="77">
        <v>1</v>
      </c>
      <c r="G184" s="78">
        <v>359</v>
      </c>
      <c r="H184" s="76" t="s">
        <v>40</v>
      </c>
      <c r="I184" s="64" t="str">
        <f t="shared" si="13"/>
        <v>Allowlist Authorized Software</v>
      </c>
      <c r="J184" s="41"/>
      <c r="K184" s="41"/>
    </row>
    <row r="185" spans="1:11" x14ac:dyDescent="0.25">
      <c r="A185" s="93" t="s">
        <v>58</v>
      </c>
      <c r="B185" s="49" t="s">
        <v>925</v>
      </c>
      <c r="C185" s="50"/>
      <c r="D185" s="51"/>
      <c r="E185" s="53"/>
      <c r="F185" s="53"/>
      <c r="G185" s="54"/>
      <c r="H185" s="52"/>
      <c r="I185" s="55" t="str">
        <f t="shared" si="13"/>
        <v/>
      </c>
      <c r="J185" s="41"/>
      <c r="K185" s="41"/>
    </row>
    <row r="186" spans="1:11" x14ac:dyDescent="0.25">
      <c r="A186" s="58" t="s">
        <v>907</v>
      </c>
      <c r="B186" s="41" t="s">
        <v>926</v>
      </c>
      <c r="C186" s="61" t="s">
        <v>740</v>
      </c>
      <c r="D186" s="75" t="s">
        <v>1023</v>
      </c>
      <c r="E186" s="77" t="s">
        <v>2</v>
      </c>
      <c r="F186" s="77">
        <v>2</v>
      </c>
      <c r="G186" s="78">
        <v>362</v>
      </c>
      <c r="H186" s="76" t="s">
        <v>533</v>
      </c>
      <c r="I186" s="64" t="str">
        <f t="shared" si="13"/>
        <v>Explicitly Not Mapped</v>
      </c>
      <c r="J186" s="41"/>
      <c r="K186" s="41"/>
    </row>
    <row r="187" spans="1:11" x14ac:dyDescent="0.25">
      <c r="A187" s="58" t="s">
        <v>908</v>
      </c>
      <c r="B187" s="41" t="s">
        <v>927</v>
      </c>
      <c r="C187" s="61" t="s">
        <v>740</v>
      </c>
      <c r="D187" s="75" t="s">
        <v>1023</v>
      </c>
      <c r="E187" s="77" t="s">
        <v>2</v>
      </c>
      <c r="F187" s="77">
        <v>1</v>
      </c>
      <c r="G187" s="78">
        <v>365</v>
      </c>
      <c r="H187" s="76" t="s">
        <v>533</v>
      </c>
      <c r="I187" s="64" t="str">
        <f t="shared" si="13"/>
        <v>Explicitly Not Mapped</v>
      </c>
      <c r="J187" s="41"/>
      <c r="K187" s="41"/>
    </row>
    <row r="188" spans="1:11" x14ac:dyDescent="0.25">
      <c r="A188" s="58" t="s">
        <v>909</v>
      </c>
      <c r="B188" s="41" t="s">
        <v>928</v>
      </c>
      <c r="C188" s="61" t="s">
        <v>740</v>
      </c>
      <c r="D188" s="75" t="s">
        <v>1023</v>
      </c>
      <c r="E188" s="77" t="s">
        <v>2</v>
      </c>
      <c r="F188" s="77">
        <v>1</v>
      </c>
      <c r="G188" s="78">
        <v>368</v>
      </c>
      <c r="H188" s="76" t="s">
        <v>64</v>
      </c>
      <c r="I188" s="64" t="str">
        <f t="shared" si="13"/>
        <v>Define and Maintain Role-Based Access Control</v>
      </c>
      <c r="J188" s="41"/>
      <c r="K188" s="41"/>
    </row>
    <row r="189" spans="1:11" x14ac:dyDescent="0.25">
      <c r="A189" s="58" t="s">
        <v>910</v>
      </c>
      <c r="B189" s="41" t="s">
        <v>929</v>
      </c>
      <c r="C189" s="61" t="s">
        <v>740</v>
      </c>
      <c r="D189" s="75" t="s">
        <v>1023</v>
      </c>
      <c r="E189" s="77" t="s">
        <v>2</v>
      </c>
      <c r="F189" s="77">
        <v>1</v>
      </c>
      <c r="G189" s="78">
        <v>370</v>
      </c>
      <c r="H189" s="76" t="s">
        <v>533</v>
      </c>
      <c r="I189" s="64" t="str">
        <f t="shared" si="13"/>
        <v>Explicitly Not Mapped</v>
      </c>
      <c r="J189" s="41"/>
      <c r="K189" s="41"/>
    </row>
    <row r="190" spans="1:11" x14ac:dyDescent="0.25">
      <c r="A190" s="58" t="s">
        <v>911</v>
      </c>
      <c r="B190" s="41" t="s">
        <v>930</v>
      </c>
      <c r="C190" s="61" t="s">
        <v>740</v>
      </c>
      <c r="D190" s="75" t="s">
        <v>1023</v>
      </c>
      <c r="E190" s="77" t="s">
        <v>2</v>
      </c>
      <c r="F190" s="77">
        <v>2</v>
      </c>
      <c r="G190" s="78">
        <v>372</v>
      </c>
      <c r="H190" s="76" t="s">
        <v>533</v>
      </c>
      <c r="I190" s="64" t="str">
        <f t="shared" si="13"/>
        <v>Explicitly Not Mapped</v>
      </c>
      <c r="J190" s="41"/>
      <c r="K190" s="41"/>
    </row>
    <row r="191" spans="1:11" x14ac:dyDescent="0.25">
      <c r="A191" s="58" t="s">
        <v>912</v>
      </c>
      <c r="B191" s="41" t="s">
        <v>931</v>
      </c>
      <c r="C191" s="61" t="s">
        <v>740</v>
      </c>
      <c r="D191" s="75" t="s">
        <v>1023</v>
      </c>
      <c r="E191" s="77" t="s">
        <v>2</v>
      </c>
      <c r="F191" s="77">
        <v>2</v>
      </c>
      <c r="G191" s="78">
        <v>374</v>
      </c>
      <c r="H191" s="76" t="s">
        <v>533</v>
      </c>
      <c r="I191" s="64" t="str">
        <f t="shared" si="13"/>
        <v>Explicitly Not Mapped</v>
      </c>
      <c r="J191" s="41"/>
      <c r="K191" s="41"/>
    </row>
    <row r="192" spans="1:11" x14ac:dyDescent="0.25">
      <c r="A192" s="58" t="s">
        <v>913</v>
      </c>
      <c r="B192" s="41" t="s">
        <v>932</v>
      </c>
      <c r="C192" s="61" t="s">
        <v>740</v>
      </c>
      <c r="D192" s="75" t="s">
        <v>1023</v>
      </c>
      <c r="E192" s="77" t="s">
        <v>2</v>
      </c>
      <c r="F192" s="77">
        <v>1</v>
      </c>
      <c r="G192" s="78">
        <v>376</v>
      </c>
      <c r="H192" s="76" t="s">
        <v>533</v>
      </c>
      <c r="I192" s="64" t="str">
        <f t="shared" si="13"/>
        <v>Explicitly Not Mapped</v>
      </c>
      <c r="J192" s="41"/>
      <c r="K192" s="41"/>
    </row>
    <row r="193" spans="1:11" x14ac:dyDescent="0.25">
      <c r="A193" s="58" t="s">
        <v>914</v>
      </c>
      <c r="B193" s="41" t="s">
        <v>933</v>
      </c>
      <c r="C193" s="61" t="s">
        <v>740</v>
      </c>
      <c r="D193" s="75" t="s">
        <v>1023</v>
      </c>
      <c r="E193" s="77" t="s">
        <v>2</v>
      </c>
      <c r="F193" s="77">
        <v>2</v>
      </c>
      <c r="G193" s="78">
        <v>379</v>
      </c>
      <c r="H193" s="76" t="s">
        <v>515</v>
      </c>
      <c r="I193" s="64" t="str">
        <f t="shared" si="13"/>
        <v>Apply Secure Design Principles in Application Architectures</v>
      </c>
      <c r="J193" s="41"/>
      <c r="K193" s="41"/>
    </row>
    <row r="194" spans="1:11" x14ac:dyDescent="0.25">
      <c r="A194" s="58" t="s">
        <v>1330</v>
      </c>
      <c r="B194" s="41" t="s">
        <v>1331</v>
      </c>
      <c r="C194" s="61" t="s">
        <v>740</v>
      </c>
      <c r="D194" s="75" t="s">
        <v>1023</v>
      </c>
      <c r="E194" s="77" t="s">
        <v>2</v>
      </c>
      <c r="F194" s="77">
        <v>2</v>
      </c>
      <c r="G194" s="78">
        <v>381</v>
      </c>
      <c r="H194" s="76" t="s">
        <v>515</v>
      </c>
      <c r="I194" s="64" t="str">
        <f t="shared" si="13"/>
        <v>Apply Secure Design Principles in Application Architectures</v>
      </c>
      <c r="J194" s="41"/>
      <c r="K194" s="41"/>
    </row>
    <row r="195" spans="1:11" x14ac:dyDescent="0.25">
      <c r="A195" s="93" t="s">
        <v>454</v>
      </c>
      <c r="B195" s="49" t="s">
        <v>916</v>
      </c>
      <c r="C195" s="50"/>
      <c r="D195" s="51"/>
      <c r="E195" s="53"/>
      <c r="F195" s="53"/>
      <c r="G195" s="54"/>
      <c r="H195" s="52"/>
      <c r="I195" s="55" t="str">
        <f t="shared" si="13"/>
        <v/>
      </c>
      <c r="J195" s="41"/>
      <c r="K195" s="41"/>
    </row>
    <row r="196" spans="1:11" ht="15.75" thickBot="1" x14ac:dyDescent="0.3">
      <c r="A196" s="94" t="s">
        <v>915</v>
      </c>
      <c r="B196" s="79" t="s">
        <v>917</v>
      </c>
      <c r="C196" s="80" t="s">
        <v>740</v>
      </c>
      <c r="D196" s="81" t="s">
        <v>1023</v>
      </c>
      <c r="E196" s="83" t="s">
        <v>2</v>
      </c>
      <c r="F196" s="83">
        <v>1</v>
      </c>
      <c r="G196" s="84">
        <v>384</v>
      </c>
      <c r="H196" s="82" t="s">
        <v>533</v>
      </c>
      <c r="I196" s="85" t="str">
        <f t="shared" si="13"/>
        <v>Explicitly Not Mapped</v>
      </c>
      <c r="J196" s="41"/>
      <c r="K196" s="41"/>
    </row>
    <row r="197" spans="1:11" x14ac:dyDescent="0.25">
      <c r="A197" s="86"/>
      <c r="B197" s="86"/>
      <c r="C197" s="86"/>
      <c r="D197" s="87"/>
      <c r="E197" s="87"/>
      <c r="F197" s="87"/>
      <c r="G197" s="87"/>
      <c r="H197" s="87"/>
      <c r="I197" s="86"/>
      <c r="J197" s="41"/>
      <c r="K197" s="41"/>
    </row>
    <row r="198" spans="1:11" ht="15.75" thickBot="1" x14ac:dyDescent="0.3">
      <c r="A198" s="79"/>
      <c r="B198" s="79"/>
      <c r="C198" s="79"/>
      <c r="D198" s="83"/>
      <c r="E198" s="83"/>
      <c r="F198" s="83"/>
      <c r="G198" s="83"/>
      <c r="H198" s="83"/>
      <c r="I198" s="79" t="str">
        <f t="shared" ref="I198:I199" si="14">IF(ISNA(VLOOKUP(H198,CISControls,4,FALSE)),"",VLOOKUP(H198,CISControls,4,FALSE))</f>
        <v/>
      </c>
      <c r="J198" s="41"/>
      <c r="K198" s="41"/>
    </row>
    <row r="199" spans="1:11" ht="15.75" thickBot="1" x14ac:dyDescent="0.3">
      <c r="A199" s="92" t="s">
        <v>792</v>
      </c>
      <c r="B199" s="4" t="s">
        <v>791</v>
      </c>
      <c r="C199" s="45"/>
      <c r="D199" s="47"/>
      <c r="E199" s="6"/>
      <c r="F199" s="6"/>
      <c r="G199" s="7"/>
      <c r="H199" s="5"/>
      <c r="I199" s="8" t="str">
        <f t="shared" si="14"/>
        <v/>
      </c>
      <c r="J199" s="41"/>
      <c r="K199" s="41"/>
    </row>
    <row r="200" spans="1:11" x14ac:dyDescent="0.25">
      <c r="A200" s="93" t="s">
        <v>459</v>
      </c>
      <c r="B200" s="49" t="s">
        <v>802</v>
      </c>
      <c r="C200" s="50"/>
      <c r="D200" s="51"/>
      <c r="E200" s="53"/>
      <c r="F200" s="53"/>
      <c r="G200" s="54"/>
      <c r="H200" s="52"/>
      <c r="I200" s="55" t="str">
        <f t="shared" ref="I200:I212" si="15">IF(ISNA(VLOOKUP(H200,CISControls,2,FALSE)),"",VLOOKUP(H200,CISControls,2,FALSE))</f>
        <v/>
      </c>
      <c r="J200" s="41"/>
      <c r="K200" s="41"/>
    </row>
    <row r="201" spans="1:11" x14ac:dyDescent="0.25">
      <c r="A201" s="58" t="s">
        <v>793</v>
      </c>
      <c r="B201" s="41" t="s">
        <v>803</v>
      </c>
      <c r="C201" s="61" t="s">
        <v>739</v>
      </c>
      <c r="D201" s="75" t="s">
        <v>1322</v>
      </c>
      <c r="E201" s="77" t="s">
        <v>2</v>
      </c>
      <c r="F201" s="77">
        <v>1</v>
      </c>
      <c r="G201" s="78">
        <v>391</v>
      </c>
      <c r="H201" s="76" t="s">
        <v>6</v>
      </c>
      <c r="I201" s="64" t="str">
        <f t="shared" si="15"/>
        <v>Configure Data Access Control Lists</v>
      </c>
      <c r="J201" s="41"/>
      <c r="K201" s="41"/>
    </row>
    <row r="202" spans="1:11" x14ac:dyDescent="0.25">
      <c r="A202" s="58" t="s">
        <v>794</v>
      </c>
      <c r="B202" s="41" t="s">
        <v>804</v>
      </c>
      <c r="C202" s="61" t="s">
        <v>739</v>
      </c>
      <c r="D202" s="75" t="s">
        <v>1322</v>
      </c>
      <c r="E202" s="77" t="s">
        <v>2</v>
      </c>
      <c r="F202" s="77">
        <v>1</v>
      </c>
      <c r="G202" s="78">
        <v>393</v>
      </c>
      <c r="H202" s="76" t="s">
        <v>64</v>
      </c>
      <c r="I202" s="64" t="str">
        <f t="shared" si="15"/>
        <v>Define and Maintain Role-Based Access Control</v>
      </c>
      <c r="J202" s="41"/>
      <c r="K202" s="41"/>
    </row>
    <row r="203" spans="1:11" x14ac:dyDescent="0.25">
      <c r="A203" s="58" t="s">
        <v>795</v>
      </c>
      <c r="B203" s="41" t="s">
        <v>805</v>
      </c>
      <c r="C203" s="61" t="s">
        <v>739</v>
      </c>
      <c r="D203" s="75" t="s">
        <v>1322</v>
      </c>
      <c r="E203" s="77" t="s">
        <v>2</v>
      </c>
      <c r="F203" s="77">
        <v>1</v>
      </c>
      <c r="G203" s="78">
        <v>395</v>
      </c>
      <c r="H203" s="76" t="s">
        <v>6</v>
      </c>
      <c r="I203" s="64" t="str">
        <f t="shared" si="15"/>
        <v>Configure Data Access Control Lists</v>
      </c>
      <c r="J203" s="41"/>
      <c r="K203" s="41"/>
    </row>
    <row r="204" spans="1:11" x14ac:dyDescent="0.25">
      <c r="A204" s="58" t="s">
        <v>796</v>
      </c>
      <c r="B204" s="41" t="s">
        <v>806</v>
      </c>
      <c r="C204" s="61" t="s">
        <v>739</v>
      </c>
      <c r="D204" s="75" t="s">
        <v>1322</v>
      </c>
      <c r="E204" s="77" t="s">
        <v>2</v>
      </c>
      <c r="F204" s="77">
        <v>1</v>
      </c>
      <c r="G204" s="78">
        <v>397</v>
      </c>
      <c r="H204" s="76" t="s">
        <v>515</v>
      </c>
      <c r="I204" s="64" t="str">
        <f t="shared" si="15"/>
        <v>Apply Secure Design Principles in Application Architectures</v>
      </c>
      <c r="J204" s="41"/>
      <c r="K204" s="41"/>
    </row>
    <row r="205" spans="1:11" x14ac:dyDescent="0.25">
      <c r="A205" s="58" t="s">
        <v>797</v>
      </c>
      <c r="B205" s="41" t="s">
        <v>807</v>
      </c>
      <c r="C205" s="61" t="s">
        <v>739</v>
      </c>
      <c r="D205" s="75" t="s">
        <v>1322</v>
      </c>
      <c r="E205" s="77" t="s">
        <v>2</v>
      </c>
      <c r="F205" s="77">
        <v>2</v>
      </c>
      <c r="G205" s="78">
        <v>399</v>
      </c>
      <c r="H205" s="76" t="s">
        <v>13</v>
      </c>
      <c r="I205" s="64" t="str">
        <f t="shared" si="15"/>
        <v>Uninstall or Disable Unnecessary Services on Enterprise Assets and Software</v>
      </c>
      <c r="J205" s="41"/>
      <c r="K205" s="41"/>
    </row>
    <row r="206" spans="1:11" x14ac:dyDescent="0.25">
      <c r="A206" s="58" t="s">
        <v>798</v>
      </c>
      <c r="B206" s="41" t="s">
        <v>808</v>
      </c>
      <c r="C206" s="61" t="s">
        <v>739</v>
      </c>
      <c r="D206" s="75" t="s">
        <v>1322</v>
      </c>
      <c r="E206" s="77" t="s">
        <v>2</v>
      </c>
      <c r="F206" s="77">
        <v>1</v>
      </c>
      <c r="G206" s="78">
        <v>401</v>
      </c>
      <c r="H206" s="76" t="s">
        <v>419</v>
      </c>
      <c r="I206" s="64" t="str">
        <f t="shared" si="15"/>
        <v>Establish and Maintain a Data Inventory</v>
      </c>
      <c r="J206" s="41"/>
      <c r="K206" s="41"/>
    </row>
    <row r="207" spans="1:11" x14ac:dyDescent="0.25">
      <c r="A207" s="58"/>
      <c r="B207" s="41"/>
      <c r="C207" s="61"/>
      <c r="D207" s="75"/>
      <c r="E207" s="77"/>
      <c r="F207" s="77"/>
      <c r="G207" s="78"/>
      <c r="H207" s="76" t="s">
        <v>35</v>
      </c>
      <c r="I207" s="64" t="str">
        <f t="shared" si="15"/>
        <v>Establish and Maintain a Data Classification Scheme</v>
      </c>
      <c r="J207" s="41"/>
      <c r="K207" s="41"/>
    </row>
    <row r="208" spans="1:11" x14ac:dyDescent="0.25">
      <c r="A208" s="58" t="s">
        <v>799</v>
      </c>
      <c r="B208" s="41" t="s">
        <v>809</v>
      </c>
      <c r="C208" s="61" t="s">
        <v>739</v>
      </c>
      <c r="D208" s="75" t="s">
        <v>1322</v>
      </c>
      <c r="E208" s="77" t="s">
        <v>2</v>
      </c>
      <c r="F208" s="77">
        <v>1</v>
      </c>
      <c r="G208" s="78">
        <v>404</v>
      </c>
      <c r="H208" s="76" t="s">
        <v>6</v>
      </c>
      <c r="I208" s="64" t="str">
        <f t="shared" si="15"/>
        <v>Configure Data Access Control Lists</v>
      </c>
      <c r="J208" s="41"/>
      <c r="K208" s="41"/>
    </row>
    <row r="209" spans="1:11" x14ac:dyDescent="0.25">
      <c r="A209" s="58" t="s">
        <v>800</v>
      </c>
      <c r="B209" s="41" t="s">
        <v>810</v>
      </c>
      <c r="C209" s="61" t="s">
        <v>739</v>
      </c>
      <c r="D209" s="75" t="s">
        <v>1322</v>
      </c>
      <c r="E209" s="77" t="s">
        <v>2</v>
      </c>
      <c r="F209" s="77">
        <v>1</v>
      </c>
      <c r="G209" s="78">
        <v>407</v>
      </c>
      <c r="H209" s="76" t="s">
        <v>6</v>
      </c>
      <c r="I209" s="64" t="str">
        <f t="shared" si="15"/>
        <v>Configure Data Access Control Lists</v>
      </c>
      <c r="J209" s="41"/>
      <c r="K209" s="41"/>
    </row>
    <row r="210" spans="1:11" x14ac:dyDescent="0.25">
      <c r="A210" s="58" t="s">
        <v>801</v>
      </c>
      <c r="B210" s="41" t="s">
        <v>811</v>
      </c>
      <c r="C210" s="61" t="s">
        <v>739</v>
      </c>
      <c r="D210" s="75" t="s">
        <v>1322</v>
      </c>
      <c r="E210" s="77" t="s">
        <v>2</v>
      </c>
      <c r="F210" s="77">
        <v>1</v>
      </c>
      <c r="G210" s="78">
        <v>409</v>
      </c>
      <c r="H210" s="76" t="s">
        <v>13</v>
      </c>
      <c r="I210" s="64" t="str">
        <f t="shared" si="15"/>
        <v>Uninstall or Disable Unnecessary Services on Enterprise Assets and Software</v>
      </c>
      <c r="J210" s="41"/>
      <c r="K210" s="41"/>
    </row>
    <row r="211" spans="1:11" x14ac:dyDescent="0.25">
      <c r="A211" s="58" t="s">
        <v>1337</v>
      </c>
      <c r="B211" s="41" t="s">
        <v>1338</v>
      </c>
      <c r="C211" s="61" t="s">
        <v>739</v>
      </c>
      <c r="D211" s="75" t="s">
        <v>1322</v>
      </c>
      <c r="E211" s="77" t="s">
        <v>2</v>
      </c>
      <c r="F211" s="77">
        <v>1</v>
      </c>
      <c r="G211" s="78">
        <v>411</v>
      </c>
      <c r="H211" s="76" t="s">
        <v>13</v>
      </c>
      <c r="I211" s="64" t="str">
        <f t="shared" si="15"/>
        <v>Uninstall or Disable Unnecessary Services on Enterprise Assets and Software</v>
      </c>
      <c r="J211" s="41"/>
      <c r="K211" s="41"/>
    </row>
    <row r="212" spans="1:11" ht="15.75" thickBot="1" x14ac:dyDescent="0.3">
      <c r="A212" s="94" t="s">
        <v>1339</v>
      </c>
      <c r="B212" s="79" t="s">
        <v>1340</v>
      </c>
      <c r="C212" s="80" t="s">
        <v>739</v>
      </c>
      <c r="D212" s="81" t="s">
        <v>1322</v>
      </c>
      <c r="E212" s="83" t="s">
        <v>2</v>
      </c>
      <c r="F212" s="83">
        <v>1</v>
      </c>
      <c r="G212" s="84">
        <v>413</v>
      </c>
      <c r="H212" s="82" t="s">
        <v>13</v>
      </c>
      <c r="I212" s="85" t="str">
        <f t="shared" si="15"/>
        <v>Uninstall or Disable Unnecessary Services on Enterprise Assets and Software</v>
      </c>
      <c r="J212" s="41"/>
      <c r="K212" s="41"/>
    </row>
    <row r="213" spans="1:11" x14ac:dyDescent="0.25">
      <c r="A213" s="41"/>
      <c r="B213" s="41"/>
      <c r="C213" s="41"/>
      <c r="D213" s="41"/>
      <c r="E213" s="77"/>
      <c r="F213" s="77"/>
      <c r="G213" s="77"/>
      <c r="H213" s="77"/>
      <c r="I213" s="41"/>
      <c r="J213" s="41"/>
      <c r="K213" s="41"/>
    </row>
    <row r="214" spans="1:11" x14ac:dyDescent="0.25">
      <c r="A214" s="41"/>
      <c r="B214" s="41"/>
      <c r="C214" s="41"/>
      <c r="D214" s="41"/>
      <c r="E214" s="41"/>
      <c r="F214" s="41"/>
      <c r="G214" s="41"/>
      <c r="H214" s="41"/>
      <c r="I214" s="41"/>
      <c r="J214" s="41"/>
      <c r="K214" s="41"/>
    </row>
    <row r="215" spans="1:11" x14ac:dyDescent="0.25">
      <c r="A215" s="41"/>
      <c r="B215" s="41"/>
      <c r="C215" s="41"/>
      <c r="D215" s="41"/>
      <c r="E215" s="41"/>
      <c r="F215" s="41"/>
      <c r="G215" s="41"/>
      <c r="H215" s="41"/>
      <c r="I215" s="41"/>
      <c r="J215" s="41"/>
      <c r="K215" s="41"/>
    </row>
    <row r="216" spans="1:11" x14ac:dyDescent="0.25">
      <c r="A216" s="41"/>
      <c r="B216" s="41"/>
      <c r="C216" s="41"/>
      <c r="D216" s="41"/>
      <c r="E216" s="41"/>
      <c r="F216" s="41"/>
      <c r="G216" s="41"/>
      <c r="H216" s="41"/>
      <c r="I216" s="41"/>
      <c r="J216" s="41"/>
      <c r="K216" s="41"/>
    </row>
    <row r="217" spans="1:11" x14ac:dyDescent="0.25">
      <c r="J217" s="41"/>
      <c r="K217" s="41"/>
    </row>
  </sheetData>
  <sheetProtection sheet="1" objects="1" scenarios="1" selectLockedCells="1"/>
  <mergeCells count="10">
    <mergeCell ref="C1:D1"/>
    <mergeCell ref="A6:B6"/>
    <mergeCell ref="A7:B7"/>
    <mergeCell ref="C2:D2"/>
    <mergeCell ref="C3:D3"/>
    <mergeCell ref="C6:D6"/>
    <mergeCell ref="C7:D7"/>
    <mergeCell ref="C5:D5"/>
    <mergeCell ref="C4:D4"/>
    <mergeCell ref="A2:B2"/>
  </mergeCells>
  <phoneticPr fontId="5" type="noConversion"/>
  <conditionalFormatting sqref="D12:D212">
    <cfRule type="expression" dxfId="3" priority="1">
      <formula>D12="↗"</formula>
    </cfRule>
    <cfRule type="expression" dxfId="2" priority="2">
      <formula>D12="!"</formula>
    </cfRule>
    <cfRule type="expression" dxfId="1" priority="3">
      <formula>D12="✓"</formula>
    </cfRule>
    <cfRule type="expression" dxfId="0" priority="4">
      <formula>D12="⮾"</formula>
    </cfRule>
  </conditionalFormatting>
  <dataValidations count="2">
    <dataValidation type="list" allowBlank="1" showInputMessage="1" showErrorMessage="1" sqref="C70 C200:C212 C153:C170 C174:C196 C13:C29 C33:C56 C60:C66 C74:C129 C133:C149" xr:uid="{E297977F-1F26-45B6-9B86-D9001AC90046}">
      <formula1>"Automated,Manual"</formula1>
    </dataValidation>
    <dataValidation type="list" allowBlank="1" showInputMessage="1" showErrorMessage="1" sqref="D12:D212" xr:uid="{A04F63E0-F823-43C5-A407-148C132FA622}">
      <formula1>"✓,!,⮾,↗"</formula1>
    </dataValidation>
  </dataValidations>
  <hyperlinks>
    <hyperlink ref="A2" r:id="rId1" xr:uid="{A134A167-D353-4F94-A999-00908E9813C9}"/>
  </hyperlinks>
  <pageMargins left="0.7" right="0.7" top="0.75" bottom="0.75" header="0.3" footer="0.3"/>
  <pageSetup scale="15" orientation="landscape" horizontalDpi="4294967295" verticalDpi="4294967295" r:id="rId2"/>
  <drawing r:id="rId3"/>
  <legacyDrawing r:id="rId4"/>
</worksheet>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Introduction</vt:lpstr>
      <vt:lpstr>BIO-&gt;ISO27002</vt:lpstr>
      <vt:lpstr>ISO27002 Controls</vt:lpstr>
      <vt:lpstr>ISO27002 Controls-&gt;CIS Controls</vt:lpstr>
      <vt:lpstr>CIS Safeguard Controls</vt:lpstr>
      <vt:lpstr>CISSafeguard-&gt;CISBenchmark</vt:lpstr>
      <vt:lpstr>CIS Benchmark for Microsoft 365</vt:lpstr>
      <vt:lpstr>'CIS Safeguard Controls'!CISControls</vt:lpstr>
      <vt:lpstr>CISControls</vt:lpstr>
      <vt:lpstr>'ISO27002 Controls-&gt;CIS Controls'!ISOControls</vt:lpstr>
      <vt:lpstr>ISOControls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Yorick Kuijs</dc:creator>
  <cp:lastModifiedBy>Yorick Kuijs</cp:lastModifiedBy>
  <cp:lastPrinted>2024-09-25T22:09:56Z</cp:lastPrinted>
  <dcterms:created xsi:type="dcterms:W3CDTF">2024-09-16T08:01:33Z</dcterms:created>
  <dcterms:modified xsi:type="dcterms:W3CDTF">2025-01-24T08:56:31Z</dcterms:modified>
</cp:coreProperties>
</file>