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tonyk_microsoft_com/Documents/Migration/Azure Migration Program/Readiness/"/>
    </mc:Choice>
  </mc:AlternateContent>
  <xr:revisionPtr revIDLastSave="839" documentId="13_ncr:1_{B3034741-3049-431E-ABD8-1A24B88B99C9}" xr6:coauthVersionLast="45" xr6:coauthVersionMax="45" xr10:uidLastSave="{E5638159-4739-4E46-8CAE-CE854F34EFB7}"/>
  <bookViews>
    <workbookView xWindow="5730" yWindow="45" windowWidth="43425" windowHeight="19530" activeTab="1" xr2:uid="{8C20F32F-2C47-4B3B-873A-BC78E7B1A25A}"/>
  </bookViews>
  <sheets>
    <sheet name="Instructions" sheetId="3" r:id="rId1"/>
    <sheet name="SMART (Start Here)" sheetId="1" r:id="rId2"/>
    <sheet name="Internals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2" l="1"/>
  <c r="F43" i="2" s="1"/>
  <c r="G43" i="2" s="1"/>
  <c r="E42" i="2"/>
  <c r="F42" i="2" s="1"/>
  <c r="G42" i="2" s="1"/>
  <c r="E41" i="2"/>
  <c r="F41" i="2" s="1"/>
  <c r="G41" i="2" s="1"/>
  <c r="E40" i="2"/>
  <c r="F40" i="2" s="1"/>
  <c r="G40" i="2" s="1"/>
  <c r="E39" i="2"/>
  <c r="F39" i="2" s="1"/>
  <c r="G39" i="2" s="1"/>
  <c r="E38" i="2"/>
  <c r="F38" i="2" s="1"/>
  <c r="G38" i="2" s="1"/>
  <c r="E37" i="2"/>
  <c r="F37" i="2" s="1"/>
  <c r="G37" i="2" s="1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E32" i="2"/>
  <c r="E24" i="2"/>
  <c r="F24" i="2" s="1"/>
  <c r="G24" i="2" s="1"/>
  <c r="E25" i="2"/>
  <c r="F25" i="2" s="1"/>
  <c r="G25" i="2" s="1"/>
  <c r="E23" i="2"/>
  <c r="F23" i="2" s="1"/>
  <c r="G23" i="2" s="1"/>
  <c r="E30" i="2"/>
  <c r="F30" i="2" s="1"/>
  <c r="G30" i="2" s="1"/>
  <c r="E31" i="2"/>
  <c r="F31" i="2" s="1"/>
  <c r="G31" i="2" s="1"/>
  <c r="E29" i="2"/>
  <c r="F29" i="2" s="1"/>
  <c r="G29" i="2" s="1"/>
  <c r="E22" i="2"/>
  <c r="F22" i="2" s="1"/>
  <c r="G22" i="2" s="1"/>
  <c r="E21" i="2"/>
  <c r="F21" i="2" s="1"/>
  <c r="G21" i="2" s="1"/>
  <c r="E20" i="2"/>
  <c r="F20" i="2" s="1"/>
  <c r="G20" i="2" s="1"/>
  <c r="E19" i="2"/>
  <c r="F19" i="2" s="1"/>
  <c r="G19" i="2" s="1"/>
  <c r="E18" i="2"/>
  <c r="F18" i="2" s="1"/>
  <c r="G18" i="2" s="1"/>
  <c r="E17" i="2"/>
  <c r="F17" i="2" s="1"/>
  <c r="G17" i="2" s="1"/>
  <c r="E27" i="2"/>
  <c r="F27" i="2" s="1"/>
  <c r="G27" i="2" s="1"/>
  <c r="E28" i="2"/>
  <c r="F28" i="2" s="1"/>
  <c r="G28" i="2" s="1"/>
  <c r="E26" i="2"/>
  <c r="F26" i="2" s="1"/>
  <c r="G26" i="2" s="1"/>
  <c r="E13" i="2"/>
  <c r="E12" i="2"/>
  <c r="F12" i="2" s="1"/>
  <c r="G12" i="2" s="1"/>
  <c r="E11" i="2"/>
  <c r="F11" i="2" s="1"/>
  <c r="G11" i="2" s="1"/>
  <c r="E10" i="2"/>
  <c r="F10" i="2" s="1"/>
  <c r="G10" i="2" s="1"/>
  <c r="E9" i="2"/>
  <c r="E8" i="2"/>
  <c r="F8" i="2" s="1"/>
  <c r="G8" i="2" s="1"/>
  <c r="E6" i="2"/>
  <c r="F6" i="2" s="1"/>
  <c r="G6" i="2" s="1"/>
  <c r="E7" i="2"/>
  <c r="F7" i="2" s="1"/>
  <c r="G7" i="2" s="1"/>
  <c r="E5" i="2"/>
  <c r="F5" i="2" s="1"/>
  <c r="G5" i="2" s="1"/>
  <c r="E3" i="2"/>
  <c r="F3" i="2" s="1"/>
  <c r="G3" i="2" s="1"/>
  <c r="E4" i="2"/>
  <c r="F4" i="2" s="1"/>
  <c r="G4" i="2" s="1"/>
  <c r="E2" i="2"/>
  <c r="F2" i="2" s="1"/>
  <c r="G2" i="2" s="1"/>
  <c r="E15" i="2"/>
  <c r="F15" i="2" s="1"/>
  <c r="G15" i="2" s="1"/>
  <c r="E16" i="2"/>
  <c r="F16" i="2" s="1"/>
  <c r="G16" i="2" s="1"/>
  <c r="E14" i="2"/>
  <c r="F14" i="2" s="1"/>
  <c r="G14" i="2" s="1"/>
  <c r="J6" i="2" l="1"/>
  <c r="J10" i="2"/>
  <c r="J12" i="2"/>
  <c r="K12" i="2" s="1"/>
  <c r="J9" i="2"/>
  <c r="L9" i="2" s="1"/>
  <c r="J8" i="2"/>
  <c r="M8" i="2" s="1"/>
  <c r="J7" i="2"/>
  <c r="J4" i="2"/>
  <c r="K4" i="2" s="1"/>
  <c r="F9" i="2"/>
  <c r="G9" i="2" s="1"/>
  <c r="F13" i="2"/>
  <c r="G13" i="2" s="1"/>
  <c r="F32" i="2"/>
  <c r="G32" i="2" s="1"/>
  <c r="J11" i="2" s="1"/>
  <c r="L11" i="2" l="1"/>
  <c r="J5" i="2"/>
  <c r="K5" i="2" s="1"/>
  <c r="L8" i="2"/>
  <c r="K8" i="2"/>
  <c r="K9" i="2"/>
  <c r="M9" i="2"/>
  <c r="M12" i="2"/>
  <c r="L12" i="2"/>
  <c r="K11" i="2"/>
  <c r="M11" i="2"/>
  <c r="M7" i="2"/>
  <c r="L7" i="2"/>
  <c r="K7" i="2"/>
  <c r="M4" i="2"/>
  <c r="L4" i="2"/>
  <c r="L10" i="2"/>
  <c r="M10" i="2"/>
  <c r="K10" i="2"/>
  <c r="K6" i="2"/>
  <c r="L6" i="2"/>
  <c r="M6" i="2"/>
  <c r="M5" i="2" l="1"/>
  <c r="L5" i="2"/>
</calcChain>
</file>

<file path=xl/sharedStrings.xml><?xml version="1.0" encoding="utf-8"?>
<sst xmlns="http://schemas.openxmlformats.org/spreadsheetml/2006/main" count="187" uniqueCount="130">
  <si>
    <t>Strategic Migration Assessment &amp; Readiness Tool (SMART)</t>
  </si>
  <si>
    <t>High Level Business Strategy and Business Case</t>
  </si>
  <si>
    <t>Key Stakeholder Sign-off with Funding Commitment</t>
  </si>
  <si>
    <t>Migration Project Resources</t>
  </si>
  <si>
    <t>Migration Plan with Workloads Committed</t>
  </si>
  <si>
    <t>Cloud Center of Excellence (COE) Team In Place</t>
  </si>
  <si>
    <t>Migration Partner Support</t>
  </si>
  <si>
    <t>Azure training on the platform</t>
  </si>
  <si>
    <t>Application Discovery &amp; Assessment</t>
  </si>
  <si>
    <t>Migration Strategy Identified</t>
  </si>
  <si>
    <t>Application Owner Alignment</t>
  </si>
  <si>
    <t>Identity, Subscriptions, Networking, Governance</t>
  </si>
  <si>
    <t>Identification of Migration Waves</t>
  </si>
  <si>
    <t>Continutity &amp; Resiliency</t>
  </si>
  <si>
    <t>Maintenance</t>
  </si>
  <si>
    <t>Cost Management</t>
  </si>
  <si>
    <t>Automation</t>
  </si>
  <si>
    <t>Cloud Security Model</t>
  </si>
  <si>
    <t>Cloud Security Roles</t>
  </si>
  <si>
    <t>Questions</t>
  </si>
  <si>
    <t>Has your company identifed a compelling business reason for moving to the cloud, including a detailed business case?</t>
  </si>
  <si>
    <t>Is there an executive sponsor for the migration project, including committed funding for the migration project?</t>
  </si>
  <si>
    <t>Do you have people assigned to work on the migration, including a project manager, cloud migration team and application owners?</t>
  </si>
  <si>
    <t>Do you have a high level project timeline with confirmation of migration workloads in scope?</t>
  </si>
  <si>
    <t>Have you established a COE who will develop the migration best practices to scale throughout the rest of the project?</t>
  </si>
  <si>
    <t>Do you have a plan for how a migration partner will support you during and after the project?</t>
  </si>
  <si>
    <t>Have your teams been trained on the Azure platform for their particular duties?</t>
  </si>
  <si>
    <t>Have you performed an application/workload discovery and assessment using a tool (e.g. Azure Migrate or others)?</t>
  </si>
  <si>
    <t>Have you indentified the migration strategy you will use for each application (rehost, refactor, rearchitect, rebuild)?</t>
  </si>
  <si>
    <t>Are the workload owners identified and aligned to the migration plan?</t>
  </si>
  <si>
    <t>Have you setup an Azure landing zone designed to accepted migrated workloads? 
Note: Important design areas are (i) identity, (ii) subscriptions, (iii) networking, (iv) governance.</t>
  </si>
  <si>
    <t>Have you indentified the migration waves (batches of applications), including the initial pilot wave?</t>
  </si>
  <si>
    <t>Do you have a strategy for backup, disaster recovery and monitoring in Azure?</t>
  </si>
  <si>
    <t>Do you have a strategy for OS patching and configuration/change management?</t>
  </si>
  <si>
    <t>Do you have a cloud cost model (cost center, profit center, chargeback, showback) and the tools to monitor costs?</t>
  </si>
  <si>
    <t>Do you have a strategy for automation of both maintenance operations and deployment (DevOps pipeline)</t>
  </si>
  <si>
    <t>Have you built a security plan which includes: (i) identity &amp; access management, (ii) logging &amp; monitoring, (iii) infrastructure security and (iv) data protection?</t>
  </si>
  <si>
    <t>Do your teams have a security RACI which defines their role in security? Furthermore, have you defined an incident response plan?</t>
  </si>
  <si>
    <t>Q1</t>
  </si>
  <si>
    <t>No compelling migration triggers have been identitied</t>
  </si>
  <si>
    <t>Migration triggers have been identified &amp; creating business case now</t>
  </si>
  <si>
    <t>Detailed migration business case is complete</t>
  </si>
  <si>
    <t>Q2</t>
  </si>
  <si>
    <t>Limited or no executive commitment to migrate</t>
  </si>
  <si>
    <t>Have both executive commitment and funding</t>
  </si>
  <si>
    <t>Q3</t>
  </si>
  <si>
    <t>Yes</t>
  </si>
  <si>
    <t>No</t>
  </si>
  <si>
    <t>Q4</t>
  </si>
  <si>
    <t>Q5</t>
  </si>
  <si>
    <t>Q6</t>
  </si>
  <si>
    <t>No knowledge of the help migration partners can provide</t>
  </si>
  <si>
    <t>Have a partner I'm working with, but unsure if they can help with migration</t>
  </si>
  <si>
    <t>Have a trusted partner who has done scale migrations previously</t>
  </si>
  <si>
    <t>Q7</t>
  </si>
  <si>
    <t>Nobody has been trained on Azure</t>
  </si>
  <si>
    <t>Some people have been trained on Azure, but we need more</t>
  </si>
  <si>
    <t>Our staff is fully trained on both migration duties and role-specific duties</t>
  </si>
  <si>
    <t>Q8</t>
  </si>
  <si>
    <t>Q9</t>
  </si>
  <si>
    <t>Q10</t>
  </si>
  <si>
    <t>Q11</t>
  </si>
  <si>
    <t>No landing zone work has been performed</t>
  </si>
  <si>
    <t>Some components of our landing zone have been setup</t>
  </si>
  <si>
    <t>We have a landing zone ready for migrated apps</t>
  </si>
  <si>
    <t>Q12</t>
  </si>
  <si>
    <t>No planning yet for migration waves</t>
  </si>
  <si>
    <t>Identified pilot apps but need to define next migration waves</t>
  </si>
  <si>
    <t>Both pilot and successive migration waves defined</t>
  </si>
  <si>
    <t>Q13</t>
  </si>
  <si>
    <t>Q14</t>
  </si>
  <si>
    <t>Q15</t>
  </si>
  <si>
    <t>Q16</t>
  </si>
  <si>
    <t>Q17</t>
  </si>
  <si>
    <t>Answers</t>
  </si>
  <si>
    <t>Q18</t>
  </si>
  <si>
    <t>Weight</t>
  </si>
  <si>
    <t>Score</t>
  </si>
  <si>
    <t>Summary</t>
  </si>
  <si>
    <t>Q#</t>
  </si>
  <si>
    <t>Answer Choices</t>
  </si>
  <si>
    <t>Total Score</t>
  </si>
  <si>
    <t>Dimension</t>
  </si>
  <si>
    <t>Answer Provided</t>
  </si>
  <si>
    <t>Match?</t>
  </si>
  <si>
    <t>Critical</t>
  </si>
  <si>
    <t>Moderate</t>
  </si>
  <si>
    <t>Excellent</t>
  </si>
  <si>
    <t>landing zone</t>
  </si>
  <si>
    <t>Cloud operations</t>
  </si>
  <si>
    <t>Migration process</t>
  </si>
  <si>
    <t>Business strategy</t>
  </si>
  <si>
    <t>Migration project plan</t>
  </si>
  <si>
    <t>Partner support</t>
  </si>
  <si>
    <t>Technical skilling</t>
  </si>
  <si>
    <t>Application discovery &amp; assessment</t>
  </si>
  <si>
    <t>Security &amp; compliance</t>
  </si>
  <si>
    <t xml:space="preserve">Migration project plan </t>
  </si>
  <si>
    <t xml:space="preserve">Application discovery &amp; assessment </t>
  </si>
  <si>
    <t xml:space="preserve">Security &amp; compliance </t>
  </si>
  <si>
    <t>(Please complete the answers below)</t>
  </si>
  <si>
    <t>Background</t>
  </si>
  <si>
    <t>Getting started on your cloud migration journey is a exciting step in your organization's digital transformation. Preparing for a scale migration is critical to ensure your project is executed smoothly and that you realize intended benefits. Completing the Strategic Migration Assessment &amp; Readiness Tool (SMART) questions will provide details on your level of migration readiness across 9 dimensions. Once you have a sense on your level of readiness, you can share the results with internal stakeholders to further prepare for all phases of your migration project - from initial planning to fully operating your new cloud workloads.</t>
  </si>
  <si>
    <t>Explanation of the migration readiness dimensions</t>
  </si>
  <si>
    <t>Landing zone</t>
  </si>
  <si>
    <r>
      <rPr>
        <b/>
        <sz val="11"/>
        <color theme="4"/>
        <rFont val="Calibri"/>
        <family val="2"/>
        <scheme val="minor"/>
      </rPr>
      <t>Business strategy</t>
    </r>
    <r>
      <rPr>
        <sz val="11"/>
        <color theme="4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Cloud adoption drivers identified and organizational buy-in</t>
    </r>
  </si>
  <si>
    <r>
      <rPr>
        <b/>
        <sz val="11"/>
        <color theme="4"/>
        <rFont val="Calibri"/>
        <family val="2"/>
        <scheme val="minor"/>
      </rPr>
      <t>Partner support</t>
    </r>
    <r>
      <rPr>
        <sz val="11"/>
        <color theme="4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Plan for how professional services partners will assist during and after the migration</t>
    </r>
  </si>
  <si>
    <r>
      <rPr>
        <b/>
        <sz val="11"/>
        <color theme="4"/>
        <rFont val="Calibri"/>
        <family val="2"/>
        <scheme val="minor"/>
      </rPr>
      <t>Application discovery &amp; assessment</t>
    </r>
    <r>
      <rPr>
        <sz val="11"/>
        <color theme="4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Use a tool like Azure Migrate (or 3rd party tool) to discover and assess your on-premises infrastructure. Determine migration strategy for each application.</t>
    </r>
  </si>
  <si>
    <r>
      <rPr>
        <b/>
        <sz val="11"/>
        <color theme="4"/>
        <rFont val="Calibri"/>
        <family val="2"/>
        <scheme val="minor"/>
      </rPr>
      <t>Migration process</t>
    </r>
    <r>
      <rPr>
        <sz val="11"/>
        <color theme="4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Plan for putting applications into migration waves and specific timing of those waves</t>
    </r>
  </si>
  <si>
    <r>
      <rPr>
        <b/>
        <sz val="11"/>
        <color theme="4"/>
        <rFont val="Calibri"/>
        <family val="2"/>
        <scheme val="minor"/>
      </rPr>
      <t>Technical skilling</t>
    </r>
    <r>
      <rPr>
        <sz val="11"/>
        <color theme="4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Training your organization on the Azure platform, including skills for doing the migration tasks and operating Azure once migrated</t>
    </r>
  </si>
  <si>
    <r>
      <rPr>
        <b/>
        <sz val="11"/>
        <color theme="4"/>
        <rFont val="Calibri"/>
        <family val="2"/>
        <scheme val="minor"/>
      </rPr>
      <t>Landing zone</t>
    </r>
    <r>
      <rPr>
        <sz val="11"/>
        <color theme="4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Setup of an Azure environment ready to accept migrated workloads</t>
    </r>
  </si>
  <si>
    <r>
      <rPr>
        <b/>
        <sz val="11"/>
        <color theme="4"/>
        <rFont val="Calibri"/>
        <family val="2"/>
        <scheme val="minor"/>
      </rPr>
      <t>Cloud operations</t>
    </r>
    <r>
      <rPr>
        <sz val="11"/>
        <color theme="4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Establish ongoing processes to manage Azure workloads (e.g. configuration management, patching, backup, etc)</t>
    </r>
  </si>
  <si>
    <r>
      <rPr>
        <b/>
        <sz val="11"/>
        <color theme="4"/>
        <rFont val="Calibri"/>
        <family val="2"/>
        <scheme val="minor"/>
      </rPr>
      <t>Security &amp; compliance</t>
    </r>
    <r>
      <rPr>
        <sz val="11"/>
        <color theme="4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Establish a secure design for your Azure workloads (e.g. network security, threat protection, etc)</t>
    </r>
  </si>
  <si>
    <t>Guidance to improve migration readiness</t>
  </si>
  <si>
    <t>If you completed the questions and received a yellow or red score on any particular dimension, we recommend the following resources to help improve.</t>
  </si>
  <si>
    <t>Resources</t>
  </si>
  <si>
    <t>https://azure.microsoft.com/pricing/tco/calculator/</t>
  </si>
  <si>
    <t>https://docs.microsoft.com/azure/cloud-adoption-framework/strategy/cloud-migration-business-case</t>
  </si>
  <si>
    <t>https://azure.microsoft.com/partners/</t>
  </si>
  <si>
    <t>https://docs.microsoft.com/azure/cloud-adoption-framework/plan/workloads</t>
  </si>
  <si>
    <t>https://docs.microsoft.com/azure/cloud-adoption-framework/ready/considerations/</t>
  </si>
  <si>
    <t>https://docs.microsoft.com/azure/migrate/</t>
  </si>
  <si>
    <t>https://docs.microsoft.com/azure/cloud-adoption-framework/migrate/azure-best-practices/migrate-best-practices-security-management</t>
  </si>
  <si>
    <t>https://docs.microsoft.com/azure/cloud-adoption-framework/manage/</t>
  </si>
  <si>
    <t>https://www.microsoft.com/learning/azure-fundamentals.aspx</t>
  </si>
  <si>
    <t>https://www.microsoft.com/learning/azure-administrator.aspx</t>
  </si>
  <si>
    <t>https://www.microsoft.com/learning/azure-developer.aspx</t>
  </si>
  <si>
    <t>https://www.microsoft.com/learning/azure-solutions-architect.aspx</t>
  </si>
  <si>
    <t>Executive commitment secured; funding commit in progress</t>
  </si>
  <si>
    <r>
      <rPr>
        <b/>
        <sz val="11"/>
        <color theme="4"/>
        <rFont val="Calibri"/>
        <family val="2"/>
        <scheme val="minor"/>
      </rPr>
      <t>Migration project plan</t>
    </r>
    <r>
      <rPr>
        <sz val="11"/>
        <color theme="4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High level plan, including project team identified and approximate plan of applications in scope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</si>
</sst>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2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3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0" fontId="3" fillId="6" borderId="0" xfId="0" applyFont="1" applyFill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6" fillId="0" borderId="0" xfId="0" applyFont="1"/>
    <xf numFmtId="0" fontId="0" fillId="0" borderId="0" xfId="0" applyAlignment="1">
      <alignment vertical="center" wrapText="1"/>
    </xf>
    <xf numFmtId="0" fontId="0" fillId="0" borderId="1" xfId="0" applyBorder="1"/>
    <xf numFmtId="0" fontId="10" fillId="0" borderId="1" xfId="1" applyBorder="1"/>
    <xf numFmtId="0" fontId="0" fillId="5" borderId="1" xfId="0" applyFill="1" applyBorder="1"/>
    <xf numFmtId="0" fontId="0" fillId="5" borderId="1" xfId="0" applyFill="1" applyBorder="1"/>
    <xf numFmtId="0" fontId="10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1" applyFill="1" applyBorder="1" applyAlignment="1">
      <alignment vertical="center" wrapText="1"/>
    </xf>
    <xf numFmtId="0" fontId="0" fillId="0" borderId="1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Scores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Internals!$I$4:$I$12</c:f>
              <c:strCache>
                <c:ptCount val="9"/>
                <c:pt idx="0">
                  <c:v>Business strategy</c:v>
                </c:pt>
                <c:pt idx="1">
                  <c:v>Migration project plan</c:v>
                </c:pt>
                <c:pt idx="2">
                  <c:v>Partner support</c:v>
                </c:pt>
                <c:pt idx="3">
                  <c:v>Application discovery &amp; assessment</c:v>
                </c:pt>
                <c:pt idx="4">
                  <c:v>Migration process</c:v>
                </c:pt>
                <c:pt idx="5">
                  <c:v>Technical skilling</c:v>
                </c:pt>
                <c:pt idx="6">
                  <c:v>landing zone</c:v>
                </c:pt>
                <c:pt idx="7">
                  <c:v>Cloud operations</c:v>
                </c:pt>
                <c:pt idx="8">
                  <c:v>Security &amp; compliance</c:v>
                </c:pt>
              </c:strCache>
            </c:strRef>
          </c:cat>
          <c:val>
            <c:numRef>
              <c:f>Internals!$J$4:$J$12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2-4D43-AD0B-41D9F6EE4A6E}"/>
            </c:ext>
          </c:extLst>
        </c:ser>
        <c:ser>
          <c:idx val="1"/>
          <c:order val="1"/>
          <c:tx>
            <c:strRef>
              <c:f>Internals!$K$3</c:f>
              <c:strCache>
                <c:ptCount val="1"/>
                <c:pt idx="0">
                  <c:v>Critical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31750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1.5772870662460567E-2"/>
                  <c:y val="-1.4925376057777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35D-4286-A657-D8BB78B85F32}"/>
                </c:ext>
              </c:extLst>
            </c:dLbl>
            <c:dLbl>
              <c:idx val="1"/>
              <c:layout>
                <c:manualLayout>
                  <c:x val="2.6288117770767613E-2"/>
                  <c:y val="-4.56047889016842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27-4BFF-A4AA-9EEC30D4557B}"/>
                </c:ext>
              </c:extLst>
            </c:dLbl>
            <c:dLbl>
              <c:idx val="2"/>
              <c:layout>
                <c:manualLayout>
                  <c:x val="1.2618296529968378E-2"/>
                  <c:y val="4.47761281733317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D27-4BFF-A4AA-9EEC30D4557B}"/>
                </c:ext>
              </c:extLst>
            </c:dLbl>
            <c:dLbl>
              <c:idx val="3"/>
              <c:layout>
                <c:manualLayout>
                  <c:x val="-4.2227500659805474E-3"/>
                  <c:y val="7.7348066298342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27-4BFF-A4AA-9EEC30D4557B}"/>
                </c:ext>
              </c:extLst>
            </c:dLbl>
            <c:dLbl>
              <c:idx val="4"/>
              <c:layout>
                <c:manualLayout>
                  <c:x val="-1.1566771819137749E-2"/>
                  <c:y val="3.48258774681469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D27-4BFF-A4AA-9EEC30D4557B}"/>
                </c:ext>
              </c:extLst>
            </c:dLbl>
            <c:dLbl>
              <c:idx val="6"/>
              <c:layout>
                <c:manualLayout>
                  <c:x val="-1.794248905006748E-2"/>
                  <c:y val="-1.6986919141873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27-4BFF-A4AA-9EEC30D4557B}"/>
                </c:ext>
              </c:extLst>
            </c:dLbl>
            <c:dLbl>
              <c:idx val="7"/>
              <c:layout>
                <c:manualLayout>
                  <c:x val="-5.2784056567061607E-3"/>
                  <c:y val="-5.92204448663072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5D-4286-A657-D8BB78B85F32}"/>
                </c:ext>
              </c:extLst>
            </c:dLbl>
            <c:dLbl>
              <c:idx val="8"/>
              <c:layout>
                <c:manualLayout>
                  <c:x val="1.0515247108307046E-2"/>
                  <c:y val="-5.2472490396930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5D-4286-A657-D8BB78B85F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Internals!$K$4:$K$12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D-4286-A657-D8BB78B85F32}"/>
            </c:ext>
          </c:extLst>
        </c:ser>
        <c:ser>
          <c:idx val="2"/>
          <c:order val="2"/>
          <c:tx>
            <c:strRef>
              <c:f>Internals!$L$3</c:f>
              <c:strCache>
                <c:ptCount val="1"/>
                <c:pt idx="0">
                  <c:v>Moderate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31750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3133543638275498E-2"/>
                  <c:y val="4.97512535259239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35D-4286-A657-D8BB78B85F32}"/>
                </c:ext>
              </c:extLst>
            </c:dLbl>
            <c:dLbl>
              <c:idx val="1"/>
              <c:layout>
                <c:manualLayout>
                  <c:x val="1.1566771819137749E-2"/>
                  <c:y val="5.2238816202220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35D-4286-A657-D8BB78B85F32}"/>
                </c:ext>
              </c:extLst>
            </c:dLbl>
            <c:dLbl>
              <c:idx val="2"/>
              <c:layout>
                <c:manualLayout>
                  <c:x val="0"/>
                  <c:y val="5.8931860036832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5D-4286-A657-D8BB78B85F32}"/>
                </c:ext>
              </c:extLst>
            </c:dLbl>
            <c:dLbl>
              <c:idx val="3"/>
              <c:layout>
                <c:manualLayout>
                  <c:x val="-1.2668223254427504E-2"/>
                  <c:y val="3.73134401444430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5D-4286-A657-D8BB78B85F32}"/>
                </c:ext>
              </c:extLst>
            </c:dLbl>
            <c:dLbl>
              <c:idx val="4"/>
              <c:layout>
                <c:manualLayout>
                  <c:x val="-2.5199168715897894E-2"/>
                  <c:y val="1.2245467983991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5D-4286-A657-D8BB78B85F32}"/>
                </c:ext>
              </c:extLst>
            </c:dLbl>
            <c:dLbl>
              <c:idx val="5"/>
              <c:layout>
                <c:manualLayout>
                  <c:x val="-1.583531274742676E-2"/>
                  <c:y val="1.4732965009207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27-4BFF-A4AA-9EEC30D4557B}"/>
                </c:ext>
              </c:extLst>
            </c:dLbl>
            <c:dLbl>
              <c:idx val="6"/>
              <c:layout>
                <c:manualLayout>
                  <c:x val="-9.4637223974763408E-3"/>
                  <c:y val="-3.9801002820739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27-4BFF-A4AA-9EEC30D4557B}"/>
                </c:ext>
              </c:extLst>
            </c:dLbl>
            <c:dLbl>
              <c:idx val="7"/>
              <c:layout>
                <c:manualLayout>
                  <c:x val="1.5772870662460529E-2"/>
                  <c:y val="-4.4776128173331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27-4BFF-A4AA-9EEC30D4557B}"/>
                </c:ext>
              </c:extLst>
            </c:dLbl>
            <c:dLbl>
              <c:idx val="8"/>
              <c:layout>
                <c:manualLayout>
                  <c:x val="2.7339642481598318E-2"/>
                  <c:y val="-3.48258774681469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27-4BFF-A4AA-9EEC30D45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Internals!$L$4:$L$12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D-4286-A657-D8BB78B85F32}"/>
            </c:ext>
          </c:extLst>
        </c:ser>
        <c:ser>
          <c:idx val="3"/>
          <c:order val="3"/>
          <c:tx>
            <c:strRef>
              <c:f>Internals!$M$3</c:f>
              <c:strCache>
                <c:ptCount val="1"/>
                <c:pt idx="0">
                  <c:v>Excellent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31750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1.8927444794952682E-2"/>
                  <c:y val="0.15174132325406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35D-4286-A657-D8BB78B85F32}"/>
                </c:ext>
              </c:extLst>
            </c:dLbl>
            <c:dLbl>
              <c:idx val="1"/>
              <c:layout>
                <c:manualLayout>
                  <c:x val="-2.7339642481598394E-2"/>
                  <c:y val="0.167614911194991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5D-4286-A657-D8BB78B85F32}"/>
                </c:ext>
              </c:extLst>
            </c:dLbl>
            <c:dLbl>
              <c:idx val="2"/>
              <c:layout>
                <c:manualLayout>
                  <c:x val="-6.4143007360672896E-2"/>
                  <c:y val="6.9651754936293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35D-4286-A657-D8BB78B85F32}"/>
                </c:ext>
              </c:extLst>
            </c:dLbl>
            <c:dLbl>
              <c:idx val="4"/>
              <c:layout>
                <c:manualLayout>
                  <c:x val="-6.4143007360672979E-2"/>
                  <c:y val="-9.9502507051848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D27-4BFF-A4AA-9EEC30D4557B}"/>
                </c:ext>
              </c:extLst>
            </c:dLbl>
            <c:dLbl>
              <c:idx val="5"/>
              <c:layout>
                <c:manualLayout>
                  <c:x val="-6.3091482649842268E-2"/>
                  <c:y val="-0.111940320433329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27-4BFF-A4AA-9EEC30D4557B}"/>
                </c:ext>
              </c:extLst>
            </c:dLbl>
            <c:dLbl>
              <c:idx val="6"/>
              <c:layout>
                <c:manualLayout>
                  <c:x val="0"/>
                  <c:y val="-0.109452757757033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D27-4BFF-A4AA-9EEC30D4557B}"/>
                </c:ext>
              </c:extLst>
            </c:dLbl>
            <c:dLbl>
              <c:idx val="7"/>
              <c:layout>
                <c:manualLayout>
                  <c:x val="8.2018927444794873E-2"/>
                  <c:y val="-2.4875626762962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27-4BFF-A4AA-9EEC30D4557B}"/>
                </c:ext>
              </c:extLst>
            </c:dLbl>
            <c:dLbl>
              <c:idx val="8"/>
              <c:layout>
                <c:manualLayout>
                  <c:x val="7.0452155625657209E-2"/>
                  <c:y val="9.9502507051848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D27-4BFF-A4AA-9EEC30D45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Internals!$M$4:$M$12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D-4286-A657-D8BB78B8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51471"/>
        <c:axId val="873809311"/>
      </c:radarChart>
      <c:catAx>
        <c:axId val="88655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09311"/>
        <c:crosses val="autoZero"/>
        <c:auto val="1"/>
        <c:lblAlgn val="ctr"/>
        <c:lblOffset val="100"/>
        <c:noMultiLvlLbl val="0"/>
      </c:catAx>
      <c:valAx>
        <c:axId val="87380931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out"/>
        <c:minorTickMark val="in"/>
        <c:tickLblPos val="none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5147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1809750</xdr:colOff>
      <xdr:row>4</xdr:row>
      <xdr:rowOff>46983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C515D0-B3BA-4AA2-823B-057B61C58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2419350" cy="7994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7</xdr:row>
      <xdr:rowOff>949804</xdr:rowOff>
    </xdr:from>
    <xdr:to>
      <xdr:col>11</xdr:col>
      <xdr:colOff>38101</xdr:colOff>
      <xdr:row>25</xdr:row>
      <xdr:rowOff>123481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2D97AC-9BF3-4938-A861-81722A464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1" y="2454754"/>
          <a:ext cx="7600950" cy="33646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19051</xdr:rowOff>
    </xdr:from>
    <xdr:to>
      <xdr:col>3</xdr:col>
      <xdr:colOff>9525</xdr:colOff>
      <xdr:row>1</xdr:row>
      <xdr:rowOff>5124450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6A76-10C8-40DA-A78A-4C29A911D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crosoft.com/learning/azure-administrator.aspx" TargetMode="External"/><Relationship Id="rId13" Type="http://schemas.openxmlformats.org/officeDocument/2006/relationships/hyperlink" Target="https://docs.microsoft.com/azure/cloud-adoption-framework/plan/workloads" TargetMode="External"/><Relationship Id="rId3" Type="http://schemas.openxmlformats.org/officeDocument/2006/relationships/hyperlink" Target="https://azure.microsoft.com/partners/" TargetMode="External"/><Relationship Id="rId7" Type="http://schemas.openxmlformats.org/officeDocument/2006/relationships/hyperlink" Target="https://www.microsoft.com/learning/azure-fundamentals.aspx" TargetMode="External"/><Relationship Id="rId12" Type="http://schemas.openxmlformats.org/officeDocument/2006/relationships/hyperlink" Target="https://docs.microsoft.com/azure/cloud-adoption-framework/manage/" TargetMode="External"/><Relationship Id="rId2" Type="http://schemas.openxmlformats.org/officeDocument/2006/relationships/hyperlink" Target="https://azure.microsoft.com/pricing/tco/calculator/" TargetMode="External"/><Relationship Id="rId1" Type="http://schemas.openxmlformats.org/officeDocument/2006/relationships/hyperlink" Target="https://docs.microsoft.com/azure/cloud-adoption-framework/strategy/cloud-migration-business-case" TargetMode="External"/><Relationship Id="rId6" Type="http://schemas.openxmlformats.org/officeDocument/2006/relationships/hyperlink" Target="https://docs.microsoft.com/azure/migrate/" TargetMode="External"/><Relationship Id="rId11" Type="http://schemas.openxmlformats.org/officeDocument/2006/relationships/hyperlink" Target="https://docs.microsoft.com/azure/cloud-adoption-framework/migrate/azure-best-practices/migrate-best-practices-security-management" TargetMode="External"/><Relationship Id="rId5" Type="http://schemas.openxmlformats.org/officeDocument/2006/relationships/hyperlink" Target="https://docs.microsoft.com/azure/cloud-adoption-framework/ready/considerations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microsoft.com/learning/azure-solutions-architect.aspx" TargetMode="External"/><Relationship Id="rId4" Type="http://schemas.openxmlformats.org/officeDocument/2006/relationships/hyperlink" Target="https://docs.microsoft.com/azure/cloud-adoption-framework/plan/workloads" TargetMode="External"/><Relationship Id="rId9" Type="http://schemas.openxmlformats.org/officeDocument/2006/relationships/hyperlink" Target="https://www.microsoft.com/learning/azure-developer.aspx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3D9-D238-4B14-B8B4-B2C7C8C8EF2F}">
  <dimension ref="B5:Q55"/>
  <sheetViews>
    <sheetView showGridLines="0" zoomScaleNormal="100" workbookViewId="0">
      <selection activeCell="B8" sqref="B8:P8"/>
    </sheetView>
  </sheetViews>
  <sheetFormatPr defaultRowHeight="15" x14ac:dyDescent="0.25"/>
  <cols>
    <col min="2" max="2" width="33.140625" customWidth="1"/>
  </cols>
  <sheetData>
    <row r="5" spans="2:16" ht="28.5" x14ac:dyDescent="0.45">
      <c r="B5" s="1" t="s">
        <v>0</v>
      </c>
    </row>
    <row r="7" spans="2:16" x14ac:dyDescent="0.25">
      <c r="B7" s="23" t="s">
        <v>101</v>
      </c>
    </row>
    <row r="8" spans="2:16" ht="66" customHeight="1" x14ac:dyDescent="0.25">
      <c r="B8" s="24" t="s">
        <v>102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28" spans="2:2" x14ac:dyDescent="0.25">
      <c r="B28" s="23" t="s">
        <v>103</v>
      </c>
    </row>
    <row r="29" spans="2:2" x14ac:dyDescent="0.25">
      <c r="B29" t="s">
        <v>105</v>
      </c>
    </row>
    <row r="30" spans="2:2" x14ac:dyDescent="0.25">
      <c r="B30" t="s">
        <v>129</v>
      </c>
    </row>
    <row r="31" spans="2:2" x14ac:dyDescent="0.25">
      <c r="B31" t="s">
        <v>106</v>
      </c>
    </row>
    <row r="32" spans="2:2" x14ac:dyDescent="0.25">
      <c r="B32" t="s">
        <v>107</v>
      </c>
    </row>
    <row r="33" spans="2:17" x14ac:dyDescent="0.25">
      <c r="B33" t="s">
        <v>108</v>
      </c>
    </row>
    <row r="34" spans="2:17" x14ac:dyDescent="0.25">
      <c r="B34" t="s">
        <v>109</v>
      </c>
    </row>
    <row r="35" spans="2:17" x14ac:dyDescent="0.25">
      <c r="B35" t="s">
        <v>110</v>
      </c>
    </row>
    <row r="36" spans="2:17" x14ac:dyDescent="0.25">
      <c r="B36" t="s">
        <v>111</v>
      </c>
    </row>
    <row r="37" spans="2:17" x14ac:dyDescent="0.25">
      <c r="B37" t="s">
        <v>112</v>
      </c>
    </row>
    <row r="39" spans="2:17" x14ac:dyDescent="0.25">
      <c r="B39" s="23" t="s">
        <v>113</v>
      </c>
    </row>
    <row r="40" spans="2:17" x14ac:dyDescent="0.25">
      <c r="B40" t="s">
        <v>114</v>
      </c>
    </row>
    <row r="41" spans="2:17" ht="8.25" customHeight="1" x14ac:dyDescent="0.25"/>
    <row r="42" spans="2:17" ht="15" customHeight="1" x14ac:dyDescent="0.25">
      <c r="B42" s="27" t="s">
        <v>82</v>
      </c>
      <c r="C42" s="28" t="s">
        <v>115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</row>
    <row r="43" spans="2:17" ht="15" customHeight="1" x14ac:dyDescent="0.25">
      <c r="B43" s="31" t="s">
        <v>91</v>
      </c>
      <c r="C43" s="33" t="s">
        <v>117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</row>
    <row r="44" spans="2:17" ht="15" customHeight="1" x14ac:dyDescent="0.25">
      <c r="B44" s="31"/>
      <c r="C44" s="29" t="s">
        <v>116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2:17" x14ac:dyDescent="0.25">
      <c r="B45" s="32" t="s">
        <v>92</v>
      </c>
      <c r="C45" s="29" t="s">
        <v>119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2:17" x14ac:dyDescent="0.25">
      <c r="B46" s="32" t="s">
        <v>93</v>
      </c>
      <c r="C46" s="26" t="s">
        <v>118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2:17" x14ac:dyDescent="0.25">
      <c r="B47" s="32" t="s">
        <v>95</v>
      </c>
      <c r="C47" s="26" t="s">
        <v>121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2:17" x14ac:dyDescent="0.25">
      <c r="B48" s="32" t="s">
        <v>90</v>
      </c>
      <c r="C48" s="26" t="s">
        <v>119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2:17" x14ac:dyDescent="0.25">
      <c r="B49" s="31" t="s">
        <v>94</v>
      </c>
      <c r="C49" s="26" t="s">
        <v>124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spans="2:17" x14ac:dyDescent="0.25">
      <c r="B50" s="31"/>
      <c r="C50" s="26" t="s">
        <v>125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spans="2:17" x14ac:dyDescent="0.25">
      <c r="B51" s="31"/>
      <c r="C51" s="26" t="s">
        <v>126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2:17" x14ac:dyDescent="0.25">
      <c r="B52" s="31"/>
      <c r="C52" s="26" t="s">
        <v>127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spans="2:17" x14ac:dyDescent="0.25">
      <c r="B53" s="32" t="s">
        <v>104</v>
      </c>
      <c r="C53" s="26" t="s">
        <v>120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spans="2:17" x14ac:dyDescent="0.25">
      <c r="B54" s="32" t="s">
        <v>89</v>
      </c>
      <c r="C54" s="26" t="s">
        <v>123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2:17" x14ac:dyDescent="0.25">
      <c r="B55" s="32" t="s">
        <v>96</v>
      </c>
      <c r="C55" s="26" t="s">
        <v>122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</sheetData>
  <mergeCells count="17">
    <mergeCell ref="C55:Q55"/>
    <mergeCell ref="C54:Q54"/>
    <mergeCell ref="C47:Q47"/>
    <mergeCell ref="C48:Q48"/>
    <mergeCell ref="C49:Q49"/>
    <mergeCell ref="C53:Q53"/>
    <mergeCell ref="C42:Q42"/>
    <mergeCell ref="B43:B44"/>
    <mergeCell ref="C50:Q50"/>
    <mergeCell ref="C52:Q52"/>
    <mergeCell ref="C51:Q51"/>
    <mergeCell ref="B49:B52"/>
    <mergeCell ref="B8:P8"/>
    <mergeCell ref="C43:Q43"/>
    <mergeCell ref="C44:Q44"/>
    <mergeCell ref="C45:Q45"/>
    <mergeCell ref="C46:Q46"/>
  </mergeCells>
  <hyperlinks>
    <hyperlink ref="C43" r:id="rId1" xr:uid="{A9109956-5FE1-4435-9E6C-E3A3E4F1B021}"/>
    <hyperlink ref="C44" r:id="rId2" xr:uid="{DB9FD7E4-4FA1-4744-8737-E52A5E70FC7C}"/>
    <hyperlink ref="C46" r:id="rId3" xr:uid="{0F66B364-AC81-43B1-A2DE-68C5E72A2618}"/>
    <hyperlink ref="C45" r:id="rId4" xr:uid="{FAB95E11-C9E5-4E13-B4E9-8F03DD0810F0}"/>
    <hyperlink ref="C53" r:id="rId5" xr:uid="{1C121199-B671-472E-8D46-DF100FE0DDBE}"/>
    <hyperlink ref="C47" r:id="rId6" xr:uid="{D647B9A9-B591-4970-A32F-19DB72D8E6B2}"/>
    <hyperlink ref="C49" r:id="rId7" xr:uid="{20C1F5C7-A8EF-41D7-B1D8-1504CCDE2B8F}"/>
    <hyperlink ref="C50" r:id="rId8" xr:uid="{6F59BEC0-F454-4302-B669-51EC6DF78995}"/>
    <hyperlink ref="C51" r:id="rId9" xr:uid="{6CAE04FB-3EEE-431C-9E41-CBA199474F62}"/>
    <hyperlink ref="C52" r:id="rId10" xr:uid="{687E38AD-8ABA-49DB-9AC5-BE704CC3475D}"/>
    <hyperlink ref="C55" r:id="rId11" xr:uid="{2D4B2DB7-89A4-40E6-ACCE-1F5654570691}"/>
    <hyperlink ref="C54" r:id="rId12" xr:uid="{F145D364-6DC3-4379-B462-C4649A42436B}"/>
    <hyperlink ref="C48" r:id="rId13" xr:uid="{067CE978-1F33-4D59-AAD5-A3BBA016A661}"/>
  </hyperlinks>
  <pageMargins left="0.7" right="0.7" top="0.75" bottom="0.75" header="0.3" footer="0.3"/>
  <pageSetup orientation="portrait" horizontalDpi="0" verticalDpi="0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5536-A203-4EF1-A518-4DFF59324810}">
  <dimension ref="A1:C30"/>
  <sheetViews>
    <sheetView showGridLines="0" tabSelected="1" zoomScaleNormal="100" workbookViewId="0">
      <selection activeCell="C5" sqref="C5"/>
    </sheetView>
  </sheetViews>
  <sheetFormatPr defaultRowHeight="15" x14ac:dyDescent="0.25"/>
  <cols>
    <col min="1" max="1" width="39.7109375" customWidth="1"/>
    <col min="2" max="2" width="73.140625" customWidth="1"/>
    <col min="3" max="3" width="68.140625" style="3" customWidth="1"/>
  </cols>
  <sheetData>
    <row r="1" spans="1:3" ht="28.5" x14ac:dyDescent="0.45">
      <c r="A1" s="1" t="s">
        <v>0</v>
      </c>
    </row>
    <row r="2" spans="1:3" ht="405" customHeight="1" x14ac:dyDescent="0.25"/>
    <row r="3" spans="1:3" ht="15" customHeight="1" x14ac:dyDescent="0.25">
      <c r="C3" s="18" t="s">
        <v>100</v>
      </c>
    </row>
    <row r="4" spans="1:3" ht="15.75" x14ac:dyDescent="0.25">
      <c r="A4" s="2" t="s">
        <v>91</v>
      </c>
      <c r="B4" s="13" t="s">
        <v>19</v>
      </c>
      <c r="C4" s="4" t="s">
        <v>74</v>
      </c>
    </row>
    <row r="5" spans="1:3" ht="30" x14ac:dyDescent="0.25">
      <c r="A5" s="14" t="s">
        <v>1</v>
      </c>
      <c r="B5" s="15" t="s">
        <v>20</v>
      </c>
      <c r="C5" s="9"/>
    </row>
    <row r="6" spans="1:3" ht="30" x14ac:dyDescent="0.25">
      <c r="A6" s="14" t="s">
        <v>2</v>
      </c>
      <c r="B6" s="15" t="s">
        <v>21</v>
      </c>
      <c r="C6" s="9"/>
    </row>
    <row r="7" spans="1:3" ht="15.75" x14ac:dyDescent="0.25">
      <c r="A7" s="16" t="s">
        <v>97</v>
      </c>
      <c r="B7" s="17"/>
      <c r="C7" s="8"/>
    </row>
    <row r="8" spans="1:3" ht="30" x14ac:dyDescent="0.25">
      <c r="A8" s="14" t="s">
        <v>3</v>
      </c>
      <c r="B8" s="15" t="s">
        <v>22</v>
      </c>
      <c r="C8" s="9"/>
    </row>
    <row r="9" spans="1:3" ht="30" x14ac:dyDescent="0.25">
      <c r="A9" s="14" t="s">
        <v>4</v>
      </c>
      <c r="B9" s="15" t="s">
        <v>23</v>
      </c>
      <c r="C9" s="9"/>
    </row>
    <row r="10" spans="1:3" ht="30" x14ac:dyDescent="0.25">
      <c r="A10" s="14" t="s">
        <v>5</v>
      </c>
      <c r="B10" s="15" t="s">
        <v>24</v>
      </c>
      <c r="C10" s="9"/>
    </row>
    <row r="11" spans="1:3" ht="15.75" x14ac:dyDescent="0.25">
      <c r="A11" s="16" t="s">
        <v>93</v>
      </c>
      <c r="B11" s="17"/>
      <c r="C11" s="8"/>
    </row>
    <row r="12" spans="1:3" ht="30" x14ac:dyDescent="0.25">
      <c r="A12" s="14" t="s">
        <v>6</v>
      </c>
      <c r="B12" s="15" t="s">
        <v>25</v>
      </c>
      <c r="C12" s="9"/>
    </row>
    <row r="13" spans="1:3" ht="15.75" x14ac:dyDescent="0.25">
      <c r="A13" s="16" t="s">
        <v>98</v>
      </c>
      <c r="B13" s="17"/>
      <c r="C13" s="8"/>
    </row>
    <row r="14" spans="1:3" ht="30" x14ac:dyDescent="0.25">
      <c r="A14" s="14" t="s">
        <v>8</v>
      </c>
      <c r="B14" s="15" t="s">
        <v>27</v>
      </c>
      <c r="C14" s="9"/>
    </row>
    <row r="15" spans="1:3" ht="30" x14ac:dyDescent="0.25">
      <c r="A15" s="14" t="s">
        <v>9</v>
      </c>
      <c r="B15" s="15" t="s">
        <v>28</v>
      </c>
      <c r="C15" s="9"/>
    </row>
    <row r="16" spans="1:3" ht="30" customHeight="1" x14ac:dyDescent="0.25">
      <c r="A16" s="14" t="s">
        <v>10</v>
      </c>
      <c r="B16" s="15" t="s">
        <v>29</v>
      </c>
      <c r="C16" s="9"/>
    </row>
    <row r="17" spans="1:3" ht="15.75" x14ac:dyDescent="0.25">
      <c r="A17" s="16" t="s">
        <v>90</v>
      </c>
      <c r="B17" s="17"/>
      <c r="C17" s="8"/>
    </row>
    <row r="18" spans="1:3" ht="30" x14ac:dyDescent="0.25">
      <c r="A18" s="14" t="s">
        <v>12</v>
      </c>
      <c r="B18" s="15" t="s">
        <v>31</v>
      </c>
      <c r="C18" s="9"/>
    </row>
    <row r="19" spans="1:3" ht="15.75" x14ac:dyDescent="0.25">
      <c r="A19" s="16" t="s">
        <v>94</v>
      </c>
      <c r="B19" s="17"/>
      <c r="C19" s="8"/>
    </row>
    <row r="20" spans="1:3" ht="30" customHeight="1" x14ac:dyDescent="0.25">
      <c r="A20" s="14" t="s">
        <v>7</v>
      </c>
      <c r="B20" s="15" t="s">
        <v>26</v>
      </c>
      <c r="C20" s="9"/>
    </row>
    <row r="21" spans="1:3" ht="15.75" x14ac:dyDescent="0.25">
      <c r="A21" s="16" t="s">
        <v>88</v>
      </c>
      <c r="B21" s="17"/>
      <c r="C21" s="8"/>
    </row>
    <row r="22" spans="1:3" ht="48" customHeight="1" x14ac:dyDescent="0.25">
      <c r="A22" s="14" t="s">
        <v>11</v>
      </c>
      <c r="B22" s="15" t="s">
        <v>30</v>
      </c>
      <c r="C22" s="9"/>
    </row>
    <row r="23" spans="1:3" ht="15.75" x14ac:dyDescent="0.25">
      <c r="A23" s="16" t="s">
        <v>89</v>
      </c>
      <c r="B23" s="17"/>
      <c r="C23" s="8"/>
    </row>
    <row r="24" spans="1:3" ht="30" customHeight="1" x14ac:dyDescent="0.25">
      <c r="A24" s="14" t="s">
        <v>13</v>
      </c>
      <c r="B24" s="15" t="s">
        <v>32</v>
      </c>
      <c r="C24" s="9"/>
    </row>
    <row r="25" spans="1:3" ht="30" customHeight="1" x14ac:dyDescent="0.25">
      <c r="A25" s="14" t="s">
        <v>14</v>
      </c>
      <c r="B25" s="15" t="s">
        <v>33</v>
      </c>
      <c r="C25" s="9"/>
    </row>
    <row r="26" spans="1:3" ht="30" x14ac:dyDescent="0.25">
      <c r="A26" s="14" t="s">
        <v>15</v>
      </c>
      <c r="B26" s="15" t="s">
        <v>34</v>
      </c>
      <c r="C26" s="9"/>
    </row>
    <row r="27" spans="1:3" ht="30" x14ac:dyDescent="0.25">
      <c r="A27" s="14" t="s">
        <v>16</v>
      </c>
      <c r="B27" s="15" t="s">
        <v>35</v>
      </c>
      <c r="C27" s="9"/>
    </row>
    <row r="28" spans="1:3" ht="15.75" x14ac:dyDescent="0.25">
      <c r="A28" s="16" t="s">
        <v>99</v>
      </c>
      <c r="B28" s="17"/>
      <c r="C28" s="8"/>
    </row>
    <row r="29" spans="1:3" ht="30" customHeight="1" x14ac:dyDescent="0.25">
      <c r="A29" s="14" t="s">
        <v>17</v>
      </c>
      <c r="B29" s="15" t="s">
        <v>36</v>
      </c>
      <c r="C29" s="9"/>
    </row>
    <row r="30" spans="1:3" ht="30" x14ac:dyDescent="0.25">
      <c r="A30" s="14" t="s">
        <v>18</v>
      </c>
      <c r="B30" s="15" t="s">
        <v>37</v>
      </c>
      <c r="C30" s="9"/>
    </row>
  </sheetData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A7C76022-1F0C-433C-BF85-C5A009545396}">
          <x14:formula1>
            <xm:f>Internals!$C$2:$C$4</xm:f>
          </x14:formula1>
          <xm:sqref>C5</xm:sqref>
        </x14:dataValidation>
        <x14:dataValidation type="list" allowBlank="1" showInputMessage="1" showErrorMessage="1" xr:uid="{07EEDA3C-E149-401B-890A-CED5047C720D}">
          <x14:formula1>
            <xm:f>Internals!$C$5:$C$7</xm:f>
          </x14:formula1>
          <xm:sqref>C6</xm:sqref>
        </x14:dataValidation>
        <x14:dataValidation type="list" allowBlank="1" showInputMessage="1" showErrorMessage="1" xr:uid="{2CDA7C15-5CDA-4B11-92BB-FFC382997E21}">
          <x14:formula1>
            <xm:f>Internals!$C$8:$C$9</xm:f>
          </x14:formula1>
          <xm:sqref>C8</xm:sqref>
        </x14:dataValidation>
        <x14:dataValidation type="list" allowBlank="1" showInputMessage="1" showErrorMessage="1" xr:uid="{5B708BB3-549D-4F18-9ADF-F4456D276966}">
          <x14:formula1>
            <xm:f>Internals!$C$10:$C$11</xm:f>
          </x14:formula1>
          <xm:sqref>C9</xm:sqref>
        </x14:dataValidation>
        <x14:dataValidation type="list" allowBlank="1" showInputMessage="1" showErrorMessage="1" xr:uid="{57B8EBC4-000E-4BAA-B467-9F34BD993702}">
          <x14:formula1>
            <xm:f>Internals!$C$12:$C$13</xm:f>
          </x14:formula1>
          <xm:sqref>C10</xm:sqref>
        </x14:dataValidation>
        <x14:dataValidation type="list" allowBlank="1" showInputMessage="1" showErrorMessage="1" xr:uid="{A39BAFFA-DB55-4939-AAD1-7A735E4EF2D3}">
          <x14:formula1>
            <xm:f>Internals!$C$14:$C$16</xm:f>
          </x14:formula1>
          <xm:sqref>C12 C13 C17</xm:sqref>
        </x14:dataValidation>
        <x14:dataValidation type="list" allowBlank="1" showInputMessage="1" showErrorMessage="1" xr:uid="{8852C2F1-4666-48B7-A725-F1AC2AD7D19A}">
          <x14:formula1>
            <xm:f>Internals!$C$32:$C$33</xm:f>
          </x14:formula1>
          <xm:sqref>C24</xm:sqref>
        </x14:dataValidation>
        <x14:dataValidation type="list" allowBlank="1" showInputMessage="1" showErrorMessage="1" xr:uid="{314B3844-2DFD-4BCA-9521-639D02340CB8}">
          <x14:formula1>
            <xm:f>Internals!$C$34:$C$35</xm:f>
          </x14:formula1>
          <xm:sqref>C25</xm:sqref>
        </x14:dataValidation>
        <x14:dataValidation type="list" allowBlank="1" showInputMessage="1" showErrorMessage="1" xr:uid="{E3D4DDD8-0CEB-4254-BD65-81D4F3E8C0BC}">
          <x14:formula1>
            <xm:f>Internals!$C$36:$C$37</xm:f>
          </x14:formula1>
          <xm:sqref>C26</xm:sqref>
        </x14:dataValidation>
        <x14:dataValidation type="list" allowBlank="1" showInputMessage="1" showErrorMessage="1" xr:uid="{349547A2-3A0F-4E54-8E28-05B7AF6256AC}">
          <x14:formula1>
            <xm:f>Internals!$C$38:$C$39</xm:f>
          </x14:formula1>
          <xm:sqref>C27</xm:sqref>
        </x14:dataValidation>
        <x14:dataValidation type="list" allowBlank="1" showInputMessage="1" showErrorMessage="1" xr:uid="{4EA5495F-F640-4991-92A8-329597566453}">
          <x14:formula1>
            <xm:f>Internals!$C$42:$C$43</xm:f>
          </x14:formula1>
          <xm:sqref>C30</xm:sqref>
        </x14:dataValidation>
        <x14:dataValidation type="list" allowBlank="1" showInputMessage="1" showErrorMessage="1" xr:uid="{FAD4F493-6922-4304-B59F-067194D7EBF5}">
          <x14:formula1>
            <xm:f>Internals!$C$40:$C$41</xm:f>
          </x14:formula1>
          <xm:sqref>C29</xm:sqref>
        </x14:dataValidation>
        <x14:dataValidation type="list" allowBlank="1" showInputMessage="1" showErrorMessage="1" xr:uid="{A43C7ACB-6A82-42BC-9913-C4219A35FCD3}">
          <x14:formula1>
            <xm:f>Internals!$C$29:$C$31</xm:f>
          </x14:formula1>
          <xm:sqref>C22</xm:sqref>
        </x14:dataValidation>
        <x14:dataValidation type="list" allowBlank="1" showInputMessage="1" showErrorMessage="1" xr:uid="{1983DCDF-6C48-4B5A-88C8-0691DA347A8C}">
          <x14:formula1>
            <xm:f>Internals!$C$17:$C$18</xm:f>
          </x14:formula1>
          <xm:sqref>C14 C14</xm:sqref>
        </x14:dataValidation>
        <x14:dataValidation type="list" allowBlank="1" showInputMessage="1" showErrorMessage="1" xr:uid="{7956B9A0-2B27-49F1-B8D0-8F66268DE87F}">
          <x14:formula1>
            <xm:f>Internals!$C$19:$C$20</xm:f>
          </x14:formula1>
          <xm:sqref>C15 C15</xm:sqref>
        </x14:dataValidation>
        <x14:dataValidation type="list" allowBlank="1" showInputMessage="1" showErrorMessage="1" xr:uid="{DBF666FB-0152-4963-A927-A2913418E8EE}">
          <x14:formula1>
            <xm:f>Internals!$C$21:$C$22</xm:f>
          </x14:formula1>
          <xm:sqref>C16 C16</xm:sqref>
        </x14:dataValidation>
        <x14:dataValidation type="list" allowBlank="1" showInputMessage="1" showErrorMessage="1" xr:uid="{768FABF1-32EA-403B-B5C2-4E3FD5A8FD48}">
          <x14:formula1>
            <xm:f>Internals!$C$26:$C$28</xm:f>
          </x14:formula1>
          <xm:sqref>C20</xm:sqref>
        </x14:dataValidation>
        <x14:dataValidation type="list" allowBlank="1" showInputMessage="1" showErrorMessage="1" xr:uid="{5C90D76A-554E-4F08-9C44-13BA68D288E5}">
          <x14:formula1>
            <xm:f>Internals!$C$23:$C$25</xm:f>
          </x14:formula1>
          <xm:sqref>C18 C18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49C0-A43B-4E8D-8342-27432129779F}">
  <dimension ref="A1:M43"/>
  <sheetViews>
    <sheetView workbookViewId="0">
      <selection activeCell="C7" sqref="C7"/>
    </sheetView>
  </sheetViews>
  <sheetFormatPr defaultRowHeight="15" x14ac:dyDescent="0.25"/>
  <cols>
    <col min="2" max="2" width="33.28515625" customWidth="1"/>
    <col min="3" max="3" width="68.28515625" customWidth="1"/>
    <col min="4" max="4" width="13" style="7" customWidth="1"/>
    <col min="5" max="5" width="71" customWidth="1"/>
    <col min="6" max="7" width="9.140625" style="7"/>
    <col min="8" max="8" width="4.85546875" customWidth="1"/>
    <col min="9" max="9" width="33.140625" customWidth="1"/>
    <col min="10" max="13" width="12" customWidth="1"/>
  </cols>
  <sheetData>
    <row r="1" spans="1:13" x14ac:dyDescent="0.25">
      <c r="A1" s="5" t="s">
        <v>79</v>
      </c>
      <c r="B1" s="5" t="s">
        <v>82</v>
      </c>
      <c r="C1" s="5" t="s">
        <v>80</v>
      </c>
      <c r="D1" s="6" t="s">
        <v>76</v>
      </c>
      <c r="E1" s="5" t="s">
        <v>83</v>
      </c>
      <c r="F1" s="6" t="s">
        <v>84</v>
      </c>
      <c r="G1" s="6" t="s">
        <v>77</v>
      </c>
      <c r="K1" s="10">
        <v>0.9</v>
      </c>
      <c r="L1" s="10">
        <v>3</v>
      </c>
      <c r="M1" s="10">
        <v>7</v>
      </c>
    </row>
    <row r="2" spans="1:13" x14ac:dyDescent="0.25">
      <c r="A2" s="21" t="s">
        <v>38</v>
      </c>
      <c r="B2" s="21" t="s">
        <v>91</v>
      </c>
      <c r="C2" s="21" t="s">
        <v>39</v>
      </c>
      <c r="D2" s="22">
        <v>1</v>
      </c>
      <c r="E2" s="21">
        <f>'SMART (Start Here)'!C$5</f>
        <v>0</v>
      </c>
      <c r="F2" s="22">
        <f>IF(C2=E2,1,0)</f>
        <v>0</v>
      </c>
      <c r="G2" s="22">
        <f>D2*F2</f>
        <v>0</v>
      </c>
      <c r="K2" s="10">
        <v>3</v>
      </c>
      <c r="L2" s="10">
        <v>7</v>
      </c>
      <c r="M2" s="10">
        <v>10</v>
      </c>
    </row>
    <row r="3" spans="1:13" x14ac:dyDescent="0.25">
      <c r="A3" s="21"/>
      <c r="B3" s="21"/>
      <c r="C3" s="21" t="s">
        <v>40</v>
      </c>
      <c r="D3" s="22">
        <v>5</v>
      </c>
      <c r="E3" s="21">
        <f>'SMART (Start Here)'!C$5</f>
        <v>0</v>
      </c>
      <c r="F3" s="22">
        <f t="shared" ref="F3:F16" si="0">IF(C3=E3,1,0)</f>
        <v>0</v>
      </c>
      <c r="G3" s="22">
        <f t="shared" ref="G3:G16" si="1">D3*F3</f>
        <v>0</v>
      </c>
      <c r="I3" s="5" t="s">
        <v>78</v>
      </c>
      <c r="J3" s="6" t="s">
        <v>81</v>
      </c>
      <c r="K3" s="6" t="s">
        <v>85</v>
      </c>
      <c r="L3" s="6" t="s">
        <v>86</v>
      </c>
      <c r="M3" s="6" t="s">
        <v>87</v>
      </c>
    </row>
    <row r="4" spans="1:13" x14ac:dyDescent="0.25">
      <c r="A4" s="21"/>
      <c r="B4" s="21"/>
      <c r="C4" s="21" t="s">
        <v>41</v>
      </c>
      <c r="D4" s="22">
        <v>10</v>
      </c>
      <c r="E4" s="21">
        <f>'SMART (Start Here)'!C$5</f>
        <v>0</v>
      </c>
      <c r="F4" s="22">
        <f t="shared" si="0"/>
        <v>0</v>
      </c>
      <c r="G4" s="22">
        <f t="shared" si="1"/>
        <v>0</v>
      </c>
      <c r="I4" t="s">
        <v>91</v>
      </c>
      <c r="J4" s="11">
        <f>ROUND(SUM(G2:G7)/2,0)</f>
        <v>0</v>
      </c>
      <c r="K4" s="10" t="e">
        <f>IF(AND(K$1&lt;$J4,$J4&lt;=K$2),$J4,NA())</f>
        <v>#N/A</v>
      </c>
      <c r="L4" s="10" t="e">
        <f>IF(AND(L$1&lt;$J4,$J4&lt;=L$2),$J4,NA())</f>
        <v>#N/A</v>
      </c>
      <c r="M4" s="10" t="e">
        <f>IF(AND(M$1&lt;$J4,$J4&lt;=M$2),$J4,NA())</f>
        <v>#N/A</v>
      </c>
    </row>
    <row r="5" spans="1:13" x14ac:dyDescent="0.25">
      <c r="A5" s="21" t="s">
        <v>42</v>
      </c>
      <c r="B5" s="21" t="s">
        <v>91</v>
      </c>
      <c r="C5" s="21" t="s">
        <v>43</v>
      </c>
      <c r="D5" s="22">
        <v>1</v>
      </c>
      <c r="E5" s="21">
        <f>'SMART (Start Here)'!C$6</f>
        <v>0</v>
      </c>
      <c r="F5" s="22">
        <f t="shared" si="0"/>
        <v>0</v>
      </c>
      <c r="G5" s="22">
        <f t="shared" si="1"/>
        <v>0</v>
      </c>
      <c r="I5" t="s">
        <v>92</v>
      </c>
      <c r="J5" s="11">
        <f>ROUND(SUM(G8:G13)/3,)</f>
        <v>0</v>
      </c>
      <c r="K5" s="10" t="e">
        <f>IF(AND(K$1&lt;$J5,$J5&lt;=K$2),$J5,NA())</f>
        <v>#N/A</v>
      </c>
      <c r="L5" s="10" t="e">
        <f t="shared" ref="K5:M6" si="2">IF(AND(L$1&lt;$J5,$J5&lt;=L$2),$J5,NA())</f>
        <v>#N/A</v>
      </c>
      <c r="M5" s="10" t="e">
        <f t="shared" si="2"/>
        <v>#N/A</v>
      </c>
    </row>
    <row r="6" spans="1:13" x14ac:dyDescent="0.25">
      <c r="A6" s="21"/>
      <c r="B6" s="21"/>
      <c r="C6" s="21" t="s">
        <v>128</v>
      </c>
      <c r="D6" s="22">
        <v>5</v>
      </c>
      <c r="E6" s="21">
        <f>'SMART (Start Here)'!C$6</f>
        <v>0</v>
      </c>
      <c r="F6" s="22">
        <f t="shared" si="0"/>
        <v>0</v>
      </c>
      <c r="G6" s="22">
        <f t="shared" si="1"/>
        <v>0</v>
      </c>
      <c r="I6" t="s">
        <v>93</v>
      </c>
      <c r="J6" s="11">
        <f>ROUND(SUM(G14:G16)/1,0)</f>
        <v>0</v>
      </c>
      <c r="K6" s="10" t="e">
        <f t="shared" si="2"/>
        <v>#N/A</v>
      </c>
      <c r="L6" s="10" t="e">
        <f t="shared" si="2"/>
        <v>#N/A</v>
      </c>
      <c r="M6" s="10" t="e">
        <f t="shared" si="2"/>
        <v>#N/A</v>
      </c>
    </row>
    <row r="7" spans="1:13" x14ac:dyDescent="0.25">
      <c r="A7" s="21"/>
      <c r="B7" s="21"/>
      <c r="C7" s="21" t="s">
        <v>44</v>
      </c>
      <c r="D7" s="22">
        <v>10</v>
      </c>
      <c r="E7" s="21">
        <f>'SMART (Start Here)'!C$6</f>
        <v>0</v>
      </c>
      <c r="F7" s="22">
        <f t="shared" si="0"/>
        <v>0</v>
      </c>
      <c r="G7" s="22">
        <f t="shared" si="1"/>
        <v>0</v>
      </c>
      <c r="I7" t="s">
        <v>95</v>
      </c>
      <c r="J7" s="11">
        <f>ROUND(SUM(G17:G22)/3,0)</f>
        <v>0</v>
      </c>
      <c r="K7" s="10" t="e">
        <f t="shared" ref="K7:M12" si="3">IF(AND(K$1&lt;$J7,$J7&lt;=K$2),$J7,NA())</f>
        <v>#N/A</v>
      </c>
      <c r="L7" s="10" t="e">
        <f t="shared" si="3"/>
        <v>#N/A</v>
      </c>
      <c r="M7" s="10" t="e">
        <f t="shared" si="3"/>
        <v>#N/A</v>
      </c>
    </row>
    <row r="8" spans="1:13" x14ac:dyDescent="0.25">
      <c r="A8" s="19" t="s">
        <v>45</v>
      </c>
      <c r="B8" s="19" t="s">
        <v>92</v>
      </c>
      <c r="C8" s="19" t="s">
        <v>46</v>
      </c>
      <c r="D8" s="20">
        <v>10</v>
      </c>
      <c r="E8" s="19">
        <f>'SMART (Start Here)'!C$8</f>
        <v>0</v>
      </c>
      <c r="F8" s="20">
        <f t="shared" si="0"/>
        <v>0</v>
      </c>
      <c r="G8" s="20">
        <f t="shared" si="1"/>
        <v>0</v>
      </c>
      <c r="I8" t="s">
        <v>90</v>
      </c>
      <c r="J8" s="11">
        <f>ROUND(SUM(G23:G25)/1,)</f>
        <v>0</v>
      </c>
      <c r="K8" s="10" t="e">
        <f t="shared" si="3"/>
        <v>#N/A</v>
      </c>
      <c r="L8" s="10" t="e">
        <f t="shared" si="3"/>
        <v>#N/A</v>
      </c>
      <c r="M8" s="10" t="e">
        <f t="shared" si="3"/>
        <v>#N/A</v>
      </c>
    </row>
    <row r="9" spans="1:13" x14ac:dyDescent="0.25">
      <c r="A9" s="19"/>
      <c r="B9" s="19"/>
      <c r="C9" s="19" t="s">
        <v>47</v>
      </c>
      <c r="D9" s="20">
        <v>1</v>
      </c>
      <c r="E9" s="19">
        <f>'SMART (Start Here)'!C$8</f>
        <v>0</v>
      </c>
      <c r="F9" s="20">
        <f>IF(C9=E9,1,0)</f>
        <v>0</v>
      </c>
      <c r="G9" s="20">
        <f t="shared" si="1"/>
        <v>0</v>
      </c>
      <c r="I9" t="s">
        <v>94</v>
      </c>
      <c r="J9" s="11">
        <f>ROUND(SUM(G26:G28)/1,0)</f>
        <v>0</v>
      </c>
      <c r="K9" s="10" t="e">
        <f t="shared" si="3"/>
        <v>#N/A</v>
      </c>
      <c r="L9" s="10" t="e">
        <f t="shared" si="3"/>
        <v>#N/A</v>
      </c>
      <c r="M9" s="10" t="e">
        <f t="shared" si="3"/>
        <v>#N/A</v>
      </c>
    </row>
    <row r="10" spans="1:13" x14ac:dyDescent="0.25">
      <c r="A10" s="19" t="s">
        <v>48</v>
      </c>
      <c r="B10" s="19" t="s">
        <v>92</v>
      </c>
      <c r="C10" s="19" t="s">
        <v>46</v>
      </c>
      <c r="D10" s="20">
        <v>10</v>
      </c>
      <c r="E10" s="19">
        <f>'SMART (Start Here)'!C$9</f>
        <v>0</v>
      </c>
      <c r="F10" s="20">
        <f t="shared" si="0"/>
        <v>0</v>
      </c>
      <c r="G10" s="20">
        <f t="shared" si="1"/>
        <v>0</v>
      </c>
      <c r="I10" t="s">
        <v>88</v>
      </c>
      <c r="J10" s="11">
        <f>ROUND(SUM(G29:G31)/1,0)</f>
        <v>0</v>
      </c>
      <c r="K10" s="10" t="e">
        <f t="shared" si="3"/>
        <v>#N/A</v>
      </c>
      <c r="L10" s="10" t="e">
        <f t="shared" si="3"/>
        <v>#N/A</v>
      </c>
      <c r="M10" s="10" t="e">
        <f t="shared" si="3"/>
        <v>#N/A</v>
      </c>
    </row>
    <row r="11" spans="1:13" x14ac:dyDescent="0.25">
      <c r="A11" s="19"/>
      <c r="B11" s="19"/>
      <c r="C11" s="19" t="s">
        <v>47</v>
      </c>
      <c r="D11" s="20">
        <v>1</v>
      </c>
      <c r="E11" s="19">
        <f>'SMART (Start Here)'!C$9</f>
        <v>0</v>
      </c>
      <c r="F11" s="20">
        <f t="shared" si="0"/>
        <v>0</v>
      </c>
      <c r="G11" s="20">
        <f t="shared" si="1"/>
        <v>0</v>
      </c>
      <c r="I11" t="s">
        <v>89</v>
      </c>
      <c r="J11" s="11">
        <f>ROUND(SUM(G32:G39)/4,0)</f>
        <v>0</v>
      </c>
      <c r="K11" s="10" t="e">
        <f t="shared" si="3"/>
        <v>#N/A</v>
      </c>
      <c r="L11" s="10" t="e">
        <f t="shared" si="3"/>
        <v>#N/A</v>
      </c>
      <c r="M11" s="10" t="e">
        <f t="shared" si="3"/>
        <v>#N/A</v>
      </c>
    </row>
    <row r="12" spans="1:13" x14ac:dyDescent="0.25">
      <c r="A12" s="19" t="s">
        <v>49</v>
      </c>
      <c r="B12" s="19" t="s">
        <v>92</v>
      </c>
      <c r="C12" s="19" t="s">
        <v>46</v>
      </c>
      <c r="D12" s="20">
        <v>10</v>
      </c>
      <c r="E12" s="19">
        <f>'SMART (Start Here)'!C$10</f>
        <v>0</v>
      </c>
      <c r="F12" s="20">
        <f t="shared" si="0"/>
        <v>0</v>
      </c>
      <c r="G12" s="20">
        <f t="shared" si="1"/>
        <v>0</v>
      </c>
      <c r="I12" t="s">
        <v>96</v>
      </c>
      <c r="J12" s="11">
        <f>ROUND(SUM(G40:G43)/2,0)</f>
        <v>0</v>
      </c>
      <c r="K12" s="10" t="e">
        <f t="shared" si="3"/>
        <v>#N/A</v>
      </c>
      <c r="L12" s="10" t="e">
        <f t="shared" si="3"/>
        <v>#N/A</v>
      </c>
      <c r="M12" s="10" t="e">
        <f t="shared" si="3"/>
        <v>#N/A</v>
      </c>
    </row>
    <row r="13" spans="1:13" x14ac:dyDescent="0.25">
      <c r="A13" s="19"/>
      <c r="B13" s="19"/>
      <c r="C13" s="19" t="s">
        <v>47</v>
      </c>
      <c r="D13" s="20">
        <v>1</v>
      </c>
      <c r="E13" s="19">
        <f>'SMART (Start Here)'!C$10</f>
        <v>0</v>
      </c>
      <c r="F13" s="20">
        <f>IF(C13=E13,1,0)</f>
        <v>0</v>
      </c>
      <c r="G13" s="20">
        <f t="shared" si="1"/>
        <v>0</v>
      </c>
    </row>
    <row r="14" spans="1:13" x14ac:dyDescent="0.25">
      <c r="A14" s="21" t="s">
        <v>50</v>
      </c>
      <c r="B14" s="21" t="s">
        <v>93</v>
      </c>
      <c r="C14" s="21" t="s">
        <v>51</v>
      </c>
      <c r="D14" s="22">
        <v>1</v>
      </c>
      <c r="E14" s="21">
        <f>'SMART (Start Here)'!C$12</f>
        <v>0</v>
      </c>
      <c r="F14" s="22">
        <f t="shared" si="0"/>
        <v>0</v>
      </c>
      <c r="G14" s="22">
        <f t="shared" si="1"/>
        <v>0</v>
      </c>
    </row>
    <row r="15" spans="1:13" x14ac:dyDescent="0.25">
      <c r="A15" s="21"/>
      <c r="B15" s="21"/>
      <c r="C15" s="21" t="s">
        <v>52</v>
      </c>
      <c r="D15" s="22">
        <v>5</v>
      </c>
      <c r="E15" s="21">
        <f>'SMART (Start Here)'!C$12</f>
        <v>0</v>
      </c>
      <c r="F15" s="22">
        <f t="shared" si="0"/>
        <v>0</v>
      </c>
      <c r="G15" s="22">
        <f t="shared" si="1"/>
        <v>0</v>
      </c>
      <c r="J15" s="12"/>
    </row>
    <row r="16" spans="1:13" x14ac:dyDescent="0.25">
      <c r="A16" s="21"/>
      <c r="B16" s="21"/>
      <c r="C16" s="21" t="s">
        <v>53</v>
      </c>
      <c r="D16" s="22">
        <v>10</v>
      </c>
      <c r="E16" s="21">
        <f>'SMART (Start Here)'!C$12</f>
        <v>0</v>
      </c>
      <c r="F16" s="22">
        <f t="shared" si="0"/>
        <v>0</v>
      </c>
      <c r="G16" s="22">
        <f t="shared" si="1"/>
        <v>0</v>
      </c>
    </row>
    <row r="17" spans="1:7" x14ac:dyDescent="0.25">
      <c r="A17" s="19" t="s">
        <v>54</v>
      </c>
      <c r="B17" s="19" t="s">
        <v>95</v>
      </c>
      <c r="C17" s="19" t="s">
        <v>46</v>
      </c>
      <c r="D17" s="20">
        <v>10</v>
      </c>
      <c r="E17" s="19">
        <f>'SMART (Start Here)'!C$14</f>
        <v>0</v>
      </c>
      <c r="F17" s="20">
        <f t="shared" ref="F17:F43" si="4">IF(C17=E17,1,0)</f>
        <v>0</v>
      </c>
      <c r="G17" s="20">
        <f t="shared" ref="G17:G43" si="5">D17*F17</f>
        <v>0</v>
      </c>
    </row>
    <row r="18" spans="1:7" x14ac:dyDescent="0.25">
      <c r="A18" s="19"/>
      <c r="B18" s="19"/>
      <c r="C18" s="19" t="s">
        <v>47</v>
      </c>
      <c r="D18" s="20">
        <v>1</v>
      </c>
      <c r="E18" s="19">
        <f>'SMART (Start Here)'!C$14</f>
        <v>0</v>
      </c>
      <c r="F18" s="20">
        <f t="shared" si="4"/>
        <v>0</v>
      </c>
      <c r="G18" s="20">
        <f t="shared" si="5"/>
        <v>0</v>
      </c>
    </row>
    <row r="19" spans="1:7" x14ac:dyDescent="0.25">
      <c r="A19" s="19" t="s">
        <v>58</v>
      </c>
      <c r="B19" s="19" t="s">
        <v>95</v>
      </c>
      <c r="C19" s="19" t="s">
        <v>46</v>
      </c>
      <c r="D19" s="20">
        <v>10</v>
      </c>
      <c r="E19" s="19">
        <f>'SMART (Start Here)'!C$15</f>
        <v>0</v>
      </c>
      <c r="F19" s="20">
        <f t="shared" si="4"/>
        <v>0</v>
      </c>
      <c r="G19" s="20">
        <f t="shared" si="5"/>
        <v>0</v>
      </c>
    </row>
    <row r="20" spans="1:7" x14ac:dyDescent="0.25">
      <c r="A20" s="19"/>
      <c r="B20" s="19"/>
      <c r="C20" s="19" t="s">
        <v>47</v>
      </c>
      <c r="D20" s="20">
        <v>1</v>
      </c>
      <c r="E20" s="19">
        <f>'SMART (Start Here)'!C$15</f>
        <v>0</v>
      </c>
      <c r="F20" s="20">
        <f t="shared" si="4"/>
        <v>0</v>
      </c>
      <c r="G20" s="20">
        <f t="shared" si="5"/>
        <v>0</v>
      </c>
    </row>
    <row r="21" spans="1:7" x14ac:dyDescent="0.25">
      <c r="A21" s="19" t="s">
        <v>59</v>
      </c>
      <c r="B21" s="19" t="s">
        <v>95</v>
      </c>
      <c r="C21" s="19" t="s">
        <v>46</v>
      </c>
      <c r="D21" s="20">
        <v>10</v>
      </c>
      <c r="E21" s="19">
        <f>'SMART (Start Here)'!C$16</f>
        <v>0</v>
      </c>
      <c r="F21" s="20">
        <f t="shared" si="4"/>
        <v>0</v>
      </c>
      <c r="G21" s="20">
        <f t="shared" si="5"/>
        <v>0</v>
      </c>
    </row>
    <row r="22" spans="1:7" x14ac:dyDescent="0.25">
      <c r="A22" s="19"/>
      <c r="B22" s="19"/>
      <c r="C22" s="19" t="s">
        <v>47</v>
      </c>
      <c r="D22" s="20">
        <v>1</v>
      </c>
      <c r="E22" s="19">
        <f>'SMART (Start Here)'!C$16</f>
        <v>0</v>
      </c>
      <c r="F22" s="20">
        <f t="shared" si="4"/>
        <v>0</v>
      </c>
      <c r="G22" s="20">
        <f t="shared" si="5"/>
        <v>0</v>
      </c>
    </row>
    <row r="23" spans="1:7" x14ac:dyDescent="0.25">
      <c r="A23" s="21" t="s">
        <v>60</v>
      </c>
      <c r="B23" s="21" t="s">
        <v>90</v>
      </c>
      <c r="C23" s="21" t="s">
        <v>66</v>
      </c>
      <c r="D23" s="22">
        <v>1</v>
      </c>
      <c r="E23" s="21">
        <f>'SMART (Start Here)'!C$18</f>
        <v>0</v>
      </c>
      <c r="F23" s="22">
        <f t="shared" si="4"/>
        <v>0</v>
      </c>
      <c r="G23" s="22">
        <f t="shared" si="5"/>
        <v>0</v>
      </c>
    </row>
    <row r="24" spans="1:7" x14ac:dyDescent="0.25">
      <c r="A24" s="21"/>
      <c r="B24" s="21"/>
      <c r="C24" s="21" t="s">
        <v>67</v>
      </c>
      <c r="D24" s="22">
        <v>5</v>
      </c>
      <c r="E24" s="21">
        <f>'SMART (Start Here)'!C$18</f>
        <v>0</v>
      </c>
      <c r="F24" s="22">
        <f t="shared" si="4"/>
        <v>0</v>
      </c>
      <c r="G24" s="22">
        <f t="shared" si="5"/>
        <v>0</v>
      </c>
    </row>
    <row r="25" spans="1:7" x14ac:dyDescent="0.25">
      <c r="A25" s="21"/>
      <c r="B25" s="21"/>
      <c r="C25" s="21" t="s">
        <v>68</v>
      </c>
      <c r="D25" s="22">
        <v>10</v>
      </c>
      <c r="E25" s="21">
        <f>'SMART (Start Here)'!C$18</f>
        <v>0</v>
      </c>
      <c r="F25" s="22">
        <f t="shared" si="4"/>
        <v>0</v>
      </c>
      <c r="G25" s="22">
        <f t="shared" si="5"/>
        <v>0</v>
      </c>
    </row>
    <row r="26" spans="1:7" x14ac:dyDescent="0.25">
      <c r="A26" s="19" t="s">
        <v>61</v>
      </c>
      <c r="B26" s="19" t="s">
        <v>94</v>
      </c>
      <c r="C26" s="19" t="s">
        <v>55</v>
      </c>
      <c r="D26" s="20">
        <v>1</v>
      </c>
      <c r="E26" s="19">
        <f>'SMART (Start Here)'!C$20</f>
        <v>0</v>
      </c>
      <c r="F26" s="20">
        <f t="shared" si="4"/>
        <v>0</v>
      </c>
      <c r="G26" s="20">
        <f t="shared" si="5"/>
        <v>0</v>
      </c>
    </row>
    <row r="27" spans="1:7" x14ac:dyDescent="0.25">
      <c r="A27" s="19"/>
      <c r="B27" s="19"/>
      <c r="C27" s="19" t="s">
        <v>56</v>
      </c>
      <c r="D27" s="20">
        <v>5</v>
      </c>
      <c r="E27" s="19">
        <f>'SMART (Start Here)'!C$20</f>
        <v>0</v>
      </c>
      <c r="F27" s="20">
        <f t="shared" si="4"/>
        <v>0</v>
      </c>
      <c r="G27" s="20">
        <f t="shared" si="5"/>
        <v>0</v>
      </c>
    </row>
    <row r="28" spans="1:7" x14ac:dyDescent="0.25">
      <c r="A28" s="19"/>
      <c r="B28" s="19"/>
      <c r="C28" s="19" t="s">
        <v>57</v>
      </c>
      <c r="D28" s="20">
        <v>10</v>
      </c>
      <c r="E28" s="19">
        <f>'SMART (Start Here)'!C$20</f>
        <v>0</v>
      </c>
      <c r="F28" s="20">
        <f t="shared" si="4"/>
        <v>0</v>
      </c>
      <c r="G28" s="20">
        <f t="shared" si="5"/>
        <v>0</v>
      </c>
    </row>
    <row r="29" spans="1:7" x14ac:dyDescent="0.25">
      <c r="A29" s="21" t="s">
        <v>65</v>
      </c>
      <c r="B29" s="21" t="s">
        <v>88</v>
      </c>
      <c r="C29" s="21" t="s">
        <v>62</v>
      </c>
      <c r="D29" s="22">
        <v>1</v>
      </c>
      <c r="E29" s="21">
        <f>'SMART (Start Here)'!C$22</f>
        <v>0</v>
      </c>
      <c r="F29" s="22">
        <f t="shared" si="4"/>
        <v>0</v>
      </c>
      <c r="G29" s="22">
        <f t="shared" si="5"/>
        <v>0</v>
      </c>
    </row>
    <row r="30" spans="1:7" x14ac:dyDescent="0.25">
      <c r="A30" s="21"/>
      <c r="B30" s="21"/>
      <c r="C30" s="21" t="s">
        <v>63</v>
      </c>
      <c r="D30" s="22">
        <v>5</v>
      </c>
      <c r="E30" s="21">
        <f>'SMART (Start Here)'!C$22</f>
        <v>0</v>
      </c>
      <c r="F30" s="22">
        <f t="shared" si="4"/>
        <v>0</v>
      </c>
      <c r="G30" s="22">
        <f t="shared" si="5"/>
        <v>0</v>
      </c>
    </row>
    <row r="31" spans="1:7" x14ac:dyDescent="0.25">
      <c r="A31" s="21"/>
      <c r="B31" s="21"/>
      <c r="C31" s="21" t="s">
        <v>64</v>
      </c>
      <c r="D31" s="22">
        <v>10</v>
      </c>
      <c r="E31" s="21">
        <f>'SMART (Start Here)'!C$22</f>
        <v>0</v>
      </c>
      <c r="F31" s="22">
        <f t="shared" si="4"/>
        <v>0</v>
      </c>
      <c r="G31" s="22">
        <f t="shared" si="5"/>
        <v>0</v>
      </c>
    </row>
    <row r="32" spans="1:7" x14ac:dyDescent="0.25">
      <c r="A32" s="19" t="s">
        <v>69</v>
      </c>
      <c r="B32" s="19" t="s">
        <v>89</v>
      </c>
      <c r="C32" s="19" t="s">
        <v>46</v>
      </c>
      <c r="D32" s="20">
        <v>10</v>
      </c>
      <c r="E32" s="19">
        <f>'SMART (Start Here)'!C$24</f>
        <v>0</v>
      </c>
      <c r="F32" s="20">
        <f t="shared" si="4"/>
        <v>0</v>
      </c>
      <c r="G32" s="20">
        <f t="shared" si="5"/>
        <v>0</v>
      </c>
    </row>
    <row r="33" spans="1:7" x14ac:dyDescent="0.25">
      <c r="A33" s="19"/>
      <c r="B33" s="19"/>
      <c r="C33" s="19" t="s">
        <v>47</v>
      </c>
      <c r="D33" s="20">
        <v>1</v>
      </c>
      <c r="E33" s="19">
        <f>'SMART (Start Here)'!C$24</f>
        <v>0</v>
      </c>
      <c r="F33" s="20">
        <f t="shared" si="4"/>
        <v>0</v>
      </c>
      <c r="G33" s="20">
        <f t="shared" si="5"/>
        <v>0</v>
      </c>
    </row>
    <row r="34" spans="1:7" x14ac:dyDescent="0.25">
      <c r="A34" s="19" t="s">
        <v>70</v>
      </c>
      <c r="B34" s="19" t="s">
        <v>89</v>
      </c>
      <c r="C34" s="19" t="s">
        <v>46</v>
      </c>
      <c r="D34" s="20">
        <v>10</v>
      </c>
      <c r="E34" s="19">
        <f>'SMART (Start Here)'!C$25</f>
        <v>0</v>
      </c>
      <c r="F34" s="20">
        <f t="shared" si="4"/>
        <v>0</v>
      </c>
      <c r="G34" s="20">
        <f t="shared" si="5"/>
        <v>0</v>
      </c>
    </row>
    <row r="35" spans="1:7" x14ac:dyDescent="0.25">
      <c r="A35" s="19"/>
      <c r="B35" s="19"/>
      <c r="C35" s="19" t="s">
        <v>47</v>
      </c>
      <c r="D35" s="20">
        <v>1</v>
      </c>
      <c r="E35" s="19">
        <f>'SMART (Start Here)'!C$25</f>
        <v>0</v>
      </c>
      <c r="F35" s="20">
        <f t="shared" si="4"/>
        <v>0</v>
      </c>
      <c r="G35" s="20">
        <f t="shared" si="5"/>
        <v>0</v>
      </c>
    </row>
    <row r="36" spans="1:7" x14ac:dyDescent="0.25">
      <c r="A36" s="19" t="s">
        <v>71</v>
      </c>
      <c r="B36" s="19" t="s">
        <v>89</v>
      </c>
      <c r="C36" s="19" t="s">
        <v>46</v>
      </c>
      <c r="D36" s="20">
        <v>10</v>
      </c>
      <c r="E36" s="19">
        <f>'SMART (Start Here)'!C$26</f>
        <v>0</v>
      </c>
      <c r="F36" s="20">
        <f t="shared" si="4"/>
        <v>0</v>
      </c>
      <c r="G36" s="20">
        <f t="shared" si="5"/>
        <v>0</v>
      </c>
    </row>
    <row r="37" spans="1:7" x14ac:dyDescent="0.25">
      <c r="A37" s="19"/>
      <c r="B37" s="19"/>
      <c r="C37" s="19" t="s">
        <v>47</v>
      </c>
      <c r="D37" s="20">
        <v>1</v>
      </c>
      <c r="E37" s="19">
        <f>'SMART (Start Here)'!C$26</f>
        <v>0</v>
      </c>
      <c r="F37" s="20">
        <f t="shared" si="4"/>
        <v>0</v>
      </c>
      <c r="G37" s="20">
        <f t="shared" si="5"/>
        <v>0</v>
      </c>
    </row>
    <row r="38" spans="1:7" x14ac:dyDescent="0.25">
      <c r="A38" s="19" t="s">
        <v>72</v>
      </c>
      <c r="B38" s="19" t="s">
        <v>89</v>
      </c>
      <c r="C38" s="19" t="s">
        <v>46</v>
      </c>
      <c r="D38" s="20">
        <v>10</v>
      </c>
      <c r="E38" s="19">
        <f>'SMART (Start Here)'!C$27</f>
        <v>0</v>
      </c>
      <c r="F38" s="20">
        <f t="shared" si="4"/>
        <v>0</v>
      </c>
      <c r="G38" s="20">
        <f t="shared" si="5"/>
        <v>0</v>
      </c>
    </row>
    <row r="39" spans="1:7" x14ac:dyDescent="0.25">
      <c r="A39" s="19"/>
      <c r="B39" s="19"/>
      <c r="C39" s="19" t="s">
        <v>47</v>
      </c>
      <c r="D39" s="20">
        <v>1</v>
      </c>
      <c r="E39" s="19">
        <f>'SMART (Start Here)'!C$27</f>
        <v>0</v>
      </c>
      <c r="F39" s="20">
        <f t="shared" si="4"/>
        <v>0</v>
      </c>
      <c r="G39" s="20">
        <f t="shared" si="5"/>
        <v>0</v>
      </c>
    </row>
    <row r="40" spans="1:7" x14ac:dyDescent="0.25">
      <c r="A40" s="21" t="s">
        <v>73</v>
      </c>
      <c r="B40" s="21" t="s">
        <v>96</v>
      </c>
      <c r="C40" s="21" t="s">
        <v>46</v>
      </c>
      <c r="D40" s="22">
        <v>10</v>
      </c>
      <c r="E40" s="21">
        <f>'SMART (Start Here)'!C$29</f>
        <v>0</v>
      </c>
      <c r="F40" s="22">
        <f t="shared" si="4"/>
        <v>0</v>
      </c>
      <c r="G40" s="22">
        <f t="shared" si="5"/>
        <v>0</v>
      </c>
    </row>
    <row r="41" spans="1:7" x14ac:dyDescent="0.25">
      <c r="A41" s="21"/>
      <c r="B41" s="21"/>
      <c r="C41" s="21" t="s">
        <v>47</v>
      </c>
      <c r="D41" s="22">
        <v>1</v>
      </c>
      <c r="E41" s="21">
        <f>'SMART (Start Here)'!C$29</f>
        <v>0</v>
      </c>
      <c r="F41" s="22">
        <f t="shared" si="4"/>
        <v>0</v>
      </c>
      <c r="G41" s="22">
        <f t="shared" si="5"/>
        <v>0</v>
      </c>
    </row>
    <row r="42" spans="1:7" x14ac:dyDescent="0.25">
      <c r="A42" s="21" t="s">
        <v>75</v>
      </c>
      <c r="B42" s="21" t="s">
        <v>96</v>
      </c>
      <c r="C42" s="21" t="s">
        <v>46</v>
      </c>
      <c r="D42" s="22">
        <v>10</v>
      </c>
      <c r="E42" s="21">
        <f>'SMART (Start Here)'!C$30</f>
        <v>0</v>
      </c>
      <c r="F42" s="22">
        <f t="shared" si="4"/>
        <v>0</v>
      </c>
      <c r="G42" s="22">
        <f t="shared" si="5"/>
        <v>0</v>
      </c>
    </row>
    <row r="43" spans="1:7" x14ac:dyDescent="0.25">
      <c r="A43" s="21"/>
      <c r="B43" s="21"/>
      <c r="C43" s="21" t="s">
        <v>47</v>
      </c>
      <c r="D43" s="22">
        <v>1</v>
      </c>
      <c r="E43" s="21">
        <f>'SMART (Start Here)'!C$30</f>
        <v>0</v>
      </c>
      <c r="F43" s="22">
        <f t="shared" si="4"/>
        <v>0</v>
      </c>
      <c r="G43" s="22">
        <f t="shared" si="5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SMART (Start Here)</vt:lpstr>
      <vt:lpstr>Internals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Korolis</dc:creator>
  <cp:lastModifiedBy>Tony Korolis</cp:lastModifiedBy>
  <dcterms:created xsi:type="dcterms:W3CDTF">2019-10-23T01:30:30Z</dcterms:created>
  <dcterms:modified xsi:type="dcterms:W3CDTF">2019-10-31T17:54:05Z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tonyk@microsoft.com</vt:lpwstr>
  </property>
  <property fmtid="{D5CDD505-2E9C-101B-9397-08002B2CF9AE}" pid="5" name="MSIP_Label_f42aa342-8706-4288-bd11-ebb85995028c_SetDate">
    <vt:lpwstr>2019-10-23T01:34:49.4912695Z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a10213aa-15d1-4fa8-85fe-93329bf98398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