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<sst xmlns="http://schemas.openxmlformats.org/spreadsheetml/2006/main" count="147" uniqueCount="32">
  <si>
    <t>Ascent trajectory with constraint and variable thrust</t>
  </si>
  <si>
    <t>Unconstrained phase used as initial guess for the constrained one</t>
  </si>
  <si>
    <t>Transcription</t>
  </si>
  <si>
    <t>Optimizer</t>
  </si>
  <si>
    <t>Time of flight (s)</t>
  </si>
  <si>
    <t>Final mass (%)</t>
  </si>
  <si>
    <t>Method</t>
  </si>
  <si>
    <t>Segments</t>
  </si>
  <si>
    <t>Order</t>
  </si>
  <si>
    <t>Unconstrained</t>
  </si>
  <si>
    <t>Constrained</t>
  </si>
  <si>
    <t>Provided</t>
  </si>
  <si>
    <t>Constrianed</t>
  </si>
  <si>
    <t>Gauss-Lobatto</t>
  </si>
  <si>
    <t>SLSQP (Scipy)</t>
  </si>
  <si>
    <t>SLSQP</t>
  </si>
  <si>
    <t>IPOPT</t>
  </si>
  <si>
    <t>PSQP</t>
  </si>
  <si>
    <t>Constants</t>
  </si>
  <si>
    <t>Initial mass (kg)</t>
  </si>
  <si>
    <t>Isp (s)</t>
  </si>
  <si>
    <t>Twr</t>
  </si>
  <si>
    <t>Orbit altitude (lunar radii)</t>
  </si>
  <si>
    <t>Safe altitude (m)</t>
  </si>
  <si>
    <t>Constraint parameter</t>
  </si>
  <si>
    <t>Alpha rate2_continuity</t>
  </si>
  <si>
    <t>Accurate initial guess</t>
  </si>
  <si>
    <t>Guess</t>
  </si>
  <si>
    <t>no</t>
  </si>
  <si>
    <t>-</t>
  </si>
  <si>
    <t>yes</t>
  </si>
  <si>
    <t>not converged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</si>
</sst>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indexed="4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sz val="11"/>
      <color indexed="2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5"/>
        <bgColor indexed="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9"/>
        <bgColor theme="9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indexed="47"/>
        <bgColor indexed="47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5" borderId="0">
      <alignment vertical="center"/>
    </xf>
    <xf numFmtId="0" fontId="0" fillId="31" borderId="0">
      <alignment vertical="center"/>
    </xf>
    <xf numFmtId="0" fontId="7" fillId="33" borderId="0">
      <alignment vertical="center"/>
    </xf>
    <xf numFmtId="0" fontId="7" fillId="29" borderId="0">
      <alignment vertical="center"/>
    </xf>
    <xf numFmtId="0" fontId="0" fillId="32" borderId="0">
      <alignment vertical="center"/>
    </xf>
    <xf numFmtId="0" fontId="0" fillId="23" borderId="0">
      <alignment vertical="center"/>
    </xf>
    <xf numFmtId="0" fontId="7" fillId="30" borderId="0">
      <alignment vertical="center"/>
    </xf>
    <xf numFmtId="0" fontId="7" fillId="16" borderId="0">
      <alignment vertical="center"/>
    </xf>
    <xf numFmtId="0" fontId="0" fillId="6" borderId="0">
      <alignment vertical="center"/>
    </xf>
    <xf numFmtId="0" fontId="7" fillId="17" borderId="0">
      <alignment vertical="center"/>
    </xf>
    <xf numFmtId="0" fontId="12" fillId="0" borderId="3">
      <alignment vertical="center"/>
    </xf>
    <xf numFmtId="0" fontId="0" fillId="24" borderId="0">
      <alignment vertical="center"/>
    </xf>
    <xf numFmtId="0" fontId="7" fillId="5" borderId="0">
      <alignment vertical="center"/>
    </xf>
    <xf numFmtId="0" fontId="7" fillId="22" borderId="0">
      <alignment vertical="center"/>
    </xf>
    <xf numFmtId="0" fontId="0" fillId="26" borderId="0">
      <alignment vertical="center"/>
    </xf>
    <xf numFmtId="0" fontId="0" fillId="20" borderId="0">
      <alignment vertical="center"/>
    </xf>
    <xf numFmtId="0" fontId="7" fillId="21" borderId="0">
      <alignment vertical="center"/>
    </xf>
    <xf numFmtId="0" fontId="0" fillId="19" borderId="0">
      <alignment vertical="center"/>
    </xf>
    <xf numFmtId="0" fontId="0" fillId="18" borderId="0">
      <alignment vertical="center"/>
    </xf>
    <xf numFmtId="0" fontId="7" fillId="13" borderId="0">
      <alignment vertical="center"/>
    </xf>
    <xf numFmtId="0" fontId="10" fillId="8" borderId="0">
      <alignment vertical="center"/>
    </xf>
    <xf numFmtId="0" fontId="7" fillId="25" borderId="0">
      <alignment vertical="center"/>
    </xf>
    <xf numFmtId="0" fontId="14" fillId="15" borderId="0">
      <alignment vertical="center"/>
    </xf>
    <xf numFmtId="0" fontId="0" fillId="14" borderId="0">
      <alignment vertical="center"/>
    </xf>
    <xf numFmtId="0" fontId="2" fillId="0" borderId="5">
      <alignment vertical="center"/>
    </xf>
    <xf numFmtId="0" fontId="13" fillId="9" borderId="6">
      <alignment vertical="center"/>
    </xf>
    <xf numFmtId="44" fontId="0" fillId="0" borderId="0">
      <alignment vertical="center"/>
    </xf>
    <xf numFmtId="0" fontId="0" fillId="11" borderId="0">
      <alignment vertical="center"/>
    </xf>
    <xf numFmtId="0" fontId="0" fillId="10" borderId="4">
      <alignment vertical="center"/>
    </xf>
    <xf numFmtId="0" fontId="19" fillId="34" borderId="2">
      <alignment vertical="center"/>
    </xf>
    <xf numFmtId="0" fontId="15" fillId="0" borderId="0">
      <alignment vertical="center"/>
    </xf>
    <xf numFmtId="0" fontId="11" fillId="9" borderId="2">
      <alignment vertical="center"/>
    </xf>
    <xf numFmtId="0" fontId="9" fillId="7" borderId="0">
      <alignment vertical="center"/>
    </xf>
    <xf numFmtId="0" fontId="15" fillId="0" borderId="7">
      <alignment vertical="center"/>
    </xf>
    <xf numFmtId="0" fontId="8" fillId="0" borderId="0">
      <alignment vertical="center"/>
    </xf>
    <xf numFmtId="0" fontId="6" fillId="0" borderId="1">
      <alignment vertical="center"/>
    </xf>
    <xf numFmtId="41" fontId="0" fillId="0" borderId="0">
      <alignment vertical="center"/>
    </xf>
    <xf numFmtId="0" fontId="0" fillId="12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4" fillId="0" borderId="1">
      <alignment vertical="center"/>
    </xf>
    <xf numFmtId="43" fontId="0" fillId="0" borderId="0">
      <alignment vertical="center"/>
    </xf>
    <xf numFmtId="0" fontId="16" fillId="27" borderId="8">
      <alignment vertical="center"/>
    </xf>
    <xf numFmtId="0" fontId="7" fillId="28" borderId="0">
      <alignment vertical="center"/>
    </xf>
    <xf numFmtId="9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24" sqref="A24"/>
    </sheetView>
  </sheetViews>
  <sheetFormatPr defaultColWidth="8.8" defaultRowHeight="15.75"/>
  <cols>
    <col min="1" max="1" width="13.8533333333333" customWidth="1"/>
    <col min="2" max="2" width="9.8" customWidth="1"/>
    <col min="3" max="3" width="6.1" customWidth="1"/>
    <col min="4" max="4" width="14" customWidth="1"/>
    <col min="5" max="5" width="12.2" customWidth="1"/>
    <col min="6" max="6" width="8.8" customWidth="1"/>
    <col min="7" max="7" width="14" customWidth="1"/>
    <col min="8" max="8" width="11.7" customWidth="1"/>
    <col min="9" max="9" width="14" customWidth="1"/>
    <col min="10" max="10" width="11.7" customWidth="1"/>
  </cols>
  <sheetData>
    <row r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>
      <c r="B2" s="2" t="s">
        <v>1</v>
      </c>
      <c r="C2" s="2"/>
      <c r="D2" s="2"/>
      <c r="E2" s="2"/>
      <c r="F2" s="2"/>
      <c r="G2" s="2"/>
      <c r="H2" s="2"/>
      <c r="I2" s="2"/>
      <c r="J2" s="2"/>
    </row>
    <row r="4" spans="1:10">
      <c r="A4" s="3" t="s">
        <v>2</v>
      </c>
      <c r="B4" s="3"/>
      <c r="C4" s="3"/>
      <c r="D4" s="3" t="s">
        <v>3</v>
      </c>
      <c r="E4" s="3"/>
      <c r="F4" s="3" t="s">
        <v>4</v>
      </c>
      <c r="G4" s="3"/>
      <c r="H4" s="3"/>
      <c r="I4" s="3" t="s">
        <v>5</v>
      </c>
      <c r="J4" s="3"/>
    </row>
    <row r="5" spans="1:10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9</v>
      </c>
      <c r="H5" s="6" t="s">
        <v>12</v>
      </c>
      <c r="I5" s="6" t="s">
        <v>9</v>
      </c>
      <c r="J5" s="6" t="s">
        <v>10</v>
      </c>
    </row>
    <row r="6" spans="1:10">
      <c r="A6" t="s">
        <v>13</v>
      </c>
      <c r="B6">
        <v>15</v>
      </c>
      <c r="C6">
        <v>3</v>
      </c>
      <c r="D6" t="s">
        <v>14</v>
      </c>
      <c r="E6" t="s">
        <v>14</v>
      </c>
      <c r="F6">
        <v>4000</v>
      </c>
      <c r="G6">
        <v>2263.82</v>
      </c>
      <c r="H6">
        <v>3923.51</v>
      </c>
      <c r="I6">
        <v>66.13</v>
      </c>
      <c r="J6">
        <v>65.99</v>
      </c>
    </row>
    <row r="7" spans="1:10">
      <c r="A7" t="s">
        <v>13</v>
      </c>
      <c r="B7">
        <v>15</v>
      </c>
      <c r="C7">
        <v>3</v>
      </c>
      <c r="D7" t="s">
        <v>15</v>
      </c>
      <c r="E7" t="s">
        <v>15</v>
      </c>
      <c r="F7">
        <v>4000</v>
      </c>
      <c r="G7">
        <v>2278.86</v>
      </c>
      <c r="H7">
        <v>4058.26</v>
      </c>
      <c r="I7">
        <v>66.25</v>
      </c>
      <c r="J7">
        <v>65.89</v>
      </c>
    </row>
    <row r="8" spans="1:10">
      <c r="A8" t="s">
        <v>13</v>
      </c>
      <c r="B8">
        <v>15</v>
      </c>
      <c r="C8">
        <v>3</v>
      </c>
      <c r="D8" s="12" t="s">
        <v>16</v>
      </c>
      <c r="E8" s="12" t="s">
        <v>16</v>
      </c>
      <c r="F8" s="12">
        <v>4000</v>
      </c>
      <c r="G8" s="12">
        <v>3524.07</v>
      </c>
      <c r="H8" s="12">
        <v>4404.78</v>
      </c>
      <c r="I8" s="12">
        <v>66.41</v>
      </c>
      <c r="J8" s="12">
        <v>65.98</v>
      </c>
    </row>
    <row r="9" spans="1:10">
      <c r="A9" t="s">
        <v>13</v>
      </c>
      <c r="B9">
        <v>15</v>
      </c>
      <c r="C9">
        <v>3</v>
      </c>
      <c r="D9" t="s">
        <v>16</v>
      </c>
      <c r="E9" t="s">
        <v>15</v>
      </c>
      <c r="F9">
        <v>4000</v>
      </c>
      <c r="G9">
        <v>3524.07</v>
      </c>
      <c r="H9">
        <v>3955.52</v>
      </c>
      <c r="I9">
        <v>66.41</v>
      </c>
      <c r="J9">
        <v>65.99</v>
      </c>
    </row>
    <row r="10" spans="1:10">
      <c r="A10" t="s">
        <v>13</v>
      </c>
      <c r="B10">
        <v>15</v>
      </c>
      <c r="C10">
        <v>3</v>
      </c>
      <c r="D10" t="s">
        <v>15</v>
      </c>
      <c r="E10" t="s">
        <v>16</v>
      </c>
      <c r="F10">
        <v>4000</v>
      </c>
      <c r="G10">
        <v>2278.86</v>
      </c>
      <c r="H10">
        <v>4046.78</v>
      </c>
      <c r="I10">
        <v>66.25</v>
      </c>
      <c r="J10">
        <v>65.99</v>
      </c>
    </row>
    <row r="11" spans="1:10">
      <c r="A11" t="s">
        <v>13</v>
      </c>
      <c r="B11">
        <v>15</v>
      </c>
      <c r="C11">
        <v>3</v>
      </c>
      <c r="D11" s="12" t="s">
        <v>17</v>
      </c>
      <c r="E11" s="12" t="s">
        <v>17</v>
      </c>
      <c r="F11" s="12">
        <v>4000</v>
      </c>
      <c r="G11" s="12">
        <v>2278.86</v>
      </c>
      <c r="H11" s="12">
        <v>4404.78</v>
      </c>
      <c r="I11" s="12">
        <v>66.25</v>
      </c>
      <c r="J11" s="12">
        <v>65.98</v>
      </c>
    </row>
    <row r="12" spans="1:10">
      <c r="A12" t="s">
        <v>13</v>
      </c>
      <c r="B12">
        <v>15</v>
      </c>
      <c r="C12">
        <v>3</v>
      </c>
      <c r="D12" t="s">
        <v>17</v>
      </c>
      <c r="E12" t="s">
        <v>15</v>
      </c>
      <c r="F12">
        <v>4000</v>
      </c>
      <c r="G12">
        <v>2278.86</v>
      </c>
      <c r="H12">
        <v>3963.63</v>
      </c>
      <c r="I12">
        <v>66.25</v>
      </c>
      <c r="J12">
        <v>65.99</v>
      </c>
    </row>
    <row r="13" spans="1:10">
      <c r="A13" t="s">
        <v>13</v>
      </c>
      <c r="B13">
        <v>15</v>
      </c>
      <c r="C13">
        <v>3</v>
      </c>
      <c r="D13" s="12" t="s">
        <v>17</v>
      </c>
      <c r="E13" s="12" t="s">
        <v>16</v>
      </c>
      <c r="F13" s="12">
        <v>4000</v>
      </c>
      <c r="G13" s="12">
        <v>2278.86</v>
      </c>
      <c r="H13" s="12">
        <v>4212.54</v>
      </c>
      <c r="I13" s="12">
        <v>66.25</v>
      </c>
      <c r="J13" s="12">
        <v>65.98</v>
      </c>
    </row>
    <row r="14" spans="1:10">
      <c r="A14" t="s">
        <v>13</v>
      </c>
      <c r="B14">
        <v>15</v>
      </c>
      <c r="C14">
        <v>3</v>
      </c>
      <c r="D14" t="s">
        <v>15</v>
      </c>
      <c r="E14" t="s">
        <v>17</v>
      </c>
      <c r="F14">
        <v>4000</v>
      </c>
      <c r="G14">
        <v>2278.86</v>
      </c>
      <c r="H14">
        <v>3944.18</v>
      </c>
      <c r="I14">
        <v>66.25</v>
      </c>
      <c r="J14">
        <v>65.98</v>
      </c>
    </row>
    <row r="15" spans="1:10">
      <c r="A15" t="s">
        <v>13</v>
      </c>
      <c r="B15">
        <v>15</v>
      </c>
      <c r="C15">
        <v>3</v>
      </c>
      <c r="D15" t="s">
        <v>16</v>
      </c>
      <c r="E15" t="s">
        <v>17</v>
      </c>
      <c r="F15">
        <v>4000</v>
      </c>
      <c r="G15">
        <v>3524.07</v>
      </c>
      <c r="H15">
        <v>3944.18</v>
      </c>
      <c r="I15">
        <v>66.41</v>
      </c>
      <c r="J15">
        <v>65.99</v>
      </c>
    </row>
    <row r="17" spans="1:10">
      <c r="A17" t="s">
        <v>13</v>
      </c>
      <c r="B17">
        <v>17</v>
      </c>
      <c r="C17">
        <v>3</v>
      </c>
      <c r="D17" t="s">
        <v>15</v>
      </c>
      <c r="E17" t="s">
        <v>15</v>
      </c>
      <c r="F17">
        <v>4000</v>
      </c>
      <c r="G17">
        <v>2563.1</v>
      </c>
      <c r="H17">
        <v>4510.61</v>
      </c>
      <c r="I17">
        <v>66.27</v>
      </c>
      <c r="J17">
        <v>65.98</v>
      </c>
    </row>
    <row r="19" spans="1:10">
      <c r="A19" t="s">
        <v>13</v>
      </c>
      <c r="B19">
        <v>1</v>
      </c>
      <c r="C19">
        <v>17</v>
      </c>
      <c r="D19" t="s">
        <v>15</v>
      </c>
      <c r="E19" t="s">
        <v>15</v>
      </c>
      <c r="F19">
        <v>4000</v>
      </c>
      <c r="G19">
        <v>2264.74</v>
      </c>
      <c r="H19">
        <v>2376.51</v>
      </c>
      <c r="I19">
        <v>66.23</v>
      </c>
      <c r="J19">
        <v>65.39</v>
      </c>
    </row>
    <row r="20" spans="1:10">
      <c r="A20" t="s">
        <v>13</v>
      </c>
      <c r="B20">
        <v>1</v>
      </c>
      <c r="C20">
        <v>19</v>
      </c>
      <c r="D20" t="s">
        <v>15</v>
      </c>
      <c r="E20" t="s">
        <v>15</v>
      </c>
      <c r="F20">
        <v>4000</v>
      </c>
      <c r="G20">
        <v>1958.73</v>
      </c>
      <c r="H20">
        <v>2949.62</v>
      </c>
      <c r="I20">
        <v>66.16</v>
      </c>
      <c r="J20">
        <v>65.43</v>
      </c>
    </row>
    <row r="21" spans="1:10">
      <c r="A21" t="s">
        <v>13</v>
      </c>
      <c r="B21">
        <v>1</v>
      </c>
      <c r="C21">
        <v>19</v>
      </c>
      <c r="D21" t="s">
        <v>14</v>
      </c>
      <c r="E21" t="s">
        <v>14</v>
      </c>
      <c r="F21">
        <v>4000</v>
      </c>
      <c r="G21">
        <v>1958.73</v>
      </c>
      <c r="H21">
        <v>2953.59</v>
      </c>
      <c r="I21">
        <v>66.16</v>
      </c>
      <c r="J21">
        <v>65.4</v>
      </c>
    </row>
  </sheetData>
  <mergeCells count="6">
    <mergeCell ref="B1:J1"/>
    <mergeCell ref="B2:J2"/>
    <mergeCell ref="A4:C4"/>
    <mergeCell ref="D4:E4"/>
    <mergeCell ref="F4:H4"/>
    <mergeCell ref="I4:J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D33" sqref="D33"/>
    </sheetView>
  </sheetViews>
  <sheetFormatPr defaultColWidth="8.8" defaultRowHeight="15.75"/>
  <cols>
    <col min="1" max="1" width="12.4" customWidth="1"/>
    <col min="2" max="2" width="9.8" customWidth="1"/>
    <col min="3" max="3" width="14" customWidth="1"/>
    <col min="4" max="4" width="21.5" customWidth="1"/>
    <col min="5" max="5" width="20.5" customWidth="1"/>
    <col min="6" max="6" width="12.5" customWidth="1"/>
    <col min="7" max="7" width="14" customWidth="1"/>
    <col min="8" max="8" width="12.6" customWidth="1"/>
    <col min="9" max="9" width="12.5" customWidth="1"/>
    <col min="10" max="10" width="14.1" customWidth="1"/>
    <col min="11" max="12" width="11.7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1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18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</row>
    <row r="5" spans="1:12">
      <c r="A5" t="s">
        <v>19</v>
      </c>
      <c r="C5" s="4">
        <v>1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t="s">
        <v>20</v>
      </c>
      <c r="C6" s="4">
        <v>450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t="s">
        <v>21</v>
      </c>
      <c r="C7" s="4">
        <v>2.1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22</v>
      </c>
      <c r="C8">
        <v>0.05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t="s">
        <v>23</v>
      </c>
      <c r="C9">
        <v>5000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t="s">
        <v>24</v>
      </c>
      <c r="C10">
        <v>100</v>
      </c>
      <c r="D10" s="2"/>
      <c r="E10" s="2"/>
      <c r="F10" s="2"/>
      <c r="G10" s="2"/>
      <c r="H10" s="2"/>
      <c r="I10" s="2"/>
      <c r="J10" s="2"/>
      <c r="K10" s="2"/>
      <c r="L10" s="2"/>
    </row>
    <row r="12" spans="1:11">
      <c r="A12" s="3" t="s">
        <v>2</v>
      </c>
      <c r="B12" s="3"/>
      <c r="C12" s="3" t="s">
        <v>3</v>
      </c>
      <c r="D12" s="5" t="s">
        <v>25</v>
      </c>
      <c r="E12" s="3" t="s">
        <v>26</v>
      </c>
      <c r="F12" s="3" t="s">
        <v>4</v>
      </c>
      <c r="G12" s="3"/>
      <c r="H12" s="3"/>
      <c r="I12" s="3"/>
      <c r="J12" s="3" t="s">
        <v>5</v>
      </c>
      <c r="K12" s="3"/>
    </row>
    <row r="13" spans="1:11">
      <c r="A13" s="6" t="s">
        <v>7</v>
      </c>
      <c r="B13" s="6" t="s">
        <v>8</v>
      </c>
      <c r="C13" s="6"/>
      <c r="D13" s="5"/>
      <c r="E13" s="3"/>
      <c r="F13" s="6" t="s">
        <v>27</v>
      </c>
      <c r="G13" s="6" t="s">
        <v>9</v>
      </c>
      <c r="H13" s="6" t="s">
        <v>12</v>
      </c>
      <c r="I13" s="6" t="s">
        <v>27</v>
      </c>
      <c r="J13" s="6" t="s">
        <v>9</v>
      </c>
      <c r="K13" s="6" t="s">
        <v>10</v>
      </c>
    </row>
    <row r="14" spans="1:11">
      <c r="A14" s="7">
        <v>15</v>
      </c>
      <c r="B14" s="7">
        <v>3</v>
      </c>
      <c r="C14" s="7" t="s">
        <v>15</v>
      </c>
      <c r="D14" s="8" t="s">
        <v>28</v>
      </c>
      <c r="E14" s="8" t="s">
        <v>28</v>
      </c>
      <c r="F14" s="7">
        <v>4000</v>
      </c>
      <c r="G14" s="8" t="s">
        <v>29</v>
      </c>
      <c r="H14" s="7">
        <v>3865.60762549574</v>
      </c>
      <c r="I14" s="7">
        <v>1</v>
      </c>
      <c r="J14" s="8" t="s">
        <v>29</v>
      </c>
      <c r="K14" s="7">
        <v>66.12783463724</v>
      </c>
    </row>
    <row r="15" spans="1:11">
      <c r="A15" s="7">
        <v>15</v>
      </c>
      <c r="B15" s="7">
        <v>3</v>
      </c>
      <c r="C15" s="7" t="s">
        <v>15</v>
      </c>
      <c r="D15" s="8" t="s">
        <v>28</v>
      </c>
      <c r="E15" s="8" t="s">
        <v>30</v>
      </c>
      <c r="F15" s="7">
        <v>3803.26086485298</v>
      </c>
      <c r="G15" s="8" t="s">
        <v>29</v>
      </c>
      <c r="H15" s="7">
        <v>3866.24273624448</v>
      </c>
      <c r="I15" s="7">
        <f>0.702829970104178*100</f>
        <v>70.2829970104178</v>
      </c>
      <c r="J15" s="8" t="s">
        <v>29</v>
      </c>
      <c r="K15" s="7">
        <v>66.1222781429687</v>
      </c>
    </row>
    <row r="16" spans="1:11">
      <c r="A16">
        <v>15</v>
      </c>
      <c r="B16">
        <v>3</v>
      </c>
      <c r="C16" t="s">
        <v>15</v>
      </c>
      <c r="D16" s="2" t="s">
        <v>30</v>
      </c>
      <c r="E16" s="2" t="s">
        <v>28</v>
      </c>
      <c r="F16">
        <v>4000</v>
      </c>
      <c r="G16" s="2" t="s">
        <v>29</v>
      </c>
      <c r="H16">
        <v>3956.60341886525</v>
      </c>
      <c r="I16">
        <v>1</v>
      </c>
      <c r="J16" s="2" t="s">
        <v>29</v>
      </c>
      <c r="K16">
        <v>65.9719344039432</v>
      </c>
    </row>
    <row r="17" spans="1:11">
      <c r="A17">
        <v>15</v>
      </c>
      <c r="B17">
        <v>3</v>
      </c>
      <c r="C17" t="s">
        <v>15</v>
      </c>
      <c r="D17" s="2" t="s">
        <v>30</v>
      </c>
      <c r="E17" s="2" t="s">
        <v>30</v>
      </c>
      <c r="F17">
        <v>3803.26086485298</v>
      </c>
      <c r="G17" s="2" t="s">
        <v>29</v>
      </c>
      <c r="H17">
        <v>3478.00967554601</v>
      </c>
      <c r="I17">
        <f>0.702829970104178*100</f>
        <v>70.2829970104178</v>
      </c>
      <c r="J17" s="2" t="s">
        <v>29</v>
      </c>
      <c r="K17">
        <v>65.8698191600723</v>
      </c>
    </row>
    <row r="18" spans="1:11">
      <c r="A18" s="7">
        <v>15</v>
      </c>
      <c r="B18" s="7">
        <v>3</v>
      </c>
      <c r="C18" s="7" t="s">
        <v>15</v>
      </c>
      <c r="D18" s="8" t="s">
        <v>28</v>
      </c>
      <c r="E18" s="8" t="s">
        <v>28</v>
      </c>
      <c r="F18" s="7">
        <v>4000</v>
      </c>
      <c r="G18" s="7">
        <v>3522.81145019387</v>
      </c>
      <c r="H18" s="7">
        <v>3867.10703596209</v>
      </c>
      <c r="I18" s="7">
        <v>1</v>
      </c>
      <c r="J18" s="7">
        <v>0.664159872637391</v>
      </c>
      <c r="K18" s="7">
        <v>66.1275317874897</v>
      </c>
    </row>
    <row r="19" spans="1:11">
      <c r="A19" s="7">
        <v>15</v>
      </c>
      <c r="B19" s="7">
        <v>3</v>
      </c>
      <c r="C19" s="7" t="s">
        <v>15</v>
      </c>
      <c r="D19" s="8" t="s">
        <v>28</v>
      </c>
      <c r="E19" s="8" t="s">
        <v>30</v>
      </c>
      <c r="F19" s="7">
        <v>3803.26086485298</v>
      </c>
      <c r="G19" s="7">
        <v>3522.81144484451</v>
      </c>
      <c r="H19" s="7">
        <v>3865.32165046959</v>
      </c>
      <c r="I19" s="7">
        <f>100*0.702829970104178</f>
        <v>70.2829970104178</v>
      </c>
      <c r="J19" s="7">
        <f>100*0.664159872637521</f>
        <v>66.4159872637521</v>
      </c>
      <c r="K19" s="7">
        <v>66.1278395388263</v>
      </c>
    </row>
    <row r="20" spans="1:11">
      <c r="A20">
        <v>15</v>
      </c>
      <c r="B20">
        <v>3</v>
      </c>
      <c r="C20" t="s">
        <v>15</v>
      </c>
      <c r="D20" s="2" t="s">
        <v>30</v>
      </c>
      <c r="E20" s="2" t="s">
        <v>28</v>
      </c>
      <c r="F20">
        <v>4000</v>
      </c>
      <c r="G20">
        <v>3524.07366828143</v>
      </c>
      <c r="H20">
        <v>3924.12994869546</v>
      </c>
      <c r="I20">
        <v>1</v>
      </c>
      <c r="J20">
        <f>100*0.664077263288531</f>
        <v>66.4077263288531</v>
      </c>
      <c r="K20">
        <v>65.9781681671124</v>
      </c>
    </row>
    <row r="21" spans="1:11">
      <c r="A21">
        <v>15</v>
      </c>
      <c r="B21">
        <v>3</v>
      </c>
      <c r="C21" t="s">
        <v>15</v>
      </c>
      <c r="D21" s="2" t="s">
        <v>30</v>
      </c>
      <c r="E21" s="2" t="s">
        <v>30</v>
      </c>
      <c r="F21">
        <v>3803.26086485298</v>
      </c>
      <c r="G21">
        <v>3621.23956286195</v>
      </c>
      <c r="H21">
        <v>3523.77518825276</v>
      </c>
      <c r="I21">
        <f>100*0.702829970104178</f>
        <v>70.2829970104178</v>
      </c>
      <c r="J21">
        <f>100*0.663601385830322</f>
        <v>66.3601385830322</v>
      </c>
      <c r="K21">
        <v>65.8369793422088</v>
      </c>
    </row>
    <row r="23" spans="1:11">
      <c r="A23" s="7">
        <v>17</v>
      </c>
      <c r="B23" s="7">
        <v>3</v>
      </c>
      <c r="C23" s="7" t="s">
        <v>16</v>
      </c>
      <c r="D23" s="8" t="s">
        <v>28</v>
      </c>
      <c r="E23" s="8" t="s">
        <v>28</v>
      </c>
      <c r="F23" s="7">
        <v>4000</v>
      </c>
      <c r="G23" s="8" t="s">
        <v>29</v>
      </c>
      <c r="H23" s="7">
        <v>3871.01061570568</v>
      </c>
      <c r="I23" s="7">
        <v>1</v>
      </c>
      <c r="J23" s="8" t="s">
        <v>29</v>
      </c>
      <c r="K23" s="7">
        <v>66.1298292106741</v>
      </c>
    </row>
    <row r="24" spans="1:11">
      <c r="A24" s="7">
        <v>17</v>
      </c>
      <c r="B24" s="7">
        <v>3</v>
      </c>
      <c r="C24" s="7" t="s">
        <v>16</v>
      </c>
      <c r="D24" s="8" t="s">
        <v>28</v>
      </c>
      <c r="E24" s="8" t="s">
        <v>30</v>
      </c>
      <c r="F24" s="7">
        <v>3803.26086485298</v>
      </c>
      <c r="G24" s="8" t="s">
        <v>29</v>
      </c>
      <c r="H24" s="7">
        <v>3939.40789634275</v>
      </c>
      <c r="I24" s="7">
        <v>73.7256099547194</v>
      </c>
      <c r="J24" s="8" t="s">
        <v>29</v>
      </c>
      <c r="K24" s="7">
        <v>66.1301047608135</v>
      </c>
    </row>
    <row r="25" spans="1:11">
      <c r="A25">
        <v>17</v>
      </c>
      <c r="B25">
        <v>3</v>
      </c>
      <c r="C25" t="s">
        <v>16</v>
      </c>
      <c r="D25" s="2" t="s">
        <v>30</v>
      </c>
      <c r="E25" s="2" t="s">
        <v>28</v>
      </c>
      <c r="F25">
        <v>4000</v>
      </c>
      <c r="G25" s="2" t="s">
        <v>29</v>
      </c>
      <c r="H25">
        <v>3931.74240866775</v>
      </c>
      <c r="I25">
        <v>1</v>
      </c>
      <c r="J25" s="2" t="s">
        <v>29</v>
      </c>
      <c r="K25">
        <v>65.9766067584462</v>
      </c>
    </row>
    <row r="26" spans="1:11">
      <c r="A26">
        <v>17</v>
      </c>
      <c r="B26">
        <v>3</v>
      </c>
      <c r="C26" t="s">
        <v>16</v>
      </c>
      <c r="D26" s="2" t="s">
        <v>30</v>
      </c>
      <c r="E26" s="2" t="s">
        <v>30</v>
      </c>
      <c r="F26">
        <v>3803.26086485298</v>
      </c>
      <c r="G26" s="2" t="s">
        <v>29</v>
      </c>
      <c r="H26">
        <v>3931.74240866788</v>
      </c>
      <c r="I26">
        <v>73.7256099547194</v>
      </c>
      <c r="J26" s="2" t="s">
        <v>29</v>
      </c>
      <c r="K26">
        <v>65.9766067584462</v>
      </c>
    </row>
    <row r="27" spans="1:11">
      <c r="A27" s="9">
        <v>17</v>
      </c>
      <c r="B27" s="9">
        <v>3</v>
      </c>
      <c r="C27" s="9" t="s">
        <v>16</v>
      </c>
      <c r="D27" s="10" t="s">
        <v>28</v>
      </c>
      <c r="E27" s="10" t="s">
        <v>28</v>
      </c>
      <c r="F27" s="9">
        <v>4000</v>
      </c>
      <c r="G27" s="9">
        <v>3989.10887196732</v>
      </c>
      <c r="H27" s="10" t="s">
        <v>31</v>
      </c>
      <c r="I27" s="9">
        <v>1</v>
      </c>
      <c r="J27" s="9">
        <v>66.4351942262862</v>
      </c>
      <c r="K27" s="10" t="s">
        <v>31</v>
      </c>
    </row>
    <row r="28" spans="1:11">
      <c r="A28" s="7">
        <v>17</v>
      </c>
      <c r="B28" s="7">
        <v>3</v>
      </c>
      <c r="C28" s="7" t="s">
        <v>16</v>
      </c>
      <c r="D28" s="8" t="s">
        <v>28</v>
      </c>
      <c r="E28" s="8" t="s">
        <v>30</v>
      </c>
      <c r="F28" s="7">
        <v>3803.26086485298</v>
      </c>
      <c r="G28" s="7">
        <v>3989.29216238708</v>
      </c>
      <c r="H28" s="7">
        <v>3939.24822081269</v>
      </c>
      <c r="I28" s="7">
        <v>73.7256099547194</v>
      </c>
      <c r="J28" s="7">
        <v>66.4352007665375</v>
      </c>
      <c r="K28" s="7">
        <v>66.1301405101435</v>
      </c>
    </row>
    <row r="29" spans="1:11">
      <c r="A29">
        <v>17</v>
      </c>
      <c r="B29">
        <v>3</v>
      </c>
      <c r="C29" t="s">
        <v>16</v>
      </c>
      <c r="D29" s="2" t="s">
        <v>30</v>
      </c>
      <c r="E29" s="2" t="s">
        <v>28</v>
      </c>
      <c r="F29">
        <v>4000</v>
      </c>
      <c r="G29">
        <v>3874.57155860469</v>
      </c>
      <c r="H29">
        <v>3931.74240866779</v>
      </c>
      <c r="I29">
        <v>1</v>
      </c>
      <c r="J29">
        <v>66.4249026162723</v>
      </c>
      <c r="K29">
        <v>65.9766067584462</v>
      </c>
    </row>
    <row r="30" spans="1:11">
      <c r="A30">
        <v>17</v>
      </c>
      <c r="B30">
        <v>3</v>
      </c>
      <c r="C30" t="s">
        <v>16</v>
      </c>
      <c r="D30" s="2" t="s">
        <v>30</v>
      </c>
      <c r="E30" s="2" t="s">
        <v>30</v>
      </c>
      <c r="F30">
        <v>3803.26086485298</v>
      </c>
      <c r="G30">
        <v>3874.57155860467</v>
      </c>
      <c r="H30">
        <v>3931.74240866776</v>
      </c>
      <c r="I30">
        <v>73.7256099547194</v>
      </c>
      <c r="J30">
        <v>66.4249026162723</v>
      </c>
      <c r="K30">
        <v>65.9766067584462</v>
      </c>
    </row>
  </sheetData>
  <mergeCells count="14">
    <mergeCell ref="A1:K1"/>
    <mergeCell ref="A2:K2"/>
    <mergeCell ref="A4:C4"/>
    <mergeCell ref="A5:B5"/>
    <mergeCell ref="A6:B6"/>
    <mergeCell ref="A7:B7"/>
    <mergeCell ref="A8:B8"/>
    <mergeCell ref="A9:B9"/>
    <mergeCell ref="A10:B10"/>
    <mergeCell ref="A12:B12"/>
    <mergeCell ref="F12:H12"/>
    <mergeCell ref="C12:C13"/>
    <mergeCell ref="D12:D13"/>
    <mergeCell ref="E12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ONLYOFFICE/5.2.4.94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</cp:lastModifiedBy>
  <dcterms:created xsi:type="dcterms:W3CDTF">2019-04-29T13:43:00Z</dcterms:created>
  <dcterms:modified xsi:type="dcterms:W3CDTF">2019-05-04T09:30:55Z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