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3"/>
  </bookViews>
  <sheets>
    <sheet name="6.20" sheetId="2" r:id="rId1"/>
    <sheet name="6.28" sheetId="3" r:id="rId2"/>
    <sheet name="7.5" sheetId="4" r:id="rId3"/>
    <sheet name="7.5USA，CAN" sheetId="5" r:id="rId4"/>
  </sheets>
  <calcPr calcId="144525" concurrentCalc="0"/>
</workbook>
</file>

<file path=xl/sharedStrings.xml><?xml version="1.0" encoding="utf-8"?>
<sst xmlns="http://schemas.openxmlformats.org/spreadsheetml/2006/main" count="84">
  <si>
    <t>ABtest结果分析</t>
  </si>
  <si>
    <t>数据日期：6.20-6.26</t>
  </si>
  <si>
    <t>A版本</t>
  </si>
  <si>
    <t>B版本</t>
  </si>
  <si>
    <t>新增用户</t>
  </si>
  <si>
    <t>样本数量&gt;500</t>
  </si>
  <si>
    <t>删掉游戏再装游戏，算作新用户</t>
  </si>
  <si>
    <t>结论：</t>
  </si>
  <si>
    <t>线上版本数据方差很大，从最终数据看，A版本的RTP&lt;B版本的RTP，A版本的中奖率&lt;B版本</t>
  </si>
  <si>
    <t>A版本与B版本，玩家首日的RTP差别不大，破产率差别不大</t>
  </si>
  <si>
    <t>A版本与B版本的留存差距不大，可见提高RTP对留存的影响不大</t>
  </si>
  <si>
    <t>A版本的付费率，LTV，ARUP均高于B版本，可见提高RTP很可能降低收入</t>
  </si>
  <si>
    <t>A版本的广告观看次数稍高于B版本，但差别不大</t>
  </si>
  <si>
    <t>DAU</t>
  </si>
  <si>
    <t>留存分析</t>
  </si>
  <si>
    <t>次留</t>
  </si>
  <si>
    <t>-</t>
  </si>
  <si>
    <t>三留</t>
  </si>
  <si>
    <t>七留</t>
  </si>
  <si>
    <t>收入分析</t>
  </si>
  <si>
    <t>收入总额（不剔除GP分成）</t>
  </si>
  <si>
    <t>总LTV</t>
  </si>
  <si>
    <t>大R数量</t>
  </si>
  <si>
    <t>大R充值</t>
  </si>
  <si>
    <t>剔除大R的收入</t>
  </si>
  <si>
    <t>LTV（剔除大R）</t>
  </si>
  <si>
    <t>ARPU</t>
  </si>
  <si>
    <t>付费率</t>
  </si>
  <si>
    <t>新增付费</t>
  </si>
  <si>
    <t>新增付费人数</t>
  </si>
  <si>
    <t>消费习惯</t>
  </si>
  <si>
    <t>800,000（1）</t>
  </si>
  <si>
    <t>350,000（2）</t>
  </si>
  <si>
    <t>120,000（3）</t>
  </si>
  <si>
    <t>40,000（4）</t>
  </si>
  <si>
    <t>15,000（5）</t>
  </si>
  <si>
    <t>5,000（6）</t>
  </si>
  <si>
    <t>35,000（7）</t>
  </si>
  <si>
    <t>PiggyBank（8）</t>
  </si>
  <si>
    <t>广告分析</t>
  </si>
  <si>
    <t>激励广告</t>
  </si>
  <si>
    <t>人均</t>
  </si>
  <si>
    <t>插屏广告</t>
  </si>
  <si>
    <t>机台分析</t>
  </si>
  <si>
    <t>机台的人均SPIN次数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</si>
  <si>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</si>
  <si>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</si>
  <si>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</si>
  <si>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</si>
  <si>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</si>
  <si>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</si>
  <si>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</si>
  <si>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</si>
  <si>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</si>
  <si>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</si>
  <si>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合计</t>
  </si>
  <si>
    <t>机台的中奖率</t>
  </si>
  <si>
    <t>机台的RTP</t>
  </si>
  <si>
    <t>BET&lt;100000</t>
  </si>
  <si>
    <t>total</t>
  </si>
  <si>
    <t>nomal</t>
  </si>
  <si>
    <t>longLucky</t>
  </si>
  <si>
    <t>shortLucky</t>
  </si>
  <si>
    <t>玩家首日前500次RTP</t>
  </si>
  <si>
    <t>破产人数</t>
  </si>
  <si>
    <t>破产率</t>
  </si>
  <si>
    <t>A</t>
  </si>
  <si>
    <t>B</t>
  </si>
  <si>
    <t>数据日期：7.5-7.9</t>
  </si>
  <si>
    <t>B版本降低了shortlucky RTP，从而降低了Total RTP</t>
  </si>
  <si>
    <t>B版本，玩家首日的RTP较低，破产率较高</t>
  </si>
  <si>
    <t>A版本与B版本的留存差距不大，降低short lucky RTP对留存的影响不大</t>
  </si>
  <si>
    <t>B版本的付费率，LTV均高于B版本，可见降低short lucky RTP很可能提高收入与付费率</t>
  </si>
  <si>
    <t>A版本和B版本的广告观看次数差别不大</t>
  </si>
  <si>
    <t>无法确定Shortlucky RTP对长期留存的影响</t>
  </si>
  <si>
    <t>综上，B版本优于A版本</t>
  </si>
  <si>
    <t>5留</t>
  </si>
  <si>
    <t>新增用户付费</t>
  </si>
  <si>
    <t>付费次数（按机台）</t>
  </si>
  <si>
    <t>M11</t>
  </si>
  <si>
    <t>M12</t>
  </si>
  <si>
    <t>日破产率</t>
  </si>
  <si>
    <t>B版本的广告观看次数较多</t>
  </si>
  <si>
    <t>美国和加拿大用户的IAP和付费率远高于欧洲用户；美国和加拿大用户的留存较高；欧洲用户观看广告次数较多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</si>
</sst>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58" fontId="5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/>
    <xf numFmtId="0" fontId="0" fillId="0" borderId="0" xfId="0" applyFill="1" applyAlignment="1">
      <alignment horizontal="center" vertical="center"/>
    </xf>
    <xf numFmtId="0" fontId="7" fillId="0" borderId="0" xfId="0" applyNumberFormat="1" applyFont="1" applyFill="1" applyAlignment="1"/>
    <xf numFmtId="176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4" fillId="0" borderId="0" xfId="0" applyNumberFormat="1" applyFont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7" fillId="0" borderId="0" xfId="0" applyNumberFormat="1" applyFont="1" applyFill="1" applyBorder="1" applyAlignment="1"/>
    <xf numFmtId="10" fontId="0" fillId="2" borderId="2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2" borderId="4" xfId="0" applyNumberFormat="1" applyFont="1" applyFill="1" applyBorder="1" applyAlignment="1" applyProtection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1"/>
  <sheetViews>
    <sheetView topLeftCell="A73" workbookViewId="0">
      <selection activeCell="C99" sqref="C99"/>
    </sheetView>
  </sheetViews>
  <sheetFormatPr defaultColWidth="9" defaultRowHeight="13.5"/>
  <cols>
    <col min="1" max="1" width="25.75" customWidth="1"/>
    <col min="2" max="2" width="15.5" customWidth="1"/>
    <col min="3" max="3" width="15.625" customWidth="1"/>
    <col min="4" max="4" width="12.875" customWidth="1"/>
    <col min="10" max="10" width="82.5" customWidth="1"/>
  </cols>
  <sheetData>
    <row r="1" ht="25.5" spans="1:1">
      <c r="A1" s="4" t="s">
        <v>0</v>
      </c>
    </row>
    <row r="2" spans="1:1">
      <c r="A2" t="s">
        <v>1</v>
      </c>
    </row>
    <row r="3" ht="20.25" spans="1:3">
      <c r="A3" s="5"/>
      <c r="B3" s="6" t="s">
        <v>2</v>
      </c>
      <c r="C3" s="6" t="s">
        <v>3</v>
      </c>
    </row>
    <row r="4" ht="20.25" spans="1:5">
      <c r="A4" s="7" t="s">
        <v>4</v>
      </c>
      <c r="B4" s="8">
        <f>SUM(B5:B11)</f>
        <v>1212</v>
      </c>
      <c r="C4" s="8">
        <f>SUM(C5:C11)</f>
        <v>1209</v>
      </c>
      <c r="D4" t="s">
        <v>5</v>
      </c>
      <c r="E4" t="s">
        <v>6</v>
      </c>
    </row>
    <row r="5" s="1" customFormat="1" spans="1:10">
      <c r="A5" s="11">
        <v>42906</v>
      </c>
      <c r="B5" s="12">
        <v>119</v>
      </c>
      <c r="C5" s="12">
        <v>113</v>
      </c>
      <c r="I5" s="9" t="s">
        <v>7</v>
      </c>
      <c r="J5" s="10"/>
    </row>
    <row r="6" s="1" customFormat="1" spans="1:10">
      <c r="A6" s="11">
        <v>42907</v>
      </c>
      <c r="B6" s="12">
        <v>190</v>
      </c>
      <c r="C6" s="12">
        <v>197</v>
      </c>
      <c r="I6" s="9">
        <v>1</v>
      </c>
      <c r="J6" s="10" t="s">
        <v>8</v>
      </c>
    </row>
    <row r="7" s="1" customFormat="1" spans="1:10">
      <c r="A7" s="11">
        <v>42908</v>
      </c>
      <c r="B7" s="12">
        <v>188</v>
      </c>
      <c r="C7" s="12">
        <v>196</v>
      </c>
      <c r="I7" s="9">
        <v>2</v>
      </c>
      <c r="J7" s="10" t="s">
        <v>9</v>
      </c>
    </row>
    <row r="8" s="1" customFormat="1" spans="1:10">
      <c r="A8" s="11">
        <v>42909</v>
      </c>
      <c r="B8" s="12">
        <v>195</v>
      </c>
      <c r="C8" s="12">
        <v>173</v>
      </c>
      <c r="I8" s="9">
        <v>3</v>
      </c>
      <c r="J8" s="10" t="s">
        <v>10</v>
      </c>
    </row>
    <row r="9" s="1" customFormat="1" spans="1:10">
      <c r="A9" s="11">
        <v>42910</v>
      </c>
      <c r="B9" s="12">
        <v>179</v>
      </c>
      <c r="C9" s="12">
        <v>194</v>
      </c>
      <c r="I9" s="9">
        <v>4</v>
      </c>
      <c r="J9" s="10" t="s">
        <v>11</v>
      </c>
    </row>
    <row r="10" s="1" customFormat="1" spans="1:10">
      <c r="A10" s="11">
        <v>42911</v>
      </c>
      <c r="B10" s="12">
        <v>168</v>
      </c>
      <c r="C10" s="12">
        <v>150</v>
      </c>
      <c r="I10" s="9">
        <v>5</v>
      </c>
      <c r="J10" s="10" t="s">
        <v>12</v>
      </c>
    </row>
    <row r="11" s="1" customFormat="1" spans="1:3">
      <c r="A11" s="11">
        <v>42912</v>
      </c>
      <c r="B11" s="12">
        <v>173</v>
      </c>
      <c r="C11" s="12">
        <v>186</v>
      </c>
    </row>
    <row r="12" ht="20.25" spans="1:3">
      <c r="A12" s="13" t="s">
        <v>13</v>
      </c>
      <c r="B12" s="36">
        <f>AVERAGE(B13:B19)</f>
        <v>485.857142857143</v>
      </c>
      <c r="C12" s="36">
        <f>AVERAGE(C13:C19)</f>
        <v>490.714285714286</v>
      </c>
    </row>
    <row r="13" s="1" customFormat="1" spans="1:3">
      <c r="A13" s="11">
        <v>42906</v>
      </c>
      <c r="B13" s="12">
        <v>301</v>
      </c>
      <c r="C13" s="12">
        <v>311</v>
      </c>
    </row>
    <row r="14" s="1" customFormat="1" spans="1:3">
      <c r="A14" s="11">
        <v>42907</v>
      </c>
      <c r="B14" s="12">
        <v>436</v>
      </c>
      <c r="C14" s="12">
        <v>469</v>
      </c>
    </row>
    <row r="15" s="1" customFormat="1" spans="1:3">
      <c r="A15" s="11">
        <v>42908</v>
      </c>
      <c r="B15" s="12">
        <v>491</v>
      </c>
      <c r="C15" s="12">
        <v>506</v>
      </c>
    </row>
    <row r="16" s="1" customFormat="1" spans="1:3">
      <c r="A16" s="11">
        <v>42909</v>
      </c>
      <c r="B16" s="12">
        <v>535</v>
      </c>
      <c r="C16" s="12">
        <v>530</v>
      </c>
    </row>
    <row r="17" s="1" customFormat="1" spans="1:3">
      <c r="A17" s="11">
        <v>42910</v>
      </c>
      <c r="B17" s="12">
        <v>548</v>
      </c>
      <c r="C17" s="12">
        <v>568</v>
      </c>
    </row>
    <row r="18" s="1" customFormat="1" spans="1:3">
      <c r="A18" s="11">
        <v>42911</v>
      </c>
      <c r="B18" s="12">
        <v>538</v>
      </c>
      <c r="C18" s="12">
        <v>510</v>
      </c>
    </row>
    <row r="19" s="1" customFormat="1" spans="1:3">
      <c r="A19" s="11">
        <v>42912</v>
      </c>
      <c r="B19" s="12">
        <v>552</v>
      </c>
      <c r="C19" s="12">
        <v>541</v>
      </c>
    </row>
    <row r="20" ht="20.25" spans="1:3">
      <c r="A20" s="13" t="s">
        <v>14</v>
      </c>
      <c r="B20" s="5"/>
      <c r="C20" s="5"/>
    </row>
    <row r="21" spans="1:3">
      <c r="A21" s="5" t="s">
        <v>15</v>
      </c>
      <c r="B21" s="14">
        <f>AVERAGE(B22:B27)</f>
        <v>0.554416666666667</v>
      </c>
      <c r="C21" s="14">
        <f>AVERAGE(C22:C27)</f>
        <v>0.515366666666667</v>
      </c>
    </row>
    <row r="22" spans="1:3">
      <c r="A22" s="11">
        <v>42906</v>
      </c>
      <c r="B22" s="15">
        <v>0.7731</v>
      </c>
      <c r="C22" s="15">
        <v>0.7982</v>
      </c>
    </row>
    <row r="23" spans="1:3">
      <c r="A23" s="11">
        <v>42907</v>
      </c>
      <c r="B23" s="15">
        <v>0.5803</v>
      </c>
      <c r="C23" s="15">
        <v>0.5455</v>
      </c>
    </row>
    <row r="24" spans="1:3">
      <c r="A24" s="11">
        <v>42908</v>
      </c>
      <c r="B24" s="15">
        <v>0.5503</v>
      </c>
      <c r="C24" s="15">
        <v>0.5178</v>
      </c>
    </row>
    <row r="25" spans="1:3">
      <c r="A25" s="11">
        <v>42909</v>
      </c>
      <c r="B25" s="15">
        <v>0.5354</v>
      </c>
      <c r="C25" s="15">
        <v>0.4719</v>
      </c>
    </row>
    <row r="26" spans="1:3">
      <c r="A26" s="11">
        <v>42910</v>
      </c>
      <c r="B26" s="15">
        <v>0.4481</v>
      </c>
      <c r="C26" s="15">
        <v>0.3641</v>
      </c>
    </row>
    <row r="27" spans="1:3">
      <c r="A27" s="11">
        <v>42911</v>
      </c>
      <c r="B27" s="15">
        <v>0.4393</v>
      </c>
      <c r="C27" s="15">
        <v>0.3947</v>
      </c>
    </row>
    <row r="28" spans="1:3">
      <c r="A28" s="11">
        <v>42912</v>
      </c>
      <c r="B28" s="47" t="s">
        <v>16</v>
      </c>
      <c r="C28" s="47" t="s">
        <v>16</v>
      </c>
    </row>
    <row r="29" spans="1:3">
      <c r="A29" s="5" t="s">
        <v>17</v>
      </c>
      <c r="B29" s="14">
        <f>AVERAGE(B30:B34)</f>
        <v>0.41434</v>
      </c>
      <c r="C29" s="14">
        <f>AVERAGE(C30:C34)</f>
        <v>0.4013</v>
      </c>
    </row>
    <row r="30" spans="1:3">
      <c r="A30" s="11">
        <v>42906</v>
      </c>
      <c r="B30" s="15">
        <v>0.5378</v>
      </c>
      <c r="C30" s="15">
        <v>0.5789</v>
      </c>
    </row>
    <row r="31" spans="1:3">
      <c r="A31" s="11">
        <v>42907</v>
      </c>
      <c r="B31" s="15">
        <v>0.4249</v>
      </c>
      <c r="C31" s="15">
        <v>0.4545</v>
      </c>
    </row>
    <row r="32" spans="1:3">
      <c r="A32" s="11">
        <v>42908</v>
      </c>
      <c r="B32" s="15">
        <v>0.4339</v>
      </c>
      <c r="C32" s="15">
        <v>0.3858</v>
      </c>
    </row>
    <row r="33" spans="1:3">
      <c r="A33" s="11">
        <v>42909</v>
      </c>
      <c r="B33" s="15">
        <v>0.3636</v>
      </c>
      <c r="C33" s="15">
        <v>0.3258</v>
      </c>
    </row>
    <row r="34" spans="1:3">
      <c r="A34" s="11">
        <v>42910</v>
      </c>
      <c r="B34" s="15">
        <v>0.3115</v>
      </c>
      <c r="C34" s="15">
        <v>0.2615</v>
      </c>
    </row>
    <row r="35" spans="1:3">
      <c r="A35" s="11">
        <v>42911</v>
      </c>
      <c r="B35" s="47" t="s">
        <v>16</v>
      </c>
      <c r="C35" s="47" t="s">
        <v>16</v>
      </c>
    </row>
    <row r="36" spans="1:3">
      <c r="A36" s="11">
        <v>42912</v>
      </c>
      <c r="B36" s="47" t="s">
        <v>16</v>
      </c>
      <c r="C36" s="47" t="s">
        <v>16</v>
      </c>
    </row>
    <row r="37" spans="1:3">
      <c r="A37" s="5" t="s">
        <v>18</v>
      </c>
      <c r="B37" s="14">
        <v>0.2773</v>
      </c>
      <c r="C37" s="14">
        <v>0.2719</v>
      </c>
    </row>
    <row r="38" ht="20.25" spans="1:3">
      <c r="A38" s="13" t="s">
        <v>19</v>
      </c>
      <c r="B38" s="5"/>
      <c r="C38" s="5"/>
    </row>
    <row r="39" spans="1:3">
      <c r="A39" s="5" t="s">
        <v>20</v>
      </c>
      <c r="B39" s="5">
        <f>SUM(B50:B57)</f>
        <v>296.71</v>
      </c>
      <c r="C39" s="5">
        <f>SUM(C50:C57)</f>
        <v>41.94</v>
      </c>
    </row>
    <row r="40" spans="1:3">
      <c r="A40" s="5" t="s">
        <v>21</v>
      </c>
      <c r="B40" s="18">
        <f>B39/B4</f>
        <v>0.244810231023102</v>
      </c>
      <c r="C40" s="18">
        <f>C39/C4</f>
        <v>0.0346898263027295</v>
      </c>
    </row>
    <row r="41" spans="1:3">
      <c r="A41" s="5" t="s">
        <v>22</v>
      </c>
      <c r="B41" s="18">
        <v>1</v>
      </c>
      <c r="C41" s="18">
        <v>0</v>
      </c>
    </row>
    <row r="42" spans="1:3">
      <c r="A42" s="5" t="s">
        <v>23</v>
      </c>
      <c r="B42" s="18">
        <v>150</v>
      </c>
      <c r="C42" s="18">
        <v>0</v>
      </c>
    </row>
    <row r="43" spans="1:3">
      <c r="A43" s="5" t="s">
        <v>24</v>
      </c>
      <c r="B43" s="18">
        <f>B39-B42</f>
        <v>146.71</v>
      </c>
      <c r="C43" s="18">
        <f>C39-C42</f>
        <v>41.94</v>
      </c>
    </row>
    <row r="44" spans="1:3">
      <c r="A44" s="5" t="s">
        <v>25</v>
      </c>
      <c r="B44" s="18">
        <f>B43/B4</f>
        <v>0.121047854785479</v>
      </c>
      <c r="C44" s="18">
        <f>C43/C4</f>
        <v>0.0346898263027295</v>
      </c>
    </row>
    <row r="45" spans="1:3">
      <c r="A45" s="5" t="s">
        <v>26</v>
      </c>
      <c r="B45" s="5">
        <v>0.22</v>
      </c>
      <c r="C45" s="5">
        <v>0.03</v>
      </c>
    </row>
    <row r="46" spans="1:3">
      <c r="A46" s="5" t="s">
        <v>27</v>
      </c>
      <c r="B46" s="15">
        <v>0.0083</v>
      </c>
      <c r="C46" s="15">
        <v>0.0037</v>
      </c>
    </row>
    <row r="47" spans="1:3">
      <c r="A47" s="5" t="s">
        <v>28</v>
      </c>
      <c r="B47" s="16">
        <v>9.98</v>
      </c>
      <c r="C47" s="16">
        <v>1.99</v>
      </c>
    </row>
    <row r="48" spans="1:3">
      <c r="A48" s="5" t="s">
        <v>29</v>
      </c>
      <c r="B48" s="16">
        <v>2</v>
      </c>
      <c r="C48" s="17">
        <v>1</v>
      </c>
    </row>
    <row r="49" spans="1:3">
      <c r="A49" s="19" t="s">
        <v>30</v>
      </c>
      <c r="B49" s="5"/>
      <c r="C49" s="5"/>
    </row>
    <row r="50" ht="14.25" spans="1:4">
      <c r="A50" s="37" t="s">
        <v>31</v>
      </c>
      <c r="B50" s="38">
        <v>0</v>
      </c>
      <c r="C50" s="38">
        <v>0</v>
      </c>
      <c r="D50" s="39">
        <v>99.99</v>
      </c>
    </row>
    <row r="51" ht="14.25" spans="1:4">
      <c r="A51" s="37" t="s">
        <v>32</v>
      </c>
      <c r="B51" s="38">
        <f>2*D51</f>
        <v>99.98</v>
      </c>
      <c r="C51" s="38">
        <v>0</v>
      </c>
      <c r="D51" s="39">
        <v>49.99</v>
      </c>
    </row>
    <row r="52" ht="14.25" spans="1:4">
      <c r="A52" s="37" t="s">
        <v>33</v>
      </c>
      <c r="B52" s="38">
        <f>5*D52</f>
        <v>99.95</v>
      </c>
      <c r="C52" s="38">
        <f>1*D52</f>
        <v>19.99</v>
      </c>
      <c r="D52" s="39">
        <v>19.99</v>
      </c>
    </row>
    <row r="53" ht="14.25" spans="1:4">
      <c r="A53" s="37" t="s">
        <v>34</v>
      </c>
      <c r="B53" s="38">
        <f>1*D53</f>
        <v>9.99</v>
      </c>
      <c r="C53" s="38">
        <v>0</v>
      </c>
      <c r="D53" s="39">
        <v>9.99</v>
      </c>
    </row>
    <row r="54" ht="14.25" spans="1:4">
      <c r="A54" s="37" t="s">
        <v>35</v>
      </c>
      <c r="B54" s="38">
        <f>4*D54</f>
        <v>19.96</v>
      </c>
      <c r="C54" s="38">
        <v>0</v>
      </c>
      <c r="D54" s="39">
        <v>4.99</v>
      </c>
    </row>
    <row r="55" ht="14.25" spans="1:4">
      <c r="A55" s="37" t="s">
        <v>36</v>
      </c>
      <c r="B55" s="38">
        <f>6*D55</f>
        <v>11.94</v>
      </c>
      <c r="C55" s="38">
        <f>1.99</f>
        <v>1.99</v>
      </c>
      <c r="D55" s="39">
        <v>1.99</v>
      </c>
    </row>
    <row r="56" ht="14.25" spans="1:4">
      <c r="A56" s="37" t="s">
        <v>37</v>
      </c>
      <c r="B56" s="38">
        <v>0</v>
      </c>
      <c r="C56" s="38">
        <v>0</v>
      </c>
      <c r="D56" s="39">
        <v>9.99</v>
      </c>
    </row>
    <row r="57" ht="14.25" spans="1:4">
      <c r="A57" s="37" t="s">
        <v>38</v>
      </c>
      <c r="B57" s="38">
        <f>11*D57</f>
        <v>54.89</v>
      </c>
      <c r="C57" s="38">
        <f>4*D57</f>
        <v>19.96</v>
      </c>
      <c r="D57" s="39">
        <v>4.99</v>
      </c>
    </row>
    <row r="58" ht="20.25" spans="1:3">
      <c r="A58" s="13" t="s">
        <v>39</v>
      </c>
      <c r="B58" s="5"/>
      <c r="C58" s="5"/>
    </row>
    <row r="59" spans="1:3">
      <c r="A59" s="5" t="s">
        <v>40</v>
      </c>
      <c r="B59" s="5">
        <v>2491</v>
      </c>
      <c r="C59" s="5">
        <v>2419</v>
      </c>
    </row>
    <row r="60" spans="1:3">
      <c r="A60" s="5" t="s">
        <v>41</v>
      </c>
      <c r="B60" s="18">
        <f>B59/B4</f>
        <v>2.05528052805281</v>
      </c>
      <c r="C60" s="18">
        <f>C59/C4</f>
        <v>2.00082712985939</v>
      </c>
    </row>
    <row r="61" spans="1:3">
      <c r="A61" s="5" t="s">
        <v>42</v>
      </c>
      <c r="B61" s="5">
        <v>3304</v>
      </c>
      <c r="C61" s="5">
        <v>2978</v>
      </c>
    </row>
    <row r="62" spans="1:3">
      <c r="A62" s="5" t="s">
        <v>41</v>
      </c>
      <c r="B62" s="18">
        <f>B61/B4</f>
        <v>2.72607260726073</v>
      </c>
      <c r="C62" s="18">
        <f>C61/C4</f>
        <v>2.46319272125724</v>
      </c>
    </row>
    <row r="63" ht="20.25" spans="1:3">
      <c r="A63" s="13" t="s">
        <v>43</v>
      </c>
      <c r="B63" s="5"/>
      <c r="C63" s="5"/>
    </row>
    <row r="64" ht="18.75" spans="1:3">
      <c r="A64" s="33" t="s">
        <v>44</v>
      </c>
      <c r="B64" s="5"/>
      <c r="C64" s="5"/>
    </row>
    <row r="65" spans="1:3">
      <c r="A65" s="5" t="s">
        <v>45</v>
      </c>
      <c r="B65" s="5">
        <v>1446</v>
      </c>
      <c r="C65" s="5">
        <v>1127</v>
      </c>
    </row>
    <row r="66" spans="1:3">
      <c r="A66" s="5" t="s">
        <v>46</v>
      </c>
      <c r="B66" s="5">
        <v>509</v>
      </c>
      <c r="C66" s="5">
        <v>484</v>
      </c>
    </row>
    <row r="67" spans="1:3">
      <c r="A67" s="5" t="s">
        <v>47</v>
      </c>
      <c r="B67" s="5">
        <v>410</v>
      </c>
      <c r="C67" s="5">
        <v>162</v>
      </c>
    </row>
    <row r="68" spans="1:3">
      <c r="A68" s="5" t="s">
        <v>48</v>
      </c>
      <c r="B68" s="5">
        <v>947</v>
      </c>
      <c r="C68" s="5">
        <v>592</v>
      </c>
    </row>
    <row r="69" spans="1:3">
      <c r="A69" s="5" t="s">
        <v>49</v>
      </c>
      <c r="B69" s="5">
        <v>292</v>
      </c>
      <c r="C69" s="5">
        <v>152</v>
      </c>
    </row>
    <row r="70" spans="1:3">
      <c r="A70" s="5" t="s">
        <v>50</v>
      </c>
      <c r="B70" s="5">
        <v>852</v>
      </c>
      <c r="C70" s="5">
        <v>163</v>
      </c>
    </row>
    <row r="71" spans="1:3">
      <c r="A71" s="5" t="s">
        <v>51</v>
      </c>
      <c r="B71" s="5">
        <v>240</v>
      </c>
      <c r="C71" s="5">
        <v>184</v>
      </c>
    </row>
    <row r="72" spans="1:3">
      <c r="A72" s="5" t="s">
        <v>52</v>
      </c>
      <c r="B72" s="5">
        <v>210</v>
      </c>
      <c r="C72" s="5">
        <v>968</v>
      </c>
    </row>
    <row r="73" spans="1:3">
      <c r="A73" s="5" t="s">
        <v>53</v>
      </c>
      <c r="B73" s="5">
        <v>385</v>
      </c>
      <c r="C73" s="5">
        <v>225</v>
      </c>
    </row>
    <row r="74" spans="1:3">
      <c r="A74" s="5" t="s">
        <v>54</v>
      </c>
      <c r="B74" s="5">
        <v>244</v>
      </c>
      <c r="C74" s="5">
        <v>480</v>
      </c>
    </row>
    <row r="75" spans="1:3">
      <c r="A75" s="5" t="s">
        <v>55</v>
      </c>
      <c r="B75" s="5">
        <f>SUM(B65:B74)</f>
        <v>5535</v>
      </c>
      <c r="C75" s="5">
        <f>SUM(C65:C74)</f>
        <v>4537</v>
      </c>
    </row>
    <row r="76" ht="18.75" spans="1:3">
      <c r="A76" s="33" t="s">
        <v>56</v>
      </c>
      <c r="B76" s="5"/>
      <c r="C76" s="5"/>
    </row>
    <row r="77" spans="1:3">
      <c r="A77" s="5" t="s">
        <v>45</v>
      </c>
      <c r="B77" s="15">
        <v>0.1705</v>
      </c>
      <c r="C77" s="15">
        <v>0.1795</v>
      </c>
    </row>
    <row r="78" spans="1:3">
      <c r="A78" s="5" t="s">
        <v>46</v>
      </c>
      <c r="B78" s="15">
        <v>0.272</v>
      </c>
      <c r="C78" s="15">
        <v>0.2943</v>
      </c>
    </row>
    <row r="79" spans="1:3">
      <c r="A79" s="5" t="s">
        <v>47</v>
      </c>
      <c r="B79" s="15">
        <v>0.2135</v>
      </c>
      <c r="C79" s="15">
        <v>0.2264</v>
      </c>
    </row>
    <row r="80" spans="1:3">
      <c r="A80" s="5" t="s">
        <v>48</v>
      </c>
      <c r="B80" s="15">
        <v>0.1805</v>
      </c>
      <c r="C80" s="15">
        <v>0.1805</v>
      </c>
    </row>
    <row r="81" spans="1:3">
      <c r="A81" s="5" t="s">
        <v>49</v>
      </c>
      <c r="B81" s="15">
        <v>0.1962</v>
      </c>
      <c r="C81" s="15">
        <v>0.2201</v>
      </c>
    </row>
    <row r="82" spans="1:3">
      <c r="A82" s="5" t="s">
        <v>50</v>
      </c>
      <c r="B82" s="15">
        <v>0.2322</v>
      </c>
      <c r="C82" s="15">
        <v>0.2346</v>
      </c>
    </row>
    <row r="83" spans="1:3">
      <c r="A83" s="5" t="s">
        <v>51</v>
      </c>
      <c r="B83" s="15">
        <v>0.2647</v>
      </c>
      <c r="C83" s="15">
        <v>0.2665</v>
      </c>
    </row>
    <row r="84" spans="1:3">
      <c r="A84" s="5" t="s">
        <v>52</v>
      </c>
      <c r="B84" s="15">
        <v>0.5304</v>
      </c>
      <c r="C84" s="15">
        <v>0.529</v>
      </c>
    </row>
    <row r="85" spans="1:3">
      <c r="A85" s="5" t="s">
        <v>53</v>
      </c>
      <c r="B85" s="15">
        <v>0.2758</v>
      </c>
      <c r="C85" s="15">
        <v>0.2762</v>
      </c>
    </row>
    <row r="86" spans="1:3">
      <c r="A86" s="5" t="s">
        <v>54</v>
      </c>
      <c r="B86" s="15">
        <v>0.188</v>
      </c>
      <c r="C86" s="15">
        <v>0.1885</v>
      </c>
    </row>
    <row r="87" ht="18.75" spans="1:3">
      <c r="A87" s="33" t="s">
        <v>57</v>
      </c>
      <c r="B87" s="5"/>
      <c r="C87" s="5"/>
    </row>
    <row r="88" spans="1:4">
      <c r="A88" s="5" t="s">
        <v>45</v>
      </c>
      <c r="B88" s="40"/>
      <c r="C88" s="41"/>
      <c r="D88" t="s">
        <v>58</v>
      </c>
    </row>
    <row r="89" spans="1:3">
      <c r="A89" s="5" t="s">
        <v>59</v>
      </c>
      <c r="B89" s="42">
        <v>1.1417</v>
      </c>
      <c r="C89" s="43">
        <v>1.1187</v>
      </c>
    </row>
    <row r="90" spans="1:3">
      <c r="A90" s="5" t="s">
        <v>60</v>
      </c>
      <c r="B90" s="44">
        <v>0.8215</v>
      </c>
      <c r="C90" s="43">
        <v>0.8636</v>
      </c>
    </row>
    <row r="91" spans="1:3">
      <c r="A91" s="5" t="s">
        <v>61</v>
      </c>
      <c r="B91" s="44">
        <v>3.1029</v>
      </c>
      <c r="C91" s="43">
        <v>1.9588</v>
      </c>
    </row>
    <row r="92" spans="1:3">
      <c r="A92" s="5" t="s">
        <v>62</v>
      </c>
      <c r="B92" s="45">
        <v>13.6068</v>
      </c>
      <c r="C92" s="46">
        <v>10.745</v>
      </c>
    </row>
    <row r="93" spans="1:3">
      <c r="A93" s="5" t="s">
        <v>46</v>
      </c>
      <c r="B93" s="44"/>
      <c r="C93" s="43"/>
    </row>
    <row r="94" spans="1:3">
      <c r="A94" s="5" t="s">
        <v>59</v>
      </c>
      <c r="B94" s="44">
        <v>0.8235</v>
      </c>
      <c r="C94" s="43">
        <v>0.9958</v>
      </c>
    </row>
    <row r="95" spans="1:3">
      <c r="A95" s="5" t="s">
        <v>60</v>
      </c>
      <c r="B95" s="44">
        <v>0.5787</v>
      </c>
      <c r="C95" s="43">
        <v>0.799</v>
      </c>
    </row>
    <row r="96" spans="1:3">
      <c r="A96" s="5" t="s">
        <v>61</v>
      </c>
      <c r="B96" s="44">
        <v>2.0752</v>
      </c>
      <c r="C96" s="43">
        <v>1.8511</v>
      </c>
    </row>
    <row r="97" spans="1:3">
      <c r="A97" s="5" t="s">
        <v>62</v>
      </c>
      <c r="B97" s="45">
        <v>10.7896</v>
      </c>
      <c r="C97" s="46">
        <v>8.9028</v>
      </c>
    </row>
    <row r="98" spans="1:3">
      <c r="A98" s="5" t="s">
        <v>47</v>
      </c>
      <c r="B98" s="15"/>
      <c r="C98" s="15"/>
    </row>
    <row r="99" spans="1:3">
      <c r="A99" s="5" t="s">
        <v>59</v>
      </c>
      <c r="B99" s="15">
        <v>1.06</v>
      </c>
      <c r="C99" s="15">
        <v>1.02</v>
      </c>
    </row>
    <row r="100" spans="1:3">
      <c r="A100" s="5" t="s">
        <v>60</v>
      </c>
      <c r="B100" s="15"/>
      <c r="C100" s="15"/>
    </row>
    <row r="101" spans="1:3">
      <c r="A101" s="5" t="s">
        <v>61</v>
      </c>
      <c r="B101" s="15"/>
      <c r="C101" s="15"/>
    </row>
    <row r="102" spans="1:3">
      <c r="A102" s="5" t="s">
        <v>62</v>
      </c>
      <c r="B102" s="15"/>
      <c r="C102" s="15"/>
    </row>
    <row r="103" spans="1:3">
      <c r="A103" s="5" t="s">
        <v>48</v>
      </c>
      <c r="B103" s="15"/>
      <c r="C103" s="15"/>
    </row>
    <row r="104" spans="1:3">
      <c r="A104" s="5" t="s">
        <v>59</v>
      </c>
      <c r="B104" s="15">
        <v>0.9766</v>
      </c>
      <c r="C104" s="15">
        <v>1.1786</v>
      </c>
    </row>
    <row r="105" spans="1:3">
      <c r="A105" s="5" t="s">
        <v>60</v>
      </c>
      <c r="B105" s="15"/>
      <c r="C105" s="15"/>
    </row>
    <row r="106" spans="1:3">
      <c r="A106" s="5" t="s">
        <v>61</v>
      </c>
      <c r="B106" s="15"/>
      <c r="C106" s="15"/>
    </row>
    <row r="107" spans="1:3">
      <c r="A107" s="5" t="s">
        <v>62</v>
      </c>
      <c r="B107" s="15"/>
      <c r="C107" s="15"/>
    </row>
    <row r="108" spans="1:4">
      <c r="A108" s="5" t="s">
        <v>49</v>
      </c>
      <c r="B108" s="40"/>
      <c r="C108" s="41"/>
      <c r="D108" t="s">
        <v>58</v>
      </c>
    </row>
    <row r="109" spans="1:3">
      <c r="A109" s="5" t="s">
        <v>59</v>
      </c>
      <c r="B109" s="44">
        <v>1.08</v>
      </c>
      <c r="C109" s="43">
        <v>1.17</v>
      </c>
    </row>
    <row r="110" spans="1:3">
      <c r="A110" s="5" t="s">
        <v>60</v>
      </c>
      <c r="B110" s="44">
        <v>0.71</v>
      </c>
      <c r="C110" s="43">
        <v>0.91</v>
      </c>
    </row>
    <row r="111" spans="1:3">
      <c r="A111" s="5" t="s">
        <v>61</v>
      </c>
      <c r="B111" s="44">
        <v>3.1</v>
      </c>
      <c r="C111" s="43">
        <v>2.06</v>
      </c>
    </row>
    <row r="112" spans="1:3">
      <c r="A112" s="5" t="s">
        <v>62</v>
      </c>
      <c r="B112" s="45">
        <v>10.96</v>
      </c>
      <c r="C112" s="46">
        <v>10.68</v>
      </c>
    </row>
    <row r="113" spans="1:3">
      <c r="A113" s="5" t="s">
        <v>50</v>
      </c>
      <c r="B113" s="15"/>
      <c r="C113" s="15"/>
    </row>
    <row r="114" spans="1:3">
      <c r="A114" s="5" t="s">
        <v>59</v>
      </c>
      <c r="B114" s="15">
        <v>1.1341</v>
      </c>
      <c r="C114" s="15">
        <v>1.09</v>
      </c>
    </row>
    <row r="115" spans="1:3">
      <c r="A115" s="5" t="s">
        <v>60</v>
      </c>
      <c r="B115" s="15"/>
      <c r="C115" s="15"/>
    </row>
    <row r="116" spans="1:3">
      <c r="A116" s="5" t="s">
        <v>61</v>
      </c>
      <c r="B116" s="15"/>
      <c r="C116" s="15"/>
    </row>
    <row r="117" spans="1:3">
      <c r="A117" s="5" t="s">
        <v>62</v>
      </c>
      <c r="B117" s="15"/>
      <c r="C117" s="15"/>
    </row>
    <row r="118" spans="1:3">
      <c r="A118" s="5" t="s">
        <v>51</v>
      </c>
      <c r="B118" s="15"/>
      <c r="C118" s="15"/>
    </row>
    <row r="119" spans="1:3">
      <c r="A119" s="5" t="s">
        <v>59</v>
      </c>
      <c r="B119" s="15">
        <v>0.9572</v>
      </c>
      <c r="C119" s="15">
        <v>1.12</v>
      </c>
    </row>
    <row r="120" spans="1:3">
      <c r="A120" s="5" t="s">
        <v>60</v>
      </c>
      <c r="B120" s="15"/>
      <c r="C120" s="15"/>
    </row>
    <row r="121" spans="1:3">
      <c r="A121" s="5" t="s">
        <v>61</v>
      </c>
      <c r="B121" s="15"/>
      <c r="C121" s="15"/>
    </row>
    <row r="122" spans="1:3">
      <c r="A122" s="5" t="s">
        <v>62</v>
      </c>
      <c r="B122" s="15"/>
      <c r="C122" s="15"/>
    </row>
    <row r="123" spans="1:3">
      <c r="A123" s="5" t="s">
        <v>52</v>
      </c>
      <c r="B123" s="15">
        <v>1.1737</v>
      </c>
      <c r="C123" s="15">
        <v>0.9625</v>
      </c>
    </row>
    <row r="124" spans="1:3">
      <c r="A124" s="5" t="s">
        <v>59</v>
      </c>
      <c r="B124" s="15"/>
      <c r="C124" s="15"/>
    </row>
    <row r="125" spans="1:3">
      <c r="A125" s="5" t="s">
        <v>60</v>
      </c>
      <c r="B125" s="15"/>
      <c r="C125" s="15"/>
    </row>
    <row r="126" spans="1:3">
      <c r="A126" s="5" t="s">
        <v>61</v>
      </c>
      <c r="B126" s="15"/>
      <c r="C126" s="15"/>
    </row>
    <row r="127" spans="1:3">
      <c r="A127" s="5" t="s">
        <v>62</v>
      </c>
      <c r="B127" s="15"/>
      <c r="C127" s="15"/>
    </row>
    <row r="128" spans="1:3">
      <c r="A128" s="5" t="s">
        <v>53</v>
      </c>
      <c r="B128" s="15"/>
      <c r="C128" s="15"/>
    </row>
    <row r="129" spans="1:3">
      <c r="A129" s="5" t="s">
        <v>59</v>
      </c>
      <c r="B129" s="15">
        <v>0.95</v>
      </c>
      <c r="C129" s="15">
        <v>0.9135</v>
      </c>
    </row>
    <row r="130" spans="1:3">
      <c r="A130" s="5" t="s">
        <v>60</v>
      </c>
      <c r="B130" s="15"/>
      <c r="C130" s="15"/>
    </row>
    <row r="131" spans="1:3">
      <c r="A131" s="5" t="s">
        <v>61</v>
      </c>
      <c r="B131" s="15"/>
      <c r="C131" s="15"/>
    </row>
    <row r="132" spans="1:3">
      <c r="A132" s="5" t="s">
        <v>62</v>
      </c>
      <c r="B132" s="15"/>
      <c r="C132" s="15"/>
    </row>
    <row r="133" spans="1:3">
      <c r="A133" s="5" t="s">
        <v>54</v>
      </c>
      <c r="B133" s="15"/>
      <c r="C133" s="15"/>
    </row>
    <row r="134" spans="1:3">
      <c r="A134" s="5" t="s">
        <v>59</v>
      </c>
      <c r="B134" s="15">
        <v>0.6119</v>
      </c>
      <c r="C134" s="15">
        <v>0.5553</v>
      </c>
    </row>
    <row r="135" spans="1:3">
      <c r="A135" s="5" t="s">
        <v>60</v>
      </c>
      <c r="B135" s="15"/>
      <c r="C135" s="15"/>
    </row>
    <row r="136" spans="1:3">
      <c r="A136" s="5" t="s">
        <v>61</v>
      </c>
      <c r="B136" s="15"/>
      <c r="C136" s="15"/>
    </row>
    <row r="137" spans="1:3">
      <c r="A137" s="5" t="s">
        <v>62</v>
      </c>
      <c r="B137" s="15"/>
      <c r="C137" s="15"/>
    </row>
    <row r="138" spans="1:3">
      <c r="A138" s="5" t="s">
        <v>55</v>
      </c>
      <c r="B138" s="14">
        <v>1.07</v>
      </c>
      <c r="C138" s="14">
        <v>1.12</v>
      </c>
    </row>
    <row r="139" ht="18.75" spans="1:3">
      <c r="A139" s="33" t="s">
        <v>63</v>
      </c>
      <c r="B139" s="15">
        <v>1.1363</v>
      </c>
      <c r="C139" s="15">
        <v>1.1219</v>
      </c>
    </row>
    <row r="140" ht="18.75" spans="1:3">
      <c r="A140" s="33" t="s">
        <v>64</v>
      </c>
      <c r="B140" s="5">
        <v>820</v>
      </c>
      <c r="C140" s="5">
        <v>865</v>
      </c>
    </row>
    <row r="141" ht="18.75" spans="1:3">
      <c r="A141" s="33" t="s">
        <v>65</v>
      </c>
      <c r="B141" s="15">
        <f>B140/B4</f>
        <v>0.676567656765677</v>
      </c>
      <c r="C141" s="15">
        <f>C140/C4</f>
        <v>0.715467328370554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11"/>
  <sheetViews>
    <sheetView topLeftCell="A10" workbookViewId="0">
      <selection activeCell="K26" sqref="K26"/>
    </sheetView>
  </sheetViews>
  <sheetFormatPr defaultColWidth="9" defaultRowHeight="13.5" outlineLevelCol="2"/>
  <sheetData>
    <row r="2" spans="2:3">
      <c r="B2" t="s">
        <v>66</v>
      </c>
      <c r="C2" t="s">
        <v>67</v>
      </c>
    </row>
    <row r="3" spans="1:1">
      <c r="A3" t="s">
        <v>15</v>
      </c>
    </row>
    <row r="4" spans="1:3">
      <c r="A4" s="34">
        <v>42917</v>
      </c>
      <c r="B4" s="35">
        <v>0.47</v>
      </c>
      <c r="C4" s="35">
        <v>0.48</v>
      </c>
    </row>
    <row r="5" spans="1:3">
      <c r="A5" s="34">
        <v>42918</v>
      </c>
      <c r="B5" s="35">
        <v>0.46</v>
      </c>
      <c r="C5" s="35">
        <v>0.46</v>
      </c>
    </row>
    <row r="6" spans="1:3">
      <c r="A6" s="34">
        <v>42919</v>
      </c>
      <c r="B6" s="35">
        <v>0.5</v>
      </c>
      <c r="C6" s="35">
        <v>0.5</v>
      </c>
    </row>
    <row r="7" spans="1:3">
      <c r="A7" s="34">
        <v>42920</v>
      </c>
      <c r="B7" s="35">
        <v>0.39</v>
      </c>
      <c r="C7" s="35">
        <v>0.37</v>
      </c>
    </row>
    <row r="8" spans="1:1">
      <c r="A8" t="s">
        <v>17</v>
      </c>
    </row>
    <row r="9" spans="1:3">
      <c r="A9" s="34">
        <v>42917</v>
      </c>
      <c r="B9">
        <v>33.5</v>
      </c>
      <c r="C9">
        <v>33.3</v>
      </c>
    </row>
    <row r="10" spans="1:3">
      <c r="A10" s="34">
        <v>42918</v>
      </c>
      <c r="B10">
        <v>35.3</v>
      </c>
      <c r="C10">
        <v>36</v>
      </c>
    </row>
    <row r="11" spans="1:3">
      <c r="A11" s="34">
        <v>42919</v>
      </c>
      <c r="B11">
        <v>21.7</v>
      </c>
      <c r="C11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1"/>
  <sheetViews>
    <sheetView workbookViewId="0">
      <selection activeCell="F22" sqref="F22"/>
    </sheetView>
  </sheetViews>
  <sheetFormatPr defaultColWidth="9" defaultRowHeight="13.5" outlineLevelCol="5"/>
  <cols>
    <col min="1" max="1" width="25.75" customWidth="1"/>
    <col min="2" max="2" width="15.5" customWidth="1"/>
    <col min="3" max="3" width="15.625" customWidth="1"/>
    <col min="4" max="4" width="12.875" customWidth="1"/>
    <col min="6" max="6" width="82.5" customWidth="1"/>
    <col min="10" max="10" width="82.5" customWidth="1"/>
  </cols>
  <sheetData>
    <row r="1" customFormat="1" ht="25.5" spans="1:1">
      <c r="A1" s="4" t="s">
        <v>0</v>
      </c>
    </row>
    <row r="2" customFormat="1" spans="1:1">
      <c r="A2" t="s">
        <v>68</v>
      </c>
    </row>
    <row r="3" customFormat="1" ht="20.25" spans="1:3">
      <c r="A3" s="5"/>
      <c r="B3" s="6" t="s">
        <v>2</v>
      </c>
      <c r="C3" s="6" t="s">
        <v>3</v>
      </c>
    </row>
    <row r="4" customFormat="1" ht="20.25" spans="1:3">
      <c r="A4" s="7" t="s">
        <v>4</v>
      </c>
      <c r="B4" s="8">
        <f>SUM(B5:B8)</f>
        <v>1566</v>
      </c>
      <c r="C4" s="8">
        <f>SUM(C5:C8)</f>
        <v>1445</v>
      </c>
    </row>
    <row r="5" s="1" customFormat="1" spans="1:6">
      <c r="A5" s="11">
        <v>42922</v>
      </c>
      <c r="B5" s="12">
        <v>399</v>
      </c>
      <c r="C5" s="12">
        <v>372</v>
      </c>
      <c r="E5" s="9" t="s">
        <v>7</v>
      </c>
      <c r="F5" s="10"/>
    </row>
    <row r="6" s="1" customFormat="1" spans="1:6">
      <c r="A6" s="11">
        <v>42923</v>
      </c>
      <c r="B6" s="12">
        <v>345</v>
      </c>
      <c r="C6" s="12">
        <v>375</v>
      </c>
      <c r="E6" s="9">
        <v>1</v>
      </c>
      <c r="F6" s="10" t="s">
        <v>69</v>
      </c>
    </row>
    <row r="7" s="1" customFormat="1" spans="1:6">
      <c r="A7" s="11">
        <v>42924</v>
      </c>
      <c r="B7" s="12">
        <v>421</v>
      </c>
      <c r="C7" s="12">
        <v>333</v>
      </c>
      <c r="E7" s="9">
        <v>2</v>
      </c>
      <c r="F7" s="10" t="s">
        <v>70</v>
      </c>
    </row>
    <row r="8" s="1" customFormat="1" spans="1:6">
      <c r="A8" s="11">
        <v>42925</v>
      </c>
      <c r="B8" s="12">
        <v>401</v>
      </c>
      <c r="C8" s="12">
        <v>365</v>
      </c>
      <c r="E8" s="9">
        <v>3</v>
      </c>
      <c r="F8" s="10" t="s">
        <v>71</v>
      </c>
    </row>
    <row r="9" s="1" customFormat="1" ht="20.25" spans="1:6">
      <c r="A9" s="13" t="s">
        <v>14</v>
      </c>
      <c r="B9" s="5"/>
      <c r="C9" s="5"/>
      <c r="E9" s="9">
        <v>4</v>
      </c>
      <c r="F9" s="10" t="s">
        <v>72</v>
      </c>
    </row>
    <row r="10" s="1" customFormat="1" spans="1:6">
      <c r="A10" s="5" t="s">
        <v>15</v>
      </c>
      <c r="B10" s="14">
        <f>AVERAGE(B11:B14)</f>
        <v>0.43425</v>
      </c>
      <c r="C10" s="14">
        <f>AVERAGE(C11:C14)</f>
        <v>0.437</v>
      </c>
      <c r="E10" s="9">
        <v>5</v>
      </c>
      <c r="F10" s="10" t="s">
        <v>73</v>
      </c>
    </row>
    <row r="11" s="1" customFormat="1" spans="1:6">
      <c r="A11" s="11">
        <v>42922</v>
      </c>
      <c r="B11" s="15">
        <v>0.454</v>
      </c>
      <c r="C11" s="15">
        <v>0.457</v>
      </c>
      <c r="E11" s="9">
        <v>6</v>
      </c>
      <c r="F11" s="10" t="s">
        <v>74</v>
      </c>
    </row>
    <row r="12" customFormat="1" spans="1:6">
      <c r="A12" s="11">
        <v>42923</v>
      </c>
      <c r="B12" s="15">
        <v>0.446</v>
      </c>
      <c r="C12" s="15">
        <v>0.424</v>
      </c>
      <c r="E12" s="9">
        <v>7</v>
      </c>
      <c r="F12" s="10" t="s">
        <v>75</v>
      </c>
    </row>
    <row r="13" s="1" customFormat="1" spans="1:3">
      <c r="A13" s="11">
        <v>42924</v>
      </c>
      <c r="B13" s="15">
        <v>0.42</v>
      </c>
      <c r="C13" s="15">
        <v>0.423</v>
      </c>
    </row>
    <row r="14" s="1" customFormat="1" spans="1:3">
      <c r="A14" s="11">
        <v>42925</v>
      </c>
      <c r="B14" s="15">
        <v>0.417</v>
      </c>
      <c r="C14" s="15">
        <v>0.444</v>
      </c>
    </row>
    <row r="15" s="1" customFormat="1" spans="1:3">
      <c r="A15" s="5" t="s">
        <v>17</v>
      </c>
      <c r="B15" s="14">
        <f>AVERAGE(B16:B18)</f>
        <v>0.303333333333333</v>
      </c>
      <c r="C15" s="14">
        <f>AVERAGE(C16:C18)</f>
        <v>0.305</v>
      </c>
    </row>
    <row r="16" s="1" customFormat="1" spans="1:3">
      <c r="A16" s="11">
        <v>42922</v>
      </c>
      <c r="B16" s="15">
        <v>0.35</v>
      </c>
      <c r="C16" s="15">
        <v>0.35</v>
      </c>
    </row>
    <row r="17" customFormat="1" spans="1:3">
      <c r="A17" s="11">
        <v>42923</v>
      </c>
      <c r="B17" s="15">
        <v>0.28</v>
      </c>
      <c r="C17" s="15">
        <v>0.31</v>
      </c>
    </row>
    <row r="18" customFormat="1" spans="1:3">
      <c r="A18" s="11">
        <v>42924</v>
      </c>
      <c r="B18" s="15">
        <v>0.28</v>
      </c>
      <c r="C18" s="15">
        <v>0.255</v>
      </c>
    </row>
    <row r="19" customFormat="1" spans="1:3">
      <c r="A19" s="5" t="s">
        <v>76</v>
      </c>
      <c r="B19" s="14">
        <v>0.188</v>
      </c>
      <c r="C19" s="14">
        <v>0.204</v>
      </c>
    </row>
    <row r="20" customFormat="1" ht="20.25" spans="1:3">
      <c r="A20" s="13" t="s">
        <v>19</v>
      </c>
      <c r="B20" s="5"/>
      <c r="C20" s="5"/>
    </row>
    <row r="21" customFormat="1" spans="1:3">
      <c r="A21" s="5" t="s">
        <v>77</v>
      </c>
      <c r="B21" s="5">
        <v>26.9</v>
      </c>
      <c r="C21" s="5">
        <v>59.9</v>
      </c>
    </row>
    <row r="22" customFormat="1" spans="1:3">
      <c r="A22" s="5" t="s">
        <v>29</v>
      </c>
      <c r="B22" s="16">
        <v>3</v>
      </c>
      <c r="C22" s="17">
        <v>7</v>
      </c>
    </row>
    <row r="23" customFormat="1" spans="1:3">
      <c r="A23" s="5" t="s">
        <v>21</v>
      </c>
      <c r="B23" s="18">
        <f>B21/B4</f>
        <v>0.0171775223499361</v>
      </c>
      <c r="C23" s="18">
        <f>C21/C4</f>
        <v>0.0414532871972318</v>
      </c>
    </row>
    <row r="24" customFormat="1" spans="1:3">
      <c r="A24" s="5" t="s">
        <v>27</v>
      </c>
      <c r="B24" s="15">
        <f>B22/B4</f>
        <v>0.00191570881226054</v>
      </c>
      <c r="C24" s="15">
        <f>C22/C4</f>
        <v>0.00484429065743945</v>
      </c>
    </row>
    <row r="25" customFormat="1" spans="1:3">
      <c r="A25" s="19" t="s">
        <v>78</v>
      </c>
      <c r="B25" s="5"/>
      <c r="C25" s="5"/>
    </row>
    <row r="26" customFormat="1" ht="14.25" spans="1:3">
      <c r="A26" s="20" t="s">
        <v>45</v>
      </c>
      <c r="B26" s="21">
        <v>1</v>
      </c>
      <c r="C26" s="21"/>
    </row>
    <row r="27" customFormat="1" ht="14.25" spans="1:3">
      <c r="A27" s="20" t="s">
        <v>46</v>
      </c>
      <c r="B27" s="21"/>
      <c r="C27" s="21">
        <v>1</v>
      </c>
    </row>
    <row r="28" customFormat="1" ht="14.25" spans="1:3">
      <c r="A28" s="20" t="s">
        <v>47</v>
      </c>
      <c r="B28" s="21"/>
      <c r="C28" s="21"/>
    </row>
    <row r="29" customFormat="1" ht="14.25" spans="1:3">
      <c r="A29" s="20" t="s">
        <v>48</v>
      </c>
      <c r="B29" s="21">
        <v>1</v>
      </c>
      <c r="C29" s="21"/>
    </row>
    <row r="30" customFormat="1" ht="14.25" spans="1:3">
      <c r="A30" s="20" t="s">
        <v>49</v>
      </c>
      <c r="B30" s="21">
        <v>1</v>
      </c>
      <c r="C30" s="21"/>
    </row>
    <row r="31" s="2" customFormat="1" ht="14.25" spans="1:4">
      <c r="A31" s="20" t="s">
        <v>50</v>
      </c>
      <c r="B31" s="21"/>
      <c r="C31" s="21">
        <v>1</v>
      </c>
      <c r="D31" s="22"/>
    </row>
    <row r="32" s="2" customFormat="1" ht="14.25" spans="1:4">
      <c r="A32" s="20" t="s">
        <v>51</v>
      </c>
      <c r="B32" s="21">
        <v>1</v>
      </c>
      <c r="C32" s="21"/>
      <c r="D32" s="22"/>
    </row>
    <row r="33" s="2" customFormat="1" ht="14.25" spans="1:4">
      <c r="A33" s="20" t="s">
        <v>52</v>
      </c>
      <c r="B33" s="21"/>
      <c r="C33" s="21">
        <v>1</v>
      </c>
      <c r="D33" s="22"/>
    </row>
    <row r="34" s="2" customFormat="1" ht="14.25" spans="1:4">
      <c r="A34" s="20" t="s">
        <v>53</v>
      </c>
      <c r="B34" s="21"/>
      <c r="C34" s="21">
        <v>1</v>
      </c>
      <c r="D34" s="22"/>
    </row>
    <row r="35" s="2" customFormat="1" ht="14.25" spans="1:4">
      <c r="A35" s="20" t="s">
        <v>54</v>
      </c>
      <c r="B35" s="21"/>
      <c r="C35" s="21">
        <v>1</v>
      </c>
      <c r="D35" s="22"/>
    </row>
    <row r="36" s="2" customFormat="1" ht="14.25" spans="1:4">
      <c r="A36" s="20" t="s">
        <v>79</v>
      </c>
      <c r="B36" s="21">
        <v>1</v>
      </c>
      <c r="C36" s="21">
        <v>2</v>
      </c>
      <c r="D36" s="22"/>
    </row>
    <row r="37" s="2" customFormat="1" ht="14.25" spans="1:4">
      <c r="A37" s="20" t="s">
        <v>80</v>
      </c>
      <c r="B37" s="21">
        <v>1</v>
      </c>
      <c r="C37" s="21"/>
      <c r="D37" s="22"/>
    </row>
    <row r="38" s="2" customFormat="1" ht="20.25" spans="1:4">
      <c r="A38" s="13" t="s">
        <v>39</v>
      </c>
      <c r="B38" s="5"/>
      <c r="C38" s="5"/>
      <c r="D38" s="22"/>
    </row>
    <row r="39" s="2" customFormat="1" ht="14.25" spans="1:4">
      <c r="A39" s="5" t="s">
        <v>40</v>
      </c>
      <c r="B39" s="5">
        <v>5813</v>
      </c>
      <c r="C39" s="5">
        <v>4842</v>
      </c>
      <c r="D39" s="24"/>
    </row>
    <row r="40" s="2" customFormat="1" spans="1:4">
      <c r="A40" s="5" t="s">
        <v>41</v>
      </c>
      <c r="B40" s="18">
        <f>B39/B4</f>
        <v>3.71200510855683</v>
      </c>
      <c r="C40" s="18">
        <f>C39/C4</f>
        <v>3.35086505190311</v>
      </c>
      <c r="D40" s="24"/>
    </row>
    <row r="41" s="2" customFormat="1" spans="1:4">
      <c r="A41" s="5" t="s">
        <v>42</v>
      </c>
      <c r="B41" s="5">
        <v>2398</v>
      </c>
      <c r="C41" s="5">
        <v>2668</v>
      </c>
      <c r="D41" s="24"/>
    </row>
    <row r="42" s="2" customFormat="1" spans="1:4">
      <c r="A42" s="5" t="s">
        <v>41</v>
      </c>
      <c r="B42" s="18">
        <f>B41/B4</f>
        <v>1.53128991060026</v>
      </c>
      <c r="C42" s="18">
        <f>C41/C4</f>
        <v>1.84636678200692</v>
      </c>
      <c r="D42" s="24"/>
    </row>
    <row r="43" customFormat="1" ht="20.25" spans="1:3">
      <c r="A43" s="13" t="s">
        <v>43</v>
      </c>
      <c r="B43" s="5"/>
      <c r="C43" s="5"/>
    </row>
    <row r="44" customFormat="1" ht="18.75" spans="1:3">
      <c r="A44" s="33" t="s">
        <v>57</v>
      </c>
      <c r="B44" s="5"/>
      <c r="C44" s="5"/>
    </row>
    <row r="45" customFormat="1" spans="1:3">
      <c r="A45" s="5" t="s">
        <v>45</v>
      </c>
      <c r="B45" s="28"/>
      <c r="C45" s="28"/>
    </row>
    <row r="46" customFormat="1" spans="1:3">
      <c r="A46" s="5" t="s">
        <v>59</v>
      </c>
      <c r="B46" s="29">
        <v>1.16</v>
      </c>
      <c r="C46" s="28">
        <v>1.09</v>
      </c>
    </row>
    <row r="47" customFormat="1" spans="1:3">
      <c r="A47" s="5" t="s">
        <v>60</v>
      </c>
      <c r="B47" s="28">
        <v>0.753</v>
      </c>
      <c r="C47" s="28">
        <v>0.75</v>
      </c>
    </row>
    <row r="48" customFormat="1" spans="1:3">
      <c r="A48" s="5" t="s">
        <v>61</v>
      </c>
      <c r="B48" s="28">
        <v>2.84</v>
      </c>
      <c r="C48" s="28">
        <v>2.83</v>
      </c>
    </row>
    <row r="49" customFormat="1" spans="1:3">
      <c r="A49" s="5" t="s">
        <v>62</v>
      </c>
      <c r="B49" s="28">
        <v>15.19</v>
      </c>
      <c r="C49" s="28">
        <v>8.9</v>
      </c>
    </row>
    <row r="50" customFormat="1" spans="1:3">
      <c r="A50" s="5" t="s">
        <v>47</v>
      </c>
      <c r="B50" s="32"/>
      <c r="C50" s="32"/>
    </row>
    <row r="51" customFormat="1" spans="1:3">
      <c r="A51" s="5" t="s">
        <v>59</v>
      </c>
      <c r="B51" s="32">
        <v>0.9644</v>
      </c>
      <c r="C51" s="32">
        <v>1.1354</v>
      </c>
    </row>
    <row r="52" customFormat="1" spans="1:3">
      <c r="A52" s="5" t="s">
        <v>60</v>
      </c>
      <c r="B52" s="32">
        <v>0.6036</v>
      </c>
      <c r="C52" s="32">
        <v>0.7034</v>
      </c>
    </row>
    <row r="53" customFormat="1" spans="1:3">
      <c r="A53" s="5" t="s">
        <v>61</v>
      </c>
      <c r="B53" s="32">
        <v>2.22</v>
      </c>
      <c r="C53" s="32">
        <v>2.6657</v>
      </c>
    </row>
    <row r="54" customFormat="1" spans="1:3">
      <c r="A54" s="5" t="s">
        <v>62</v>
      </c>
      <c r="B54" s="32">
        <v>17.6</v>
      </c>
      <c r="C54" s="32">
        <v>15.86</v>
      </c>
    </row>
    <row r="55" customFormat="1" spans="1:3">
      <c r="A55" s="5" t="s">
        <v>48</v>
      </c>
      <c r="B55" s="32"/>
      <c r="C55" s="32"/>
    </row>
    <row r="56" customFormat="1" spans="1:3">
      <c r="A56" s="5" t="s">
        <v>59</v>
      </c>
      <c r="B56" s="32">
        <v>1.26</v>
      </c>
      <c r="C56" s="32">
        <v>1.03</v>
      </c>
    </row>
    <row r="57" customFormat="1" spans="1:3">
      <c r="A57" s="5" t="s">
        <v>60</v>
      </c>
      <c r="B57" s="32">
        <v>0.92</v>
      </c>
      <c r="C57" s="32">
        <v>0.83</v>
      </c>
    </row>
    <row r="58" customFormat="1" spans="1:3">
      <c r="A58" s="5" t="s">
        <v>61</v>
      </c>
      <c r="B58" s="32">
        <v>2.62</v>
      </c>
      <c r="C58" s="32">
        <v>1.65</v>
      </c>
    </row>
    <row r="59" customFormat="1" spans="1:3">
      <c r="A59" s="5" t="s">
        <v>62</v>
      </c>
      <c r="B59" s="15">
        <v>15</v>
      </c>
      <c r="C59" s="15">
        <v>11.2</v>
      </c>
    </row>
    <row r="60" customFormat="1" ht="18.75" spans="1:3">
      <c r="A60" s="33" t="s">
        <v>63</v>
      </c>
      <c r="B60" s="15">
        <v>1.27</v>
      </c>
      <c r="C60" s="15">
        <v>1.12</v>
      </c>
    </row>
    <row r="61" customFormat="1" ht="18.75" spans="1:3">
      <c r="A61" s="33" t="s">
        <v>81</v>
      </c>
      <c r="B61" s="15">
        <v>0.25</v>
      </c>
      <c r="C61" s="15">
        <v>0.275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4"/>
  <sheetViews>
    <sheetView tabSelected="1" workbookViewId="0">
      <selection activeCell="E11" sqref="E11:F11"/>
    </sheetView>
  </sheetViews>
  <sheetFormatPr defaultColWidth="9" defaultRowHeight="13.5" outlineLevelCol="5"/>
  <cols>
    <col min="1" max="1" width="25.75" customWidth="1"/>
    <col min="2" max="2" width="15.5" customWidth="1"/>
    <col min="3" max="3" width="15.625" customWidth="1"/>
    <col min="4" max="4" width="12.875" customWidth="1"/>
    <col min="6" max="6" width="101.625" customWidth="1"/>
    <col min="10" max="10" width="95.375" customWidth="1"/>
  </cols>
  <sheetData>
    <row r="1" customFormat="1" ht="25.5" spans="1:1">
      <c r="A1" s="4" t="s">
        <v>0</v>
      </c>
    </row>
    <row r="2" customFormat="1" spans="1:1">
      <c r="A2" t="s">
        <v>68</v>
      </c>
    </row>
    <row r="3" customFormat="1" ht="20.25" spans="1:3">
      <c r="A3" s="5"/>
      <c r="B3" s="6" t="s">
        <v>2</v>
      </c>
      <c r="C3" s="6" t="s">
        <v>3</v>
      </c>
    </row>
    <row r="4" customFormat="1" ht="20.25" spans="1:6">
      <c r="A4" s="7" t="s">
        <v>4</v>
      </c>
      <c r="B4" s="8">
        <f>SUM(B5:B8)</f>
        <v>705</v>
      </c>
      <c r="C4" s="8">
        <f>SUM(C5:C8)</f>
        <v>694</v>
      </c>
      <c r="E4" s="9" t="s">
        <v>7</v>
      </c>
      <c r="F4" s="10"/>
    </row>
    <row r="5" s="1" customFormat="1" spans="1:6">
      <c r="A5" s="11">
        <v>42922</v>
      </c>
      <c r="B5" s="12">
        <v>179</v>
      </c>
      <c r="C5" s="12">
        <v>167</v>
      </c>
      <c r="E5" s="9">
        <v>1</v>
      </c>
      <c r="F5" s="10" t="s">
        <v>69</v>
      </c>
    </row>
    <row r="6" s="1" customFormat="1" spans="1:6">
      <c r="A6" s="11">
        <v>42923</v>
      </c>
      <c r="B6" s="12">
        <v>159</v>
      </c>
      <c r="C6" s="12">
        <v>179</v>
      </c>
      <c r="E6" s="9">
        <v>2</v>
      </c>
      <c r="F6" s="10" t="s">
        <v>70</v>
      </c>
    </row>
    <row r="7" s="1" customFormat="1" spans="1:6">
      <c r="A7" s="11">
        <v>42924</v>
      </c>
      <c r="B7" s="12">
        <v>182</v>
      </c>
      <c r="C7" s="12">
        <v>171</v>
      </c>
      <c r="E7" s="9">
        <v>3</v>
      </c>
      <c r="F7" s="10" t="s">
        <v>71</v>
      </c>
    </row>
    <row r="8" s="1" customFormat="1" spans="1:6">
      <c r="A8" s="11">
        <v>42925</v>
      </c>
      <c r="B8" s="12">
        <v>185</v>
      </c>
      <c r="C8" s="12">
        <v>177</v>
      </c>
      <c r="E8" s="9">
        <v>4</v>
      </c>
      <c r="F8" s="10" t="s">
        <v>72</v>
      </c>
    </row>
    <row r="9" s="1" customFormat="1" ht="20.25" spans="1:6">
      <c r="A9" s="13" t="s">
        <v>14</v>
      </c>
      <c r="B9" s="5"/>
      <c r="C9" s="5"/>
      <c r="E9" s="9">
        <v>5</v>
      </c>
      <c r="F9" s="10" t="s">
        <v>82</v>
      </c>
    </row>
    <row r="10" s="1" customFormat="1" spans="1:6">
      <c r="A10" s="5" t="s">
        <v>15</v>
      </c>
      <c r="B10" s="14">
        <f>AVERAGE(B11:B14)</f>
        <v>0.4755</v>
      </c>
      <c r="C10" s="14">
        <f>AVERAGE(C11:C14)</f>
        <v>0.487675</v>
      </c>
      <c r="E10" s="9">
        <v>6</v>
      </c>
      <c r="F10" s="10" t="s">
        <v>83</v>
      </c>
    </row>
    <row r="11" s="1" customFormat="1" spans="1:6">
      <c r="A11" s="11">
        <v>42922</v>
      </c>
      <c r="B11" s="15">
        <v>0.469</v>
      </c>
      <c r="C11" s="15">
        <v>0.527</v>
      </c>
      <c r="E11" s="9">
        <v>7</v>
      </c>
      <c r="F11" s="10" t="s">
        <v>74</v>
      </c>
    </row>
    <row r="12" customFormat="1" spans="1:6">
      <c r="A12" s="11">
        <v>42923</v>
      </c>
      <c r="B12" s="15">
        <v>0.512</v>
      </c>
      <c r="C12" s="15">
        <v>0.4637</v>
      </c>
      <c r="E12" s="9">
        <v>8</v>
      </c>
      <c r="F12" s="10" t="s">
        <v>75</v>
      </c>
    </row>
    <row r="13" s="1" customFormat="1" spans="1:3">
      <c r="A13" s="11">
        <v>42924</v>
      </c>
      <c r="B13" s="15">
        <v>0.478</v>
      </c>
      <c r="C13" s="15">
        <v>0.43</v>
      </c>
    </row>
    <row r="14" s="1" customFormat="1" spans="1:3">
      <c r="A14" s="11">
        <v>42925</v>
      </c>
      <c r="B14" s="15">
        <v>0.443</v>
      </c>
      <c r="C14" s="15">
        <v>0.53</v>
      </c>
    </row>
    <row r="15" s="1" customFormat="1" spans="1:3">
      <c r="A15" s="5" t="s">
        <v>17</v>
      </c>
      <c r="B15" s="14">
        <f>AVERAGE(B16:B18)</f>
        <v>0.3537</v>
      </c>
      <c r="C15" s="14">
        <f>AVERAGE(C16:C18)</f>
        <v>0.327</v>
      </c>
    </row>
    <row r="16" s="1" customFormat="1" spans="1:3">
      <c r="A16" s="11">
        <v>42922</v>
      </c>
      <c r="B16" s="15">
        <v>0.3911</v>
      </c>
      <c r="C16" s="15">
        <v>0.365</v>
      </c>
    </row>
    <row r="17" customFormat="1" spans="1:3">
      <c r="A17" s="11">
        <v>42923</v>
      </c>
      <c r="B17" s="15">
        <v>0.33</v>
      </c>
      <c r="C17" s="15">
        <v>0.335</v>
      </c>
    </row>
    <row r="18" customFormat="1" spans="1:3">
      <c r="A18" s="11">
        <v>42924</v>
      </c>
      <c r="B18" s="15">
        <v>0.34</v>
      </c>
      <c r="C18" s="15">
        <v>0.281</v>
      </c>
    </row>
    <row r="19" customFormat="1" spans="1:3">
      <c r="A19" s="5" t="s">
        <v>76</v>
      </c>
      <c r="B19" s="14">
        <v>0.224</v>
      </c>
      <c r="C19" s="14">
        <v>0.2754</v>
      </c>
    </row>
    <row r="20" customFormat="1" ht="20.25" spans="1:3">
      <c r="A20" s="13" t="s">
        <v>19</v>
      </c>
      <c r="B20" s="5"/>
      <c r="C20" s="5"/>
    </row>
    <row r="21" customFormat="1" spans="1:3">
      <c r="A21" s="5" t="s">
        <v>77</v>
      </c>
      <c r="B21" s="5">
        <v>24.9</v>
      </c>
      <c r="C21" s="5">
        <v>54.9</v>
      </c>
    </row>
    <row r="22" customFormat="1" spans="1:3">
      <c r="A22" s="5" t="s">
        <v>29</v>
      </c>
      <c r="B22" s="16">
        <v>2</v>
      </c>
      <c r="C22" s="17">
        <v>6</v>
      </c>
    </row>
    <row r="23" customFormat="1" spans="1:3">
      <c r="A23" s="5" t="s">
        <v>21</v>
      </c>
      <c r="B23" s="18">
        <f>B21/B4</f>
        <v>0.0353191489361702</v>
      </c>
      <c r="C23" s="18">
        <f>C21/C4</f>
        <v>0.0791066282420749</v>
      </c>
    </row>
    <row r="24" customFormat="1" spans="1:3">
      <c r="A24" s="5" t="s">
        <v>27</v>
      </c>
      <c r="B24" s="15">
        <f>B22/B4</f>
        <v>0.00283687943262411</v>
      </c>
      <c r="C24" s="15">
        <f>C22/C4</f>
        <v>0.00864553314121038</v>
      </c>
    </row>
    <row r="25" customFormat="1" spans="1:3">
      <c r="A25" s="19" t="s">
        <v>78</v>
      </c>
      <c r="B25" s="5"/>
      <c r="C25" s="5"/>
    </row>
    <row r="26" customFormat="1" ht="14.25" spans="1:3">
      <c r="A26" s="20" t="s">
        <v>45</v>
      </c>
      <c r="B26" s="21">
        <v>1</v>
      </c>
      <c r="C26" s="21"/>
    </row>
    <row r="27" customFormat="1" ht="14.25" spans="1:3">
      <c r="A27" s="20" t="s">
        <v>46</v>
      </c>
      <c r="B27" s="21"/>
      <c r="C27" s="21">
        <v>1</v>
      </c>
    </row>
    <row r="28" customFormat="1" ht="14.25" spans="1:3">
      <c r="A28" s="20" t="s">
        <v>47</v>
      </c>
      <c r="B28" s="21"/>
      <c r="C28" s="21"/>
    </row>
    <row r="29" customFormat="1" ht="14.25" spans="1:3">
      <c r="A29" s="20" t="s">
        <v>48</v>
      </c>
      <c r="B29" s="21">
        <v>1</v>
      </c>
      <c r="C29" s="21"/>
    </row>
    <row r="30" customFormat="1" ht="14.25" spans="1:3">
      <c r="A30" s="20" t="s">
        <v>49</v>
      </c>
      <c r="B30" s="21">
        <v>1</v>
      </c>
      <c r="C30" s="21"/>
    </row>
    <row r="31" s="2" customFormat="1" ht="14.25" spans="1:4">
      <c r="A31" s="20" t="s">
        <v>50</v>
      </c>
      <c r="B31" s="21"/>
      <c r="C31" s="21">
        <v>1</v>
      </c>
      <c r="D31" s="22"/>
    </row>
    <row r="32" s="2" customFormat="1" ht="14.25" spans="1:4">
      <c r="A32" s="20" t="s">
        <v>51</v>
      </c>
      <c r="B32" s="21"/>
      <c r="C32" s="21"/>
      <c r="D32" s="22"/>
    </row>
    <row r="33" s="2" customFormat="1" ht="14.25" spans="1:4">
      <c r="A33" s="20" t="s">
        <v>52</v>
      </c>
      <c r="B33" s="21"/>
      <c r="C33" s="21">
        <v>1</v>
      </c>
      <c r="D33" s="22"/>
    </row>
    <row r="34" s="2" customFormat="1" ht="14.25" spans="1:4">
      <c r="A34" s="20" t="s">
        <v>53</v>
      </c>
      <c r="B34" s="21"/>
      <c r="C34" s="21">
        <v>1</v>
      </c>
      <c r="D34" s="22"/>
    </row>
    <row r="35" s="2" customFormat="1" ht="14.25" spans="1:4">
      <c r="A35" s="20" t="s">
        <v>54</v>
      </c>
      <c r="B35" s="21"/>
      <c r="C35" s="21">
        <v>1</v>
      </c>
      <c r="D35" s="22"/>
    </row>
    <row r="36" s="2" customFormat="1" ht="14.25" spans="1:4">
      <c r="A36" s="20" t="s">
        <v>79</v>
      </c>
      <c r="B36" s="21">
        <v>1</v>
      </c>
      <c r="C36" s="21">
        <v>2</v>
      </c>
      <c r="D36" s="22"/>
    </row>
    <row r="37" s="2" customFormat="1" ht="14.25" spans="1:4">
      <c r="A37" s="20" t="s">
        <v>80</v>
      </c>
      <c r="B37" s="21">
        <v>1</v>
      </c>
      <c r="C37" s="21"/>
      <c r="D37" s="22"/>
    </row>
    <row r="38" s="2" customFormat="1" ht="20.25" spans="1:4">
      <c r="A38" s="13" t="s">
        <v>39</v>
      </c>
      <c r="B38" s="5"/>
      <c r="C38" s="5"/>
      <c r="D38" s="22"/>
    </row>
    <row r="39" s="2" customFormat="1" ht="14.25" spans="1:4">
      <c r="A39" s="23" t="s">
        <v>40</v>
      </c>
      <c r="B39" s="23">
        <v>1447</v>
      </c>
      <c r="C39" s="23">
        <v>2341</v>
      </c>
      <c r="D39" s="24"/>
    </row>
    <row r="40" s="2" customFormat="1" spans="1:4">
      <c r="A40" s="23" t="s">
        <v>41</v>
      </c>
      <c r="B40" s="25">
        <f>B39/B4</f>
        <v>2.05248226950355</v>
      </c>
      <c r="C40" s="25">
        <f>C39/C4</f>
        <v>3.37319884726225</v>
      </c>
      <c r="D40" s="24"/>
    </row>
    <row r="41" s="2" customFormat="1" spans="1:4">
      <c r="A41" s="23" t="s">
        <v>42</v>
      </c>
      <c r="B41" s="23">
        <v>1395</v>
      </c>
      <c r="C41" s="23">
        <v>1622</v>
      </c>
      <c r="D41" s="24"/>
    </row>
    <row r="42" s="2" customFormat="1" spans="1:4">
      <c r="A42" s="23" t="s">
        <v>41</v>
      </c>
      <c r="B42" s="25">
        <f>B41/B4</f>
        <v>1.97872340425532</v>
      </c>
      <c r="C42" s="25">
        <f>C41/C4</f>
        <v>2.3371757925072</v>
      </c>
      <c r="D42" s="24"/>
    </row>
    <row r="43" s="2" customFormat="1" ht="20.25" spans="1:3">
      <c r="A43" s="26" t="s">
        <v>43</v>
      </c>
      <c r="B43" s="23"/>
      <c r="C43" s="23"/>
    </row>
    <row r="44" s="3" customFormat="1" ht="18.75" spans="1:3">
      <c r="A44" s="27" t="s">
        <v>57</v>
      </c>
      <c r="B44" s="23"/>
      <c r="C44" s="23"/>
    </row>
    <row r="45" s="3" customFormat="1" spans="1:3">
      <c r="A45" s="23" t="s">
        <v>45</v>
      </c>
      <c r="B45" s="28"/>
      <c r="C45" s="28"/>
    </row>
    <row r="46" s="3" customFormat="1" spans="1:3">
      <c r="A46" s="23" t="s">
        <v>59</v>
      </c>
      <c r="B46" s="29">
        <v>1.16</v>
      </c>
      <c r="C46" s="28">
        <v>1.09</v>
      </c>
    </row>
    <row r="47" s="3" customFormat="1" spans="1:3">
      <c r="A47" s="23" t="s">
        <v>60</v>
      </c>
      <c r="B47" s="28">
        <v>0.753</v>
      </c>
      <c r="C47" s="28">
        <v>0.75</v>
      </c>
    </row>
    <row r="48" s="3" customFormat="1" spans="1:3">
      <c r="A48" s="23" t="s">
        <v>61</v>
      </c>
      <c r="B48" s="28">
        <v>2.84</v>
      </c>
      <c r="C48" s="28">
        <v>2.83</v>
      </c>
    </row>
    <row r="49" s="3" customFormat="1" spans="1:3">
      <c r="A49" s="23" t="s">
        <v>62</v>
      </c>
      <c r="B49" s="28">
        <v>15.19</v>
      </c>
      <c r="C49" s="28">
        <v>8.9</v>
      </c>
    </row>
    <row r="50" s="3" customFormat="1" spans="1:3">
      <c r="A50" s="23" t="s">
        <v>47</v>
      </c>
      <c r="B50" s="30"/>
      <c r="C50" s="30"/>
    </row>
    <row r="51" s="3" customFormat="1" spans="1:3">
      <c r="A51" s="23" t="s">
        <v>59</v>
      </c>
      <c r="B51" s="30">
        <v>1.01</v>
      </c>
      <c r="C51" s="30">
        <v>1</v>
      </c>
    </row>
    <row r="52" s="3" customFormat="1" spans="1:3">
      <c r="A52" s="23" t="s">
        <v>60</v>
      </c>
      <c r="B52" s="30">
        <v>0.66</v>
      </c>
      <c r="C52" s="30">
        <v>0.7034</v>
      </c>
    </row>
    <row r="53" s="3" customFormat="1" spans="1:3">
      <c r="A53" s="23" t="s">
        <v>61</v>
      </c>
      <c r="B53" s="30">
        <v>2.76</v>
      </c>
      <c r="C53" s="30">
        <v>1.75</v>
      </c>
    </row>
    <row r="54" s="3" customFormat="1" spans="1:3">
      <c r="A54" s="23" t="s">
        <v>62</v>
      </c>
      <c r="B54" s="30">
        <v>16.86</v>
      </c>
      <c r="C54" s="30">
        <v>12.35</v>
      </c>
    </row>
    <row r="55" s="3" customFormat="1" spans="1:3">
      <c r="A55" s="23" t="s">
        <v>48</v>
      </c>
      <c r="B55" s="30"/>
      <c r="C55" s="30"/>
    </row>
    <row r="56" s="3" customFormat="1" spans="1:3">
      <c r="A56" s="23" t="s">
        <v>59</v>
      </c>
      <c r="B56" s="30">
        <v>1.08</v>
      </c>
      <c r="C56" s="30">
        <v>1.13</v>
      </c>
    </row>
    <row r="57" s="3" customFormat="1" spans="1:3">
      <c r="A57" s="23" t="s">
        <v>60</v>
      </c>
      <c r="B57" s="30">
        <v>0.79</v>
      </c>
      <c r="C57" s="30">
        <v>0.8234</v>
      </c>
    </row>
    <row r="58" s="3" customFormat="1" spans="1:3">
      <c r="A58" s="23" t="s">
        <v>61</v>
      </c>
      <c r="B58" s="30">
        <v>2.47</v>
      </c>
      <c r="C58" s="30">
        <v>2.66</v>
      </c>
    </row>
    <row r="59" s="3" customFormat="1" spans="1:3">
      <c r="A59" s="23" t="s">
        <v>62</v>
      </c>
      <c r="B59" s="30">
        <v>13.79</v>
      </c>
      <c r="C59" s="30">
        <v>10.24</v>
      </c>
    </row>
    <row r="60" s="3" customFormat="1" ht="18.75" spans="1:3">
      <c r="A60" s="31" t="s">
        <v>63</v>
      </c>
      <c r="B60" s="32">
        <v>1.32</v>
      </c>
      <c r="C60" s="32">
        <v>1.28</v>
      </c>
    </row>
    <row r="61" s="3" customFormat="1" ht="18.75" spans="1:3">
      <c r="A61" s="31" t="s">
        <v>65</v>
      </c>
      <c r="B61" s="32">
        <v>0.205</v>
      </c>
      <c r="C61" s="32">
        <v>0.265</v>
      </c>
    </row>
    <row r="62" s="3" customFormat="1" spans="1:3">
      <c r="A62" s="2"/>
      <c r="B62" s="2"/>
      <c r="C62" s="2"/>
    </row>
    <row r="63" s="3" customFormat="1" spans="1:3">
      <c r="A63" s="2"/>
      <c r="B63" s="2"/>
      <c r="C63" s="2"/>
    </row>
    <row r="64" s="3" customFormat="1" spans="1:3">
      <c r="A64" s="2"/>
      <c r="B64" s="2"/>
      <c r="C6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6.20</vt:lpstr>
      <vt:lpstr>6.28</vt:lpstr>
      <vt:lpstr>7.5</vt:lpstr>
      <vt:lpstr>7.5USA，CAN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2017-06-27T02:09:00Z</dcterms:created>
  <dcterms:modified xsi:type="dcterms:W3CDTF">2017-07-10T07:47:38Z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